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713C3DF9-7A34-F04F-8CCE-01BD405F777A}" xr6:coauthVersionLast="47" xr6:coauthVersionMax="47" xr10:uidLastSave="{00000000-0000-0000-0000-000000000000}"/>
  <bookViews>
    <workbookView xWindow="1120" yWindow="760" windowWidth="33440" windowHeight="21580" xr2:uid="{00000000-000D-0000-FFFF-FFFF00000000}"/>
  </bookViews>
  <sheets>
    <sheet name="按区统计" sheetId="1" r:id="rId1"/>
    <sheet name="统计数据" sheetId="2" r:id="rId2"/>
    <sheet name="周期统计" sheetId="3" r:id="rId3"/>
    <sheet name="入境统计" sheetId="4" r:id="rId4"/>
    <sheet name="风险区统计" sheetId="5" r:id="rId5"/>
    <sheet name="重-北京1" sheetId="6" r:id="rId6"/>
    <sheet name="重-北京2" sheetId="7" r:id="rId7"/>
    <sheet name="重-广州1" sheetId="8" r:id="rId8"/>
    <sheet name="重-广州2" sheetId="9" r:id="rId9"/>
    <sheet name="重-深圳1" sheetId="10" r:id="rId10"/>
    <sheet name="重-深圳2" sheetId="11" r:id="rId11"/>
    <sheet name="重-重庆1" sheetId="12" r:id="rId12"/>
    <sheet name="重-重庆2" sheetId="13" r:id="rId13"/>
  </sheets>
  <definedNames>
    <definedName name="_xlnm._FilterDatabase" localSheetId="0" hidden="1">按区统计!$A$2:$B$2146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87" i="2" l="1"/>
  <c r="B18" i="13"/>
  <c r="AO85" i="12"/>
  <c r="AN85" i="12"/>
  <c r="AM85" i="12"/>
  <c r="AL85" i="12"/>
  <c r="AK85" i="12"/>
  <c r="AJ85" i="12"/>
  <c r="AI85" i="12"/>
  <c r="AH85" i="12"/>
  <c r="AG85" i="12"/>
  <c r="AF85" i="12"/>
  <c r="AE85" i="12"/>
  <c r="AD85" i="12"/>
  <c r="AC85" i="12"/>
  <c r="AB85" i="12"/>
  <c r="AA85" i="12"/>
  <c r="Z85" i="12"/>
  <c r="Y85" i="12"/>
  <c r="X85" i="12"/>
  <c r="W85" i="12"/>
  <c r="V85" i="12"/>
  <c r="U85" i="12"/>
  <c r="T85" i="12"/>
  <c r="S85" i="12"/>
  <c r="R85" i="12"/>
  <c r="Q85" i="12"/>
  <c r="P85" i="12"/>
  <c r="O85" i="12"/>
  <c r="N85" i="12"/>
  <c r="M85" i="12"/>
  <c r="L85" i="12"/>
  <c r="K85" i="12"/>
  <c r="J85" i="12"/>
  <c r="I85" i="12"/>
  <c r="H85" i="12"/>
  <c r="G85" i="12"/>
  <c r="F85" i="12"/>
  <c r="E85" i="12"/>
  <c r="D85" i="12"/>
  <c r="C85" i="12"/>
  <c r="AP84" i="12"/>
  <c r="AP83" i="12"/>
  <c r="AP82" i="12"/>
  <c r="AP81" i="12"/>
  <c r="B18" i="11"/>
  <c r="M69" i="10"/>
  <c r="L69" i="10"/>
  <c r="K69" i="10"/>
  <c r="J69" i="10"/>
  <c r="I69" i="10"/>
  <c r="H69" i="10"/>
  <c r="G69" i="10"/>
  <c r="F69" i="10"/>
  <c r="E69" i="10"/>
  <c r="D69" i="10"/>
  <c r="C69" i="10"/>
  <c r="N68" i="10"/>
  <c r="N67" i="10"/>
  <c r="N66" i="10"/>
  <c r="B18" i="9"/>
  <c r="N85" i="8"/>
  <c r="M85" i="8"/>
  <c r="L85" i="8"/>
  <c r="K85" i="8"/>
  <c r="J85" i="8"/>
  <c r="I85" i="8"/>
  <c r="H85" i="8"/>
  <c r="G85" i="8"/>
  <c r="F85" i="8"/>
  <c r="E85" i="8"/>
  <c r="D85" i="8"/>
  <c r="C85" i="8"/>
  <c r="O84" i="8"/>
  <c r="O83" i="8"/>
  <c r="O82" i="8"/>
  <c r="O81" i="8"/>
  <c r="B18" i="7"/>
  <c r="S85" i="6"/>
  <c r="R85" i="6"/>
  <c r="Q85" i="6"/>
  <c r="P85" i="6"/>
  <c r="O85" i="6"/>
  <c r="N85" i="6"/>
  <c r="M85" i="6"/>
  <c r="L85" i="6"/>
  <c r="K85" i="6"/>
  <c r="J85" i="6"/>
  <c r="I85" i="6"/>
  <c r="H85" i="6"/>
  <c r="G85" i="6"/>
  <c r="F85" i="6"/>
  <c r="E85" i="6"/>
  <c r="D85" i="6"/>
  <c r="C85" i="6"/>
  <c r="T84" i="6"/>
  <c r="T83" i="6"/>
  <c r="T85" i="6" s="1"/>
  <c r="T82" i="6"/>
  <c r="T81" i="6"/>
  <c r="B98" i="5"/>
  <c r="B37" i="4"/>
  <c r="B287" i="2"/>
  <c r="F2136" i="1"/>
  <c r="E2136" i="1"/>
  <c r="D2136" i="1"/>
  <c r="C2136" i="1"/>
  <c r="J2136" i="1"/>
  <c r="I2136" i="1"/>
  <c r="H2136" i="1"/>
  <c r="G2136" i="1"/>
  <c r="N2136" i="1"/>
  <c r="M2136" i="1"/>
  <c r="L2136" i="1"/>
  <c r="K2136" i="1"/>
  <c r="O2136" i="1"/>
  <c r="P2136" i="1"/>
  <c r="Q2136" i="1"/>
  <c r="R2136" i="1"/>
  <c r="S2138" i="1"/>
  <c r="R2138" i="1"/>
  <c r="Q2138" i="1"/>
  <c r="P2138" i="1"/>
  <c r="O2138" i="1"/>
  <c r="N2138" i="1"/>
  <c r="M2138" i="1"/>
  <c r="L2138" i="1"/>
  <c r="K2138" i="1"/>
  <c r="J2138" i="1"/>
  <c r="I2138" i="1"/>
  <c r="H2138" i="1"/>
  <c r="G2138" i="1"/>
  <c r="F2138" i="1"/>
  <c r="E2138" i="1"/>
  <c r="D2138" i="1"/>
  <c r="C2138" i="1"/>
  <c r="T2137" i="1"/>
  <c r="S2136" i="1"/>
  <c r="T2135" i="1"/>
  <c r="T2134" i="1"/>
  <c r="T2133" i="1"/>
  <c r="T2132" i="1"/>
  <c r="B17" i="13"/>
  <c r="AO80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X80" i="12"/>
  <c r="W80" i="12"/>
  <c r="V80" i="12"/>
  <c r="U80" i="12"/>
  <c r="T80" i="12"/>
  <c r="S80" i="12"/>
  <c r="R80" i="12"/>
  <c r="Q80" i="12"/>
  <c r="P80" i="12"/>
  <c r="O80" i="12"/>
  <c r="N80" i="12"/>
  <c r="M80" i="12"/>
  <c r="L80" i="12"/>
  <c r="K80" i="12"/>
  <c r="J80" i="12"/>
  <c r="I80" i="12"/>
  <c r="H80" i="12"/>
  <c r="G80" i="12"/>
  <c r="F80" i="12"/>
  <c r="E80" i="12"/>
  <c r="D80" i="12"/>
  <c r="C80" i="12"/>
  <c r="AP79" i="12"/>
  <c r="AP78" i="12"/>
  <c r="AP77" i="12"/>
  <c r="AP76" i="12"/>
  <c r="B17" i="11"/>
  <c r="M65" i="10"/>
  <c r="L65" i="10"/>
  <c r="K65" i="10"/>
  <c r="J65" i="10"/>
  <c r="I65" i="10"/>
  <c r="H65" i="10"/>
  <c r="G65" i="10"/>
  <c r="F65" i="10"/>
  <c r="E65" i="10"/>
  <c r="D65" i="10"/>
  <c r="C65" i="10"/>
  <c r="N64" i="10"/>
  <c r="N63" i="10"/>
  <c r="N62" i="10"/>
  <c r="B17" i="9"/>
  <c r="N80" i="8"/>
  <c r="M80" i="8"/>
  <c r="L80" i="8"/>
  <c r="K80" i="8"/>
  <c r="J80" i="8"/>
  <c r="I80" i="8"/>
  <c r="H80" i="8"/>
  <c r="G80" i="8"/>
  <c r="F80" i="8"/>
  <c r="E80" i="8"/>
  <c r="D80" i="8"/>
  <c r="C80" i="8"/>
  <c r="O79" i="8"/>
  <c r="O78" i="8"/>
  <c r="O77" i="8"/>
  <c r="O76" i="8"/>
  <c r="B17" i="7"/>
  <c r="S80" i="6"/>
  <c r="R80" i="6"/>
  <c r="Q80" i="6"/>
  <c r="P80" i="6"/>
  <c r="O80" i="6"/>
  <c r="N80" i="6"/>
  <c r="M80" i="6"/>
  <c r="L80" i="6"/>
  <c r="K80" i="6"/>
  <c r="J80" i="6"/>
  <c r="I80" i="6"/>
  <c r="H80" i="6"/>
  <c r="G80" i="6"/>
  <c r="F80" i="6"/>
  <c r="E80" i="6"/>
  <c r="D80" i="6"/>
  <c r="C80" i="6"/>
  <c r="T79" i="6"/>
  <c r="T78" i="6"/>
  <c r="T77" i="6"/>
  <c r="T76" i="6"/>
  <c r="B97" i="5"/>
  <c r="B36" i="4"/>
  <c r="B286" i="2"/>
  <c r="V286" i="2"/>
  <c r="N2128" i="1"/>
  <c r="M2128" i="1"/>
  <c r="L2128" i="1"/>
  <c r="K2128" i="1"/>
  <c r="J2128" i="1"/>
  <c r="I2128" i="1"/>
  <c r="H2128" i="1"/>
  <c r="G2128" i="1"/>
  <c r="F2128" i="1"/>
  <c r="E2128" i="1"/>
  <c r="D2128" i="1"/>
  <c r="C2128" i="1"/>
  <c r="O2128" i="1"/>
  <c r="P2128" i="1"/>
  <c r="Q2128" i="1"/>
  <c r="R2128" i="1"/>
  <c r="S2130" i="1"/>
  <c r="R2130" i="1"/>
  <c r="Q2130" i="1"/>
  <c r="P2130" i="1"/>
  <c r="O2130" i="1"/>
  <c r="N2130" i="1"/>
  <c r="M2130" i="1"/>
  <c r="L2130" i="1"/>
  <c r="K2130" i="1"/>
  <c r="J2130" i="1"/>
  <c r="I2130" i="1"/>
  <c r="H2130" i="1"/>
  <c r="G2130" i="1"/>
  <c r="F2130" i="1"/>
  <c r="E2130" i="1"/>
  <c r="D2130" i="1"/>
  <c r="C2130" i="1"/>
  <c r="T2129" i="1"/>
  <c r="S2128" i="1"/>
  <c r="T2127" i="1"/>
  <c r="T2126" i="1"/>
  <c r="T2125" i="1"/>
  <c r="T2124" i="1"/>
  <c r="AG5" i="12" a="1"/>
  <c r="AG5" i="12" s="1"/>
  <c r="B16" i="13"/>
  <c r="AO75" i="12"/>
  <c r="AN75" i="12"/>
  <c r="AM75" i="12"/>
  <c r="AL75" i="12"/>
  <c r="AK75" i="12"/>
  <c r="AJ75" i="12"/>
  <c r="AI75" i="12"/>
  <c r="AH75" i="12"/>
  <c r="AG75" i="12"/>
  <c r="AF75" i="12"/>
  <c r="AE75" i="12"/>
  <c r="AD75" i="12"/>
  <c r="AC75" i="12"/>
  <c r="AB75" i="12"/>
  <c r="AA75" i="12"/>
  <c r="Z75" i="12"/>
  <c r="Y75" i="12"/>
  <c r="X75" i="12"/>
  <c r="W75" i="12"/>
  <c r="V75" i="12"/>
  <c r="U75" i="12"/>
  <c r="T75" i="12"/>
  <c r="S75" i="12"/>
  <c r="R75" i="12"/>
  <c r="Q75" i="12"/>
  <c r="P75" i="12"/>
  <c r="O75" i="12"/>
  <c r="N75" i="12"/>
  <c r="M75" i="12"/>
  <c r="L75" i="12"/>
  <c r="K75" i="12"/>
  <c r="J75" i="12"/>
  <c r="I75" i="12"/>
  <c r="H75" i="12"/>
  <c r="G75" i="12"/>
  <c r="F75" i="12"/>
  <c r="E75" i="12"/>
  <c r="D75" i="12"/>
  <c r="C75" i="12"/>
  <c r="AP74" i="12"/>
  <c r="AP73" i="12"/>
  <c r="AP72" i="12"/>
  <c r="AP71" i="12"/>
  <c r="B16" i="11"/>
  <c r="M61" i="10"/>
  <c r="L61" i="10"/>
  <c r="K61" i="10"/>
  <c r="J61" i="10"/>
  <c r="I61" i="10"/>
  <c r="H61" i="10"/>
  <c r="G61" i="10"/>
  <c r="F61" i="10"/>
  <c r="E61" i="10"/>
  <c r="D61" i="10"/>
  <c r="C61" i="10"/>
  <c r="N60" i="10"/>
  <c r="N59" i="10"/>
  <c r="N58" i="10"/>
  <c r="B16" i="9"/>
  <c r="N75" i="8"/>
  <c r="M75" i="8"/>
  <c r="L75" i="8"/>
  <c r="K75" i="8"/>
  <c r="J75" i="8"/>
  <c r="I75" i="8"/>
  <c r="H75" i="8"/>
  <c r="G75" i="8"/>
  <c r="F75" i="8"/>
  <c r="E75" i="8"/>
  <c r="D75" i="8"/>
  <c r="C75" i="8"/>
  <c r="O74" i="8"/>
  <c r="O73" i="8"/>
  <c r="O72" i="8"/>
  <c r="O71" i="8"/>
  <c r="B16" i="7"/>
  <c r="S75" i="6"/>
  <c r="R75" i="6"/>
  <c r="Q75" i="6"/>
  <c r="P75" i="6"/>
  <c r="O75" i="6"/>
  <c r="N75" i="6"/>
  <c r="M75" i="6"/>
  <c r="L75" i="6"/>
  <c r="K75" i="6"/>
  <c r="J75" i="6"/>
  <c r="I75" i="6"/>
  <c r="H75" i="6"/>
  <c r="G75" i="6"/>
  <c r="F75" i="6"/>
  <c r="E75" i="6"/>
  <c r="D75" i="6"/>
  <c r="C75" i="6"/>
  <c r="T74" i="6"/>
  <c r="T73" i="6"/>
  <c r="T72" i="6"/>
  <c r="T71" i="6"/>
  <c r="B96" i="5"/>
  <c r="B35" i="4"/>
  <c r="B285" i="2"/>
  <c r="V285" i="2"/>
  <c r="F2120" i="1"/>
  <c r="E2120" i="1"/>
  <c r="D2120" i="1"/>
  <c r="C2120" i="1"/>
  <c r="J2120" i="1"/>
  <c r="I2120" i="1"/>
  <c r="H2120" i="1"/>
  <c r="G2120" i="1"/>
  <c r="N2120" i="1"/>
  <c r="M2120" i="1"/>
  <c r="L2120" i="1"/>
  <c r="K2120" i="1"/>
  <c r="R2120" i="1"/>
  <c r="Q2120" i="1"/>
  <c r="P2120" i="1"/>
  <c r="O2120" i="1"/>
  <c r="S2122" i="1"/>
  <c r="R2122" i="1"/>
  <c r="Q2122" i="1"/>
  <c r="P2122" i="1"/>
  <c r="O2122" i="1"/>
  <c r="N2122" i="1"/>
  <c r="M2122" i="1"/>
  <c r="L2122" i="1"/>
  <c r="K2122" i="1"/>
  <c r="J2122" i="1"/>
  <c r="I2122" i="1"/>
  <c r="H2122" i="1"/>
  <c r="G2122" i="1"/>
  <c r="F2122" i="1"/>
  <c r="E2122" i="1"/>
  <c r="D2122" i="1"/>
  <c r="C2122" i="1"/>
  <c r="T2121" i="1"/>
  <c r="S2120" i="1"/>
  <c r="T2119" i="1"/>
  <c r="T2118" i="1"/>
  <c r="T2117" i="1"/>
  <c r="T2116" i="1"/>
  <c r="B15" i="13"/>
  <c r="AO70" i="12"/>
  <c r="AN70" i="12"/>
  <c r="AM70" i="12"/>
  <c r="AL70" i="12"/>
  <c r="AK70" i="12"/>
  <c r="AJ70" i="12"/>
  <c r="AI70" i="12"/>
  <c r="AH70" i="12"/>
  <c r="AG70" i="12"/>
  <c r="AF70" i="12"/>
  <c r="AE70" i="12"/>
  <c r="AD70" i="12"/>
  <c r="AC70" i="12"/>
  <c r="AB70" i="12"/>
  <c r="AA70" i="12"/>
  <c r="Z70" i="12"/>
  <c r="Y70" i="12"/>
  <c r="X70" i="12"/>
  <c r="W70" i="12"/>
  <c r="V70" i="12"/>
  <c r="U70" i="12"/>
  <c r="T70" i="12"/>
  <c r="S70" i="12"/>
  <c r="R70" i="12"/>
  <c r="Q70" i="12"/>
  <c r="P70" i="12"/>
  <c r="O70" i="12"/>
  <c r="N70" i="12"/>
  <c r="M70" i="12"/>
  <c r="L70" i="12"/>
  <c r="K70" i="12"/>
  <c r="J70" i="12"/>
  <c r="I70" i="12"/>
  <c r="H70" i="12"/>
  <c r="G70" i="12"/>
  <c r="F70" i="12"/>
  <c r="E70" i="12"/>
  <c r="D70" i="12"/>
  <c r="C70" i="12"/>
  <c r="AP69" i="12"/>
  <c r="AP68" i="12"/>
  <c r="AP67" i="12"/>
  <c r="AP66" i="12"/>
  <c r="B15" i="11"/>
  <c r="M57" i="10"/>
  <c r="L57" i="10"/>
  <c r="K57" i="10"/>
  <c r="J57" i="10"/>
  <c r="I57" i="10"/>
  <c r="H57" i="10"/>
  <c r="G57" i="10"/>
  <c r="F57" i="10"/>
  <c r="E57" i="10"/>
  <c r="D57" i="10"/>
  <c r="C57" i="10"/>
  <c r="N56" i="10"/>
  <c r="N55" i="10"/>
  <c r="N57" i="10" s="1"/>
  <c r="N54" i="10"/>
  <c r="B15" i="9"/>
  <c r="N70" i="8"/>
  <c r="M70" i="8"/>
  <c r="L70" i="8"/>
  <c r="K70" i="8"/>
  <c r="J70" i="8"/>
  <c r="I70" i="8"/>
  <c r="H70" i="8"/>
  <c r="G70" i="8"/>
  <c r="F70" i="8"/>
  <c r="E70" i="8"/>
  <c r="D70" i="8"/>
  <c r="C70" i="8"/>
  <c r="O69" i="8"/>
  <c r="O68" i="8"/>
  <c r="O67" i="8"/>
  <c r="O66" i="8"/>
  <c r="B15" i="7"/>
  <c r="S70" i="6"/>
  <c r="R70" i="6"/>
  <c r="Q70" i="6"/>
  <c r="P70" i="6"/>
  <c r="O70" i="6"/>
  <c r="N70" i="6"/>
  <c r="M70" i="6"/>
  <c r="L70" i="6"/>
  <c r="K70" i="6"/>
  <c r="J70" i="6"/>
  <c r="I70" i="6"/>
  <c r="H70" i="6"/>
  <c r="G70" i="6"/>
  <c r="F70" i="6"/>
  <c r="E70" i="6"/>
  <c r="D70" i="6"/>
  <c r="C70" i="6"/>
  <c r="T69" i="6"/>
  <c r="T68" i="6"/>
  <c r="T67" i="6"/>
  <c r="T66" i="6"/>
  <c r="B95" i="5"/>
  <c r="B34" i="4"/>
  <c r="B284" i="2"/>
  <c r="V284" i="2"/>
  <c r="N2112" i="1"/>
  <c r="M2112" i="1"/>
  <c r="L2112" i="1"/>
  <c r="K2112" i="1"/>
  <c r="J2112" i="1"/>
  <c r="I2112" i="1"/>
  <c r="H2112" i="1"/>
  <c r="G2112" i="1"/>
  <c r="F2112" i="1"/>
  <c r="E2112" i="1"/>
  <c r="D2112" i="1"/>
  <c r="C2112" i="1"/>
  <c r="O2112" i="1"/>
  <c r="P2112" i="1"/>
  <c r="Q2112" i="1"/>
  <c r="R2112" i="1"/>
  <c r="S2114" i="1"/>
  <c r="R2114" i="1"/>
  <c r="Q2114" i="1"/>
  <c r="P2114" i="1"/>
  <c r="O2114" i="1"/>
  <c r="N2114" i="1"/>
  <c r="M2114" i="1"/>
  <c r="L2114" i="1"/>
  <c r="K2114" i="1"/>
  <c r="J2114" i="1"/>
  <c r="I2114" i="1"/>
  <c r="H2114" i="1"/>
  <c r="G2114" i="1"/>
  <c r="F2114" i="1"/>
  <c r="E2114" i="1"/>
  <c r="D2114" i="1"/>
  <c r="C2114" i="1"/>
  <c r="T2113" i="1"/>
  <c r="S2112" i="1"/>
  <c r="T2111" i="1"/>
  <c r="T2110" i="1"/>
  <c r="T2109" i="1"/>
  <c r="T2108" i="1"/>
  <c r="B14" i="9"/>
  <c r="N65" i="8"/>
  <c r="M65" i="8"/>
  <c r="L65" i="8"/>
  <c r="K65" i="8"/>
  <c r="J65" i="8"/>
  <c r="I65" i="8"/>
  <c r="H65" i="8"/>
  <c r="G65" i="8"/>
  <c r="F65" i="8"/>
  <c r="E65" i="8"/>
  <c r="D65" i="8"/>
  <c r="C65" i="8"/>
  <c r="O64" i="8"/>
  <c r="O63" i="8"/>
  <c r="O62" i="8"/>
  <c r="O61" i="8"/>
  <c r="N50" i="10"/>
  <c r="B14" i="11"/>
  <c r="M53" i="10"/>
  <c r="L53" i="10"/>
  <c r="K53" i="10"/>
  <c r="J53" i="10"/>
  <c r="I53" i="10"/>
  <c r="H53" i="10"/>
  <c r="G53" i="10"/>
  <c r="F53" i="10"/>
  <c r="E53" i="10"/>
  <c r="D53" i="10"/>
  <c r="C53" i="10"/>
  <c r="N52" i="10"/>
  <c r="N51" i="10"/>
  <c r="AB5" i="12" a="1"/>
  <c r="AB5" i="12" s="1"/>
  <c r="AN65" i="12"/>
  <c r="AL65" i="12"/>
  <c r="AJ65" i="12"/>
  <c r="AI65" i="12"/>
  <c r="AG65" i="12"/>
  <c r="AF65" i="12"/>
  <c r="AD65" i="12"/>
  <c r="AB65" i="12"/>
  <c r="Z65" i="12"/>
  <c r="Y65" i="12"/>
  <c r="W65" i="12"/>
  <c r="V65" i="12"/>
  <c r="T65" i="12"/>
  <c r="R65" i="12"/>
  <c r="P65" i="12"/>
  <c r="O65" i="12"/>
  <c r="M65" i="12"/>
  <c r="L65" i="12"/>
  <c r="J65" i="12"/>
  <c r="H65" i="12"/>
  <c r="F65" i="12"/>
  <c r="E65" i="12"/>
  <c r="C65" i="12"/>
  <c r="B14" i="13"/>
  <c r="AO65" i="12"/>
  <c r="AM65" i="12"/>
  <c r="AK65" i="12"/>
  <c r="AH65" i="12"/>
  <c r="AE65" i="12"/>
  <c r="AC65" i="12"/>
  <c r="AA65" i="12"/>
  <c r="X65" i="12"/>
  <c r="U65" i="12"/>
  <c r="S65" i="12"/>
  <c r="Q65" i="12"/>
  <c r="N65" i="12"/>
  <c r="K65" i="12"/>
  <c r="I65" i="12"/>
  <c r="G65" i="12"/>
  <c r="D65" i="12"/>
  <c r="AP64" i="12"/>
  <c r="AP63" i="12"/>
  <c r="AP62" i="12"/>
  <c r="AP61" i="12"/>
  <c r="R65" i="6"/>
  <c r="L65" i="6"/>
  <c r="K65" i="6"/>
  <c r="F65" i="6"/>
  <c r="E65" i="6"/>
  <c r="D65" i="6"/>
  <c r="T63" i="6"/>
  <c r="N65" i="6"/>
  <c r="J65" i="6"/>
  <c r="H65" i="6"/>
  <c r="B14" i="7"/>
  <c r="S65" i="6"/>
  <c r="Q65" i="6"/>
  <c r="P65" i="6"/>
  <c r="O65" i="6"/>
  <c r="M65" i="6"/>
  <c r="I65" i="6"/>
  <c r="G65" i="6"/>
  <c r="C65" i="6"/>
  <c r="T62" i="6"/>
  <c r="T61" i="6"/>
  <c r="B94" i="5"/>
  <c r="B33" i="4"/>
  <c r="B283" i="2"/>
  <c r="V283" i="2"/>
  <c r="F2104" i="1"/>
  <c r="E2104" i="1"/>
  <c r="D2104" i="1"/>
  <c r="C2104" i="1"/>
  <c r="J2104" i="1"/>
  <c r="I2104" i="1"/>
  <c r="H2104" i="1"/>
  <c r="G2104" i="1"/>
  <c r="N2104" i="1"/>
  <c r="M2104" i="1"/>
  <c r="L2104" i="1"/>
  <c r="K2104" i="1"/>
  <c r="O2104" i="1"/>
  <c r="P2104" i="1"/>
  <c r="Q2104" i="1"/>
  <c r="R2104" i="1"/>
  <c r="S2106" i="1"/>
  <c r="R2106" i="1"/>
  <c r="Q2106" i="1"/>
  <c r="P2106" i="1"/>
  <c r="O2106" i="1"/>
  <c r="N2106" i="1"/>
  <c r="M2106" i="1"/>
  <c r="L2106" i="1"/>
  <c r="K2106" i="1"/>
  <c r="J2106" i="1"/>
  <c r="I2106" i="1"/>
  <c r="H2106" i="1"/>
  <c r="G2106" i="1"/>
  <c r="F2106" i="1"/>
  <c r="E2106" i="1"/>
  <c r="D2106" i="1"/>
  <c r="C2106" i="1"/>
  <c r="T2105" i="1"/>
  <c r="S2104" i="1"/>
  <c r="T2103" i="1"/>
  <c r="T2102" i="1"/>
  <c r="T2101" i="1"/>
  <c r="T2100" i="1"/>
  <c r="M60" i="8"/>
  <c r="I60" i="8"/>
  <c r="G60" i="8"/>
  <c r="F60" i="8"/>
  <c r="E60" i="8"/>
  <c r="C60" i="8"/>
  <c r="B13" i="9"/>
  <c r="N60" i="8"/>
  <c r="L60" i="8"/>
  <c r="K60" i="8"/>
  <c r="J60" i="8"/>
  <c r="H60" i="8"/>
  <c r="D60" i="8"/>
  <c r="O59" i="8"/>
  <c r="O58" i="8"/>
  <c r="O57" i="8"/>
  <c r="O56" i="8"/>
  <c r="L5" i="10" a="1"/>
  <c r="L5" i="10" s="1"/>
  <c r="L49" i="10"/>
  <c r="J49" i="10"/>
  <c r="H49" i="10"/>
  <c r="F49" i="10"/>
  <c r="D49" i="10"/>
  <c r="B13" i="11"/>
  <c r="M49" i="10"/>
  <c r="K49" i="10"/>
  <c r="I49" i="10"/>
  <c r="G49" i="10"/>
  <c r="E49" i="10"/>
  <c r="C49" i="10"/>
  <c r="N48" i="10"/>
  <c r="N47" i="10"/>
  <c r="N46" i="10"/>
  <c r="AP58" i="12"/>
  <c r="AJ5" i="12" a="1"/>
  <c r="AJ5" i="12" s="1"/>
  <c r="B13" i="13"/>
  <c r="AO60" i="12"/>
  <c r="AN60" i="12"/>
  <c r="AM60" i="12"/>
  <c r="AL60" i="12"/>
  <c r="AK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X60" i="12"/>
  <c r="W60" i="12"/>
  <c r="V60" i="12"/>
  <c r="U60" i="12"/>
  <c r="T60" i="12"/>
  <c r="S60" i="12"/>
  <c r="R60" i="12"/>
  <c r="Q60" i="12"/>
  <c r="P60" i="12"/>
  <c r="O60" i="12"/>
  <c r="N60" i="12"/>
  <c r="M60" i="12"/>
  <c r="L60" i="12"/>
  <c r="K60" i="12"/>
  <c r="J60" i="12"/>
  <c r="I60" i="12"/>
  <c r="H60" i="12"/>
  <c r="G60" i="12"/>
  <c r="F60" i="12"/>
  <c r="E60" i="12"/>
  <c r="D60" i="12"/>
  <c r="C60" i="12"/>
  <c r="AP59" i="12"/>
  <c r="AP57" i="12"/>
  <c r="AP56" i="12"/>
  <c r="L60" i="6"/>
  <c r="J60" i="6"/>
  <c r="F60" i="6"/>
  <c r="E60" i="6"/>
  <c r="D60" i="6"/>
  <c r="C60" i="6"/>
  <c r="R60" i="6"/>
  <c r="N60" i="6"/>
  <c r="K60" i="6"/>
  <c r="H60" i="6"/>
  <c r="T59" i="6"/>
  <c r="B13" i="7"/>
  <c r="S60" i="6"/>
  <c r="Q60" i="6"/>
  <c r="P60" i="6"/>
  <c r="O60" i="6"/>
  <c r="M60" i="6"/>
  <c r="I60" i="6"/>
  <c r="G60" i="6"/>
  <c r="T57" i="6"/>
  <c r="T56" i="6"/>
  <c r="B32" i="4"/>
  <c r="B93" i="5"/>
  <c r="B282" i="2"/>
  <c r="V282" i="2"/>
  <c r="F2096" i="1"/>
  <c r="E2096" i="1"/>
  <c r="D2096" i="1"/>
  <c r="C2096" i="1"/>
  <c r="J2096" i="1"/>
  <c r="I2096" i="1"/>
  <c r="H2096" i="1"/>
  <c r="G2096" i="1"/>
  <c r="N2096" i="1"/>
  <c r="M2096" i="1"/>
  <c r="L2096" i="1"/>
  <c r="K2096" i="1"/>
  <c r="O2096" i="1"/>
  <c r="P2096" i="1"/>
  <c r="Q2096" i="1"/>
  <c r="R2096" i="1"/>
  <c r="S2098" i="1"/>
  <c r="R2098" i="1"/>
  <c r="Q2098" i="1"/>
  <c r="P2098" i="1"/>
  <c r="O2098" i="1"/>
  <c r="N2098" i="1"/>
  <c r="M2098" i="1"/>
  <c r="L2098" i="1"/>
  <c r="K2098" i="1"/>
  <c r="J2098" i="1"/>
  <c r="I2098" i="1"/>
  <c r="H2098" i="1"/>
  <c r="G2098" i="1"/>
  <c r="F2098" i="1"/>
  <c r="E2098" i="1"/>
  <c r="D2098" i="1"/>
  <c r="C2098" i="1"/>
  <c r="T2097" i="1"/>
  <c r="S2096" i="1"/>
  <c r="T2095" i="1"/>
  <c r="T2094" i="1"/>
  <c r="T2093" i="1"/>
  <c r="T2092" i="1"/>
  <c r="L55" i="8"/>
  <c r="F55" i="8"/>
  <c r="E55" i="8"/>
  <c r="D55" i="8"/>
  <c r="N55" i="8"/>
  <c r="M55" i="8"/>
  <c r="K55" i="8"/>
  <c r="J55" i="8"/>
  <c r="I55" i="8"/>
  <c r="H55" i="8"/>
  <c r="G55" i="8"/>
  <c r="C55" i="8"/>
  <c r="O54" i="8"/>
  <c r="O52" i="8"/>
  <c r="O51" i="8"/>
  <c r="B12" i="9"/>
  <c r="P55" i="6"/>
  <c r="O55" i="6"/>
  <c r="N55" i="6"/>
  <c r="L55" i="6"/>
  <c r="D55" i="6"/>
  <c r="T53" i="6"/>
  <c r="M55" i="6"/>
  <c r="K55" i="6"/>
  <c r="T54" i="6"/>
  <c r="C55" i="6"/>
  <c r="S55" i="6"/>
  <c r="R55" i="6"/>
  <c r="Q55" i="6"/>
  <c r="I55" i="6"/>
  <c r="H55" i="6"/>
  <c r="G55" i="6"/>
  <c r="F55" i="6"/>
  <c r="E55" i="6"/>
  <c r="T52" i="6"/>
  <c r="T51" i="6"/>
  <c r="B12" i="7"/>
  <c r="AN55" i="12"/>
  <c r="AL55" i="12"/>
  <c r="AF55" i="12"/>
  <c r="AD55" i="12"/>
  <c r="V55" i="12"/>
  <c r="T55" i="12"/>
  <c r="L55" i="12"/>
  <c r="J55" i="12"/>
  <c r="AP53" i="12"/>
  <c r="AD5" i="12" a="1"/>
  <c r="AD5" i="12" s="1"/>
  <c r="B12" i="13"/>
  <c r="F50" i="12"/>
  <c r="AO55" i="12"/>
  <c r="AM55" i="12"/>
  <c r="AK55" i="12"/>
  <c r="AJ55" i="12"/>
  <c r="AI55" i="12"/>
  <c r="AH55" i="12"/>
  <c r="AG55" i="12"/>
  <c r="AE55" i="12"/>
  <c r="AC55" i="12"/>
  <c r="AB55" i="12"/>
  <c r="AA55" i="12"/>
  <c r="Z55" i="12"/>
  <c r="Y55" i="12"/>
  <c r="X55" i="12"/>
  <c r="W55" i="12"/>
  <c r="U55" i="12"/>
  <c r="S55" i="12"/>
  <c r="R55" i="12"/>
  <c r="Q55" i="12"/>
  <c r="P55" i="12"/>
  <c r="O55" i="12"/>
  <c r="N55" i="12"/>
  <c r="M55" i="12"/>
  <c r="K55" i="12"/>
  <c r="I55" i="12"/>
  <c r="H55" i="12"/>
  <c r="G55" i="12"/>
  <c r="F55" i="12"/>
  <c r="E55" i="12"/>
  <c r="D55" i="12"/>
  <c r="C55" i="12"/>
  <c r="AP54" i="12"/>
  <c r="AP52" i="12"/>
  <c r="AP51" i="12"/>
  <c r="G45" i="10"/>
  <c r="E45" i="10"/>
  <c r="N43" i="10"/>
  <c r="B12" i="11"/>
  <c r="M45" i="10"/>
  <c r="L45" i="10"/>
  <c r="K45" i="10"/>
  <c r="J45" i="10"/>
  <c r="I45" i="10"/>
  <c r="H45" i="10"/>
  <c r="F45" i="10"/>
  <c r="C45" i="10"/>
  <c r="N44" i="10"/>
  <c r="N42" i="10"/>
  <c r="B92" i="5"/>
  <c r="B31" i="4"/>
  <c r="B281" i="2"/>
  <c r="V281" i="2"/>
  <c r="F2088" i="1"/>
  <c r="E2088" i="1"/>
  <c r="D2088" i="1"/>
  <c r="C2088" i="1"/>
  <c r="G2088" i="1"/>
  <c r="I2088" i="1"/>
  <c r="H2088" i="1"/>
  <c r="K2088" i="1"/>
  <c r="J2088" i="1"/>
  <c r="M2088" i="1"/>
  <c r="L2088" i="1"/>
  <c r="O2088" i="1"/>
  <c r="N2088" i="1"/>
  <c r="Q2088" i="1"/>
  <c r="P2088" i="1"/>
  <c r="S2090" i="1"/>
  <c r="R2090" i="1"/>
  <c r="Q2090" i="1"/>
  <c r="P2090" i="1"/>
  <c r="O2090" i="1"/>
  <c r="N2090" i="1"/>
  <c r="M2090" i="1"/>
  <c r="L2090" i="1"/>
  <c r="K2090" i="1"/>
  <c r="J2090" i="1"/>
  <c r="I2090" i="1"/>
  <c r="H2090" i="1"/>
  <c r="G2090" i="1"/>
  <c r="F2090" i="1"/>
  <c r="E2090" i="1"/>
  <c r="D2090" i="1"/>
  <c r="C2090" i="1"/>
  <c r="T2089" i="1"/>
  <c r="S2088" i="1"/>
  <c r="R2088" i="1"/>
  <c r="T2087" i="1"/>
  <c r="T2086" i="1"/>
  <c r="T2085" i="1"/>
  <c r="T2084" i="1"/>
  <c r="M50" i="8"/>
  <c r="I50" i="8"/>
  <c r="G50" i="8"/>
  <c r="F50" i="8"/>
  <c r="E50" i="8"/>
  <c r="C50" i="8"/>
  <c r="B11" i="9"/>
  <c r="N50" i="8"/>
  <c r="L50" i="8"/>
  <c r="K50" i="8"/>
  <c r="J50" i="8"/>
  <c r="H50" i="8"/>
  <c r="D50" i="8"/>
  <c r="O49" i="8"/>
  <c r="O48" i="8"/>
  <c r="O47" i="8"/>
  <c r="O46" i="8"/>
  <c r="AN50" i="12"/>
  <c r="AL50" i="12"/>
  <c r="AJ50" i="12"/>
  <c r="AH50" i="12"/>
  <c r="AG50" i="12"/>
  <c r="AD50" i="12"/>
  <c r="AB50" i="12"/>
  <c r="Z50" i="12"/>
  <c r="X50" i="12"/>
  <c r="T50" i="12"/>
  <c r="R50" i="12"/>
  <c r="P50" i="12"/>
  <c r="N50" i="12"/>
  <c r="J50" i="12"/>
  <c r="H50" i="12"/>
  <c r="D50" i="12"/>
  <c r="AO50" i="12"/>
  <c r="AM50" i="12"/>
  <c r="AK50" i="12"/>
  <c r="AI50" i="12"/>
  <c r="AF50" i="12"/>
  <c r="AE50" i="12"/>
  <c r="AC50" i="12"/>
  <c r="AA50" i="12"/>
  <c r="Y50" i="12"/>
  <c r="W50" i="12"/>
  <c r="V50" i="12"/>
  <c r="U50" i="12"/>
  <c r="S50" i="12"/>
  <c r="Q50" i="12"/>
  <c r="O50" i="12"/>
  <c r="M50" i="12"/>
  <c r="L50" i="12"/>
  <c r="K50" i="12"/>
  <c r="I50" i="12"/>
  <c r="G50" i="12"/>
  <c r="E50" i="12"/>
  <c r="C50" i="12"/>
  <c r="AP49" i="12"/>
  <c r="AP48" i="12"/>
  <c r="AP47" i="12"/>
  <c r="AP46" i="12"/>
  <c r="B11" i="13"/>
  <c r="M41" i="10"/>
  <c r="L41" i="10"/>
  <c r="K41" i="10"/>
  <c r="J41" i="10"/>
  <c r="I41" i="10"/>
  <c r="H41" i="10"/>
  <c r="G41" i="10"/>
  <c r="F41" i="10"/>
  <c r="E41" i="10"/>
  <c r="D41" i="10"/>
  <c r="C41" i="10"/>
  <c r="N40" i="10"/>
  <c r="N39" i="10"/>
  <c r="N38" i="10"/>
  <c r="B11" i="11"/>
  <c r="Q50" i="6"/>
  <c r="O50" i="6"/>
  <c r="L50" i="6"/>
  <c r="K50" i="6"/>
  <c r="T48" i="6"/>
  <c r="H50" i="6"/>
  <c r="D50" i="6"/>
  <c r="M50" i="6"/>
  <c r="T49" i="6"/>
  <c r="C50" i="6"/>
  <c r="S50" i="6"/>
  <c r="R50" i="6"/>
  <c r="P50" i="6"/>
  <c r="N50" i="6"/>
  <c r="I50" i="6"/>
  <c r="G50" i="6"/>
  <c r="F50" i="6"/>
  <c r="E50" i="6"/>
  <c r="T47" i="6"/>
  <c r="T46" i="6"/>
  <c r="B11" i="7"/>
  <c r="B91" i="5"/>
  <c r="B30" i="4"/>
  <c r="B280" i="2"/>
  <c r="V280" i="2"/>
  <c r="F2080" i="1"/>
  <c r="E2080" i="1"/>
  <c r="D2080" i="1"/>
  <c r="C2080" i="1"/>
  <c r="G2080" i="1"/>
  <c r="I2080" i="1"/>
  <c r="H2080" i="1"/>
  <c r="K2080" i="1"/>
  <c r="J2080" i="1"/>
  <c r="M2080" i="1"/>
  <c r="L2080" i="1"/>
  <c r="O2080" i="1"/>
  <c r="N2080" i="1"/>
  <c r="Q2080" i="1"/>
  <c r="P2080" i="1"/>
  <c r="S2082" i="1"/>
  <c r="R2082" i="1"/>
  <c r="Q2082" i="1"/>
  <c r="P2082" i="1"/>
  <c r="O2082" i="1"/>
  <c r="N2082" i="1"/>
  <c r="M2082" i="1"/>
  <c r="L2082" i="1"/>
  <c r="K2082" i="1"/>
  <c r="J2082" i="1"/>
  <c r="I2082" i="1"/>
  <c r="H2082" i="1"/>
  <c r="G2082" i="1"/>
  <c r="F2082" i="1"/>
  <c r="E2082" i="1"/>
  <c r="D2082" i="1"/>
  <c r="C2082" i="1"/>
  <c r="T2081" i="1"/>
  <c r="S2080" i="1"/>
  <c r="R2080" i="1"/>
  <c r="T2079" i="1"/>
  <c r="T2078" i="1"/>
  <c r="T2077" i="1"/>
  <c r="T2076" i="1"/>
  <c r="AA5" i="12" a="1"/>
  <c r="AA5" i="12" s="1"/>
  <c r="AC5" i="12" a="1"/>
  <c r="AC5" i="12" s="1"/>
  <c r="AE5" i="12" a="1"/>
  <c r="AE5" i="12" s="1"/>
  <c r="AF5" i="12" a="1"/>
  <c r="AF5" i="12" s="1"/>
  <c r="AH5" i="12" a="1"/>
  <c r="AH5" i="12" s="1"/>
  <c r="AI5" i="12" a="1"/>
  <c r="AI5" i="12" s="1"/>
  <c r="AK5" i="12" a="1"/>
  <c r="AK5" i="12" s="1"/>
  <c r="AL5" i="12" a="1"/>
  <c r="AL5" i="12" s="1"/>
  <c r="AM5" i="12" a="1"/>
  <c r="AM5" i="12" s="1"/>
  <c r="AN5" i="12" a="1"/>
  <c r="AN5" i="12" s="1"/>
  <c r="AO5" i="12" a="1"/>
  <c r="AO5" i="12" s="1"/>
  <c r="D5" i="12" a="1"/>
  <c r="D5" i="12" s="1"/>
  <c r="E5" i="12" a="1"/>
  <c r="E5" i="12" s="1"/>
  <c r="F5" i="12" a="1"/>
  <c r="F5" i="12" s="1"/>
  <c r="G5" i="12" a="1"/>
  <c r="G5" i="12" s="1"/>
  <c r="H5" i="12" a="1"/>
  <c r="H5" i="12" s="1"/>
  <c r="I5" i="12" a="1"/>
  <c r="I5" i="12" s="1"/>
  <c r="J5" i="12" a="1"/>
  <c r="J5" i="12" s="1"/>
  <c r="K5" i="12" a="1"/>
  <c r="K5" i="12" s="1"/>
  <c r="L5" i="12" a="1"/>
  <c r="L5" i="12" s="1"/>
  <c r="M5" i="12" a="1"/>
  <c r="M5" i="12" s="1"/>
  <c r="N5" i="12" a="1"/>
  <c r="N5" i="12" s="1"/>
  <c r="O5" i="12" a="1"/>
  <c r="O5" i="12" s="1"/>
  <c r="P5" i="12" a="1"/>
  <c r="P5" i="12" s="1"/>
  <c r="Q5" i="12" a="1"/>
  <c r="Q5" i="12" s="1"/>
  <c r="R5" i="12" a="1"/>
  <c r="R5" i="12" s="1"/>
  <c r="S5" i="12" a="1"/>
  <c r="S5" i="12" s="1"/>
  <c r="T5" i="12" a="1"/>
  <c r="T5" i="12" s="1"/>
  <c r="U5" i="12" a="1"/>
  <c r="U5" i="12" s="1"/>
  <c r="V5" i="12" a="1"/>
  <c r="V5" i="12" s="1"/>
  <c r="W5" i="12" a="1"/>
  <c r="W5" i="12" s="1"/>
  <c r="X5" i="12" a="1"/>
  <c r="X5" i="12" s="1"/>
  <c r="Y5" i="12" a="1"/>
  <c r="Y5" i="12" s="1"/>
  <c r="Z5" i="12" a="1"/>
  <c r="Z5" i="12" s="1"/>
  <c r="C5" i="12" a="1"/>
  <c r="C5" i="12" s="1"/>
  <c r="C5" i="10" a="1"/>
  <c r="C5" i="10" s="1"/>
  <c r="D5" i="10" a="1"/>
  <c r="D5" i="10" s="1"/>
  <c r="E5" i="10" a="1"/>
  <c r="E5" i="10" s="1"/>
  <c r="F5" i="10" a="1"/>
  <c r="F5" i="10" s="1"/>
  <c r="G5" i="10" a="1"/>
  <c r="G5" i="10" s="1"/>
  <c r="H5" i="10" a="1"/>
  <c r="H5" i="10" s="1"/>
  <c r="I5" i="10" a="1"/>
  <c r="I5" i="10" s="1"/>
  <c r="J5" i="10" a="1"/>
  <c r="J5" i="10" s="1"/>
  <c r="K5" i="10" a="1"/>
  <c r="K5" i="10" s="1"/>
  <c r="C5" i="8" a="1"/>
  <c r="C5" i="8" s="1"/>
  <c r="D5" i="8" a="1"/>
  <c r="D5" i="8" s="1"/>
  <c r="E5" i="8" a="1"/>
  <c r="E5" i="8" s="1"/>
  <c r="F5" i="8" a="1"/>
  <c r="F5" i="8" s="1"/>
  <c r="G5" i="8" a="1"/>
  <c r="G5" i="8" s="1"/>
  <c r="H5" i="8" a="1"/>
  <c r="H5" i="8" s="1"/>
  <c r="I5" i="8" a="1"/>
  <c r="I5" i="8" s="1"/>
  <c r="J5" i="8" a="1"/>
  <c r="J5" i="8" s="1"/>
  <c r="K5" i="8" a="1"/>
  <c r="K5" i="8" s="1"/>
  <c r="L5" i="8" a="1"/>
  <c r="L5" i="8" s="1"/>
  <c r="M5" i="8" a="1"/>
  <c r="M5" i="8" s="1"/>
  <c r="R5" i="6" a="1"/>
  <c r="R5" i="6" s="1"/>
  <c r="D5" i="6" a="1"/>
  <c r="D5" i="6" s="1"/>
  <c r="E5" i="6" a="1"/>
  <c r="E5" i="6" s="1"/>
  <c r="F5" i="6" a="1"/>
  <c r="F5" i="6" s="1"/>
  <c r="G5" i="6" a="1"/>
  <c r="G5" i="6" s="1"/>
  <c r="H5" i="6" a="1"/>
  <c r="H5" i="6" s="1"/>
  <c r="I5" i="6" a="1"/>
  <c r="I5" i="6" s="1"/>
  <c r="J5" i="6" a="1"/>
  <c r="J5" i="6" s="1"/>
  <c r="K5" i="6" a="1"/>
  <c r="K5" i="6" s="1"/>
  <c r="L5" i="6" a="1"/>
  <c r="L5" i="6" s="1"/>
  <c r="M5" i="6" a="1"/>
  <c r="M5" i="6" s="1"/>
  <c r="N5" i="6" a="1"/>
  <c r="N5" i="6" s="1"/>
  <c r="O5" i="6" a="1"/>
  <c r="O5" i="6" s="1"/>
  <c r="P5" i="6" a="1"/>
  <c r="P5" i="6" s="1"/>
  <c r="Q5" i="6" a="1"/>
  <c r="Q5" i="6" s="1"/>
  <c r="S5" i="6" a="1"/>
  <c r="S5" i="6" s="1"/>
  <c r="C5" i="6" a="1"/>
  <c r="C5" i="6" s="1"/>
  <c r="D10" i="1" a="1"/>
  <c r="D10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C35" i="1"/>
  <c r="C39" i="1"/>
  <c r="C43" i="1"/>
  <c r="C47" i="1"/>
  <c r="C51" i="1"/>
  <c r="C55" i="1"/>
  <c r="C59" i="1"/>
  <c r="C63" i="1"/>
  <c r="C67" i="1"/>
  <c r="C71" i="1"/>
  <c r="C76" i="1"/>
  <c r="C78" i="1"/>
  <c r="C83" i="1"/>
  <c r="C85" i="1"/>
  <c r="C90" i="1"/>
  <c r="C92" i="1"/>
  <c r="C97" i="1"/>
  <c r="C99" i="1"/>
  <c r="C104" i="1"/>
  <c r="C106" i="1"/>
  <c r="C111" i="1"/>
  <c r="C113" i="1"/>
  <c r="C118" i="1"/>
  <c r="C120" i="1"/>
  <c r="C125" i="1"/>
  <c r="C127" i="1"/>
  <c r="C132" i="1"/>
  <c r="C134" i="1"/>
  <c r="C139" i="1"/>
  <c r="C141" i="1"/>
  <c r="C146" i="1"/>
  <c r="C148" i="1"/>
  <c r="C153" i="1"/>
  <c r="C155" i="1"/>
  <c r="C160" i="1"/>
  <c r="C162" i="1"/>
  <c r="C167" i="1"/>
  <c r="C169" i="1"/>
  <c r="C174" i="1"/>
  <c r="C176" i="1"/>
  <c r="C181" i="1"/>
  <c r="C183" i="1"/>
  <c r="C188" i="1"/>
  <c r="C190" i="1"/>
  <c r="C195" i="1"/>
  <c r="C197" i="1"/>
  <c r="C202" i="1"/>
  <c r="C204" i="1"/>
  <c r="C209" i="1"/>
  <c r="C211" i="1"/>
  <c r="C216" i="1"/>
  <c r="C218" i="1"/>
  <c r="C223" i="1"/>
  <c r="C225" i="1"/>
  <c r="C230" i="1"/>
  <c r="C232" i="1"/>
  <c r="C237" i="1"/>
  <c r="C239" i="1"/>
  <c r="C244" i="1"/>
  <c r="C246" i="1"/>
  <c r="C251" i="1"/>
  <c r="C253" i="1"/>
  <c r="C258" i="1"/>
  <c r="C260" i="1"/>
  <c r="C265" i="1"/>
  <c r="C267" i="1"/>
  <c r="C272" i="1"/>
  <c r="C274" i="1"/>
  <c r="C279" i="1"/>
  <c r="C281" i="1"/>
  <c r="C286" i="1"/>
  <c r="C288" i="1"/>
  <c r="C293" i="1"/>
  <c r="C295" i="1"/>
  <c r="C300" i="1"/>
  <c r="C302" i="1"/>
  <c r="C307" i="1"/>
  <c r="C309" i="1"/>
  <c r="C314" i="1"/>
  <c r="C316" i="1"/>
  <c r="C321" i="1"/>
  <c r="C323" i="1"/>
  <c r="C328" i="1"/>
  <c r="C330" i="1"/>
  <c r="C335" i="1"/>
  <c r="C337" i="1"/>
  <c r="C342" i="1"/>
  <c r="C344" i="1"/>
  <c r="C349" i="1"/>
  <c r="C351" i="1"/>
  <c r="C356" i="1"/>
  <c r="C358" i="1"/>
  <c r="C363" i="1"/>
  <c r="C365" i="1"/>
  <c r="C370" i="1"/>
  <c r="C372" i="1"/>
  <c r="C377" i="1"/>
  <c r="C379" i="1"/>
  <c r="C384" i="1"/>
  <c r="C386" i="1"/>
  <c r="C391" i="1"/>
  <c r="C393" i="1"/>
  <c r="C398" i="1"/>
  <c r="C400" i="1"/>
  <c r="C405" i="1"/>
  <c r="C407" i="1"/>
  <c r="C412" i="1"/>
  <c r="C414" i="1"/>
  <c r="C419" i="1"/>
  <c r="C421" i="1"/>
  <c r="C426" i="1"/>
  <c r="C428" i="1"/>
  <c r="C433" i="1"/>
  <c r="C435" i="1"/>
  <c r="C440" i="1"/>
  <c r="C442" i="1"/>
  <c r="C448" i="1"/>
  <c r="C450" i="1"/>
  <c r="C456" i="1"/>
  <c r="C458" i="1"/>
  <c r="C464" i="1"/>
  <c r="C466" i="1"/>
  <c r="C472" i="1"/>
  <c r="C474" i="1"/>
  <c r="C480" i="1"/>
  <c r="C482" i="1"/>
  <c r="C488" i="1"/>
  <c r="C490" i="1"/>
  <c r="C496" i="1"/>
  <c r="C498" i="1"/>
  <c r="C504" i="1"/>
  <c r="C506" i="1"/>
  <c r="C512" i="1"/>
  <c r="C514" i="1"/>
  <c r="C520" i="1"/>
  <c r="C522" i="1"/>
  <c r="C528" i="1"/>
  <c r="C530" i="1"/>
  <c r="C536" i="1"/>
  <c r="C538" i="1"/>
  <c r="C544" i="1"/>
  <c r="C546" i="1"/>
  <c r="C552" i="1"/>
  <c r="C554" i="1"/>
  <c r="C560" i="1"/>
  <c r="C562" i="1"/>
  <c r="C568" i="1"/>
  <c r="C570" i="1"/>
  <c r="C576" i="1"/>
  <c r="C578" i="1"/>
  <c r="C584" i="1"/>
  <c r="C586" i="1"/>
  <c r="C592" i="1"/>
  <c r="C594" i="1"/>
  <c r="C600" i="1"/>
  <c r="C602" i="1"/>
  <c r="C608" i="1"/>
  <c r="C610" i="1"/>
  <c r="C616" i="1"/>
  <c r="C618" i="1"/>
  <c r="C619" i="1"/>
  <c r="C624" i="1"/>
  <c r="C626" i="1"/>
  <c r="C627" i="1"/>
  <c r="C632" i="1"/>
  <c r="C634" i="1"/>
  <c r="C640" i="1"/>
  <c r="C642" i="1"/>
  <c r="C643" i="1"/>
  <c r="C648" i="1"/>
  <c r="C650" i="1"/>
  <c r="C656" i="1"/>
  <c r="C658" i="1"/>
  <c r="C664" i="1"/>
  <c r="C666" i="1"/>
  <c r="C672" i="1"/>
  <c r="C674" i="1"/>
  <c r="C680" i="1"/>
  <c r="C682" i="1"/>
  <c r="C688" i="1"/>
  <c r="C690" i="1"/>
  <c r="C691" i="1"/>
  <c r="C696" i="1"/>
  <c r="C698" i="1"/>
  <c r="C704" i="1"/>
  <c r="C706" i="1"/>
  <c r="C712" i="1"/>
  <c r="C714" i="1"/>
  <c r="C715" i="1"/>
  <c r="C720" i="1"/>
  <c r="C722" i="1"/>
  <c r="C728" i="1"/>
  <c r="C730" i="1"/>
  <c r="C731" i="1"/>
  <c r="C736" i="1"/>
  <c r="C738" i="1"/>
  <c r="C739" i="1"/>
  <c r="C744" i="1"/>
  <c r="C746" i="1"/>
  <c r="C747" i="1"/>
  <c r="C752" i="1"/>
  <c r="C754" i="1"/>
  <c r="C755" i="1"/>
  <c r="C760" i="1"/>
  <c r="C762" i="1"/>
  <c r="C768" i="1"/>
  <c r="C770" i="1"/>
  <c r="C776" i="1"/>
  <c r="C778" i="1"/>
  <c r="C784" i="1"/>
  <c r="C786" i="1"/>
  <c r="C792" i="1"/>
  <c r="C794" i="1"/>
  <c r="C800" i="1"/>
  <c r="C802" i="1"/>
  <c r="C808" i="1"/>
  <c r="C810" i="1"/>
  <c r="C816" i="1"/>
  <c r="C818" i="1"/>
  <c r="C824" i="1"/>
  <c r="C826" i="1"/>
  <c r="C832" i="1"/>
  <c r="C834" i="1"/>
  <c r="C840" i="1"/>
  <c r="C842" i="1"/>
  <c r="C848" i="1"/>
  <c r="C850" i="1"/>
  <c r="C856" i="1"/>
  <c r="C858" i="1"/>
  <c r="C864" i="1"/>
  <c r="C866" i="1"/>
  <c r="C872" i="1"/>
  <c r="C874" i="1"/>
  <c r="C880" i="1"/>
  <c r="C882" i="1"/>
  <c r="C888" i="1"/>
  <c r="C890" i="1"/>
  <c r="C896" i="1"/>
  <c r="C898" i="1"/>
  <c r="C904" i="1"/>
  <c r="C906" i="1"/>
  <c r="C912" i="1"/>
  <c r="C914" i="1"/>
  <c r="C920" i="1"/>
  <c r="C922" i="1"/>
  <c r="C928" i="1"/>
  <c r="C930" i="1"/>
  <c r="C936" i="1"/>
  <c r="C938" i="1"/>
  <c r="C944" i="1"/>
  <c r="C946" i="1"/>
  <c r="C952" i="1"/>
  <c r="C954" i="1"/>
  <c r="C960" i="1"/>
  <c r="C962" i="1"/>
  <c r="C968" i="1"/>
  <c r="C970" i="1"/>
  <c r="C976" i="1"/>
  <c r="C978" i="1"/>
  <c r="C984" i="1"/>
  <c r="C986" i="1"/>
  <c r="C992" i="1"/>
  <c r="C994" i="1"/>
  <c r="C1000" i="1"/>
  <c r="C1002" i="1"/>
  <c r="C1008" i="1"/>
  <c r="C1010" i="1"/>
  <c r="C1016" i="1"/>
  <c r="C1018" i="1"/>
  <c r="C1024" i="1"/>
  <c r="C1026" i="1"/>
  <c r="C1032" i="1"/>
  <c r="C1034" i="1"/>
  <c r="C1040" i="1"/>
  <c r="C1042" i="1"/>
  <c r="C1048" i="1"/>
  <c r="C1050" i="1"/>
  <c r="C1056" i="1"/>
  <c r="C1058" i="1"/>
  <c r="C1064" i="1"/>
  <c r="C1066" i="1"/>
  <c r="C1072" i="1"/>
  <c r="C1074" i="1"/>
  <c r="C1080" i="1"/>
  <c r="C1082" i="1"/>
  <c r="C1088" i="1"/>
  <c r="C1090" i="1"/>
  <c r="C1096" i="1"/>
  <c r="C1098" i="1"/>
  <c r="C1104" i="1"/>
  <c r="C1106" i="1"/>
  <c r="C1112" i="1"/>
  <c r="C1114" i="1"/>
  <c r="C1120" i="1"/>
  <c r="C1122" i="1"/>
  <c r="C1128" i="1"/>
  <c r="C1130" i="1"/>
  <c r="C1136" i="1"/>
  <c r="C1138" i="1"/>
  <c r="C1144" i="1"/>
  <c r="C1146" i="1"/>
  <c r="C1152" i="1"/>
  <c r="C1154" i="1"/>
  <c r="C1160" i="1"/>
  <c r="C1162" i="1"/>
  <c r="C1168" i="1"/>
  <c r="C1170" i="1"/>
  <c r="C1176" i="1"/>
  <c r="C1184" i="1"/>
  <c r="C1192" i="1"/>
  <c r="C1200" i="1"/>
  <c r="C1208" i="1"/>
  <c r="C1210" i="1"/>
  <c r="C1216" i="1"/>
  <c r="C1218" i="1"/>
  <c r="C1224" i="1"/>
  <c r="C1226" i="1"/>
  <c r="C1232" i="1"/>
  <c r="C1234" i="1"/>
  <c r="C1240" i="1"/>
  <c r="C1242" i="1"/>
  <c r="C1248" i="1"/>
  <c r="C1250" i="1"/>
  <c r="C1256" i="1"/>
  <c r="C1258" i="1"/>
  <c r="C1264" i="1"/>
  <c r="C1266" i="1"/>
  <c r="C1272" i="1"/>
  <c r="C1274" i="1"/>
  <c r="C1280" i="1"/>
  <c r="C1282" i="1"/>
  <c r="C1288" i="1"/>
  <c r="C1290" i="1"/>
  <c r="C1296" i="1"/>
  <c r="C1298" i="1"/>
  <c r="C1304" i="1"/>
  <c r="C1306" i="1"/>
  <c r="C1312" i="1"/>
  <c r="C1314" i="1"/>
  <c r="C1320" i="1"/>
  <c r="C1322" i="1"/>
  <c r="C1328" i="1"/>
  <c r="C1330" i="1"/>
  <c r="C1336" i="1"/>
  <c r="C1338" i="1"/>
  <c r="C1344" i="1"/>
  <c r="C1346" i="1"/>
  <c r="C1352" i="1"/>
  <c r="C1354" i="1"/>
  <c r="C1360" i="1"/>
  <c r="C1362" i="1"/>
  <c r="C1368" i="1"/>
  <c r="C1370" i="1"/>
  <c r="C1376" i="1"/>
  <c r="C1378" i="1"/>
  <c r="C1384" i="1"/>
  <c r="C1386" i="1"/>
  <c r="C1392" i="1"/>
  <c r="C1394" i="1"/>
  <c r="C1400" i="1"/>
  <c r="C1402" i="1"/>
  <c r="C1408" i="1"/>
  <c r="C1410" i="1"/>
  <c r="C1416" i="1"/>
  <c r="C1418" i="1"/>
  <c r="C1424" i="1"/>
  <c r="C1426" i="1"/>
  <c r="C1432" i="1"/>
  <c r="C1434" i="1"/>
  <c r="C1440" i="1"/>
  <c r="C1442" i="1"/>
  <c r="C1448" i="1"/>
  <c r="C1450" i="1"/>
  <c r="C1456" i="1"/>
  <c r="C1458" i="1"/>
  <c r="C1464" i="1"/>
  <c r="C1466" i="1"/>
  <c r="C1472" i="1"/>
  <c r="C1474" i="1"/>
  <c r="C1480" i="1"/>
  <c r="C1482" i="1"/>
  <c r="C1488" i="1"/>
  <c r="C1490" i="1"/>
  <c r="C1496" i="1"/>
  <c r="C1498" i="1"/>
  <c r="C1504" i="1"/>
  <c r="C1506" i="1"/>
  <c r="C1512" i="1"/>
  <c r="C1514" i="1"/>
  <c r="C1520" i="1"/>
  <c r="C1522" i="1"/>
  <c r="C1528" i="1"/>
  <c r="C1530" i="1"/>
  <c r="C1536" i="1"/>
  <c r="C1538" i="1"/>
  <c r="C1544" i="1"/>
  <c r="C1546" i="1"/>
  <c r="C1552" i="1"/>
  <c r="C1554" i="1"/>
  <c r="C1560" i="1"/>
  <c r="C1562" i="1"/>
  <c r="C1568" i="1"/>
  <c r="C1570" i="1"/>
  <c r="C1576" i="1"/>
  <c r="C1578" i="1"/>
  <c r="C1584" i="1"/>
  <c r="C1586" i="1"/>
  <c r="C1592" i="1"/>
  <c r="C1594" i="1"/>
  <c r="C1600" i="1"/>
  <c r="C1602" i="1"/>
  <c r="C1608" i="1"/>
  <c r="C1610" i="1"/>
  <c r="C1616" i="1"/>
  <c r="C1618" i="1"/>
  <c r="C1624" i="1"/>
  <c r="C1626" i="1"/>
  <c r="C1632" i="1"/>
  <c r="C1634" i="1"/>
  <c r="C1640" i="1"/>
  <c r="C1642" i="1"/>
  <c r="C1648" i="1"/>
  <c r="C1650" i="1"/>
  <c r="C1656" i="1"/>
  <c r="C1658" i="1"/>
  <c r="C1664" i="1"/>
  <c r="C1666" i="1"/>
  <c r="C1672" i="1"/>
  <c r="C1674" i="1"/>
  <c r="C1680" i="1"/>
  <c r="C1682" i="1"/>
  <c r="C1688" i="1"/>
  <c r="C1690" i="1"/>
  <c r="C1696" i="1"/>
  <c r="C1698" i="1"/>
  <c r="C1704" i="1"/>
  <c r="C1706" i="1"/>
  <c r="C1712" i="1"/>
  <c r="C1714" i="1"/>
  <c r="C1720" i="1"/>
  <c r="C1722" i="1"/>
  <c r="C1728" i="1"/>
  <c r="C1730" i="1"/>
  <c r="C1736" i="1"/>
  <c r="C1738" i="1"/>
  <c r="C1744" i="1"/>
  <c r="C1746" i="1"/>
  <c r="C1752" i="1"/>
  <c r="C1754" i="1"/>
  <c r="C1760" i="1"/>
  <c r="C1762" i="1"/>
  <c r="C1768" i="1"/>
  <c r="C1770" i="1"/>
  <c r="C1776" i="1"/>
  <c r="C1778" i="1"/>
  <c r="C1784" i="1"/>
  <c r="C1786" i="1"/>
  <c r="C1792" i="1"/>
  <c r="C1794" i="1"/>
  <c r="C1800" i="1"/>
  <c r="C1802" i="1"/>
  <c r="C1808" i="1"/>
  <c r="C1810" i="1"/>
  <c r="C1816" i="1"/>
  <c r="C1818" i="1"/>
  <c r="C1824" i="1"/>
  <c r="C1826" i="1"/>
  <c r="C1832" i="1"/>
  <c r="C1834" i="1"/>
  <c r="C1840" i="1"/>
  <c r="C1842" i="1"/>
  <c r="C1848" i="1"/>
  <c r="C1850" i="1"/>
  <c r="C1856" i="1"/>
  <c r="C1858" i="1"/>
  <c r="C1864" i="1"/>
  <c r="C1866" i="1"/>
  <c r="C1872" i="1"/>
  <c r="C1874" i="1"/>
  <c r="C1880" i="1"/>
  <c r="C1882" i="1"/>
  <c r="C1888" i="1"/>
  <c r="C1890" i="1"/>
  <c r="C1896" i="1"/>
  <c r="C1898" i="1"/>
  <c r="C1904" i="1"/>
  <c r="C1906" i="1"/>
  <c r="C1912" i="1"/>
  <c r="C1914" i="1"/>
  <c r="C1920" i="1"/>
  <c r="C1922" i="1"/>
  <c r="C1928" i="1"/>
  <c r="C1930" i="1"/>
  <c r="C1936" i="1"/>
  <c r="C1938" i="1"/>
  <c r="C1944" i="1"/>
  <c r="C1946" i="1"/>
  <c r="C1952" i="1"/>
  <c r="C1954" i="1"/>
  <c r="C1960" i="1"/>
  <c r="C1962" i="1"/>
  <c r="C1968" i="1"/>
  <c r="C1970" i="1"/>
  <c r="C1976" i="1"/>
  <c r="C1978" i="1"/>
  <c r="C1984" i="1"/>
  <c r="C1986" i="1"/>
  <c r="C1992" i="1"/>
  <c r="C1994" i="1"/>
  <c r="C10" i="1" a="1"/>
  <c r="C10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C9" i="1" a="1"/>
  <c r="C9" i="1" s="1"/>
  <c r="M45" i="8"/>
  <c r="K45" i="8"/>
  <c r="I45" i="8"/>
  <c r="E45" i="8"/>
  <c r="C45" i="8"/>
  <c r="AG25" i="12"/>
  <c r="AF25" i="12"/>
  <c r="W25" i="12"/>
  <c r="V25" i="12"/>
  <c r="M25" i="12"/>
  <c r="L25" i="12"/>
  <c r="C25" i="12"/>
  <c r="AN30" i="12"/>
  <c r="AD30" i="12"/>
  <c r="Z30" i="12"/>
  <c r="T30" i="12"/>
  <c r="R30" i="12"/>
  <c r="P30" i="12"/>
  <c r="O30" i="12"/>
  <c r="L30" i="12"/>
  <c r="J30" i="12"/>
  <c r="H30" i="12"/>
  <c r="F30" i="12"/>
  <c r="E30" i="12"/>
  <c r="AI35" i="12"/>
  <c r="AG35" i="12"/>
  <c r="Y35" i="12"/>
  <c r="W35" i="12"/>
  <c r="O35" i="12"/>
  <c r="M35" i="12"/>
  <c r="E35" i="12"/>
  <c r="C35" i="12"/>
  <c r="N45" i="8"/>
  <c r="L45" i="8"/>
  <c r="J45" i="8"/>
  <c r="H45" i="8"/>
  <c r="G45" i="8"/>
  <c r="F45" i="8"/>
  <c r="D45" i="8"/>
  <c r="O44" i="8"/>
  <c r="O42" i="8"/>
  <c r="O41" i="8"/>
  <c r="B10" i="9"/>
  <c r="B10" i="11"/>
  <c r="M37" i="10"/>
  <c r="L37" i="10"/>
  <c r="K37" i="10"/>
  <c r="J37" i="10"/>
  <c r="I37" i="10"/>
  <c r="H37" i="10"/>
  <c r="G37" i="10"/>
  <c r="F37" i="10"/>
  <c r="E37" i="10"/>
  <c r="D37" i="10"/>
  <c r="C37" i="10"/>
  <c r="N36" i="10"/>
  <c r="N35" i="10"/>
  <c r="N34" i="10"/>
  <c r="R45" i="6"/>
  <c r="L45" i="6"/>
  <c r="K45" i="6"/>
  <c r="E45" i="6"/>
  <c r="T43" i="6"/>
  <c r="N45" i="6"/>
  <c r="T44" i="6"/>
  <c r="D45" i="6"/>
  <c r="B10" i="7"/>
  <c r="S45" i="6"/>
  <c r="Q45" i="6"/>
  <c r="P45" i="6"/>
  <c r="O45" i="6"/>
  <c r="M45" i="6"/>
  <c r="I45" i="6"/>
  <c r="H45" i="6"/>
  <c r="G45" i="6"/>
  <c r="F45" i="6"/>
  <c r="C45" i="6"/>
  <c r="T42" i="6"/>
  <c r="T41" i="6"/>
  <c r="AG40" i="12"/>
  <c r="AF40" i="12"/>
  <c r="W40" i="12"/>
  <c r="V40" i="12"/>
  <c r="M40" i="12"/>
  <c r="L40" i="12"/>
  <c r="C40" i="12"/>
  <c r="AN45" i="12"/>
  <c r="AJ45" i="12"/>
  <c r="AF45" i="12"/>
  <c r="AD45" i="12"/>
  <c r="Z45" i="12"/>
  <c r="V45" i="12"/>
  <c r="T45" i="12"/>
  <c r="P45" i="12"/>
  <c r="L45" i="12"/>
  <c r="J45" i="12"/>
  <c r="I45" i="12"/>
  <c r="F45" i="12"/>
  <c r="E45" i="12"/>
  <c r="B10" i="13"/>
  <c r="AO45" i="12"/>
  <c r="AM45" i="12"/>
  <c r="AL45" i="12"/>
  <c r="AK45" i="12"/>
  <c r="AI45" i="12"/>
  <c r="AH45" i="12"/>
  <c r="AG45" i="12"/>
  <c r="AE45" i="12"/>
  <c r="AC45" i="12"/>
  <c r="AB45" i="12"/>
  <c r="AA45" i="12"/>
  <c r="Y45" i="12"/>
  <c r="X45" i="12"/>
  <c r="W45" i="12"/>
  <c r="U45" i="12"/>
  <c r="S45" i="12"/>
  <c r="R45" i="12"/>
  <c r="Q45" i="12"/>
  <c r="O45" i="12"/>
  <c r="N45" i="12"/>
  <c r="M45" i="12"/>
  <c r="K45" i="12"/>
  <c r="H45" i="12"/>
  <c r="G45" i="12"/>
  <c r="D45" i="12"/>
  <c r="C45" i="12"/>
  <c r="AP44" i="12"/>
  <c r="AP43" i="12"/>
  <c r="AP42" i="12"/>
  <c r="AP41" i="12"/>
  <c r="B90" i="5"/>
  <c r="B29" i="4"/>
  <c r="B279" i="2"/>
  <c r="V279" i="2"/>
  <c r="N2072" i="1"/>
  <c r="M2072" i="1"/>
  <c r="L2072" i="1"/>
  <c r="K2072" i="1"/>
  <c r="J2072" i="1"/>
  <c r="I2072" i="1"/>
  <c r="H2072" i="1"/>
  <c r="G2072" i="1"/>
  <c r="F2072" i="1"/>
  <c r="E2072" i="1"/>
  <c r="D2072" i="1"/>
  <c r="C2072" i="1"/>
  <c r="O2072" i="1"/>
  <c r="Q2072" i="1"/>
  <c r="P2072" i="1"/>
  <c r="S2074" i="1"/>
  <c r="R2074" i="1"/>
  <c r="Q2074" i="1"/>
  <c r="P2074" i="1"/>
  <c r="O2074" i="1"/>
  <c r="N2074" i="1"/>
  <c r="M2074" i="1"/>
  <c r="L2074" i="1"/>
  <c r="K2074" i="1"/>
  <c r="J2074" i="1"/>
  <c r="I2074" i="1"/>
  <c r="H2074" i="1"/>
  <c r="G2074" i="1"/>
  <c r="F2074" i="1"/>
  <c r="E2074" i="1"/>
  <c r="D2074" i="1"/>
  <c r="C2074" i="1"/>
  <c r="T2073" i="1"/>
  <c r="S2072" i="1"/>
  <c r="R2072" i="1"/>
  <c r="T2071" i="1"/>
  <c r="T2070" i="1"/>
  <c r="T2069" i="1"/>
  <c r="T2068" i="1"/>
  <c r="AI15" i="12"/>
  <c r="AG15" i="12"/>
  <c r="AF15" i="12"/>
  <c r="W15" i="12"/>
  <c r="V15" i="12"/>
  <c r="M15" i="12"/>
  <c r="L15" i="12"/>
  <c r="D15" i="12"/>
  <c r="AP13" i="12"/>
  <c r="P10" i="12"/>
  <c r="M10" i="12"/>
  <c r="L10" i="12"/>
  <c r="J10" i="12"/>
  <c r="H10" i="12"/>
  <c r="F10" i="12"/>
  <c r="D10" i="12"/>
  <c r="C10" i="12"/>
  <c r="AO40" i="12"/>
  <c r="AN40" i="12"/>
  <c r="AM40" i="12"/>
  <c r="AL40" i="12"/>
  <c r="AK40" i="12"/>
  <c r="AJ40" i="12"/>
  <c r="AI40" i="12"/>
  <c r="AH40" i="12"/>
  <c r="AE40" i="12"/>
  <c r="AD40" i="12"/>
  <c r="AC40" i="12"/>
  <c r="AB40" i="12"/>
  <c r="AA40" i="12"/>
  <c r="Z40" i="12"/>
  <c r="Y40" i="12"/>
  <c r="X40" i="12"/>
  <c r="U40" i="12"/>
  <c r="T40" i="12"/>
  <c r="S40" i="12"/>
  <c r="R40" i="12"/>
  <c r="Q40" i="12"/>
  <c r="P40" i="12"/>
  <c r="O40" i="12"/>
  <c r="N40" i="12"/>
  <c r="K40" i="12"/>
  <c r="J40" i="12"/>
  <c r="I40" i="12"/>
  <c r="H40" i="12"/>
  <c r="G40" i="12"/>
  <c r="F40" i="12"/>
  <c r="E40" i="12"/>
  <c r="D40" i="12"/>
  <c r="AO35" i="12"/>
  <c r="AN35" i="12"/>
  <c r="AM35" i="12"/>
  <c r="AL35" i="12"/>
  <c r="AK35" i="12"/>
  <c r="AJ35" i="12"/>
  <c r="AH35" i="12"/>
  <c r="AF35" i="12"/>
  <c r="AE35" i="12"/>
  <c r="AD35" i="12"/>
  <c r="AC35" i="12"/>
  <c r="AB35" i="12"/>
  <c r="AA35" i="12"/>
  <c r="Z35" i="12"/>
  <c r="X35" i="12"/>
  <c r="V35" i="12"/>
  <c r="U35" i="12"/>
  <c r="T35" i="12"/>
  <c r="S35" i="12"/>
  <c r="R35" i="12"/>
  <c r="Q35" i="12"/>
  <c r="P35" i="12"/>
  <c r="N35" i="12"/>
  <c r="L35" i="12"/>
  <c r="K35" i="12"/>
  <c r="J35" i="12"/>
  <c r="I35" i="12"/>
  <c r="H35" i="12"/>
  <c r="G35" i="12"/>
  <c r="F35" i="12"/>
  <c r="D35" i="12"/>
  <c r="AO30" i="12"/>
  <c r="AM30" i="12"/>
  <c r="AL30" i="12"/>
  <c r="AK30" i="12"/>
  <c r="AJ30" i="12"/>
  <c r="AI30" i="12"/>
  <c r="AH30" i="12"/>
  <c r="AG30" i="12"/>
  <c r="AF30" i="12"/>
  <c r="AE30" i="12"/>
  <c r="AC30" i="12"/>
  <c r="AB30" i="12"/>
  <c r="AA30" i="12"/>
  <c r="Y30" i="12"/>
  <c r="X30" i="12"/>
  <c r="W30" i="12"/>
  <c r="V30" i="12"/>
  <c r="U30" i="12"/>
  <c r="S30" i="12"/>
  <c r="Q30" i="12"/>
  <c r="N30" i="12"/>
  <c r="M30" i="12"/>
  <c r="K30" i="12"/>
  <c r="I30" i="12"/>
  <c r="G30" i="12"/>
  <c r="D30" i="12"/>
  <c r="C30" i="12"/>
  <c r="AO25" i="12"/>
  <c r="AN25" i="12"/>
  <c r="AM25" i="12"/>
  <c r="AL25" i="12"/>
  <c r="AK25" i="12"/>
  <c r="AJ25" i="12"/>
  <c r="AI25" i="12"/>
  <c r="AH25" i="12"/>
  <c r="AE25" i="12"/>
  <c r="AD25" i="12"/>
  <c r="AC25" i="12"/>
  <c r="AB25" i="12"/>
  <c r="AA25" i="12"/>
  <c r="Z25" i="12"/>
  <c r="Y25" i="12"/>
  <c r="X25" i="12"/>
  <c r="U25" i="12"/>
  <c r="T25" i="12"/>
  <c r="S25" i="12"/>
  <c r="R25" i="12"/>
  <c r="Q25" i="12"/>
  <c r="P25" i="12"/>
  <c r="O25" i="12"/>
  <c r="N25" i="12"/>
  <c r="K25" i="12"/>
  <c r="J25" i="12"/>
  <c r="I25" i="12"/>
  <c r="H25" i="12"/>
  <c r="G25" i="12"/>
  <c r="F25" i="12"/>
  <c r="E25" i="12"/>
  <c r="D25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AO15" i="12"/>
  <c r="AN15" i="12"/>
  <c r="AM15" i="12"/>
  <c r="AL15" i="12"/>
  <c r="AK15" i="12"/>
  <c r="AJ15" i="12"/>
  <c r="AH15" i="12"/>
  <c r="AE15" i="12"/>
  <c r="AD15" i="12"/>
  <c r="AC15" i="12"/>
  <c r="AB15" i="12"/>
  <c r="AA15" i="12"/>
  <c r="Z15" i="12"/>
  <c r="Y15" i="12"/>
  <c r="X15" i="12"/>
  <c r="U15" i="12"/>
  <c r="T15" i="12"/>
  <c r="S15" i="12"/>
  <c r="R15" i="12"/>
  <c r="Q15" i="12"/>
  <c r="P15" i="12"/>
  <c r="O15" i="12"/>
  <c r="N15" i="12"/>
  <c r="K15" i="12"/>
  <c r="J15" i="12"/>
  <c r="I15" i="12"/>
  <c r="H15" i="12"/>
  <c r="G15" i="12"/>
  <c r="F15" i="12"/>
  <c r="E15" i="12"/>
  <c r="AO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B9" i="13"/>
  <c r="B8" i="13"/>
  <c r="B7" i="13"/>
  <c r="B6" i="13"/>
  <c r="B5" i="13"/>
  <c r="B4" i="13"/>
  <c r="B3" i="13"/>
  <c r="AP39" i="12"/>
  <c r="AP38" i="12"/>
  <c r="AP37" i="12"/>
  <c r="AP36" i="12"/>
  <c r="AP34" i="12"/>
  <c r="AP32" i="12"/>
  <c r="AP31" i="12"/>
  <c r="AP29" i="12"/>
  <c r="AP28" i="12"/>
  <c r="AP27" i="12"/>
  <c r="AP26" i="12"/>
  <c r="AP24" i="12"/>
  <c r="AP23" i="12"/>
  <c r="AP22" i="12"/>
  <c r="AP21" i="12"/>
  <c r="AP19" i="12"/>
  <c r="AP18" i="12"/>
  <c r="AP17" i="12"/>
  <c r="AP16" i="12"/>
  <c r="AP14" i="12"/>
  <c r="AP12" i="12"/>
  <c r="AP11" i="12"/>
  <c r="Q10" i="12"/>
  <c r="O10" i="12"/>
  <c r="N10" i="12"/>
  <c r="K10" i="12"/>
  <c r="I10" i="12"/>
  <c r="G10" i="12"/>
  <c r="E10" i="12"/>
  <c r="AP9" i="12"/>
  <c r="AP7" i="12"/>
  <c r="AP6" i="12"/>
  <c r="AP4" i="12"/>
  <c r="B9" i="11"/>
  <c r="B8" i="11"/>
  <c r="B7" i="11"/>
  <c r="B6" i="11"/>
  <c r="B5" i="11"/>
  <c r="B4" i="11"/>
  <c r="B3" i="11"/>
  <c r="M33" i="10"/>
  <c r="L33" i="10"/>
  <c r="K33" i="10"/>
  <c r="J33" i="10"/>
  <c r="I33" i="10"/>
  <c r="H33" i="10"/>
  <c r="G33" i="10"/>
  <c r="F33" i="10"/>
  <c r="E33" i="10"/>
  <c r="D33" i="10"/>
  <c r="C33" i="10"/>
  <c r="N32" i="10"/>
  <c r="N31" i="10"/>
  <c r="N30" i="10"/>
  <c r="M29" i="10"/>
  <c r="L29" i="10"/>
  <c r="K29" i="10"/>
  <c r="J29" i="10"/>
  <c r="I29" i="10"/>
  <c r="H29" i="10"/>
  <c r="G29" i="10"/>
  <c r="F29" i="10"/>
  <c r="E29" i="10"/>
  <c r="D29" i="10"/>
  <c r="C29" i="10"/>
  <c r="N28" i="10"/>
  <c r="N27" i="10"/>
  <c r="N26" i="10"/>
  <c r="M25" i="10"/>
  <c r="L25" i="10"/>
  <c r="K25" i="10"/>
  <c r="J25" i="10"/>
  <c r="I25" i="10"/>
  <c r="H25" i="10"/>
  <c r="G25" i="10"/>
  <c r="F25" i="10"/>
  <c r="E25" i="10"/>
  <c r="D25" i="10"/>
  <c r="C25" i="10"/>
  <c r="N24" i="10"/>
  <c r="N23" i="10"/>
  <c r="N22" i="10"/>
  <c r="M21" i="10"/>
  <c r="L21" i="10"/>
  <c r="K21" i="10"/>
  <c r="J21" i="10"/>
  <c r="I21" i="10"/>
  <c r="H21" i="10"/>
  <c r="G21" i="10"/>
  <c r="F21" i="10"/>
  <c r="E21" i="10"/>
  <c r="D21" i="10"/>
  <c r="C21" i="10"/>
  <c r="N20" i="10"/>
  <c r="N19" i="10"/>
  <c r="N18" i="10"/>
  <c r="M17" i="10"/>
  <c r="L17" i="10"/>
  <c r="K17" i="10"/>
  <c r="J17" i="10"/>
  <c r="I17" i="10"/>
  <c r="H17" i="10"/>
  <c r="G17" i="10"/>
  <c r="F17" i="10"/>
  <c r="E17" i="10"/>
  <c r="D17" i="10"/>
  <c r="C17" i="10"/>
  <c r="N16" i="10"/>
  <c r="N15" i="10"/>
  <c r="N14" i="10"/>
  <c r="M13" i="10"/>
  <c r="L13" i="10"/>
  <c r="K13" i="10"/>
  <c r="J13" i="10"/>
  <c r="I13" i="10"/>
  <c r="H13" i="10"/>
  <c r="G13" i="10"/>
  <c r="F13" i="10"/>
  <c r="E13" i="10"/>
  <c r="D13" i="10"/>
  <c r="C13" i="10"/>
  <c r="N12" i="10"/>
  <c r="N11" i="10"/>
  <c r="N10" i="10"/>
  <c r="M9" i="10"/>
  <c r="L9" i="10"/>
  <c r="K9" i="10"/>
  <c r="J9" i="10"/>
  <c r="I9" i="10"/>
  <c r="H9" i="10"/>
  <c r="G9" i="10"/>
  <c r="F9" i="10"/>
  <c r="E9" i="10"/>
  <c r="D9" i="10"/>
  <c r="C9" i="10"/>
  <c r="N8" i="10"/>
  <c r="N7" i="10"/>
  <c r="N6" i="10"/>
  <c r="N4" i="10"/>
  <c r="M10" i="8"/>
  <c r="K10" i="8"/>
  <c r="J10" i="8"/>
  <c r="F10" i="8"/>
  <c r="E10" i="8"/>
  <c r="M15" i="8"/>
  <c r="K15" i="8"/>
  <c r="I15" i="8"/>
  <c r="E15" i="8"/>
  <c r="C15" i="8"/>
  <c r="M20" i="8"/>
  <c r="I20" i="8"/>
  <c r="G20" i="8"/>
  <c r="E20" i="8"/>
  <c r="C20" i="8"/>
  <c r="M25" i="8"/>
  <c r="K25" i="8"/>
  <c r="I25" i="8"/>
  <c r="G25" i="8"/>
  <c r="J40" i="8"/>
  <c r="H40" i="8"/>
  <c r="F40" i="8"/>
  <c r="E40" i="8"/>
  <c r="M30" i="8"/>
  <c r="K30" i="8"/>
  <c r="H30" i="8"/>
  <c r="F30" i="8"/>
  <c r="E30" i="8"/>
  <c r="D30" i="8"/>
  <c r="C30" i="8"/>
  <c r="L35" i="8"/>
  <c r="J35" i="8"/>
  <c r="H35" i="8"/>
  <c r="G35" i="8"/>
  <c r="F35" i="8"/>
  <c r="O33" i="8"/>
  <c r="B9" i="9"/>
  <c r="B8" i="9"/>
  <c r="B7" i="9"/>
  <c r="B6" i="9"/>
  <c r="B5" i="9"/>
  <c r="B4" i="9"/>
  <c r="B3" i="9"/>
  <c r="I10" i="8"/>
  <c r="H10" i="8"/>
  <c r="G10" i="8"/>
  <c r="D10" i="8"/>
  <c r="C10" i="8"/>
  <c r="N10" i="8"/>
  <c r="L10" i="8"/>
  <c r="N40" i="8"/>
  <c r="M40" i="8"/>
  <c r="L40" i="8"/>
  <c r="K40" i="8"/>
  <c r="I40" i="8"/>
  <c r="G40" i="8"/>
  <c r="D40" i="8"/>
  <c r="C40" i="8"/>
  <c r="O39" i="8"/>
  <c r="O38" i="8"/>
  <c r="O37" i="8"/>
  <c r="O36" i="8"/>
  <c r="N35" i="8"/>
  <c r="M35" i="8"/>
  <c r="K35" i="8"/>
  <c r="I35" i="8"/>
  <c r="D35" i="8"/>
  <c r="C35" i="8"/>
  <c r="O34" i="8"/>
  <c r="O32" i="8"/>
  <c r="O31" i="8"/>
  <c r="N30" i="8"/>
  <c r="L30" i="8"/>
  <c r="J30" i="8"/>
  <c r="I30" i="8"/>
  <c r="G30" i="8"/>
  <c r="O29" i="8"/>
  <c r="O27" i="8"/>
  <c r="O26" i="8"/>
  <c r="N25" i="8"/>
  <c r="L25" i="8"/>
  <c r="J25" i="8"/>
  <c r="H25" i="8"/>
  <c r="F25" i="8"/>
  <c r="E25" i="8"/>
  <c r="D25" i="8"/>
  <c r="C25" i="8"/>
  <c r="O24" i="8"/>
  <c r="O23" i="8"/>
  <c r="O22" i="8"/>
  <c r="O21" i="8"/>
  <c r="N20" i="8"/>
  <c r="L20" i="8"/>
  <c r="K20" i="8"/>
  <c r="J20" i="8"/>
  <c r="H20" i="8"/>
  <c r="F20" i="8"/>
  <c r="D20" i="8"/>
  <c r="O19" i="8"/>
  <c r="O18" i="8"/>
  <c r="O17" i="8"/>
  <c r="O16" i="8"/>
  <c r="N15" i="8"/>
  <c r="L15" i="8"/>
  <c r="J15" i="8"/>
  <c r="H15" i="8"/>
  <c r="G15" i="8"/>
  <c r="F15" i="8"/>
  <c r="D15" i="8"/>
  <c r="O14" i="8"/>
  <c r="O12" i="8"/>
  <c r="O11" i="8"/>
  <c r="O9" i="8"/>
  <c r="O8" i="8"/>
  <c r="O7" i="8"/>
  <c r="O6" i="8"/>
  <c r="O4" i="8"/>
  <c r="R10" i="6"/>
  <c r="L10" i="6"/>
  <c r="J10" i="6"/>
  <c r="F10" i="6"/>
  <c r="P10" i="6"/>
  <c r="K10" i="6"/>
  <c r="H10" i="6"/>
  <c r="T14" i="6"/>
  <c r="R20" i="6"/>
  <c r="P20" i="6"/>
  <c r="L20" i="6"/>
  <c r="K20" i="6"/>
  <c r="J20" i="6"/>
  <c r="G20" i="6"/>
  <c r="E20" i="6"/>
  <c r="O20" i="6"/>
  <c r="M20" i="6"/>
  <c r="C20" i="6"/>
  <c r="R25" i="6"/>
  <c r="N25" i="6"/>
  <c r="M25" i="6"/>
  <c r="J25" i="6"/>
  <c r="F25" i="6"/>
  <c r="P25" i="6"/>
  <c r="L25" i="6"/>
  <c r="H25" i="6"/>
  <c r="D25" i="6"/>
  <c r="Q30" i="6"/>
  <c r="O30" i="6"/>
  <c r="M30" i="6"/>
  <c r="K30" i="6"/>
  <c r="I30" i="6"/>
  <c r="H30" i="6"/>
  <c r="G30" i="6"/>
  <c r="T28" i="6"/>
  <c r="N30" i="6"/>
  <c r="L30" i="6"/>
  <c r="J30" i="6"/>
  <c r="D30" i="6"/>
  <c r="T29" i="6"/>
  <c r="T9" i="6"/>
  <c r="T8" i="6"/>
  <c r="T7" i="6"/>
  <c r="T6" i="6"/>
  <c r="T13" i="6"/>
  <c r="T12" i="6"/>
  <c r="T11" i="6"/>
  <c r="T19" i="6"/>
  <c r="T18" i="6"/>
  <c r="T17" i="6"/>
  <c r="T16" i="6"/>
  <c r="T24" i="6"/>
  <c r="T22" i="6"/>
  <c r="T21" i="6"/>
  <c r="T27" i="6"/>
  <c r="T26" i="6"/>
  <c r="S10" i="6"/>
  <c r="Q10" i="6"/>
  <c r="O10" i="6"/>
  <c r="N10" i="6"/>
  <c r="M10" i="6"/>
  <c r="I10" i="6"/>
  <c r="G10" i="6"/>
  <c r="E10" i="6"/>
  <c r="D10" i="6"/>
  <c r="C10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S20" i="6"/>
  <c r="Q20" i="6"/>
  <c r="N20" i="6"/>
  <c r="I20" i="6"/>
  <c r="H20" i="6"/>
  <c r="F20" i="6"/>
  <c r="D20" i="6"/>
  <c r="S30" i="6"/>
  <c r="R30" i="6"/>
  <c r="P30" i="6"/>
  <c r="F30" i="6"/>
  <c r="E30" i="6"/>
  <c r="S25" i="6"/>
  <c r="Q25" i="6"/>
  <c r="O25" i="6"/>
  <c r="K25" i="6"/>
  <c r="I25" i="6"/>
  <c r="G25" i="6"/>
  <c r="E25" i="6"/>
  <c r="C25" i="6"/>
  <c r="T4" i="6"/>
  <c r="O35" i="6"/>
  <c r="L35" i="6"/>
  <c r="K35" i="6"/>
  <c r="J35" i="6"/>
  <c r="T33" i="6"/>
  <c r="M35" i="6"/>
  <c r="C35" i="6"/>
  <c r="S35" i="6"/>
  <c r="R35" i="6"/>
  <c r="Q35" i="6"/>
  <c r="P35" i="6"/>
  <c r="N35" i="6"/>
  <c r="I35" i="6"/>
  <c r="H35" i="6"/>
  <c r="G35" i="6"/>
  <c r="F35" i="6"/>
  <c r="E35" i="6"/>
  <c r="D35" i="6"/>
  <c r="T34" i="6"/>
  <c r="T32" i="6"/>
  <c r="T31" i="6"/>
  <c r="B3" i="7"/>
  <c r="B4" i="7"/>
  <c r="B5" i="7"/>
  <c r="B6" i="7"/>
  <c r="B7" i="7"/>
  <c r="B8" i="7"/>
  <c r="B9" i="7"/>
  <c r="N40" i="6"/>
  <c r="L40" i="6"/>
  <c r="K40" i="6"/>
  <c r="J40" i="6"/>
  <c r="S40" i="6"/>
  <c r="T39" i="6"/>
  <c r="T38" i="6"/>
  <c r="T37" i="6"/>
  <c r="T36" i="6"/>
  <c r="R40" i="6"/>
  <c r="Q40" i="6"/>
  <c r="P40" i="6"/>
  <c r="O40" i="6"/>
  <c r="M40" i="6"/>
  <c r="I40" i="6"/>
  <c r="H40" i="6"/>
  <c r="G40" i="6"/>
  <c r="F40" i="6"/>
  <c r="E40" i="6"/>
  <c r="D40" i="6"/>
  <c r="C40" i="6"/>
  <c r="B89" i="5"/>
  <c r="B28" i="4"/>
  <c r="B278" i="2"/>
  <c r="V278" i="2"/>
  <c r="G2064" i="1"/>
  <c r="F2064" i="1"/>
  <c r="E2064" i="1"/>
  <c r="D2064" i="1"/>
  <c r="C2064" i="1"/>
  <c r="J2064" i="1"/>
  <c r="I2064" i="1"/>
  <c r="H2064" i="1"/>
  <c r="M2064" i="1"/>
  <c r="L2064" i="1"/>
  <c r="K2064" i="1"/>
  <c r="P2064" i="1"/>
  <c r="O2064" i="1"/>
  <c r="N2064" i="1"/>
  <c r="S2066" i="1"/>
  <c r="R2066" i="1"/>
  <c r="Q2066" i="1"/>
  <c r="P2066" i="1"/>
  <c r="O2066" i="1"/>
  <c r="N2066" i="1"/>
  <c r="M2066" i="1"/>
  <c r="L2066" i="1"/>
  <c r="K2066" i="1"/>
  <c r="J2066" i="1"/>
  <c r="I2066" i="1"/>
  <c r="H2066" i="1"/>
  <c r="G2066" i="1"/>
  <c r="F2066" i="1"/>
  <c r="E2066" i="1"/>
  <c r="D2066" i="1"/>
  <c r="C2066" i="1"/>
  <c r="T2065" i="1"/>
  <c r="S2064" i="1"/>
  <c r="R2064" i="1"/>
  <c r="Q2064" i="1"/>
  <c r="T2063" i="1"/>
  <c r="T2062" i="1"/>
  <c r="T2061" i="1"/>
  <c r="T2060" i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27" i="4"/>
  <c r="B277" i="2"/>
  <c r="V277" i="2"/>
  <c r="I2056" i="1"/>
  <c r="H2056" i="1"/>
  <c r="G2056" i="1"/>
  <c r="F2056" i="1"/>
  <c r="E2056" i="1"/>
  <c r="D2056" i="1"/>
  <c r="C2056" i="1"/>
  <c r="K2056" i="1"/>
  <c r="J2056" i="1"/>
  <c r="O2056" i="1"/>
  <c r="N2056" i="1"/>
  <c r="M2056" i="1"/>
  <c r="L2056" i="1"/>
  <c r="Q2056" i="1"/>
  <c r="P2056" i="1"/>
  <c r="S2058" i="1"/>
  <c r="R2058" i="1"/>
  <c r="Q2058" i="1"/>
  <c r="P2058" i="1"/>
  <c r="O2058" i="1"/>
  <c r="N2058" i="1"/>
  <c r="M2058" i="1"/>
  <c r="L2058" i="1"/>
  <c r="K2058" i="1"/>
  <c r="J2058" i="1"/>
  <c r="I2058" i="1"/>
  <c r="H2058" i="1"/>
  <c r="G2058" i="1"/>
  <c r="F2058" i="1"/>
  <c r="E2058" i="1"/>
  <c r="D2058" i="1"/>
  <c r="C2058" i="1"/>
  <c r="T2057" i="1"/>
  <c r="S2056" i="1"/>
  <c r="R2056" i="1"/>
  <c r="T2055" i="1"/>
  <c r="T2054" i="1"/>
  <c r="T2053" i="1"/>
  <c r="T2052" i="1"/>
  <c r="B26" i="4"/>
  <c r="B276" i="2"/>
  <c r="V276" i="2"/>
  <c r="O2048" i="1"/>
  <c r="L2048" i="1"/>
  <c r="K2048" i="1"/>
  <c r="J2048" i="1"/>
  <c r="I2048" i="1"/>
  <c r="H2048" i="1"/>
  <c r="G2048" i="1"/>
  <c r="F2048" i="1"/>
  <c r="E2048" i="1"/>
  <c r="D2048" i="1"/>
  <c r="C2048" i="1"/>
  <c r="M2048" i="1"/>
  <c r="Q2048" i="1"/>
  <c r="P2048" i="1"/>
  <c r="S2050" i="1"/>
  <c r="R2050" i="1"/>
  <c r="Q2050" i="1"/>
  <c r="P2050" i="1"/>
  <c r="O2050" i="1"/>
  <c r="N2050" i="1"/>
  <c r="M2050" i="1"/>
  <c r="L2050" i="1"/>
  <c r="K2050" i="1"/>
  <c r="J2050" i="1"/>
  <c r="I2050" i="1"/>
  <c r="H2050" i="1"/>
  <c r="G2050" i="1"/>
  <c r="F2050" i="1"/>
  <c r="E2050" i="1"/>
  <c r="D2050" i="1"/>
  <c r="C2050" i="1"/>
  <c r="T2049" i="1"/>
  <c r="S2048" i="1"/>
  <c r="R2048" i="1"/>
  <c r="N2048" i="1"/>
  <c r="T2047" i="1"/>
  <c r="T2046" i="1"/>
  <c r="T2045" i="1"/>
  <c r="T2044" i="1"/>
  <c r="B275" i="2"/>
  <c r="V275" i="2"/>
  <c r="B25" i="4"/>
  <c r="M2040" i="1"/>
  <c r="L2040" i="1"/>
  <c r="K2040" i="1"/>
  <c r="J2040" i="1"/>
  <c r="I2040" i="1"/>
  <c r="H2040" i="1"/>
  <c r="G2040" i="1"/>
  <c r="F2040" i="1"/>
  <c r="E2040" i="1"/>
  <c r="D2040" i="1"/>
  <c r="R2040" i="1"/>
  <c r="P2040" i="1"/>
  <c r="O2040" i="1"/>
  <c r="S2042" i="1"/>
  <c r="R2042" i="1"/>
  <c r="Q2042" i="1"/>
  <c r="P2042" i="1"/>
  <c r="O2042" i="1"/>
  <c r="N2042" i="1"/>
  <c r="M2042" i="1"/>
  <c r="L2042" i="1"/>
  <c r="K2042" i="1"/>
  <c r="J2042" i="1"/>
  <c r="I2042" i="1"/>
  <c r="H2042" i="1"/>
  <c r="G2042" i="1"/>
  <c r="F2042" i="1"/>
  <c r="E2042" i="1"/>
  <c r="D2042" i="1"/>
  <c r="C2042" i="1"/>
  <c r="T2041" i="1"/>
  <c r="S2040" i="1"/>
  <c r="Q2040" i="1"/>
  <c r="N2040" i="1"/>
  <c r="C2040" i="1"/>
  <c r="T2039" i="1"/>
  <c r="T2038" i="1"/>
  <c r="T2037" i="1"/>
  <c r="T2036" i="1"/>
  <c r="B24" i="4"/>
  <c r="B274" i="2"/>
  <c r="V274" i="2"/>
  <c r="O2032" i="1"/>
  <c r="N2032" i="1"/>
  <c r="M2032" i="1"/>
  <c r="L2032" i="1"/>
  <c r="K2032" i="1"/>
  <c r="J2032" i="1"/>
  <c r="I2032" i="1"/>
  <c r="H2032" i="1"/>
  <c r="G2032" i="1"/>
  <c r="F2032" i="1"/>
  <c r="E2032" i="1"/>
  <c r="D2032" i="1"/>
  <c r="C2032" i="1"/>
  <c r="Q2032" i="1"/>
  <c r="P2032" i="1"/>
  <c r="R2032" i="1"/>
  <c r="S2034" i="1"/>
  <c r="R2034" i="1"/>
  <c r="Q2034" i="1"/>
  <c r="P2034" i="1"/>
  <c r="O2034" i="1"/>
  <c r="N2034" i="1"/>
  <c r="M2034" i="1"/>
  <c r="L2034" i="1"/>
  <c r="K2034" i="1"/>
  <c r="J2034" i="1"/>
  <c r="I2034" i="1"/>
  <c r="H2034" i="1"/>
  <c r="G2034" i="1"/>
  <c r="F2034" i="1"/>
  <c r="E2034" i="1"/>
  <c r="D2034" i="1"/>
  <c r="C2034" i="1"/>
  <c r="T2033" i="1"/>
  <c r="S2032" i="1"/>
  <c r="T2031" i="1"/>
  <c r="T2030" i="1"/>
  <c r="T2029" i="1"/>
  <c r="T2028" i="1"/>
  <c r="G2026" i="1"/>
  <c r="F2026" i="1"/>
  <c r="E2026" i="1"/>
  <c r="D2026" i="1"/>
  <c r="C2026" i="1"/>
  <c r="G2024" i="1"/>
  <c r="F2024" i="1"/>
  <c r="E2024" i="1"/>
  <c r="D2024" i="1"/>
  <c r="C2024" i="1"/>
  <c r="M2026" i="1"/>
  <c r="L2026" i="1"/>
  <c r="K2026" i="1"/>
  <c r="J2026" i="1"/>
  <c r="I2026" i="1"/>
  <c r="M2024" i="1"/>
  <c r="L2024" i="1"/>
  <c r="K2024" i="1"/>
  <c r="J2024" i="1"/>
  <c r="I2024" i="1"/>
  <c r="P2026" i="1"/>
  <c r="O2026" i="1"/>
  <c r="P2024" i="1"/>
  <c r="O2024" i="1"/>
  <c r="R2026" i="1"/>
  <c r="R2024" i="1"/>
  <c r="S2026" i="1"/>
  <c r="Q2026" i="1"/>
  <c r="N2026" i="1"/>
  <c r="H2026" i="1"/>
  <c r="T2025" i="1"/>
  <c r="S2024" i="1"/>
  <c r="Q2024" i="1"/>
  <c r="N2024" i="1"/>
  <c r="H2024" i="1"/>
  <c r="T2023" i="1"/>
  <c r="T2022" i="1"/>
  <c r="T2021" i="1"/>
  <c r="T2020" i="1"/>
  <c r="B273" i="2"/>
  <c r="V273" i="2"/>
  <c r="B23" i="4"/>
  <c r="B22" i="4"/>
  <c r="B272" i="2"/>
  <c r="V272" i="2"/>
  <c r="P2016" i="1"/>
  <c r="O2016" i="1"/>
  <c r="N2016" i="1"/>
  <c r="M2016" i="1"/>
  <c r="L2016" i="1"/>
  <c r="K2016" i="1"/>
  <c r="J2016" i="1"/>
  <c r="I2016" i="1"/>
  <c r="H2016" i="1"/>
  <c r="G2016" i="1"/>
  <c r="F2016" i="1"/>
  <c r="S2018" i="1"/>
  <c r="R2018" i="1"/>
  <c r="Q2018" i="1"/>
  <c r="P2018" i="1"/>
  <c r="O2018" i="1"/>
  <c r="N2018" i="1"/>
  <c r="M2018" i="1"/>
  <c r="L2018" i="1"/>
  <c r="K2018" i="1"/>
  <c r="J2018" i="1"/>
  <c r="I2018" i="1"/>
  <c r="H2018" i="1"/>
  <c r="G2018" i="1"/>
  <c r="F2018" i="1"/>
  <c r="E2018" i="1"/>
  <c r="D2018" i="1"/>
  <c r="C2018" i="1"/>
  <c r="T2017" i="1"/>
  <c r="S2016" i="1"/>
  <c r="R2016" i="1"/>
  <c r="Q2016" i="1"/>
  <c r="E2016" i="1"/>
  <c r="D2016" i="1"/>
  <c r="C2016" i="1"/>
  <c r="T2015" i="1"/>
  <c r="T2014" i="1"/>
  <c r="T2013" i="1"/>
  <c r="T2012" i="1"/>
  <c r="B21" i="4"/>
  <c r="B271" i="2"/>
  <c r="V271" i="2"/>
  <c r="R2008" i="1"/>
  <c r="Q2008" i="1"/>
  <c r="G2008" i="1"/>
  <c r="F2008" i="1"/>
  <c r="E2008" i="1"/>
  <c r="D2008" i="1"/>
  <c r="C2008" i="1"/>
  <c r="P2008" i="1"/>
  <c r="O2008" i="1"/>
  <c r="N2008" i="1"/>
  <c r="M2008" i="1"/>
  <c r="L2008" i="1"/>
  <c r="S2010" i="1"/>
  <c r="R2010" i="1"/>
  <c r="Q2010" i="1"/>
  <c r="P2010" i="1"/>
  <c r="O2010" i="1"/>
  <c r="N2010" i="1"/>
  <c r="M2010" i="1"/>
  <c r="L2010" i="1"/>
  <c r="K2010" i="1"/>
  <c r="J2010" i="1"/>
  <c r="I2010" i="1"/>
  <c r="H2010" i="1"/>
  <c r="G2010" i="1"/>
  <c r="F2010" i="1"/>
  <c r="E2010" i="1"/>
  <c r="D2010" i="1"/>
  <c r="C2010" i="1"/>
  <c r="T2009" i="1"/>
  <c r="S2008" i="1"/>
  <c r="K2008" i="1"/>
  <c r="J2008" i="1"/>
  <c r="I2008" i="1"/>
  <c r="H2008" i="1"/>
  <c r="T2007" i="1"/>
  <c r="T2006" i="1"/>
  <c r="T2005" i="1"/>
  <c r="T2004" i="1"/>
  <c r="B270" i="2"/>
  <c r="V270" i="2"/>
  <c r="B20" i="4"/>
  <c r="F2000" i="1"/>
  <c r="E2000" i="1"/>
  <c r="D2000" i="1"/>
  <c r="C2000" i="1"/>
  <c r="R2000" i="1"/>
  <c r="Q2000" i="1"/>
  <c r="P2000" i="1"/>
  <c r="O2000" i="1"/>
  <c r="N2000" i="1"/>
  <c r="M2000" i="1"/>
  <c r="L2000" i="1"/>
  <c r="K2000" i="1"/>
  <c r="H2000" i="1"/>
  <c r="G2000" i="1"/>
  <c r="S2002" i="1"/>
  <c r="R2002" i="1"/>
  <c r="Q2002" i="1"/>
  <c r="P2002" i="1"/>
  <c r="O2002" i="1"/>
  <c r="N2002" i="1"/>
  <c r="M2002" i="1"/>
  <c r="L2002" i="1"/>
  <c r="K2002" i="1"/>
  <c r="J2002" i="1"/>
  <c r="I2002" i="1"/>
  <c r="H2002" i="1"/>
  <c r="G2002" i="1"/>
  <c r="F2002" i="1"/>
  <c r="E2002" i="1"/>
  <c r="D2002" i="1"/>
  <c r="C2002" i="1"/>
  <c r="T2001" i="1"/>
  <c r="S2000" i="1"/>
  <c r="J2000" i="1"/>
  <c r="I2000" i="1"/>
  <c r="T1999" i="1"/>
  <c r="T1998" i="1"/>
  <c r="T1997" i="1"/>
  <c r="T1996" i="1"/>
  <c r="B19" i="4"/>
  <c r="B269" i="2"/>
  <c r="V269" i="2"/>
  <c r="R1992" i="1"/>
  <c r="Q1992" i="1"/>
  <c r="P1992" i="1"/>
  <c r="O1992" i="1"/>
  <c r="N1992" i="1"/>
  <c r="L1992" i="1"/>
  <c r="K1992" i="1"/>
  <c r="J1992" i="1"/>
  <c r="H1992" i="1"/>
  <c r="G1992" i="1"/>
  <c r="F1992" i="1"/>
  <c r="S1994" i="1"/>
  <c r="R1994" i="1"/>
  <c r="Q1994" i="1"/>
  <c r="P1994" i="1"/>
  <c r="O1994" i="1"/>
  <c r="N1994" i="1"/>
  <c r="M1994" i="1"/>
  <c r="L1994" i="1"/>
  <c r="K1994" i="1"/>
  <c r="J1994" i="1"/>
  <c r="I1994" i="1"/>
  <c r="H1994" i="1"/>
  <c r="G1994" i="1"/>
  <c r="F1994" i="1"/>
  <c r="E1994" i="1"/>
  <c r="D1994" i="1"/>
  <c r="T1993" i="1"/>
  <c r="S1992" i="1"/>
  <c r="M1992" i="1"/>
  <c r="I1992" i="1"/>
  <c r="E1992" i="1"/>
  <c r="D1992" i="1"/>
  <c r="T1991" i="1"/>
  <c r="T1990" i="1"/>
  <c r="T1989" i="1"/>
  <c r="T1988" i="1"/>
  <c r="B18" i="4"/>
  <c r="B268" i="2"/>
  <c r="V268" i="2"/>
  <c r="Q1984" i="1"/>
  <c r="P1984" i="1"/>
  <c r="O1984" i="1"/>
  <c r="M1984" i="1"/>
  <c r="L1984" i="1"/>
  <c r="J1984" i="1"/>
  <c r="I1984" i="1"/>
  <c r="F1984" i="1"/>
  <c r="E1984" i="1"/>
  <c r="S1986" i="1"/>
  <c r="R1986" i="1"/>
  <c r="Q1986" i="1"/>
  <c r="P1986" i="1"/>
  <c r="O1986" i="1"/>
  <c r="N1986" i="1"/>
  <c r="M1986" i="1"/>
  <c r="L1986" i="1"/>
  <c r="K1986" i="1"/>
  <c r="J1986" i="1"/>
  <c r="I1986" i="1"/>
  <c r="H1986" i="1"/>
  <c r="G1986" i="1"/>
  <c r="F1986" i="1"/>
  <c r="E1986" i="1"/>
  <c r="D1986" i="1"/>
  <c r="T1985" i="1"/>
  <c r="S1984" i="1"/>
  <c r="R1984" i="1"/>
  <c r="N1984" i="1"/>
  <c r="K1984" i="1"/>
  <c r="H1984" i="1"/>
  <c r="G1984" i="1"/>
  <c r="D1984" i="1"/>
  <c r="T1983" i="1"/>
  <c r="T1982" i="1"/>
  <c r="T1981" i="1"/>
  <c r="T1980" i="1"/>
  <c r="B17" i="4"/>
  <c r="B267" i="2"/>
  <c r="V267" i="2"/>
  <c r="R1976" i="1"/>
  <c r="Q1976" i="1"/>
  <c r="P1976" i="1"/>
  <c r="O1976" i="1"/>
  <c r="N1976" i="1"/>
  <c r="M1976" i="1"/>
  <c r="L1976" i="1"/>
  <c r="K1976" i="1"/>
  <c r="F1976" i="1"/>
  <c r="E1976" i="1"/>
  <c r="D1976" i="1"/>
  <c r="J1976" i="1"/>
  <c r="I1976" i="1"/>
  <c r="S1978" i="1"/>
  <c r="R1978" i="1"/>
  <c r="Q1978" i="1"/>
  <c r="P1978" i="1"/>
  <c r="O1978" i="1"/>
  <c r="N1978" i="1"/>
  <c r="M1978" i="1"/>
  <c r="L1978" i="1"/>
  <c r="K1978" i="1"/>
  <c r="J1978" i="1"/>
  <c r="I1978" i="1"/>
  <c r="H1978" i="1"/>
  <c r="G1978" i="1"/>
  <c r="F1978" i="1"/>
  <c r="E1978" i="1"/>
  <c r="D1978" i="1"/>
  <c r="T1977" i="1"/>
  <c r="S1976" i="1"/>
  <c r="H1976" i="1"/>
  <c r="G1976" i="1"/>
  <c r="T1975" i="1"/>
  <c r="T1974" i="1"/>
  <c r="T1973" i="1"/>
  <c r="T1972" i="1"/>
  <c r="B16" i="4"/>
  <c r="B266" i="2"/>
  <c r="V266" i="2"/>
  <c r="H1968" i="1"/>
  <c r="G1968" i="1"/>
  <c r="F1968" i="1"/>
  <c r="E1968" i="1"/>
  <c r="R1968" i="1"/>
  <c r="Q1968" i="1"/>
  <c r="P1968" i="1"/>
  <c r="O1968" i="1"/>
  <c r="N1968" i="1"/>
  <c r="M1968" i="1"/>
  <c r="L1968" i="1"/>
  <c r="S1970" i="1"/>
  <c r="R1970" i="1"/>
  <c r="Q1970" i="1"/>
  <c r="P1970" i="1"/>
  <c r="O1970" i="1"/>
  <c r="N1970" i="1"/>
  <c r="M1970" i="1"/>
  <c r="L1970" i="1"/>
  <c r="K1970" i="1"/>
  <c r="J1970" i="1"/>
  <c r="I1970" i="1"/>
  <c r="H1970" i="1"/>
  <c r="G1970" i="1"/>
  <c r="F1970" i="1"/>
  <c r="E1970" i="1"/>
  <c r="D1970" i="1"/>
  <c r="T1969" i="1"/>
  <c r="S1968" i="1"/>
  <c r="K1968" i="1"/>
  <c r="J1968" i="1"/>
  <c r="I1968" i="1"/>
  <c r="D1968" i="1"/>
  <c r="T1967" i="1"/>
  <c r="T1966" i="1"/>
  <c r="T1965" i="1"/>
  <c r="T1964" i="1"/>
  <c r="B15" i="4"/>
  <c r="B265" i="2"/>
  <c r="V265" i="2"/>
  <c r="L1960" i="1"/>
  <c r="K1960" i="1"/>
  <c r="J1960" i="1"/>
  <c r="G1960" i="1"/>
  <c r="F1960" i="1"/>
  <c r="E1960" i="1"/>
  <c r="O1960" i="1"/>
  <c r="N1960" i="1"/>
  <c r="M1960" i="1"/>
  <c r="S1962" i="1"/>
  <c r="R1962" i="1"/>
  <c r="Q1962" i="1"/>
  <c r="P1962" i="1"/>
  <c r="O1962" i="1"/>
  <c r="N1962" i="1"/>
  <c r="M1962" i="1"/>
  <c r="L1962" i="1"/>
  <c r="K1962" i="1"/>
  <c r="J1962" i="1"/>
  <c r="I1962" i="1"/>
  <c r="H1962" i="1"/>
  <c r="G1962" i="1"/>
  <c r="F1962" i="1"/>
  <c r="E1962" i="1"/>
  <c r="D1962" i="1"/>
  <c r="T1961" i="1"/>
  <c r="S1960" i="1"/>
  <c r="R1960" i="1"/>
  <c r="Q1960" i="1"/>
  <c r="P1960" i="1"/>
  <c r="I1960" i="1"/>
  <c r="H1960" i="1"/>
  <c r="D1960" i="1"/>
  <c r="T1959" i="1"/>
  <c r="T1958" i="1"/>
  <c r="T1957" i="1"/>
  <c r="T1956" i="1"/>
  <c r="T10" i="1" a="1"/>
  <c r="T10" i="1" s="1"/>
  <c r="T9" i="1" a="1"/>
  <c r="T9" i="1" s="1"/>
  <c r="B14" i="4"/>
  <c r="B264" i="2"/>
  <c r="V264" i="2"/>
  <c r="O1954" i="1"/>
  <c r="N1954" i="1"/>
  <c r="M1954" i="1"/>
  <c r="O1952" i="1"/>
  <c r="N1952" i="1"/>
  <c r="M1952" i="1"/>
  <c r="K1954" i="1"/>
  <c r="J1954" i="1"/>
  <c r="I1954" i="1"/>
  <c r="K1952" i="1"/>
  <c r="J1952" i="1"/>
  <c r="I1952" i="1"/>
  <c r="H1954" i="1"/>
  <c r="G1954" i="1"/>
  <c r="F1954" i="1"/>
  <c r="H1952" i="1"/>
  <c r="G1952" i="1"/>
  <c r="F1952" i="1"/>
  <c r="S1954" i="1"/>
  <c r="R1954" i="1"/>
  <c r="Q1954" i="1"/>
  <c r="P1954" i="1"/>
  <c r="L1954" i="1"/>
  <c r="E1954" i="1"/>
  <c r="D1954" i="1"/>
  <c r="T1953" i="1"/>
  <c r="S1952" i="1"/>
  <c r="R1952" i="1"/>
  <c r="Q1952" i="1"/>
  <c r="P1952" i="1"/>
  <c r="L1952" i="1"/>
  <c r="E1952" i="1"/>
  <c r="D1952" i="1"/>
  <c r="T1951" i="1"/>
  <c r="T1950" i="1"/>
  <c r="T1949" i="1"/>
  <c r="T1948" i="1"/>
  <c r="B3" i="4"/>
  <c r="B4" i="4"/>
  <c r="B5" i="4"/>
  <c r="B6" i="4"/>
  <c r="B7" i="4"/>
  <c r="B8" i="4"/>
  <c r="B9" i="4"/>
  <c r="B10" i="4"/>
  <c r="B11" i="4"/>
  <c r="B12" i="4"/>
  <c r="B13" i="4"/>
  <c r="B263" i="2"/>
  <c r="V263" i="2"/>
  <c r="S1946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T1945" i="1"/>
  <c r="S1944" i="1"/>
  <c r="R1944" i="1"/>
  <c r="Q1944" i="1"/>
  <c r="P1944" i="1"/>
  <c r="O1944" i="1"/>
  <c r="N1944" i="1"/>
  <c r="M1944" i="1"/>
  <c r="L1944" i="1"/>
  <c r="K1944" i="1"/>
  <c r="J1944" i="1"/>
  <c r="I1944" i="1"/>
  <c r="H1944" i="1"/>
  <c r="G1944" i="1"/>
  <c r="F1944" i="1"/>
  <c r="E1944" i="1"/>
  <c r="D1944" i="1"/>
  <c r="T1943" i="1"/>
  <c r="T1942" i="1"/>
  <c r="T1941" i="1"/>
  <c r="T1940" i="1"/>
  <c r="B262" i="2"/>
  <c r="V262" i="2"/>
  <c r="S1938" i="1"/>
  <c r="R1938" i="1"/>
  <c r="Q1938" i="1"/>
  <c r="P1938" i="1"/>
  <c r="O1938" i="1"/>
  <c r="N1938" i="1"/>
  <c r="M1938" i="1"/>
  <c r="L1938" i="1"/>
  <c r="K1938" i="1"/>
  <c r="J1938" i="1"/>
  <c r="I1938" i="1"/>
  <c r="H1938" i="1"/>
  <c r="G1938" i="1"/>
  <c r="F1938" i="1"/>
  <c r="E1938" i="1"/>
  <c r="D1938" i="1"/>
  <c r="T1937" i="1"/>
  <c r="S1936" i="1"/>
  <c r="R1936" i="1"/>
  <c r="Q1936" i="1"/>
  <c r="P1936" i="1"/>
  <c r="O1936" i="1"/>
  <c r="N1936" i="1"/>
  <c r="M1936" i="1"/>
  <c r="L1936" i="1"/>
  <c r="K1936" i="1"/>
  <c r="J1936" i="1"/>
  <c r="I1936" i="1"/>
  <c r="H1936" i="1"/>
  <c r="G1936" i="1"/>
  <c r="F1936" i="1"/>
  <c r="E1936" i="1"/>
  <c r="D1936" i="1"/>
  <c r="T1935" i="1"/>
  <c r="T1934" i="1"/>
  <c r="T1933" i="1"/>
  <c r="T1932" i="1"/>
  <c r="S1930" i="1"/>
  <c r="R1930" i="1"/>
  <c r="Q1930" i="1"/>
  <c r="P1930" i="1"/>
  <c r="O1930" i="1"/>
  <c r="N1930" i="1"/>
  <c r="M1930" i="1"/>
  <c r="L1930" i="1"/>
  <c r="K1930" i="1"/>
  <c r="J1930" i="1"/>
  <c r="I1930" i="1"/>
  <c r="H1930" i="1"/>
  <c r="G1930" i="1"/>
  <c r="F1930" i="1"/>
  <c r="E1930" i="1"/>
  <c r="D1930" i="1"/>
  <c r="T1929" i="1"/>
  <c r="S1928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D1928" i="1"/>
  <c r="T1927" i="1"/>
  <c r="T1926" i="1"/>
  <c r="T1925" i="1"/>
  <c r="T1924" i="1"/>
  <c r="B261" i="2"/>
  <c r="V261" i="2"/>
  <c r="B260" i="2"/>
  <c r="V260" i="2"/>
  <c r="S1922" i="1"/>
  <c r="R1922" i="1"/>
  <c r="Q1922" i="1"/>
  <c r="P1922" i="1"/>
  <c r="O1922" i="1"/>
  <c r="N1922" i="1"/>
  <c r="M1922" i="1"/>
  <c r="L1922" i="1"/>
  <c r="K1922" i="1"/>
  <c r="J1922" i="1"/>
  <c r="I1922" i="1"/>
  <c r="H1922" i="1"/>
  <c r="G1922" i="1"/>
  <c r="F1922" i="1"/>
  <c r="E1922" i="1"/>
  <c r="D1922" i="1"/>
  <c r="T1921" i="1"/>
  <c r="S1920" i="1"/>
  <c r="R1920" i="1"/>
  <c r="Q1920" i="1"/>
  <c r="P1920" i="1"/>
  <c r="O1920" i="1"/>
  <c r="N1920" i="1"/>
  <c r="M1920" i="1"/>
  <c r="L1920" i="1"/>
  <c r="K1920" i="1"/>
  <c r="J1920" i="1"/>
  <c r="I1920" i="1"/>
  <c r="H1920" i="1"/>
  <c r="G1920" i="1"/>
  <c r="F1920" i="1"/>
  <c r="E1920" i="1"/>
  <c r="D1920" i="1"/>
  <c r="T1919" i="1"/>
  <c r="T1918" i="1"/>
  <c r="T1917" i="1"/>
  <c r="T1916" i="1"/>
  <c r="B259" i="2"/>
  <c r="V259" i="2"/>
  <c r="S1914" i="1"/>
  <c r="R1914" i="1"/>
  <c r="Q1914" i="1"/>
  <c r="P1914" i="1"/>
  <c r="O1914" i="1"/>
  <c r="N1914" i="1"/>
  <c r="M1914" i="1"/>
  <c r="L1914" i="1"/>
  <c r="K1914" i="1"/>
  <c r="J1914" i="1"/>
  <c r="I1914" i="1"/>
  <c r="H1914" i="1"/>
  <c r="G1914" i="1"/>
  <c r="F1914" i="1"/>
  <c r="E1914" i="1"/>
  <c r="D1914" i="1"/>
  <c r="T1913" i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E1912" i="1"/>
  <c r="D1912" i="1"/>
  <c r="T1911" i="1"/>
  <c r="T1910" i="1"/>
  <c r="T1909" i="1"/>
  <c r="T1908" i="1"/>
  <c r="B258" i="2"/>
  <c r="V258" i="2"/>
  <c r="M1866" i="1"/>
  <c r="M1874" i="1"/>
  <c r="M1882" i="1"/>
  <c r="M1890" i="1"/>
  <c r="M1898" i="1"/>
  <c r="M1906" i="1"/>
  <c r="S1906" i="1"/>
  <c r="R1906" i="1"/>
  <c r="Q1906" i="1"/>
  <c r="P1906" i="1"/>
  <c r="O1906" i="1"/>
  <c r="N1906" i="1"/>
  <c r="L1906" i="1"/>
  <c r="K1906" i="1"/>
  <c r="J1906" i="1"/>
  <c r="I1906" i="1"/>
  <c r="H1906" i="1"/>
  <c r="G1906" i="1"/>
  <c r="F1906" i="1"/>
  <c r="E1906" i="1"/>
  <c r="D1906" i="1"/>
  <c r="T1905" i="1"/>
  <c r="S1904" i="1"/>
  <c r="R1904" i="1"/>
  <c r="Q1904" i="1"/>
  <c r="P1904" i="1"/>
  <c r="O1904" i="1"/>
  <c r="N1904" i="1"/>
  <c r="M1904" i="1"/>
  <c r="L1904" i="1"/>
  <c r="K1904" i="1"/>
  <c r="J1904" i="1"/>
  <c r="I1904" i="1"/>
  <c r="H1904" i="1"/>
  <c r="G1904" i="1"/>
  <c r="F1904" i="1"/>
  <c r="E1904" i="1"/>
  <c r="D1904" i="1"/>
  <c r="T1903" i="1"/>
  <c r="T1902" i="1"/>
  <c r="T1901" i="1"/>
  <c r="T1900" i="1"/>
  <c r="B257" i="2"/>
  <c r="V257" i="2"/>
  <c r="S1898" i="1"/>
  <c r="R1898" i="1"/>
  <c r="Q1898" i="1"/>
  <c r="P1898" i="1"/>
  <c r="O1898" i="1"/>
  <c r="N1898" i="1"/>
  <c r="L1898" i="1"/>
  <c r="K1898" i="1"/>
  <c r="J1898" i="1"/>
  <c r="I1898" i="1"/>
  <c r="H1898" i="1"/>
  <c r="G1898" i="1"/>
  <c r="F1898" i="1"/>
  <c r="E1898" i="1"/>
  <c r="D1898" i="1"/>
  <c r="T1897" i="1"/>
  <c r="S1896" i="1"/>
  <c r="R1896" i="1"/>
  <c r="Q1896" i="1"/>
  <c r="P1896" i="1"/>
  <c r="O1896" i="1"/>
  <c r="N1896" i="1"/>
  <c r="M1896" i="1"/>
  <c r="L1896" i="1"/>
  <c r="K1896" i="1"/>
  <c r="J1896" i="1"/>
  <c r="I1896" i="1"/>
  <c r="H1896" i="1"/>
  <c r="G1896" i="1"/>
  <c r="F1896" i="1"/>
  <c r="E1896" i="1"/>
  <c r="D1896" i="1"/>
  <c r="T1895" i="1"/>
  <c r="T1894" i="1"/>
  <c r="T1893" i="1"/>
  <c r="T1892" i="1"/>
  <c r="B256" i="2"/>
  <c r="V256" i="2"/>
  <c r="S1890" i="1"/>
  <c r="R1890" i="1"/>
  <c r="Q1890" i="1"/>
  <c r="P1890" i="1"/>
  <c r="O1890" i="1"/>
  <c r="N1890" i="1"/>
  <c r="L1890" i="1"/>
  <c r="K1890" i="1"/>
  <c r="J1890" i="1"/>
  <c r="I1890" i="1"/>
  <c r="H1890" i="1"/>
  <c r="G1890" i="1"/>
  <c r="F1890" i="1"/>
  <c r="E1890" i="1"/>
  <c r="D1890" i="1"/>
  <c r="T1889" i="1"/>
  <c r="S1888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D1888" i="1"/>
  <c r="T1887" i="1"/>
  <c r="T1886" i="1"/>
  <c r="T1885" i="1"/>
  <c r="T1884" i="1"/>
  <c r="B255" i="2"/>
  <c r="V255" i="2"/>
  <c r="S1882" i="1"/>
  <c r="R1882" i="1"/>
  <c r="Q1882" i="1"/>
  <c r="P1882" i="1"/>
  <c r="O1882" i="1"/>
  <c r="N1882" i="1"/>
  <c r="L1882" i="1"/>
  <c r="K1882" i="1"/>
  <c r="J1882" i="1"/>
  <c r="I1882" i="1"/>
  <c r="H1882" i="1"/>
  <c r="G1882" i="1"/>
  <c r="F1882" i="1"/>
  <c r="E1882" i="1"/>
  <c r="D1882" i="1"/>
  <c r="T1881" i="1"/>
  <c r="S1880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T1879" i="1"/>
  <c r="T1878" i="1"/>
  <c r="T1877" i="1"/>
  <c r="T1876" i="1"/>
  <c r="B254" i="2"/>
  <c r="V254" i="2"/>
  <c r="S1874" i="1"/>
  <c r="R1874" i="1"/>
  <c r="Q1874" i="1"/>
  <c r="P1874" i="1"/>
  <c r="O1874" i="1"/>
  <c r="N1874" i="1"/>
  <c r="L1874" i="1"/>
  <c r="K1874" i="1"/>
  <c r="J1874" i="1"/>
  <c r="I1874" i="1"/>
  <c r="H1874" i="1"/>
  <c r="G1874" i="1"/>
  <c r="F1874" i="1"/>
  <c r="E1874" i="1"/>
  <c r="D1874" i="1"/>
  <c r="T1873" i="1"/>
  <c r="S1872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D1872" i="1"/>
  <c r="T1871" i="1"/>
  <c r="T1870" i="1"/>
  <c r="T1869" i="1"/>
  <c r="T1868" i="1"/>
  <c r="B253" i="2"/>
  <c r="V253" i="2"/>
  <c r="S1866" i="1"/>
  <c r="R1866" i="1"/>
  <c r="Q1866" i="1"/>
  <c r="P1866" i="1"/>
  <c r="O1866" i="1"/>
  <c r="N1866" i="1"/>
  <c r="L1866" i="1"/>
  <c r="K1866" i="1"/>
  <c r="J1866" i="1"/>
  <c r="I1866" i="1"/>
  <c r="H1866" i="1"/>
  <c r="G1866" i="1"/>
  <c r="F1866" i="1"/>
  <c r="E1866" i="1"/>
  <c r="D1866" i="1"/>
  <c r="T1865" i="1"/>
  <c r="S1864" i="1"/>
  <c r="R1864" i="1"/>
  <c r="Q1864" i="1"/>
  <c r="P1864" i="1"/>
  <c r="O1864" i="1"/>
  <c r="N1864" i="1"/>
  <c r="M1864" i="1"/>
  <c r="L1864" i="1"/>
  <c r="K1864" i="1"/>
  <c r="J1864" i="1"/>
  <c r="I1864" i="1"/>
  <c r="H1864" i="1"/>
  <c r="G1864" i="1"/>
  <c r="F1864" i="1"/>
  <c r="E1864" i="1"/>
  <c r="D1864" i="1"/>
  <c r="T1863" i="1"/>
  <c r="T1862" i="1"/>
  <c r="T1861" i="1"/>
  <c r="T1860" i="1"/>
  <c r="S1858" i="1"/>
  <c r="R1858" i="1"/>
  <c r="Q1858" i="1"/>
  <c r="P1858" i="1"/>
  <c r="O1858" i="1"/>
  <c r="N1858" i="1"/>
  <c r="M1858" i="1"/>
  <c r="L1858" i="1"/>
  <c r="K1858" i="1"/>
  <c r="J1858" i="1"/>
  <c r="I1858" i="1"/>
  <c r="H1858" i="1"/>
  <c r="G1858" i="1"/>
  <c r="F1858" i="1"/>
  <c r="E1858" i="1"/>
  <c r="D1858" i="1"/>
  <c r="T1857" i="1"/>
  <c r="S1856" i="1"/>
  <c r="R1856" i="1"/>
  <c r="Q1856" i="1"/>
  <c r="P1856" i="1"/>
  <c r="O1856" i="1"/>
  <c r="N1856" i="1"/>
  <c r="M1856" i="1"/>
  <c r="L1856" i="1"/>
  <c r="K1856" i="1"/>
  <c r="J1856" i="1"/>
  <c r="I1856" i="1"/>
  <c r="H1856" i="1"/>
  <c r="G1856" i="1"/>
  <c r="F1856" i="1"/>
  <c r="E1856" i="1"/>
  <c r="D1856" i="1"/>
  <c r="T1855" i="1"/>
  <c r="T1854" i="1"/>
  <c r="T1853" i="1"/>
  <c r="T1852" i="1"/>
  <c r="B252" i="2"/>
  <c r="V252" i="2"/>
  <c r="B251" i="2"/>
  <c r="V251" i="2"/>
  <c r="O1848" i="1"/>
  <c r="N1848" i="1"/>
  <c r="M1848" i="1"/>
  <c r="I1848" i="1"/>
  <c r="H1848" i="1"/>
  <c r="G1848" i="1"/>
  <c r="F1848" i="1"/>
  <c r="E1848" i="1"/>
  <c r="D1848" i="1"/>
  <c r="S1850" i="1"/>
  <c r="R1850" i="1"/>
  <c r="Q1850" i="1"/>
  <c r="P1850" i="1"/>
  <c r="O1850" i="1"/>
  <c r="N1850" i="1"/>
  <c r="M1850" i="1"/>
  <c r="L1850" i="1"/>
  <c r="K1850" i="1"/>
  <c r="J1850" i="1"/>
  <c r="I1850" i="1"/>
  <c r="H1850" i="1"/>
  <c r="G1850" i="1"/>
  <c r="F1850" i="1"/>
  <c r="E1850" i="1"/>
  <c r="D1850" i="1"/>
  <c r="T1849" i="1"/>
  <c r="S1848" i="1"/>
  <c r="R1848" i="1"/>
  <c r="Q1848" i="1"/>
  <c r="P1848" i="1"/>
  <c r="L1848" i="1"/>
  <c r="K1848" i="1"/>
  <c r="J1848" i="1"/>
  <c r="T1847" i="1"/>
  <c r="T1846" i="1"/>
  <c r="T1845" i="1"/>
  <c r="T1844" i="1"/>
  <c r="B250" i="2"/>
  <c r="V250" i="2"/>
  <c r="P1840" i="1"/>
  <c r="O1840" i="1"/>
  <c r="N1840" i="1"/>
  <c r="M1840" i="1"/>
  <c r="L1840" i="1"/>
  <c r="K1840" i="1"/>
  <c r="J1840" i="1"/>
  <c r="I1840" i="1"/>
  <c r="G1840" i="1"/>
  <c r="F1840" i="1"/>
  <c r="E1840" i="1"/>
  <c r="D1840" i="1"/>
  <c r="S1842" i="1"/>
  <c r="R1842" i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T1841" i="1"/>
  <c r="S1840" i="1"/>
  <c r="R1840" i="1"/>
  <c r="Q1840" i="1"/>
  <c r="H1840" i="1"/>
  <c r="T1839" i="1"/>
  <c r="T1838" i="1"/>
  <c r="T1837" i="1"/>
  <c r="T1836" i="1"/>
  <c r="B249" i="2"/>
  <c r="V249" i="2"/>
  <c r="P1834" i="1"/>
  <c r="O1834" i="1"/>
  <c r="N1834" i="1"/>
  <c r="M1834" i="1"/>
  <c r="L1834" i="1"/>
  <c r="K1834" i="1"/>
  <c r="P1832" i="1"/>
  <c r="O1832" i="1"/>
  <c r="N1832" i="1"/>
  <c r="M1832" i="1"/>
  <c r="L1832" i="1"/>
  <c r="K1832" i="1"/>
  <c r="J1834" i="1"/>
  <c r="I1834" i="1"/>
  <c r="H1834" i="1"/>
  <c r="G1834" i="1"/>
  <c r="F1834" i="1"/>
  <c r="J1832" i="1"/>
  <c r="I1832" i="1"/>
  <c r="H1832" i="1"/>
  <c r="G1832" i="1"/>
  <c r="F1832" i="1"/>
  <c r="S1834" i="1"/>
  <c r="R1834" i="1"/>
  <c r="Q1834" i="1"/>
  <c r="E1834" i="1"/>
  <c r="D1834" i="1"/>
  <c r="T1833" i="1"/>
  <c r="S1832" i="1"/>
  <c r="R1832" i="1"/>
  <c r="Q1832" i="1"/>
  <c r="E1832" i="1"/>
  <c r="D1832" i="1"/>
  <c r="T1831" i="1"/>
  <c r="T1830" i="1"/>
  <c r="T1829" i="1"/>
  <c r="T1828" i="1"/>
  <c r="B248" i="2"/>
  <c r="V248" i="2"/>
  <c r="I1824" i="1"/>
  <c r="H1824" i="1"/>
  <c r="G1824" i="1"/>
  <c r="F1824" i="1"/>
  <c r="E1824" i="1"/>
  <c r="Q1824" i="1"/>
  <c r="P1824" i="1"/>
  <c r="O1824" i="1"/>
  <c r="N1824" i="1"/>
  <c r="M1824" i="1"/>
  <c r="S1826" i="1"/>
  <c r="R1826" i="1"/>
  <c r="Q1826" i="1"/>
  <c r="P1826" i="1"/>
  <c r="O1826" i="1"/>
  <c r="N1826" i="1"/>
  <c r="M1826" i="1"/>
  <c r="L1826" i="1"/>
  <c r="K1826" i="1"/>
  <c r="J1826" i="1"/>
  <c r="I1826" i="1"/>
  <c r="H1826" i="1"/>
  <c r="G1826" i="1"/>
  <c r="F1826" i="1"/>
  <c r="E1826" i="1"/>
  <c r="D1826" i="1"/>
  <c r="T1825" i="1"/>
  <c r="S1824" i="1"/>
  <c r="R1824" i="1"/>
  <c r="L1824" i="1"/>
  <c r="K1824" i="1"/>
  <c r="J1824" i="1"/>
  <c r="D1824" i="1"/>
  <c r="T1823" i="1"/>
  <c r="T1822" i="1"/>
  <c r="T1821" i="1"/>
  <c r="T1820" i="1"/>
  <c r="B247" i="2"/>
  <c r="V247" i="2"/>
  <c r="G1818" i="1"/>
  <c r="F1818" i="1"/>
  <c r="E1818" i="1"/>
  <c r="D1818" i="1"/>
  <c r="G1816" i="1"/>
  <c r="F1816" i="1"/>
  <c r="E1816" i="1"/>
  <c r="D1816" i="1"/>
  <c r="R1818" i="1"/>
  <c r="Q1818" i="1"/>
  <c r="P1818" i="1"/>
  <c r="O1818" i="1"/>
  <c r="R1816" i="1"/>
  <c r="Q1816" i="1"/>
  <c r="P1816" i="1"/>
  <c r="O1816" i="1"/>
  <c r="N1818" i="1"/>
  <c r="M1818" i="1"/>
  <c r="N1816" i="1"/>
  <c r="M1816" i="1"/>
  <c r="L1818" i="1"/>
  <c r="K1818" i="1"/>
  <c r="J1818" i="1"/>
  <c r="I1818" i="1"/>
  <c r="L1816" i="1"/>
  <c r="K1816" i="1"/>
  <c r="J1816" i="1"/>
  <c r="I1816" i="1"/>
  <c r="S1818" i="1"/>
  <c r="H1818" i="1"/>
  <c r="T1817" i="1"/>
  <c r="S1816" i="1"/>
  <c r="H1816" i="1"/>
  <c r="T1815" i="1"/>
  <c r="T1814" i="1"/>
  <c r="T1813" i="1"/>
  <c r="T1812" i="1"/>
  <c r="B246" i="2"/>
  <c r="V246" i="2"/>
  <c r="R1810" i="1"/>
  <c r="Q1810" i="1"/>
  <c r="P1810" i="1"/>
  <c r="O1810" i="1"/>
  <c r="N1810" i="1"/>
  <c r="M1810" i="1"/>
  <c r="R1808" i="1"/>
  <c r="Q1808" i="1"/>
  <c r="P1808" i="1"/>
  <c r="O1808" i="1"/>
  <c r="N1808" i="1"/>
  <c r="M1808" i="1"/>
  <c r="L1810" i="1"/>
  <c r="K1810" i="1"/>
  <c r="J1810" i="1"/>
  <c r="I1810" i="1"/>
  <c r="L1808" i="1"/>
  <c r="K1808" i="1"/>
  <c r="J1808" i="1"/>
  <c r="I1808" i="1"/>
  <c r="G1810" i="1"/>
  <c r="F1810" i="1"/>
  <c r="G1808" i="1"/>
  <c r="F1808" i="1"/>
  <c r="E1810" i="1"/>
  <c r="D1810" i="1"/>
  <c r="E1808" i="1"/>
  <c r="D1808" i="1"/>
  <c r="S1810" i="1"/>
  <c r="H1810" i="1"/>
  <c r="T1809" i="1"/>
  <c r="S1808" i="1"/>
  <c r="H1808" i="1"/>
  <c r="T1807" i="1"/>
  <c r="T1806" i="1"/>
  <c r="T1805" i="1"/>
  <c r="T1804" i="1"/>
  <c r="R1800" i="1"/>
  <c r="Q1800" i="1"/>
  <c r="P1800" i="1"/>
  <c r="O1800" i="1"/>
  <c r="N1800" i="1"/>
  <c r="M1800" i="1"/>
  <c r="K1800" i="1"/>
  <c r="J1800" i="1"/>
  <c r="I1800" i="1"/>
  <c r="H1800" i="1"/>
  <c r="G1800" i="1"/>
  <c r="F1800" i="1"/>
  <c r="B245" i="2"/>
  <c r="V245" i="2"/>
  <c r="S1802" i="1"/>
  <c r="R1802" i="1"/>
  <c r="Q1802" i="1"/>
  <c r="P1802" i="1"/>
  <c r="O1802" i="1"/>
  <c r="N1802" i="1"/>
  <c r="M1802" i="1"/>
  <c r="L1802" i="1"/>
  <c r="K1802" i="1"/>
  <c r="J1802" i="1"/>
  <c r="I1802" i="1"/>
  <c r="H1802" i="1"/>
  <c r="G1802" i="1"/>
  <c r="F1802" i="1"/>
  <c r="E1802" i="1"/>
  <c r="D1802" i="1"/>
  <c r="T1801" i="1"/>
  <c r="S1800" i="1"/>
  <c r="L1800" i="1"/>
  <c r="E1800" i="1"/>
  <c r="D1800" i="1"/>
  <c r="T1799" i="1"/>
  <c r="T1798" i="1"/>
  <c r="T1797" i="1"/>
  <c r="T1796" i="1"/>
  <c r="B244" i="2"/>
  <c r="V244" i="2"/>
  <c r="S1794" i="1"/>
  <c r="R1794" i="1"/>
  <c r="Q1794" i="1"/>
  <c r="P1794" i="1"/>
  <c r="O1794" i="1"/>
  <c r="N1794" i="1"/>
  <c r="M1794" i="1"/>
  <c r="L1794" i="1"/>
  <c r="K1794" i="1"/>
  <c r="J1794" i="1"/>
  <c r="I1794" i="1"/>
  <c r="H1794" i="1"/>
  <c r="G1794" i="1"/>
  <c r="F1794" i="1"/>
  <c r="E1794" i="1"/>
  <c r="D1794" i="1"/>
  <c r="T1793" i="1"/>
  <c r="S1792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T1791" i="1"/>
  <c r="T1790" i="1"/>
  <c r="T1789" i="1"/>
  <c r="T1788" i="1"/>
  <c r="B243" i="2"/>
  <c r="V243" i="2"/>
  <c r="Q1784" i="1"/>
  <c r="P1784" i="1"/>
  <c r="N1784" i="1"/>
  <c r="M1784" i="1"/>
  <c r="L1784" i="1"/>
  <c r="K1784" i="1"/>
  <c r="J1784" i="1"/>
  <c r="I1784" i="1"/>
  <c r="G1784" i="1"/>
  <c r="F1784" i="1"/>
  <c r="D1784" i="1"/>
  <c r="S1786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T1785" i="1"/>
  <c r="S1784" i="1"/>
  <c r="R1784" i="1"/>
  <c r="O1784" i="1"/>
  <c r="H1784" i="1"/>
  <c r="E1784" i="1"/>
  <c r="T1783" i="1"/>
  <c r="T1782" i="1"/>
  <c r="T1781" i="1"/>
  <c r="T1780" i="1"/>
  <c r="B242" i="2"/>
  <c r="V242" i="2"/>
  <c r="R1776" i="1"/>
  <c r="Q1776" i="1"/>
  <c r="P1776" i="1"/>
  <c r="O1776" i="1"/>
  <c r="N1776" i="1"/>
  <c r="M1776" i="1"/>
  <c r="L1776" i="1"/>
  <c r="K1776" i="1"/>
  <c r="J1776" i="1"/>
  <c r="H1776" i="1"/>
  <c r="G1776" i="1"/>
  <c r="F1776" i="1"/>
  <c r="S1778" i="1"/>
  <c r="R1778" i="1"/>
  <c r="Q1778" i="1"/>
  <c r="P1778" i="1"/>
  <c r="O1778" i="1"/>
  <c r="N1778" i="1"/>
  <c r="M1778" i="1"/>
  <c r="L1778" i="1"/>
  <c r="K1778" i="1"/>
  <c r="J1778" i="1"/>
  <c r="I1778" i="1"/>
  <c r="H1778" i="1"/>
  <c r="G1778" i="1"/>
  <c r="F1778" i="1"/>
  <c r="E1778" i="1"/>
  <c r="D1778" i="1"/>
  <c r="T1777" i="1"/>
  <c r="S1776" i="1"/>
  <c r="I1776" i="1"/>
  <c r="E1776" i="1"/>
  <c r="D1776" i="1"/>
  <c r="T1775" i="1"/>
  <c r="T1774" i="1"/>
  <c r="T1773" i="1"/>
  <c r="T1772" i="1"/>
  <c r="B241" i="2"/>
  <c r="V241" i="2"/>
  <c r="F1768" i="1"/>
  <c r="E1768" i="1"/>
  <c r="D1768" i="1"/>
  <c r="Q1768" i="1"/>
  <c r="P1768" i="1"/>
  <c r="O1768" i="1"/>
  <c r="N1768" i="1"/>
  <c r="M1768" i="1"/>
  <c r="L1768" i="1"/>
  <c r="K1768" i="1"/>
  <c r="S1770" i="1"/>
  <c r="R1770" i="1"/>
  <c r="Q1770" i="1"/>
  <c r="P1770" i="1"/>
  <c r="O1770" i="1"/>
  <c r="N1770" i="1"/>
  <c r="M1770" i="1"/>
  <c r="L1770" i="1"/>
  <c r="K1770" i="1"/>
  <c r="J1770" i="1"/>
  <c r="I1770" i="1"/>
  <c r="H1770" i="1"/>
  <c r="G1770" i="1"/>
  <c r="F1770" i="1"/>
  <c r="E1770" i="1"/>
  <c r="D1770" i="1"/>
  <c r="T1769" i="1"/>
  <c r="S1768" i="1"/>
  <c r="R1768" i="1"/>
  <c r="J1768" i="1"/>
  <c r="I1768" i="1"/>
  <c r="H1768" i="1"/>
  <c r="G1768" i="1"/>
  <c r="T1767" i="1"/>
  <c r="T1766" i="1"/>
  <c r="T1765" i="1"/>
  <c r="T1764" i="1"/>
  <c r="B240" i="2"/>
  <c r="V240" i="2"/>
  <c r="P1760" i="1"/>
  <c r="O1760" i="1"/>
  <c r="N1760" i="1"/>
  <c r="M1760" i="1"/>
  <c r="L1760" i="1"/>
  <c r="K1760" i="1"/>
  <c r="J1760" i="1"/>
  <c r="I1760" i="1"/>
  <c r="F1760" i="1"/>
  <c r="E1760" i="1"/>
  <c r="D1760" i="1"/>
  <c r="S1762" i="1"/>
  <c r="R1762" i="1"/>
  <c r="Q1762" i="1"/>
  <c r="P1762" i="1"/>
  <c r="O1762" i="1"/>
  <c r="N1762" i="1"/>
  <c r="M1762" i="1"/>
  <c r="L1762" i="1"/>
  <c r="K1762" i="1"/>
  <c r="J1762" i="1"/>
  <c r="I1762" i="1"/>
  <c r="H1762" i="1"/>
  <c r="G1762" i="1"/>
  <c r="F1762" i="1"/>
  <c r="E1762" i="1"/>
  <c r="D1762" i="1"/>
  <c r="T1761" i="1"/>
  <c r="S1760" i="1"/>
  <c r="R1760" i="1"/>
  <c r="Q1760" i="1"/>
  <c r="H1760" i="1"/>
  <c r="G1760" i="1"/>
  <c r="T1759" i="1"/>
  <c r="T1758" i="1"/>
  <c r="T1757" i="1"/>
  <c r="T1756" i="1"/>
  <c r="B239" i="2"/>
  <c r="V239" i="2"/>
  <c r="Q1752" i="1"/>
  <c r="P1752" i="1"/>
  <c r="O1752" i="1"/>
  <c r="N1752" i="1"/>
  <c r="L1752" i="1"/>
  <c r="K1752" i="1"/>
  <c r="J1752" i="1"/>
  <c r="I1752" i="1"/>
  <c r="S1754" i="1"/>
  <c r="R1754" i="1"/>
  <c r="Q1754" i="1"/>
  <c r="P1754" i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T1753" i="1"/>
  <c r="S1752" i="1"/>
  <c r="R1752" i="1"/>
  <c r="M1752" i="1"/>
  <c r="H1752" i="1"/>
  <c r="G1752" i="1"/>
  <c r="F1752" i="1"/>
  <c r="E1752" i="1"/>
  <c r="D1752" i="1"/>
  <c r="T1751" i="1"/>
  <c r="T1750" i="1"/>
  <c r="T1749" i="1"/>
  <c r="T1748" i="1"/>
  <c r="B238" i="2"/>
  <c r="V238" i="2"/>
  <c r="R1744" i="1"/>
  <c r="Q1744" i="1"/>
  <c r="P1744" i="1"/>
  <c r="O1744" i="1"/>
  <c r="N1744" i="1"/>
  <c r="M1744" i="1"/>
  <c r="L1744" i="1"/>
  <c r="K1744" i="1"/>
  <c r="J1744" i="1"/>
  <c r="I1744" i="1"/>
  <c r="H1744" i="1"/>
  <c r="G1744" i="1"/>
  <c r="F1744" i="1"/>
  <c r="D1744" i="1"/>
  <c r="S1746" i="1"/>
  <c r="R1746" i="1"/>
  <c r="Q1746" i="1"/>
  <c r="P1746" i="1"/>
  <c r="O1746" i="1"/>
  <c r="N1746" i="1"/>
  <c r="M1746" i="1"/>
  <c r="L1746" i="1"/>
  <c r="K1746" i="1"/>
  <c r="J1746" i="1"/>
  <c r="I1746" i="1"/>
  <c r="H1746" i="1"/>
  <c r="G1746" i="1"/>
  <c r="F1746" i="1"/>
  <c r="E1746" i="1"/>
  <c r="D1746" i="1"/>
  <c r="T1745" i="1"/>
  <c r="S1744" i="1"/>
  <c r="E1744" i="1"/>
  <c r="T1743" i="1"/>
  <c r="T1742" i="1"/>
  <c r="T1741" i="1"/>
  <c r="T1740" i="1"/>
  <c r="B237" i="2"/>
  <c r="V237" i="2"/>
  <c r="R1736" i="1"/>
  <c r="Q1736" i="1"/>
  <c r="P1736" i="1"/>
  <c r="O1736" i="1"/>
  <c r="N1736" i="1"/>
  <c r="M1736" i="1"/>
  <c r="L1736" i="1"/>
  <c r="K1736" i="1"/>
  <c r="J1736" i="1"/>
  <c r="I1736" i="1"/>
  <c r="H1736" i="1"/>
  <c r="G1736" i="1"/>
  <c r="F1736" i="1"/>
  <c r="S1738" i="1"/>
  <c r="R1738" i="1"/>
  <c r="Q1738" i="1"/>
  <c r="P1738" i="1"/>
  <c r="O1738" i="1"/>
  <c r="N1738" i="1"/>
  <c r="M1738" i="1"/>
  <c r="L1738" i="1"/>
  <c r="K1738" i="1"/>
  <c r="J1738" i="1"/>
  <c r="I1738" i="1"/>
  <c r="H1738" i="1"/>
  <c r="G1738" i="1"/>
  <c r="F1738" i="1"/>
  <c r="E1738" i="1"/>
  <c r="D1738" i="1"/>
  <c r="T1737" i="1"/>
  <c r="S1736" i="1"/>
  <c r="E1736" i="1"/>
  <c r="D1736" i="1"/>
  <c r="T1735" i="1"/>
  <c r="T1734" i="1"/>
  <c r="T1733" i="1"/>
  <c r="T1732" i="1"/>
  <c r="S1730" i="1"/>
  <c r="R1730" i="1"/>
  <c r="Q1730" i="1"/>
  <c r="P1730" i="1"/>
  <c r="O1730" i="1"/>
  <c r="N1730" i="1"/>
  <c r="M1730" i="1"/>
  <c r="L1730" i="1"/>
  <c r="K1730" i="1"/>
  <c r="J1730" i="1"/>
  <c r="I1730" i="1"/>
  <c r="H1730" i="1"/>
  <c r="G1730" i="1"/>
  <c r="F1730" i="1"/>
  <c r="E1730" i="1"/>
  <c r="D1730" i="1"/>
  <c r="T1729" i="1"/>
  <c r="S1728" i="1"/>
  <c r="R1728" i="1"/>
  <c r="Q1728" i="1"/>
  <c r="P1728" i="1"/>
  <c r="O1728" i="1"/>
  <c r="N1728" i="1"/>
  <c r="M1728" i="1"/>
  <c r="L1728" i="1"/>
  <c r="K1728" i="1"/>
  <c r="J1728" i="1"/>
  <c r="I1728" i="1"/>
  <c r="H1728" i="1"/>
  <c r="G1728" i="1"/>
  <c r="F1728" i="1"/>
  <c r="E1728" i="1"/>
  <c r="D1728" i="1"/>
  <c r="T1727" i="1"/>
  <c r="T1726" i="1"/>
  <c r="T1725" i="1"/>
  <c r="T1724" i="1"/>
  <c r="B236" i="2"/>
  <c r="V236" i="2"/>
  <c r="T18" i="3"/>
  <c r="T17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T14" i="3"/>
  <c r="T13" i="3"/>
  <c r="T12" i="3" s="1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T10" i="3"/>
  <c r="T9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I6" i="3"/>
  <c r="T5" i="3"/>
  <c r="T4" i="3"/>
  <c r="D3" i="3"/>
  <c r="D6" i="3" s="1"/>
  <c r="E3" i="3"/>
  <c r="E6" i="3" s="1"/>
  <c r="F3" i="3"/>
  <c r="F6" i="3" s="1"/>
  <c r="G3" i="3"/>
  <c r="G6" i="3" s="1"/>
  <c r="H3" i="3"/>
  <c r="H6" i="3" s="1"/>
  <c r="I3" i="3"/>
  <c r="J3" i="3"/>
  <c r="J6" i="3" s="1"/>
  <c r="K3" i="3"/>
  <c r="K6" i="3" s="1"/>
  <c r="L3" i="3"/>
  <c r="L6" i="3" s="1"/>
  <c r="M3" i="3"/>
  <c r="M6" i="3" s="1"/>
  <c r="N3" i="3"/>
  <c r="N6" i="3" s="1"/>
  <c r="O3" i="3"/>
  <c r="O6" i="3" s="1"/>
  <c r="P3" i="3"/>
  <c r="P6" i="3" s="1"/>
  <c r="Q3" i="3"/>
  <c r="Q6" i="3" s="1"/>
  <c r="R3" i="3"/>
  <c r="R6" i="3" s="1"/>
  <c r="S3" i="3"/>
  <c r="C3" i="3"/>
  <c r="C6" i="3" s="1"/>
  <c r="S1722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T1721" i="1"/>
  <c r="S1720" i="1"/>
  <c r="R1720" i="1"/>
  <c r="Q1720" i="1"/>
  <c r="P1720" i="1"/>
  <c r="O1720" i="1"/>
  <c r="N1720" i="1"/>
  <c r="M1720" i="1"/>
  <c r="L1720" i="1"/>
  <c r="K1720" i="1"/>
  <c r="J1720" i="1"/>
  <c r="I1720" i="1"/>
  <c r="H1720" i="1"/>
  <c r="G1720" i="1"/>
  <c r="F1720" i="1"/>
  <c r="E1720" i="1"/>
  <c r="D1720" i="1"/>
  <c r="T1719" i="1"/>
  <c r="T1718" i="1"/>
  <c r="T1717" i="1"/>
  <c r="T1716" i="1"/>
  <c r="B235" i="2"/>
  <c r="V235" i="2"/>
  <c r="B234" i="2"/>
  <c r="V234" i="2"/>
  <c r="S1714" i="1"/>
  <c r="R1714" i="1"/>
  <c r="Q1714" i="1"/>
  <c r="P1714" i="1"/>
  <c r="O1714" i="1"/>
  <c r="N1714" i="1"/>
  <c r="M1714" i="1"/>
  <c r="L1714" i="1"/>
  <c r="K1714" i="1"/>
  <c r="J1714" i="1"/>
  <c r="I1714" i="1"/>
  <c r="H1714" i="1"/>
  <c r="G1714" i="1"/>
  <c r="F1714" i="1"/>
  <c r="E1714" i="1"/>
  <c r="D1714" i="1"/>
  <c r="T1713" i="1"/>
  <c r="S1712" i="1"/>
  <c r="R1712" i="1"/>
  <c r="Q1712" i="1"/>
  <c r="P1712" i="1"/>
  <c r="O1712" i="1"/>
  <c r="N1712" i="1"/>
  <c r="M1712" i="1"/>
  <c r="L1712" i="1"/>
  <c r="K1712" i="1"/>
  <c r="J1712" i="1"/>
  <c r="I1712" i="1"/>
  <c r="H1712" i="1"/>
  <c r="G1712" i="1"/>
  <c r="F1712" i="1"/>
  <c r="E1712" i="1"/>
  <c r="D1712" i="1"/>
  <c r="T1711" i="1"/>
  <c r="T1710" i="1"/>
  <c r="T1709" i="1"/>
  <c r="T1708" i="1"/>
  <c r="B233" i="2"/>
  <c r="V233" i="2"/>
  <c r="S1706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T1705" i="1"/>
  <c r="S1704" i="1"/>
  <c r="R1704" i="1"/>
  <c r="Q1704" i="1"/>
  <c r="P1704" i="1"/>
  <c r="O1704" i="1"/>
  <c r="N1704" i="1"/>
  <c r="M1704" i="1"/>
  <c r="L1704" i="1"/>
  <c r="K1704" i="1"/>
  <c r="J1704" i="1"/>
  <c r="I1704" i="1"/>
  <c r="H1704" i="1"/>
  <c r="G1704" i="1"/>
  <c r="F1704" i="1"/>
  <c r="E1704" i="1"/>
  <c r="D1704" i="1"/>
  <c r="T1703" i="1"/>
  <c r="T1702" i="1"/>
  <c r="T1701" i="1"/>
  <c r="T1700" i="1"/>
  <c r="S1698" i="1"/>
  <c r="R1698" i="1"/>
  <c r="Q1698" i="1"/>
  <c r="P1698" i="1"/>
  <c r="O1698" i="1"/>
  <c r="N1698" i="1"/>
  <c r="M1698" i="1"/>
  <c r="L1698" i="1"/>
  <c r="K1698" i="1"/>
  <c r="J1698" i="1"/>
  <c r="I1698" i="1"/>
  <c r="H1698" i="1"/>
  <c r="G1698" i="1"/>
  <c r="F1698" i="1"/>
  <c r="E1698" i="1"/>
  <c r="D1698" i="1"/>
  <c r="T1697" i="1"/>
  <c r="S1696" i="1"/>
  <c r="R1696" i="1"/>
  <c r="Q1696" i="1"/>
  <c r="P1696" i="1"/>
  <c r="O1696" i="1"/>
  <c r="N1696" i="1"/>
  <c r="M1696" i="1"/>
  <c r="L1696" i="1"/>
  <c r="K1696" i="1"/>
  <c r="J1696" i="1"/>
  <c r="I1696" i="1"/>
  <c r="H1696" i="1"/>
  <c r="G1696" i="1"/>
  <c r="F1696" i="1"/>
  <c r="E1696" i="1"/>
  <c r="D1696" i="1"/>
  <c r="T1695" i="1"/>
  <c r="T1694" i="1"/>
  <c r="T1693" i="1"/>
  <c r="T1692" i="1"/>
  <c r="B232" i="2"/>
  <c r="V232" i="2"/>
  <c r="B231" i="2"/>
  <c r="V231" i="2"/>
  <c r="S1690" i="1"/>
  <c r="R1690" i="1"/>
  <c r="Q1690" i="1"/>
  <c r="P1690" i="1"/>
  <c r="O1690" i="1"/>
  <c r="N1690" i="1"/>
  <c r="M1690" i="1"/>
  <c r="L1690" i="1"/>
  <c r="K1690" i="1"/>
  <c r="J1690" i="1"/>
  <c r="I1690" i="1"/>
  <c r="H1690" i="1"/>
  <c r="G1690" i="1"/>
  <c r="F1690" i="1"/>
  <c r="E1690" i="1"/>
  <c r="D1690" i="1"/>
  <c r="T1689" i="1"/>
  <c r="S1688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D1688" i="1"/>
  <c r="T1687" i="1"/>
  <c r="T1686" i="1"/>
  <c r="T1685" i="1"/>
  <c r="T1684" i="1"/>
  <c r="G1682" i="1"/>
  <c r="S1682" i="1"/>
  <c r="R1682" i="1"/>
  <c r="Q1682" i="1"/>
  <c r="P1682" i="1"/>
  <c r="O1682" i="1"/>
  <c r="N1682" i="1"/>
  <c r="M1682" i="1"/>
  <c r="L1682" i="1"/>
  <c r="K1682" i="1"/>
  <c r="J1682" i="1"/>
  <c r="I1682" i="1"/>
  <c r="H1682" i="1"/>
  <c r="F1682" i="1"/>
  <c r="E1682" i="1"/>
  <c r="D1682" i="1"/>
  <c r="T1681" i="1"/>
  <c r="S1680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T1679" i="1"/>
  <c r="T1678" i="1"/>
  <c r="T1677" i="1"/>
  <c r="T1676" i="1"/>
  <c r="B230" i="2"/>
  <c r="V230" i="2"/>
  <c r="B229" i="2"/>
  <c r="V229" i="2"/>
  <c r="T1673" i="1"/>
  <c r="S1674" i="1"/>
  <c r="R1674" i="1"/>
  <c r="Q1674" i="1"/>
  <c r="P1674" i="1"/>
  <c r="O1674" i="1"/>
  <c r="N1674" i="1"/>
  <c r="M1674" i="1"/>
  <c r="L1674" i="1"/>
  <c r="K1674" i="1"/>
  <c r="J1674" i="1"/>
  <c r="I1674" i="1"/>
  <c r="H1674" i="1"/>
  <c r="G1674" i="1"/>
  <c r="F1674" i="1"/>
  <c r="E1674" i="1"/>
  <c r="D1674" i="1"/>
  <c r="S1672" i="1"/>
  <c r="R1672" i="1"/>
  <c r="Q1672" i="1"/>
  <c r="P1672" i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T1671" i="1"/>
  <c r="T1670" i="1"/>
  <c r="T1669" i="1"/>
  <c r="T1668" i="1"/>
  <c r="S1666" i="1"/>
  <c r="R1666" i="1"/>
  <c r="Q1666" i="1"/>
  <c r="P1666" i="1"/>
  <c r="O1666" i="1"/>
  <c r="N1666" i="1"/>
  <c r="M1666" i="1"/>
  <c r="L1666" i="1"/>
  <c r="K1666" i="1"/>
  <c r="J1666" i="1"/>
  <c r="I1666" i="1"/>
  <c r="H1666" i="1"/>
  <c r="G1666" i="1"/>
  <c r="F1666" i="1"/>
  <c r="E1666" i="1"/>
  <c r="D1666" i="1"/>
  <c r="T1665" i="1"/>
  <c r="S1664" i="1"/>
  <c r="R1664" i="1"/>
  <c r="Q1664" i="1"/>
  <c r="P1664" i="1"/>
  <c r="O1664" i="1"/>
  <c r="N1664" i="1"/>
  <c r="M1664" i="1"/>
  <c r="L1664" i="1"/>
  <c r="K1664" i="1"/>
  <c r="J1664" i="1"/>
  <c r="I1664" i="1"/>
  <c r="H1664" i="1"/>
  <c r="G1664" i="1"/>
  <c r="F1664" i="1"/>
  <c r="E1664" i="1"/>
  <c r="D1664" i="1"/>
  <c r="T1663" i="1"/>
  <c r="T1662" i="1"/>
  <c r="T1661" i="1"/>
  <c r="T1660" i="1"/>
  <c r="B228" i="2"/>
  <c r="V228" i="2"/>
  <c r="B227" i="2"/>
  <c r="V227" i="2"/>
  <c r="S1658" i="1"/>
  <c r="R1658" i="1"/>
  <c r="Q1658" i="1"/>
  <c r="P1658" i="1"/>
  <c r="O1658" i="1"/>
  <c r="N1658" i="1"/>
  <c r="M1658" i="1"/>
  <c r="L1658" i="1"/>
  <c r="K1658" i="1"/>
  <c r="J1658" i="1"/>
  <c r="I1658" i="1"/>
  <c r="H1658" i="1"/>
  <c r="G1658" i="1"/>
  <c r="F1658" i="1"/>
  <c r="E1658" i="1"/>
  <c r="D1658" i="1"/>
  <c r="T1657" i="1"/>
  <c r="S1656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T1655" i="1"/>
  <c r="T1654" i="1"/>
  <c r="T1653" i="1"/>
  <c r="T1652" i="1"/>
  <c r="B226" i="2"/>
  <c r="V226" i="2"/>
  <c r="S1650" i="1"/>
  <c r="R1650" i="1"/>
  <c r="Q1650" i="1"/>
  <c r="P1650" i="1"/>
  <c r="O1650" i="1"/>
  <c r="N1650" i="1"/>
  <c r="M1650" i="1"/>
  <c r="L1650" i="1"/>
  <c r="K1650" i="1"/>
  <c r="J1650" i="1"/>
  <c r="I1650" i="1"/>
  <c r="H1650" i="1"/>
  <c r="G1650" i="1"/>
  <c r="F1650" i="1"/>
  <c r="E1650" i="1"/>
  <c r="D1650" i="1"/>
  <c r="T1649" i="1"/>
  <c r="S1648" i="1"/>
  <c r="R1648" i="1"/>
  <c r="Q1648" i="1"/>
  <c r="P1648" i="1"/>
  <c r="O1648" i="1"/>
  <c r="N1648" i="1"/>
  <c r="M1648" i="1"/>
  <c r="L1648" i="1"/>
  <c r="K1648" i="1"/>
  <c r="J1648" i="1"/>
  <c r="I1648" i="1"/>
  <c r="H1648" i="1"/>
  <c r="G1648" i="1"/>
  <c r="F1648" i="1"/>
  <c r="E1648" i="1"/>
  <c r="D1648" i="1"/>
  <c r="T1647" i="1"/>
  <c r="T1646" i="1"/>
  <c r="T1645" i="1"/>
  <c r="T1644" i="1"/>
  <c r="B225" i="2"/>
  <c r="V225" i="2"/>
  <c r="S1642" i="1"/>
  <c r="R1642" i="1"/>
  <c r="Q1642" i="1"/>
  <c r="P1642" i="1"/>
  <c r="O1642" i="1"/>
  <c r="N1642" i="1"/>
  <c r="M1642" i="1"/>
  <c r="L1642" i="1"/>
  <c r="K1642" i="1"/>
  <c r="J1642" i="1"/>
  <c r="I1642" i="1"/>
  <c r="H1642" i="1"/>
  <c r="G1642" i="1"/>
  <c r="F1642" i="1"/>
  <c r="E1642" i="1"/>
  <c r="D1642" i="1"/>
  <c r="T1641" i="1"/>
  <c r="S1640" i="1"/>
  <c r="R1640" i="1"/>
  <c r="Q1640" i="1"/>
  <c r="P1640" i="1"/>
  <c r="O1640" i="1"/>
  <c r="N1640" i="1"/>
  <c r="M1640" i="1"/>
  <c r="L1640" i="1"/>
  <c r="K1640" i="1"/>
  <c r="J1640" i="1"/>
  <c r="I1640" i="1"/>
  <c r="H1640" i="1"/>
  <c r="G1640" i="1"/>
  <c r="F1640" i="1"/>
  <c r="E1640" i="1"/>
  <c r="D1640" i="1"/>
  <c r="T1639" i="1"/>
  <c r="T1638" i="1"/>
  <c r="T1637" i="1"/>
  <c r="T1636" i="1"/>
  <c r="S1634" i="1"/>
  <c r="R1634" i="1"/>
  <c r="Q1634" i="1"/>
  <c r="P1634" i="1"/>
  <c r="O1634" i="1"/>
  <c r="N1634" i="1"/>
  <c r="M1634" i="1"/>
  <c r="L1634" i="1"/>
  <c r="K1634" i="1"/>
  <c r="J1634" i="1"/>
  <c r="I1634" i="1"/>
  <c r="H1634" i="1"/>
  <c r="G1634" i="1"/>
  <c r="F1634" i="1"/>
  <c r="E1634" i="1"/>
  <c r="D1634" i="1"/>
  <c r="T1633" i="1"/>
  <c r="S1632" i="1"/>
  <c r="R1632" i="1"/>
  <c r="Q1632" i="1"/>
  <c r="P1632" i="1"/>
  <c r="O1632" i="1"/>
  <c r="N1632" i="1"/>
  <c r="M1632" i="1"/>
  <c r="L1632" i="1"/>
  <c r="K1632" i="1"/>
  <c r="J1632" i="1"/>
  <c r="I1632" i="1"/>
  <c r="H1632" i="1"/>
  <c r="G1632" i="1"/>
  <c r="F1632" i="1"/>
  <c r="E1632" i="1"/>
  <c r="D1632" i="1"/>
  <c r="T1631" i="1"/>
  <c r="T1630" i="1"/>
  <c r="T1629" i="1"/>
  <c r="T1628" i="1"/>
  <c r="B224" i="2"/>
  <c r="V224" i="2"/>
  <c r="B223" i="2"/>
  <c r="V223" i="2"/>
  <c r="S1626" i="1"/>
  <c r="R1626" i="1"/>
  <c r="Q1626" i="1"/>
  <c r="P1626" i="1"/>
  <c r="O1626" i="1"/>
  <c r="N1626" i="1"/>
  <c r="M1626" i="1"/>
  <c r="L1626" i="1"/>
  <c r="K1626" i="1"/>
  <c r="J1626" i="1"/>
  <c r="I1626" i="1"/>
  <c r="H1626" i="1"/>
  <c r="G1626" i="1"/>
  <c r="F1626" i="1"/>
  <c r="E1626" i="1"/>
  <c r="D1626" i="1"/>
  <c r="T1625" i="1"/>
  <c r="S1624" i="1"/>
  <c r="R1624" i="1"/>
  <c r="Q1624" i="1"/>
  <c r="P1624" i="1"/>
  <c r="O1624" i="1"/>
  <c r="N1624" i="1"/>
  <c r="M1624" i="1"/>
  <c r="L1624" i="1"/>
  <c r="K1624" i="1"/>
  <c r="J1624" i="1"/>
  <c r="I1624" i="1"/>
  <c r="H1624" i="1"/>
  <c r="G1624" i="1"/>
  <c r="F1624" i="1"/>
  <c r="E1624" i="1"/>
  <c r="D1624" i="1"/>
  <c r="T1623" i="1"/>
  <c r="T1622" i="1"/>
  <c r="T1621" i="1"/>
  <c r="T1620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222" i="2"/>
  <c r="V222" i="2"/>
  <c r="S1618" i="1"/>
  <c r="R1618" i="1"/>
  <c r="Q1618" i="1"/>
  <c r="P1618" i="1"/>
  <c r="O1618" i="1"/>
  <c r="N1618" i="1"/>
  <c r="M1618" i="1"/>
  <c r="L1618" i="1"/>
  <c r="K1618" i="1"/>
  <c r="J1618" i="1"/>
  <c r="I1618" i="1"/>
  <c r="H1618" i="1"/>
  <c r="G1618" i="1"/>
  <c r="F1618" i="1"/>
  <c r="E1618" i="1"/>
  <c r="D1618" i="1"/>
  <c r="T1617" i="1"/>
  <c r="S1616" i="1"/>
  <c r="R1616" i="1"/>
  <c r="Q1616" i="1"/>
  <c r="P1616" i="1"/>
  <c r="O1616" i="1"/>
  <c r="N1616" i="1"/>
  <c r="M1616" i="1"/>
  <c r="L1616" i="1"/>
  <c r="K1616" i="1"/>
  <c r="J1616" i="1"/>
  <c r="I1616" i="1"/>
  <c r="H1616" i="1"/>
  <c r="G1616" i="1"/>
  <c r="F1616" i="1"/>
  <c r="E1616" i="1"/>
  <c r="D1616" i="1"/>
  <c r="T1615" i="1"/>
  <c r="T1614" i="1"/>
  <c r="T1613" i="1"/>
  <c r="T1612" i="1"/>
  <c r="S1610" i="1"/>
  <c r="R1610" i="1"/>
  <c r="Q1610" i="1"/>
  <c r="P1610" i="1"/>
  <c r="O1610" i="1"/>
  <c r="N1610" i="1"/>
  <c r="M1610" i="1"/>
  <c r="L1610" i="1"/>
  <c r="K1610" i="1"/>
  <c r="J1610" i="1"/>
  <c r="I1610" i="1"/>
  <c r="H1610" i="1"/>
  <c r="G1610" i="1"/>
  <c r="F1610" i="1"/>
  <c r="E1610" i="1"/>
  <c r="D1610" i="1"/>
  <c r="T1609" i="1"/>
  <c r="S1608" i="1"/>
  <c r="R1608" i="1"/>
  <c r="Q1608" i="1"/>
  <c r="P1608" i="1"/>
  <c r="O1608" i="1"/>
  <c r="N1608" i="1"/>
  <c r="M1608" i="1"/>
  <c r="L1608" i="1"/>
  <c r="K1608" i="1"/>
  <c r="J1608" i="1"/>
  <c r="I1608" i="1"/>
  <c r="H1608" i="1"/>
  <c r="G1608" i="1"/>
  <c r="F1608" i="1"/>
  <c r="E1608" i="1"/>
  <c r="D1608" i="1"/>
  <c r="T1607" i="1"/>
  <c r="T1606" i="1"/>
  <c r="T1605" i="1"/>
  <c r="T1604" i="1"/>
  <c r="B221" i="2"/>
  <c r="V221" i="2"/>
  <c r="B220" i="2"/>
  <c r="V220" i="2"/>
  <c r="S1602" i="1"/>
  <c r="R1602" i="1"/>
  <c r="Q1602" i="1"/>
  <c r="P1602" i="1"/>
  <c r="O1602" i="1"/>
  <c r="N1602" i="1"/>
  <c r="M1602" i="1"/>
  <c r="L1602" i="1"/>
  <c r="K1602" i="1"/>
  <c r="J1602" i="1"/>
  <c r="I1602" i="1"/>
  <c r="H1602" i="1"/>
  <c r="G1602" i="1"/>
  <c r="F1602" i="1"/>
  <c r="E1602" i="1"/>
  <c r="D1602" i="1"/>
  <c r="T1601" i="1"/>
  <c r="S1600" i="1"/>
  <c r="R1600" i="1"/>
  <c r="Q1600" i="1"/>
  <c r="P1600" i="1"/>
  <c r="O1600" i="1"/>
  <c r="N1600" i="1"/>
  <c r="M1600" i="1"/>
  <c r="L1600" i="1"/>
  <c r="K1600" i="1"/>
  <c r="J1600" i="1"/>
  <c r="I1600" i="1"/>
  <c r="H1600" i="1"/>
  <c r="G1600" i="1"/>
  <c r="F1600" i="1"/>
  <c r="E1600" i="1"/>
  <c r="D1600" i="1"/>
  <c r="T1599" i="1"/>
  <c r="T1598" i="1"/>
  <c r="T1597" i="1"/>
  <c r="T1596" i="1"/>
  <c r="B219" i="2"/>
  <c r="V219" i="2"/>
  <c r="S1594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D1594" i="1"/>
  <c r="T1593" i="1"/>
  <c r="S1592" i="1"/>
  <c r="R1592" i="1"/>
  <c r="Q1592" i="1"/>
  <c r="P1592" i="1"/>
  <c r="O1592" i="1"/>
  <c r="N1592" i="1"/>
  <c r="M1592" i="1"/>
  <c r="L1592" i="1"/>
  <c r="K1592" i="1"/>
  <c r="J1592" i="1"/>
  <c r="I1592" i="1"/>
  <c r="H1592" i="1"/>
  <c r="G1592" i="1"/>
  <c r="F1592" i="1"/>
  <c r="E1592" i="1"/>
  <c r="D1592" i="1"/>
  <c r="T1591" i="1"/>
  <c r="T1590" i="1"/>
  <c r="T1589" i="1"/>
  <c r="T1588" i="1"/>
  <c r="B218" i="2"/>
  <c r="V218" i="2"/>
  <c r="S1586" i="1"/>
  <c r="R1586" i="1"/>
  <c r="Q1586" i="1"/>
  <c r="P1586" i="1"/>
  <c r="O1586" i="1"/>
  <c r="N1586" i="1"/>
  <c r="M1586" i="1"/>
  <c r="L1586" i="1"/>
  <c r="K1586" i="1"/>
  <c r="J1586" i="1"/>
  <c r="I1586" i="1"/>
  <c r="H1586" i="1"/>
  <c r="G1586" i="1"/>
  <c r="F1586" i="1"/>
  <c r="E1586" i="1"/>
  <c r="D1586" i="1"/>
  <c r="T1585" i="1"/>
  <c r="T1586" i="1" s="1"/>
  <c r="S1584" i="1"/>
  <c r="R1584" i="1"/>
  <c r="Q1584" i="1"/>
  <c r="P1584" i="1"/>
  <c r="O1584" i="1"/>
  <c r="N1584" i="1"/>
  <c r="M1584" i="1"/>
  <c r="L1584" i="1"/>
  <c r="K1584" i="1"/>
  <c r="J1584" i="1"/>
  <c r="I1584" i="1"/>
  <c r="H1584" i="1"/>
  <c r="G1584" i="1"/>
  <c r="F1584" i="1"/>
  <c r="E1584" i="1"/>
  <c r="D1584" i="1"/>
  <c r="T1583" i="1"/>
  <c r="T1582" i="1"/>
  <c r="T1581" i="1"/>
  <c r="T1580" i="1"/>
  <c r="S1578" i="1"/>
  <c r="R1578" i="1"/>
  <c r="Q1578" i="1"/>
  <c r="P1578" i="1"/>
  <c r="O1578" i="1"/>
  <c r="N1578" i="1"/>
  <c r="M1578" i="1"/>
  <c r="L1578" i="1"/>
  <c r="K1578" i="1"/>
  <c r="J1578" i="1"/>
  <c r="I1578" i="1"/>
  <c r="H1578" i="1"/>
  <c r="G1578" i="1"/>
  <c r="F1578" i="1"/>
  <c r="E1578" i="1"/>
  <c r="D1578" i="1"/>
  <c r="T1577" i="1"/>
  <c r="T1578" i="1" s="1"/>
  <c r="S1576" i="1"/>
  <c r="R1576" i="1"/>
  <c r="Q1576" i="1"/>
  <c r="P1576" i="1"/>
  <c r="O1576" i="1"/>
  <c r="N1576" i="1"/>
  <c r="M1576" i="1"/>
  <c r="L1576" i="1"/>
  <c r="K1576" i="1"/>
  <c r="J1576" i="1"/>
  <c r="I1576" i="1"/>
  <c r="H1576" i="1"/>
  <c r="G1576" i="1"/>
  <c r="F1576" i="1"/>
  <c r="E1576" i="1"/>
  <c r="D1576" i="1"/>
  <c r="T1575" i="1"/>
  <c r="T1574" i="1"/>
  <c r="T1573" i="1"/>
  <c r="T1572" i="1"/>
  <c r="B216" i="2"/>
  <c r="V216" i="2"/>
  <c r="B217" i="2"/>
  <c r="V217" i="2"/>
  <c r="S1570" i="1"/>
  <c r="R1570" i="1"/>
  <c r="Q1570" i="1"/>
  <c r="P1570" i="1"/>
  <c r="O1570" i="1"/>
  <c r="N1570" i="1"/>
  <c r="M1570" i="1"/>
  <c r="L1570" i="1"/>
  <c r="K1570" i="1"/>
  <c r="J1570" i="1"/>
  <c r="I1570" i="1"/>
  <c r="H1570" i="1"/>
  <c r="G1570" i="1"/>
  <c r="F1570" i="1"/>
  <c r="E1570" i="1"/>
  <c r="D1570" i="1"/>
  <c r="T1569" i="1"/>
  <c r="T1570" i="1" s="1"/>
  <c r="S1568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D1568" i="1"/>
  <c r="T1567" i="1"/>
  <c r="T1566" i="1"/>
  <c r="T1565" i="1"/>
  <c r="T1564" i="1"/>
  <c r="B214" i="2"/>
  <c r="V214" i="2"/>
  <c r="B215" i="2"/>
  <c r="V215" i="2"/>
  <c r="S1562" i="1"/>
  <c r="R1562" i="1"/>
  <c r="Q1562" i="1"/>
  <c r="P1562" i="1"/>
  <c r="O1562" i="1"/>
  <c r="N1562" i="1"/>
  <c r="M1562" i="1"/>
  <c r="L1562" i="1"/>
  <c r="K1562" i="1"/>
  <c r="J1562" i="1"/>
  <c r="I1562" i="1"/>
  <c r="H1562" i="1"/>
  <c r="G1562" i="1"/>
  <c r="F1562" i="1"/>
  <c r="E1562" i="1"/>
  <c r="D1562" i="1"/>
  <c r="T1561" i="1"/>
  <c r="T1562" i="1" s="1"/>
  <c r="S1560" i="1"/>
  <c r="R1560" i="1"/>
  <c r="Q1560" i="1"/>
  <c r="P1560" i="1"/>
  <c r="O1560" i="1"/>
  <c r="N1560" i="1"/>
  <c r="M1560" i="1"/>
  <c r="L1560" i="1"/>
  <c r="K1560" i="1"/>
  <c r="J1560" i="1"/>
  <c r="I1560" i="1"/>
  <c r="H1560" i="1"/>
  <c r="G1560" i="1"/>
  <c r="F1560" i="1"/>
  <c r="E1560" i="1"/>
  <c r="D1560" i="1"/>
  <c r="T1559" i="1"/>
  <c r="T1558" i="1"/>
  <c r="T1557" i="1"/>
  <c r="T1556" i="1"/>
  <c r="S1554" i="1"/>
  <c r="R1554" i="1"/>
  <c r="Q1554" i="1"/>
  <c r="P1554" i="1"/>
  <c r="O1554" i="1"/>
  <c r="N1554" i="1"/>
  <c r="M1554" i="1"/>
  <c r="L1554" i="1"/>
  <c r="K1554" i="1"/>
  <c r="J1554" i="1"/>
  <c r="I1554" i="1"/>
  <c r="H1554" i="1"/>
  <c r="G1554" i="1"/>
  <c r="F1554" i="1"/>
  <c r="E1554" i="1"/>
  <c r="D1554" i="1"/>
  <c r="T1553" i="1"/>
  <c r="T1554" i="1" s="1"/>
  <c r="S1552" i="1"/>
  <c r="R1552" i="1"/>
  <c r="Q1552" i="1"/>
  <c r="P1552" i="1"/>
  <c r="O1552" i="1"/>
  <c r="N1552" i="1"/>
  <c r="M1552" i="1"/>
  <c r="L1552" i="1"/>
  <c r="K1552" i="1"/>
  <c r="J1552" i="1"/>
  <c r="I1552" i="1"/>
  <c r="H1552" i="1"/>
  <c r="G1552" i="1"/>
  <c r="F1552" i="1"/>
  <c r="E1552" i="1"/>
  <c r="D1552" i="1"/>
  <c r="T1551" i="1"/>
  <c r="T1550" i="1"/>
  <c r="T1549" i="1"/>
  <c r="T1548" i="1"/>
  <c r="B213" i="2"/>
  <c r="V213" i="2"/>
  <c r="S1546" i="1"/>
  <c r="R1546" i="1"/>
  <c r="Q1546" i="1"/>
  <c r="P1546" i="1"/>
  <c r="O1546" i="1"/>
  <c r="N1546" i="1"/>
  <c r="M1546" i="1"/>
  <c r="L1546" i="1"/>
  <c r="K1546" i="1"/>
  <c r="J1546" i="1"/>
  <c r="I1546" i="1"/>
  <c r="H1546" i="1"/>
  <c r="G1546" i="1"/>
  <c r="F1546" i="1"/>
  <c r="E1546" i="1"/>
  <c r="D1546" i="1"/>
  <c r="T1545" i="1"/>
  <c r="S1544" i="1"/>
  <c r="R1544" i="1"/>
  <c r="Q1544" i="1"/>
  <c r="P1544" i="1"/>
  <c r="O1544" i="1"/>
  <c r="N1544" i="1"/>
  <c r="M1544" i="1"/>
  <c r="L1544" i="1"/>
  <c r="K1544" i="1"/>
  <c r="J1544" i="1"/>
  <c r="I1544" i="1"/>
  <c r="H1544" i="1"/>
  <c r="G1544" i="1"/>
  <c r="F1544" i="1"/>
  <c r="E1544" i="1"/>
  <c r="D1544" i="1"/>
  <c r="T1543" i="1"/>
  <c r="T1542" i="1"/>
  <c r="T1541" i="1"/>
  <c r="T1540" i="1"/>
  <c r="B212" i="2"/>
  <c r="V212" i="2"/>
  <c r="S1538" i="1"/>
  <c r="R1538" i="1"/>
  <c r="Q1538" i="1"/>
  <c r="P1538" i="1"/>
  <c r="O1538" i="1"/>
  <c r="N1538" i="1"/>
  <c r="M1538" i="1"/>
  <c r="L1538" i="1"/>
  <c r="K1538" i="1"/>
  <c r="J1538" i="1"/>
  <c r="I1538" i="1"/>
  <c r="H1538" i="1"/>
  <c r="G1538" i="1"/>
  <c r="F1538" i="1"/>
  <c r="E1538" i="1"/>
  <c r="D1538" i="1"/>
  <c r="T1537" i="1"/>
  <c r="T1538" i="1" s="1"/>
  <c r="S1536" i="1"/>
  <c r="R1536" i="1"/>
  <c r="Q1536" i="1"/>
  <c r="P1536" i="1"/>
  <c r="O1536" i="1"/>
  <c r="N1536" i="1"/>
  <c r="M1536" i="1"/>
  <c r="L1536" i="1"/>
  <c r="K1536" i="1"/>
  <c r="J1536" i="1"/>
  <c r="I1536" i="1"/>
  <c r="H1536" i="1"/>
  <c r="G1536" i="1"/>
  <c r="F1536" i="1"/>
  <c r="E1536" i="1"/>
  <c r="D1536" i="1"/>
  <c r="T1535" i="1"/>
  <c r="T1534" i="1"/>
  <c r="T1533" i="1"/>
  <c r="T1532" i="1"/>
  <c r="B211" i="2"/>
  <c r="V211" i="2"/>
  <c r="S1530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T1529" i="1"/>
  <c r="S1528" i="1"/>
  <c r="R1528" i="1"/>
  <c r="Q1528" i="1"/>
  <c r="P1528" i="1"/>
  <c r="O1528" i="1"/>
  <c r="N1528" i="1"/>
  <c r="M1528" i="1"/>
  <c r="L1528" i="1"/>
  <c r="K1528" i="1"/>
  <c r="J1528" i="1"/>
  <c r="I1528" i="1"/>
  <c r="H1528" i="1"/>
  <c r="G1528" i="1"/>
  <c r="F1528" i="1"/>
  <c r="E1528" i="1"/>
  <c r="D1528" i="1"/>
  <c r="T1527" i="1"/>
  <c r="T1526" i="1"/>
  <c r="T1525" i="1"/>
  <c r="T1524" i="1"/>
  <c r="S1522" i="1"/>
  <c r="R1522" i="1"/>
  <c r="Q1522" i="1"/>
  <c r="P1522" i="1"/>
  <c r="O1522" i="1"/>
  <c r="N1522" i="1"/>
  <c r="M1522" i="1"/>
  <c r="L1522" i="1"/>
  <c r="K1522" i="1"/>
  <c r="J1522" i="1"/>
  <c r="I1522" i="1"/>
  <c r="H1522" i="1"/>
  <c r="G1522" i="1"/>
  <c r="F1522" i="1"/>
  <c r="E1522" i="1"/>
  <c r="D1522" i="1"/>
  <c r="T1521" i="1"/>
  <c r="S1520" i="1"/>
  <c r="R1520" i="1"/>
  <c r="Q1520" i="1"/>
  <c r="P1520" i="1"/>
  <c r="O1520" i="1"/>
  <c r="N1520" i="1"/>
  <c r="M1520" i="1"/>
  <c r="L1520" i="1"/>
  <c r="K1520" i="1"/>
  <c r="J1520" i="1"/>
  <c r="I1520" i="1"/>
  <c r="H1520" i="1"/>
  <c r="G1520" i="1"/>
  <c r="F1520" i="1"/>
  <c r="E1520" i="1"/>
  <c r="D1520" i="1"/>
  <c r="T1519" i="1"/>
  <c r="T1518" i="1"/>
  <c r="T1517" i="1"/>
  <c r="T1516" i="1"/>
  <c r="B210" i="2"/>
  <c r="V210" i="2"/>
  <c r="S1514" i="1"/>
  <c r="R1514" i="1"/>
  <c r="Q1514" i="1"/>
  <c r="P1514" i="1"/>
  <c r="O1514" i="1"/>
  <c r="N1514" i="1"/>
  <c r="M1514" i="1"/>
  <c r="L1514" i="1"/>
  <c r="K1514" i="1"/>
  <c r="J1514" i="1"/>
  <c r="I1514" i="1"/>
  <c r="H1514" i="1"/>
  <c r="G1514" i="1"/>
  <c r="F1514" i="1"/>
  <c r="E1514" i="1"/>
  <c r="D1514" i="1"/>
  <c r="B209" i="2"/>
  <c r="V209" i="2"/>
  <c r="T1513" i="1"/>
  <c r="S1512" i="1"/>
  <c r="R1512" i="1"/>
  <c r="Q1512" i="1"/>
  <c r="P1512" i="1"/>
  <c r="O1512" i="1"/>
  <c r="N1512" i="1"/>
  <c r="M1512" i="1"/>
  <c r="L1512" i="1"/>
  <c r="K1512" i="1"/>
  <c r="J1512" i="1"/>
  <c r="I1512" i="1"/>
  <c r="H1512" i="1"/>
  <c r="G1512" i="1"/>
  <c r="F1512" i="1"/>
  <c r="E1512" i="1"/>
  <c r="D1512" i="1"/>
  <c r="T1511" i="1"/>
  <c r="T1510" i="1"/>
  <c r="T1509" i="1"/>
  <c r="T1508" i="1"/>
  <c r="S1506" i="1"/>
  <c r="R1506" i="1"/>
  <c r="Q1506" i="1"/>
  <c r="P1506" i="1"/>
  <c r="O1506" i="1"/>
  <c r="N1506" i="1"/>
  <c r="M1506" i="1"/>
  <c r="L1506" i="1"/>
  <c r="K1506" i="1"/>
  <c r="J1506" i="1"/>
  <c r="I1506" i="1"/>
  <c r="H1506" i="1"/>
  <c r="G1506" i="1"/>
  <c r="F1506" i="1"/>
  <c r="E1506" i="1"/>
  <c r="D1506" i="1"/>
  <c r="T1505" i="1"/>
  <c r="T1506" i="1" s="1"/>
  <c r="S1504" i="1"/>
  <c r="R1504" i="1"/>
  <c r="Q1504" i="1"/>
  <c r="P1504" i="1"/>
  <c r="O1504" i="1"/>
  <c r="N1504" i="1"/>
  <c r="M1504" i="1"/>
  <c r="L1504" i="1"/>
  <c r="K1504" i="1"/>
  <c r="J1504" i="1"/>
  <c r="I1504" i="1"/>
  <c r="H1504" i="1"/>
  <c r="G1504" i="1"/>
  <c r="F1504" i="1"/>
  <c r="E1504" i="1"/>
  <c r="D1504" i="1"/>
  <c r="T1503" i="1"/>
  <c r="T1502" i="1"/>
  <c r="T1501" i="1"/>
  <c r="T1500" i="1"/>
  <c r="B208" i="2"/>
  <c r="V208" i="2"/>
  <c r="B207" i="2"/>
  <c r="V207" i="2"/>
  <c r="S1498" i="1"/>
  <c r="R1498" i="1"/>
  <c r="Q1498" i="1"/>
  <c r="P1498" i="1"/>
  <c r="O1498" i="1"/>
  <c r="N1498" i="1"/>
  <c r="M1498" i="1"/>
  <c r="L1498" i="1"/>
  <c r="K1498" i="1"/>
  <c r="J1498" i="1"/>
  <c r="I1498" i="1"/>
  <c r="H1498" i="1"/>
  <c r="G1498" i="1"/>
  <c r="F1498" i="1"/>
  <c r="E1498" i="1"/>
  <c r="D1498" i="1"/>
  <c r="T1497" i="1"/>
  <c r="S1496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D1496" i="1"/>
  <c r="T1495" i="1"/>
  <c r="T1494" i="1"/>
  <c r="T1493" i="1"/>
  <c r="T1492" i="1"/>
  <c r="S1490" i="1"/>
  <c r="R1490" i="1"/>
  <c r="Q1490" i="1"/>
  <c r="P1490" i="1"/>
  <c r="O1490" i="1"/>
  <c r="N1490" i="1"/>
  <c r="M1490" i="1"/>
  <c r="L1490" i="1"/>
  <c r="K1490" i="1"/>
  <c r="J1490" i="1"/>
  <c r="I1490" i="1"/>
  <c r="H1490" i="1"/>
  <c r="G1490" i="1"/>
  <c r="F1490" i="1"/>
  <c r="E1490" i="1"/>
  <c r="D1490" i="1"/>
  <c r="T1489" i="1"/>
  <c r="S1488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T1487" i="1"/>
  <c r="T1486" i="1"/>
  <c r="T1485" i="1"/>
  <c r="T1484" i="1"/>
  <c r="B206" i="2"/>
  <c r="V206" i="2"/>
  <c r="B205" i="2"/>
  <c r="V205" i="2"/>
  <c r="S1482" i="1"/>
  <c r="R1482" i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T1481" i="1"/>
  <c r="T1482" i="1" s="1"/>
  <c r="S1480" i="1"/>
  <c r="R1480" i="1"/>
  <c r="Q1480" i="1"/>
  <c r="P1480" i="1"/>
  <c r="O1480" i="1"/>
  <c r="N1480" i="1"/>
  <c r="M1480" i="1"/>
  <c r="L1480" i="1"/>
  <c r="K1480" i="1"/>
  <c r="J1480" i="1"/>
  <c r="I1480" i="1"/>
  <c r="H1480" i="1"/>
  <c r="G1480" i="1"/>
  <c r="F1480" i="1"/>
  <c r="E1480" i="1"/>
  <c r="D1480" i="1"/>
  <c r="T1479" i="1"/>
  <c r="T1478" i="1"/>
  <c r="T1477" i="1"/>
  <c r="T1476" i="1"/>
  <c r="S1474" i="1"/>
  <c r="R1474" i="1"/>
  <c r="Q1474" i="1"/>
  <c r="P1474" i="1"/>
  <c r="O1474" i="1"/>
  <c r="N1474" i="1"/>
  <c r="M1474" i="1"/>
  <c r="L1474" i="1"/>
  <c r="K1474" i="1"/>
  <c r="J1474" i="1"/>
  <c r="I1474" i="1"/>
  <c r="H1474" i="1"/>
  <c r="G1474" i="1"/>
  <c r="F1474" i="1"/>
  <c r="E1474" i="1"/>
  <c r="D1474" i="1"/>
  <c r="T1473" i="1"/>
  <c r="S1472" i="1"/>
  <c r="R1472" i="1"/>
  <c r="Q1472" i="1"/>
  <c r="P1472" i="1"/>
  <c r="O1472" i="1"/>
  <c r="N1472" i="1"/>
  <c r="M1472" i="1"/>
  <c r="L1472" i="1"/>
  <c r="K1472" i="1"/>
  <c r="J1472" i="1"/>
  <c r="I1472" i="1"/>
  <c r="H1472" i="1"/>
  <c r="G1472" i="1"/>
  <c r="F1472" i="1"/>
  <c r="E1472" i="1"/>
  <c r="D1472" i="1"/>
  <c r="T1471" i="1"/>
  <c r="T1470" i="1"/>
  <c r="T1469" i="1"/>
  <c r="T1468" i="1"/>
  <c r="B204" i="2"/>
  <c r="V204" i="2"/>
  <c r="B203" i="2"/>
  <c r="V203" i="2"/>
  <c r="S1466" i="1"/>
  <c r="R1466" i="1"/>
  <c r="Q1466" i="1"/>
  <c r="P1466" i="1"/>
  <c r="O1466" i="1"/>
  <c r="N1466" i="1"/>
  <c r="M1466" i="1"/>
  <c r="L1466" i="1"/>
  <c r="K1466" i="1"/>
  <c r="J1466" i="1"/>
  <c r="I1466" i="1"/>
  <c r="H1466" i="1"/>
  <c r="G1466" i="1"/>
  <c r="F1466" i="1"/>
  <c r="E1466" i="1"/>
  <c r="D1466" i="1"/>
  <c r="T1465" i="1"/>
  <c r="T1466" i="1" s="1"/>
  <c r="S1464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T1463" i="1"/>
  <c r="T1462" i="1"/>
  <c r="T1461" i="1"/>
  <c r="T1460" i="1"/>
  <c r="M1458" i="1"/>
  <c r="Q1458" i="1"/>
  <c r="S1458" i="1"/>
  <c r="R1458" i="1"/>
  <c r="P1458" i="1"/>
  <c r="O1458" i="1"/>
  <c r="N1458" i="1"/>
  <c r="L1458" i="1"/>
  <c r="K1458" i="1"/>
  <c r="J1458" i="1"/>
  <c r="I1458" i="1"/>
  <c r="H1458" i="1"/>
  <c r="G1458" i="1"/>
  <c r="F1458" i="1"/>
  <c r="E1458" i="1"/>
  <c r="D1458" i="1"/>
  <c r="T1457" i="1"/>
  <c r="S1456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D1456" i="1"/>
  <c r="T1455" i="1"/>
  <c r="T1454" i="1"/>
  <c r="T1453" i="1"/>
  <c r="T1452" i="1"/>
  <c r="B202" i="2"/>
  <c r="V202" i="2"/>
  <c r="B201" i="2"/>
  <c r="V201" i="2"/>
  <c r="S1450" i="1"/>
  <c r="R1450" i="1"/>
  <c r="Q1450" i="1"/>
  <c r="P1450" i="1"/>
  <c r="O1450" i="1"/>
  <c r="N1450" i="1"/>
  <c r="M1450" i="1"/>
  <c r="L1450" i="1"/>
  <c r="K1450" i="1"/>
  <c r="J1450" i="1"/>
  <c r="I1450" i="1"/>
  <c r="H1450" i="1"/>
  <c r="G1450" i="1"/>
  <c r="F1450" i="1"/>
  <c r="E1450" i="1"/>
  <c r="D1450" i="1"/>
  <c r="T1449" i="1"/>
  <c r="S1448" i="1"/>
  <c r="R1448" i="1"/>
  <c r="Q1448" i="1"/>
  <c r="P1448" i="1"/>
  <c r="O1448" i="1"/>
  <c r="N1448" i="1"/>
  <c r="M1448" i="1"/>
  <c r="L1448" i="1"/>
  <c r="K1448" i="1"/>
  <c r="J1448" i="1"/>
  <c r="I1448" i="1"/>
  <c r="H1448" i="1"/>
  <c r="G1448" i="1"/>
  <c r="F1448" i="1"/>
  <c r="E1448" i="1"/>
  <c r="D1448" i="1"/>
  <c r="T1447" i="1"/>
  <c r="T1446" i="1"/>
  <c r="T1445" i="1"/>
  <c r="T1444" i="1"/>
  <c r="B200" i="2"/>
  <c r="V200" i="2"/>
  <c r="S1442" i="1"/>
  <c r="R1442" i="1"/>
  <c r="Q1442" i="1"/>
  <c r="P1442" i="1"/>
  <c r="O1442" i="1"/>
  <c r="N1442" i="1"/>
  <c r="M1442" i="1"/>
  <c r="L1442" i="1"/>
  <c r="K1442" i="1"/>
  <c r="J1442" i="1"/>
  <c r="I1442" i="1"/>
  <c r="H1442" i="1"/>
  <c r="G1442" i="1"/>
  <c r="F1442" i="1"/>
  <c r="E1442" i="1"/>
  <c r="D1442" i="1"/>
  <c r="T1441" i="1"/>
  <c r="S1440" i="1"/>
  <c r="R1440" i="1"/>
  <c r="Q1440" i="1"/>
  <c r="P1440" i="1"/>
  <c r="O1440" i="1"/>
  <c r="N1440" i="1"/>
  <c r="M1440" i="1"/>
  <c r="L1440" i="1"/>
  <c r="K1440" i="1"/>
  <c r="J1440" i="1"/>
  <c r="I1440" i="1"/>
  <c r="H1440" i="1"/>
  <c r="G1440" i="1"/>
  <c r="F1440" i="1"/>
  <c r="E1440" i="1"/>
  <c r="D1440" i="1"/>
  <c r="T1439" i="1"/>
  <c r="T1438" i="1"/>
  <c r="T1437" i="1"/>
  <c r="T1436" i="1"/>
  <c r="B199" i="2"/>
  <c r="V199" i="2"/>
  <c r="S1434" i="1"/>
  <c r="R1434" i="1"/>
  <c r="Q1434" i="1"/>
  <c r="P1434" i="1"/>
  <c r="O1434" i="1"/>
  <c r="N1434" i="1"/>
  <c r="M1434" i="1"/>
  <c r="L1434" i="1"/>
  <c r="K1434" i="1"/>
  <c r="J1434" i="1"/>
  <c r="I1434" i="1"/>
  <c r="H1434" i="1"/>
  <c r="G1434" i="1"/>
  <c r="F1434" i="1"/>
  <c r="E1434" i="1"/>
  <c r="D1434" i="1"/>
  <c r="T1433" i="1"/>
  <c r="S1432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T1431" i="1"/>
  <c r="T1430" i="1"/>
  <c r="T1429" i="1"/>
  <c r="T1428" i="1"/>
  <c r="B198" i="2"/>
  <c r="V198" i="2"/>
  <c r="S1426" i="1"/>
  <c r="R1426" i="1"/>
  <c r="Q1426" i="1"/>
  <c r="P1426" i="1"/>
  <c r="O1426" i="1"/>
  <c r="N1426" i="1"/>
  <c r="M1426" i="1"/>
  <c r="L1426" i="1"/>
  <c r="K1426" i="1"/>
  <c r="J1426" i="1"/>
  <c r="I1426" i="1"/>
  <c r="H1426" i="1"/>
  <c r="G1426" i="1"/>
  <c r="F1426" i="1"/>
  <c r="E1426" i="1"/>
  <c r="D1426" i="1"/>
  <c r="T1425" i="1"/>
  <c r="S1424" i="1"/>
  <c r="R1424" i="1"/>
  <c r="Q1424" i="1"/>
  <c r="P1424" i="1"/>
  <c r="O1424" i="1"/>
  <c r="N1424" i="1"/>
  <c r="M1424" i="1"/>
  <c r="L1424" i="1"/>
  <c r="K1424" i="1"/>
  <c r="J1424" i="1"/>
  <c r="I1424" i="1"/>
  <c r="H1424" i="1"/>
  <c r="G1424" i="1"/>
  <c r="F1424" i="1"/>
  <c r="E1424" i="1"/>
  <c r="D1424" i="1"/>
  <c r="T1423" i="1"/>
  <c r="T1422" i="1"/>
  <c r="T1421" i="1"/>
  <c r="T1420" i="1"/>
  <c r="B197" i="2"/>
  <c r="V197" i="2"/>
  <c r="S1418" i="1"/>
  <c r="R1418" i="1"/>
  <c r="Q1418" i="1"/>
  <c r="P1418" i="1"/>
  <c r="O1418" i="1"/>
  <c r="N1418" i="1"/>
  <c r="M1418" i="1"/>
  <c r="L1418" i="1"/>
  <c r="K1418" i="1"/>
  <c r="J1418" i="1"/>
  <c r="I1418" i="1"/>
  <c r="H1418" i="1"/>
  <c r="G1418" i="1"/>
  <c r="F1418" i="1"/>
  <c r="E1418" i="1"/>
  <c r="D1418" i="1"/>
  <c r="T1417" i="1"/>
  <c r="S1416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T1415" i="1"/>
  <c r="T1414" i="1"/>
  <c r="T1413" i="1"/>
  <c r="T1412" i="1"/>
  <c r="B196" i="2"/>
  <c r="V196" i="2"/>
  <c r="S1410" i="1"/>
  <c r="R1410" i="1"/>
  <c r="Q1410" i="1"/>
  <c r="P1410" i="1"/>
  <c r="O1410" i="1"/>
  <c r="N1410" i="1"/>
  <c r="M1410" i="1"/>
  <c r="L1410" i="1"/>
  <c r="K1410" i="1"/>
  <c r="J1410" i="1"/>
  <c r="I1410" i="1"/>
  <c r="H1410" i="1"/>
  <c r="G1410" i="1"/>
  <c r="F1410" i="1"/>
  <c r="E1410" i="1"/>
  <c r="D1410" i="1"/>
  <c r="T1409" i="1"/>
  <c r="T1410" i="1" s="1"/>
  <c r="S1408" i="1"/>
  <c r="R1408" i="1"/>
  <c r="Q1408" i="1"/>
  <c r="P1408" i="1"/>
  <c r="O1408" i="1"/>
  <c r="N1408" i="1"/>
  <c r="M1408" i="1"/>
  <c r="L1408" i="1"/>
  <c r="K1408" i="1"/>
  <c r="J1408" i="1"/>
  <c r="I1408" i="1"/>
  <c r="H1408" i="1"/>
  <c r="G1408" i="1"/>
  <c r="F1408" i="1"/>
  <c r="E1408" i="1"/>
  <c r="D1408" i="1"/>
  <c r="T1407" i="1"/>
  <c r="T1406" i="1"/>
  <c r="T1405" i="1"/>
  <c r="T1404" i="1"/>
  <c r="S1402" i="1"/>
  <c r="R1402" i="1"/>
  <c r="Q1402" i="1"/>
  <c r="P1402" i="1"/>
  <c r="O1402" i="1"/>
  <c r="N1402" i="1"/>
  <c r="M1402" i="1"/>
  <c r="L1402" i="1"/>
  <c r="K1402" i="1"/>
  <c r="J1402" i="1"/>
  <c r="I1402" i="1"/>
  <c r="H1402" i="1"/>
  <c r="G1402" i="1"/>
  <c r="F1402" i="1"/>
  <c r="E1402" i="1"/>
  <c r="D1402" i="1"/>
  <c r="T1401" i="1"/>
  <c r="T1402" i="1" s="1"/>
  <c r="S1400" i="1"/>
  <c r="R1400" i="1"/>
  <c r="Q1400" i="1"/>
  <c r="P1400" i="1"/>
  <c r="O1400" i="1"/>
  <c r="N1400" i="1"/>
  <c r="M1400" i="1"/>
  <c r="L1400" i="1"/>
  <c r="K1400" i="1"/>
  <c r="J1400" i="1"/>
  <c r="I1400" i="1"/>
  <c r="H1400" i="1"/>
  <c r="G1400" i="1"/>
  <c r="F1400" i="1"/>
  <c r="E1400" i="1"/>
  <c r="D1400" i="1"/>
  <c r="T1399" i="1"/>
  <c r="T1398" i="1"/>
  <c r="T1397" i="1"/>
  <c r="T1396" i="1"/>
  <c r="B195" i="2"/>
  <c r="V195" i="2"/>
  <c r="S1394" i="1"/>
  <c r="R1394" i="1"/>
  <c r="Q1394" i="1"/>
  <c r="P1394" i="1"/>
  <c r="O1394" i="1"/>
  <c r="N1394" i="1"/>
  <c r="M1394" i="1"/>
  <c r="L1394" i="1"/>
  <c r="K1394" i="1"/>
  <c r="J1394" i="1"/>
  <c r="I1394" i="1"/>
  <c r="H1394" i="1"/>
  <c r="G1394" i="1"/>
  <c r="F1394" i="1"/>
  <c r="E1394" i="1"/>
  <c r="D1394" i="1"/>
  <c r="T1393" i="1"/>
  <c r="S1392" i="1"/>
  <c r="R1392" i="1"/>
  <c r="Q1392" i="1"/>
  <c r="P1392" i="1"/>
  <c r="O1392" i="1"/>
  <c r="N1392" i="1"/>
  <c r="M1392" i="1"/>
  <c r="L1392" i="1"/>
  <c r="K1392" i="1"/>
  <c r="J1392" i="1"/>
  <c r="I1392" i="1"/>
  <c r="H1392" i="1"/>
  <c r="G1392" i="1"/>
  <c r="F1392" i="1"/>
  <c r="E1392" i="1"/>
  <c r="D1392" i="1"/>
  <c r="T1391" i="1"/>
  <c r="T1390" i="1"/>
  <c r="T1389" i="1"/>
  <c r="T1388" i="1"/>
  <c r="B194" i="2"/>
  <c r="V194" i="2"/>
  <c r="S1386" i="1"/>
  <c r="R1386" i="1"/>
  <c r="Q1386" i="1"/>
  <c r="P1386" i="1"/>
  <c r="O1386" i="1"/>
  <c r="N1386" i="1"/>
  <c r="M1386" i="1"/>
  <c r="L1386" i="1"/>
  <c r="K1386" i="1"/>
  <c r="J1386" i="1"/>
  <c r="I1386" i="1"/>
  <c r="H1386" i="1"/>
  <c r="G1386" i="1"/>
  <c r="F1386" i="1"/>
  <c r="E1386" i="1"/>
  <c r="D1386" i="1"/>
  <c r="T1385" i="1"/>
  <c r="S1384" i="1"/>
  <c r="R1384" i="1"/>
  <c r="Q1384" i="1"/>
  <c r="P1384" i="1"/>
  <c r="O1384" i="1"/>
  <c r="N1384" i="1"/>
  <c r="M1384" i="1"/>
  <c r="L1384" i="1"/>
  <c r="K1384" i="1"/>
  <c r="J1384" i="1"/>
  <c r="I1384" i="1"/>
  <c r="H1384" i="1"/>
  <c r="G1384" i="1"/>
  <c r="F1384" i="1"/>
  <c r="E1384" i="1"/>
  <c r="D1384" i="1"/>
  <c r="T1383" i="1"/>
  <c r="T1382" i="1"/>
  <c r="T1381" i="1"/>
  <c r="T1380" i="1"/>
  <c r="B193" i="2"/>
  <c r="V193" i="2"/>
  <c r="B192" i="2"/>
  <c r="V192" i="2"/>
  <c r="S1378" i="1"/>
  <c r="R1378" i="1"/>
  <c r="Q1378" i="1"/>
  <c r="P1378" i="1"/>
  <c r="O1378" i="1"/>
  <c r="N1378" i="1"/>
  <c r="M1378" i="1"/>
  <c r="L1378" i="1"/>
  <c r="K1378" i="1"/>
  <c r="J1378" i="1"/>
  <c r="I1378" i="1"/>
  <c r="H1378" i="1"/>
  <c r="G1378" i="1"/>
  <c r="F1378" i="1"/>
  <c r="E1378" i="1"/>
  <c r="D1378" i="1"/>
  <c r="T1377" i="1"/>
  <c r="S1376" i="1"/>
  <c r="R1376" i="1"/>
  <c r="Q1376" i="1"/>
  <c r="P1376" i="1"/>
  <c r="O1376" i="1"/>
  <c r="N1376" i="1"/>
  <c r="M1376" i="1"/>
  <c r="L1376" i="1"/>
  <c r="K1376" i="1"/>
  <c r="J1376" i="1"/>
  <c r="I1376" i="1"/>
  <c r="H1376" i="1"/>
  <c r="G1376" i="1"/>
  <c r="F1376" i="1"/>
  <c r="E1376" i="1"/>
  <c r="D1376" i="1"/>
  <c r="T1375" i="1"/>
  <c r="T1374" i="1"/>
  <c r="T1373" i="1"/>
  <c r="T1372" i="1"/>
  <c r="B191" i="2"/>
  <c r="V191" i="2"/>
  <c r="S1370" i="1"/>
  <c r="R1370" i="1"/>
  <c r="Q1370" i="1"/>
  <c r="P1370" i="1"/>
  <c r="O1370" i="1"/>
  <c r="N1370" i="1"/>
  <c r="M1370" i="1"/>
  <c r="L1370" i="1"/>
  <c r="K1370" i="1"/>
  <c r="J1370" i="1"/>
  <c r="I1370" i="1"/>
  <c r="H1370" i="1"/>
  <c r="G1370" i="1"/>
  <c r="F1370" i="1"/>
  <c r="E1370" i="1"/>
  <c r="D1370" i="1"/>
  <c r="T1369" i="1"/>
  <c r="S1368" i="1"/>
  <c r="R1368" i="1"/>
  <c r="Q1368" i="1"/>
  <c r="P1368" i="1"/>
  <c r="O1368" i="1"/>
  <c r="N1368" i="1"/>
  <c r="M1368" i="1"/>
  <c r="L1368" i="1"/>
  <c r="K1368" i="1"/>
  <c r="J1368" i="1"/>
  <c r="I1368" i="1"/>
  <c r="H1368" i="1"/>
  <c r="G1368" i="1"/>
  <c r="F1368" i="1"/>
  <c r="E1368" i="1"/>
  <c r="D1368" i="1"/>
  <c r="T1367" i="1"/>
  <c r="T1366" i="1"/>
  <c r="T1365" i="1"/>
  <c r="T1364" i="1"/>
  <c r="B190" i="2"/>
  <c r="V190" i="2"/>
  <c r="S1362" i="1"/>
  <c r="R1362" i="1"/>
  <c r="Q1362" i="1"/>
  <c r="P1362" i="1"/>
  <c r="O1362" i="1"/>
  <c r="N1362" i="1"/>
  <c r="M1362" i="1"/>
  <c r="L1362" i="1"/>
  <c r="K1362" i="1"/>
  <c r="J1362" i="1"/>
  <c r="I1362" i="1"/>
  <c r="H1362" i="1"/>
  <c r="G1362" i="1"/>
  <c r="F1362" i="1"/>
  <c r="E1362" i="1"/>
  <c r="D1362" i="1"/>
  <c r="T1361" i="1"/>
  <c r="S1360" i="1"/>
  <c r="R1360" i="1"/>
  <c r="Q1360" i="1"/>
  <c r="P1360" i="1"/>
  <c r="O1360" i="1"/>
  <c r="N1360" i="1"/>
  <c r="M1360" i="1"/>
  <c r="L1360" i="1"/>
  <c r="K1360" i="1"/>
  <c r="J1360" i="1"/>
  <c r="I1360" i="1"/>
  <c r="H1360" i="1"/>
  <c r="G1360" i="1"/>
  <c r="F1360" i="1"/>
  <c r="E1360" i="1"/>
  <c r="D1360" i="1"/>
  <c r="T1359" i="1"/>
  <c r="T1358" i="1"/>
  <c r="T1357" i="1"/>
  <c r="T1356" i="1"/>
  <c r="B189" i="2"/>
  <c r="V189" i="2"/>
  <c r="S1354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T1353" i="1"/>
  <c r="T1354" i="1" s="1"/>
  <c r="S1352" i="1"/>
  <c r="R1352" i="1"/>
  <c r="Q1352" i="1"/>
  <c r="P1352" i="1"/>
  <c r="O1352" i="1"/>
  <c r="N1352" i="1"/>
  <c r="M1352" i="1"/>
  <c r="L1352" i="1"/>
  <c r="K1352" i="1"/>
  <c r="J1352" i="1"/>
  <c r="I1352" i="1"/>
  <c r="H1352" i="1"/>
  <c r="G1352" i="1"/>
  <c r="F1352" i="1"/>
  <c r="E1352" i="1"/>
  <c r="D1352" i="1"/>
  <c r="T1351" i="1"/>
  <c r="T1350" i="1"/>
  <c r="T1349" i="1"/>
  <c r="T1348" i="1"/>
  <c r="B188" i="2"/>
  <c r="V188" i="2"/>
  <c r="S1346" i="1"/>
  <c r="R1346" i="1"/>
  <c r="Q1346" i="1"/>
  <c r="P1346" i="1"/>
  <c r="O1346" i="1"/>
  <c r="N1346" i="1"/>
  <c r="M1346" i="1"/>
  <c r="L1346" i="1"/>
  <c r="K1346" i="1"/>
  <c r="J1346" i="1"/>
  <c r="I1346" i="1"/>
  <c r="H1346" i="1"/>
  <c r="G1346" i="1"/>
  <c r="F1346" i="1"/>
  <c r="E1346" i="1"/>
  <c r="D1346" i="1"/>
  <c r="T1345" i="1"/>
  <c r="T1346" i="1" s="1"/>
  <c r="S1344" i="1"/>
  <c r="R1344" i="1"/>
  <c r="Q1344" i="1"/>
  <c r="P1344" i="1"/>
  <c r="O1344" i="1"/>
  <c r="N1344" i="1"/>
  <c r="M1344" i="1"/>
  <c r="L1344" i="1"/>
  <c r="K1344" i="1"/>
  <c r="J1344" i="1"/>
  <c r="I1344" i="1"/>
  <c r="H1344" i="1"/>
  <c r="G1344" i="1"/>
  <c r="F1344" i="1"/>
  <c r="E1344" i="1"/>
  <c r="D1344" i="1"/>
  <c r="T1343" i="1"/>
  <c r="T1342" i="1"/>
  <c r="T1341" i="1"/>
  <c r="T1340" i="1"/>
  <c r="B187" i="2"/>
  <c r="V187" i="2"/>
  <c r="S1338" i="1"/>
  <c r="R1338" i="1"/>
  <c r="Q1338" i="1"/>
  <c r="P1338" i="1"/>
  <c r="O1338" i="1"/>
  <c r="N1338" i="1"/>
  <c r="M1338" i="1"/>
  <c r="L1338" i="1"/>
  <c r="K1338" i="1"/>
  <c r="J1338" i="1"/>
  <c r="I1338" i="1"/>
  <c r="H1338" i="1"/>
  <c r="G1338" i="1"/>
  <c r="F1338" i="1"/>
  <c r="E1338" i="1"/>
  <c r="D1338" i="1"/>
  <c r="T1337" i="1"/>
  <c r="S1336" i="1"/>
  <c r="R1336" i="1"/>
  <c r="Q1336" i="1"/>
  <c r="P1336" i="1"/>
  <c r="O1336" i="1"/>
  <c r="N1336" i="1"/>
  <c r="M1336" i="1"/>
  <c r="L1336" i="1"/>
  <c r="K1336" i="1"/>
  <c r="J1336" i="1"/>
  <c r="I1336" i="1"/>
  <c r="H1336" i="1"/>
  <c r="G1336" i="1"/>
  <c r="F1336" i="1"/>
  <c r="E1336" i="1"/>
  <c r="D1336" i="1"/>
  <c r="T1335" i="1"/>
  <c r="T1334" i="1"/>
  <c r="T1333" i="1"/>
  <c r="T1332" i="1"/>
  <c r="B186" i="2"/>
  <c r="V186" i="2"/>
  <c r="S1330" i="1"/>
  <c r="R1330" i="1"/>
  <c r="Q1330" i="1"/>
  <c r="P1330" i="1"/>
  <c r="O1330" i="1"/>
  <c r="N1330" i="1"/>
  <c r="M1330" i="1"/>
  <c r="L1330" i="1"/>
  <c r="K1330" i="1"/>
  <c r="J1330" i="1"/>
  <c r="I1330" i="1"/>
  <c r="H1330" i="1"/>
  <c r="G1330" i="1"/>
  <c r="F1330" i="1"/>
  <c r="E1330" i="1"/>
  <c r="D1330" i="1"/>
  <c r="T1329" i="1"/>
  <c r="S1328" i="1"/>
  <c r="R1328" i="1"/>
  <c r="Q1328" i="1"/>
  <c r="P1328" i="1"/>
  <c r="O1328" i="1"/>
  <c r="N1328" i="1"/>
  <c r="M1328" i="1"/>
  <c r="L1328" i="1"/>
  <c r="K1328" i="1"/>
  <c r="J1328" i="1"/>
  <c r="I1328" i="1"/>
  <c r="H1328" i="1"/>
  <c r="G1328" i="1"/>
  <c r="F1328" i="1"/>
  <c r="E1328" i="1"/>
  <c r="D1328" i="1"/>
  <c r="T1327" i="1"/>
  <c r="T1326" i="1"/>
  <c r="T1325" i="1"/>
  <c r="T1324" i="1"/>
  <c r="B185" i="2"/>
  <c r="V185" i="2"/>
  <c r="S1322" i="1"/>
  <c r="R1322" i="1"/>
  <c r="Q1322" i="1"/>
  <c r="P1322" i="1"/>
  <c r="O1322" i="1"/>
  <c r="N1322" i="1"/>
  <c r="M1322" i="1"/>
  <c r="L1322" i="1"/>
  <c r="K1322" i="1"/>
  <c r="J1322" i="1"/>
  <c r="I1322" i="1"/>
  <c r="H1322" i="1"/>
  <c r="G1322" i="1"/>
  <c r="F1322" i="1"/>
  <c r="E1322" i="1"/>
  <c r="D1322" i="1"/>
  <c r="T1321" i="1"/>
  <c r="S1320" i="1"/>
  <c r="R1320" i="1"/>
  <c r="Q1320" i="1"/>
  <c r="P1320" i="1"/>
  <c r="O1320" i="1"/>
  <c r="N1320" i="1"/>
  <c r="M1320" i="1"/>
  <c r="L1320" i="1"/>
  <c r="K1320" i="1"/>
  <c r="J1320" i="1"/>
  <c r="I1320" i="1"/>
  <c r="H1320" i="1"/>
  <c r="G1320" i="1"/>
  <c r="F1320" i="1"/>
  <c r="E1320" i="1"/>
  <c r="D1320" i="1"/>
  <c r="T1319" i="1"/>
  <c r="T1318" i="1"/>
  <c r="T1317" i="1"/>
  <c r="T1316" i="1"/>
  <c r="B184" i="2"/>
  <c r="V184" i="2"/>
  <c r="S1314" i="1"/>
  <c r="R1314" i="1"/>
  <c r="Q1314" i="1"/>
  <c r="P1314" i="1"/>
  <c r="O1314" i="1"/>
  <c r="N1314" i="1"/>
  <c r="M1314" i="1"/>
  <c r="L1314" i="1"/>
  <c r="K1314" i="1"/>
  <c r="J1314" i="1"/>
  <c r="I1314" i="1"/>
  <c r="H1314" i="1"/>
  <c r="G1314" i="1"/>
  <c r="F1314" i="1"/>
  <c r="E1314" i="1"/>
  <c r="D1314" i="1"/>
  <c r="T1313" i="1"/>
  <c r="S1312" i="1"/>
  <c r="R1312" i="1"/>
  <c r="Q1312" i="1"/>
  <c r="P1312" i="1"/>
  <c r="O1312" i="1"/>
  <c r="N1312" i="1"/>
  <c r="M1312" i="1"/>
  <c r="L1312" i="1"/>
  <c r="K1312" i="1"/>
  <c r="J1312" i="1"/>
  <c r="I1312" i="1"/>
  <c r="H1312" i="1"/>
  <c r="G1312" i="1"/>
  <c r="F1312" i="1"/>
  <c r="E1312" i="1"/>
  <c r="D1312" i="1"/>
  <c r="T1311" i="1"/>
  <c r="T1310" i="1"/>
  <c r="T1309" i="1"/>
  <c r="T1308" i="1"/>
  <c r="B183" i="2"/>
  <c r="V183" i="2"/>
  <c r="S1306" i="1"/>
  <c r="R1306" i="1"/>
  <c r="Q1306" i="1"/>
  <c r="P1306" i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T1305" i="1"/>
  <c r="S1304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T1303" i="1"/>
  <c r="T1302" i="1"/>
  <c r="T1301" i="1"/>
  <c r="T1300" i="1"/>
  <c r="B182" i="2"/>
  <c r="V182" i="2"/>
  <c r="S1298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T1297" i="1"/>
  <c r="S1296" i="1"/>
  <c r="R1296" i="1"/>
  <c r="Q1296" i="1"/>
  <c r="P1296" i="1"/>
  <c r="O1296" i="1"/>
  <c r="N1296" i="1"/>
  <c r="M1296" i="1"/>
  <c r="L1296" i="1"/>
  <c r="K1296" i="1"/>
  <c r="J1296" i="1"/>
  <c r="I1296" i="1"/>
  <c r="H1296" i="1"/>
  <c r="G1296" i="1"/>
  <c r="F1296" i="1"/>
  <c r="E1296" i="1"/>
  <c r="D1296" i="1"/>
  <c r="T1295" i="1"/>
  <c r="T1294" i="1"/>
  <c r="T1293" i="1"/>
  <c r="T1292" i="1"/>
  <c r="B181" i="2"/>
  <c r="V181" i="2"/>
  <c r="S1290" i="1"/>
  <c r="R1290" i="1"/>
  <c r="Q1290" i="1"/>
  <c r="P1290" i="1"/>
  <c r="O1290" i="1"/>
  <c r="N1290" i="1"/>
  <c r="M1290" i="1"/>
  <c r="L1290" i="1"/>
  <c r="K1290" i="1"/>
  <c r="J1290" i="1"/>
  <c r="I1290" i="1"/>
  <c r="H1290" i="1"/>
  <c r="G1290" i="1"/>
  <c r="F1290" i="1"/>
  <c r="E1290" i="1"/>
  <c r="D1290" i="1"/>
  <c r="T1289" i="1"/>
  <c r="S1288" i="1"/>
  <c r="R1288" i="1"/>
  <c r="Q1288" i="1"/>
  <c r="P1288" i="1"/>
  <c r="O1288" i="1"/>
  <c r="N1288" i="1"/>
  <c r="M1288" i="1"/>
  <c r="L1288" i="1"/>
  <c r="K1288" i="1"/>
  <c r="J1288" i="1"/>
  <c r="I1288" i="1"/>
  <c r="H1288" i="1"/>
  <c r="G1288" i="1"/>
  <c r="F1288" i="1"/>
  <c r="E1288" i="1"/>
  <c r="D1288" i="1"/>
  <c r="T1287" i="1"/>
  <c r="T1286" i="1"/>
  <c r="T1285" i="1"/>
  <c r="T1284" i="1"/>
  <c r="B180" i="2"/>
  <c r="V180" i="2"/>
  <c r="S1282" i="1"/>
  <c r="R1282" i="1"/>
  <c r="Q1282" i="1"/>
  <c r="P1282" i="1"/>
  <c r="O1282" i="1"/>
  <c r="N1282" i="1"/>
  <c r="M1282" i="1"/>
  <c r="L1282" i="1"/>
  <c r="K1282" i="1"/>
  <c r="J1282" i="1"/>
  <c r="I1282" i="1"/>
  <c r="H1282" i="1"/>
  <c r="G1282" i="1"/>
  <c r="F1282" i="1"/>
  <c r="E1282" i="1"/>
  <c r="D1282" i="1"/>
  <c r="T1281" i="1"/>
  <c r="S1280" i="1"/>
  <c r="R1280" i="1"/>
  <c r="Q1280" i="1"/>
  <c r="P1280" i="1"/>
  <c r="O1280" i="1"/>
  <c r="N1280" i="1"/>
  <c r="M1280" i="1"/>
  <c r="L1280" i="1"/>
  <c r="K1280" i="1"/>
  <c r="J1280" i="1"/>
  <c r="I1280" i="1"/>
  <c r="H1280" i="1"/>
  <c r="G1280" i="1"/>
  <c r="F1280" i="1"/>
  <c r="E1280" i="1"/>
  <c r="D1280" i="1"/>
  <c r="T1279" i="1"/>
  <c r="T1278" i="1"/>
  <c r="T1277" i="1"/>
  <c r="T1276" i="1"/>
  <c r="S1274" i="1"/>
  <c r="R1274" i="1"/>
  <c r="Q1274" i="1"/>
  <c r="P1274" i="1"/>
  <c r="O1274" i="1"/>
  <c r="N1274" i="1"/>
  <c r="M1274" i="1"/>
  <c r="L1274" i="1"/>
  <c r="K1274" i="1"/>
  <c r="J1274" i="1"/>
  <c r="I1274" i="1"/>
  <c r="H1274" i="1"/>
  <c r="G1274" i="1"/>
  <c r="F1274" i="1"/>
  <c r="E1274" i="1"/>
  <c r="D1274" i="1"/>
  <c r="T1273" i="1"/>
  <c r="S1272" i="1"/>
  <c r="R1272" i="1"/>
  <c r="Q1272" i="1"/>
  <c r="P1272" i="1"/>
  <c r="O1272" i="1"/>
  <c r="N1272" i="1"/>
  <c r="M1272" i="1"/>
  <c r="L1272" i="1"/>
  <c r="K1272" i="1"/>
  <c r="J1272" i="1"/>
  <c r="I1272" i="1"/>
  <c r="H1272" i="1"/>
  <c r="G1272" i="1"/>
  <c r="F1272" i="1"/>
  <c r="E1272" i="1"/>
  <c r="D1272" i="1"/>
  <c r="T1271" i="1"/>
  <c r="T1270" i="1"/>
  <c r="T1269" i="1"/>
  <c r="T1268" i="1"/>
  <c r="B179" i="2"/>
  <c r="V179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29" i="2"/>
  <c r="V30" i="2"/>
  <c r="V31" i="2"/>
  <c r="V32" i="2"/>
  <c r="V33" i="2"/>
  <c r="V34" i="2"/>
  <c r="V35" i="2"/>
  <c r="V36" i="2"/>
  <c r="V37" i="2"/>
  <c r="V38" i="2"/>
  <c r="V39" i="2"/>
  <c r="V40" i="2"/>
  <c r="V24" i="2"/>
  <c r="V25" i="2"/>
  <c r="V26" i="2"/>
  <c r="V27" i="2"/>
  <c r="V28" i="2"/>
  <c r="V23" i="2"/>
  <c r="B178" i="2"/>
  <c r="S1266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T1265" i="1"/>
  <c r="S1264" i="1"/>
  <c r="R1264" i="1"/>
  <c r="Q1264" i="1"/>
  <c r="P1264" i="1"/>
  <c r="O1264" i="1"/>
  <c r="N1264" i="1"/>
  <c r="M1264" i="1"/>
  <c r="L1264" i="1"/>
  <c r="K1264" i="1"/>
  <c r="J1264" i="1"/>
  <c r="I1264" i="1"/>
  <c r="H1264" i="1"/>
  <c r="G1264" i="1"/>
  <c r="F1264" i="1"/>
  <c r="E1264" i="1"/>
  <c r="D1264" i="1"/>
  <c r="T1263" i="1"/>
  <c r="T1262" i="1"/>
  <c r="T1261" i="1"/>
  <c r="T1260" i="1"/>
  <c r="B177" i="2"/>
  <c r="S1258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E1258" i="1"/>
  <c r="D1258" i="1"/>
  <c r="T1257" i="1"/>
  <c r="S1256" i="1"/>
  <c r="R1256" i="1"/>
  <c r="Q1256" i="1"/>
  <c r="P1256" i="1"/>
  <c r="O1256" i="1"/>
  <c r="N1256" i="1"/>
  <c r="M1256" i="1"/>
  <c r="L1256" i="1"/>
  <c r="K1256" i="1"/>
  <c r="J1256" i="1"/>
  <c r="I1256" i="1"/>
  <c r="H1256" i="1"/>
  <c r="G1256" i="1"/>
  <c r="F1256" i="1"/>
  <c r="E1256" i="1"/>
  <c r="D1256" i="1"/>
  <c r="T1255" i="1"/>
  <c r="T1254" i="1"/>
  <c r="T1253" i="1"/>
  <c r="T1252" i="1"/>
  <c r="B176" i="2"/>
  <c r="S1250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T1249" i="1"/>
  <c r="S1248" i="1"/>
  <c r="R1248" i="1"/>
  <c r="Q1248" i="1"/>
  <c r="P1248" i="1"/>
  <c r="O1248" i="1"/>
  <c r="N1248" i="1"/>
  <c r="M1248" i="1"/>
  <c r="L1248" i="1"/>
  <c r="K1248" i="1"/>
  <c r="J1248" i="1"/>
  <c r="I1248" i="1"/>
  <c r="H1248" i="1"/>
  <c r="G1248" i="1"/>
  <c r="F1248" i="1"/>
  <c r="E1248" i="1"/>
  <c r="D1248" i="1"/>
  <c r="T1247" i="1"/>
  <c r="T1246" i="1"/>
  <c r="T1245" i="1"/>
  <c r="T1244" i="1"/>
  <c r="T11" i="1"/>
  <c r="S1242" i="1"/>
  <c r="R1242" i="1"/>
  <c r="Q1242" i="1"/>
  <c r="P1242" i="1"/>
  <c r="O1242" i="1"/>
  <c r="N1242" i="1"/>
  <c r="M1242" i="1"/>
  <c r="L1242" i="1"/>
  <c r="K1242" i="1"/>
  <c r="J1242" i="1"/>
  <c r="I1242" i="1"/>
  <c r="H1242" i="1"/>
  <c r="G1242" i="1"/>
  <c r="F1242" i="1"/>
  <c r="E1242" i="1"/>
  <c r="D1242" i="1"/>
  <c r="T1241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D1240" i="1"/>
  <c r="T1239" i="1"/>
  <c r="T1238" i="1"/>
  <c r="T1237" i="1"/>
  <c r="T1236" i="1"/>
  <c r="B175" i="2"/>
  <c r="B174" i="2"/>
  <c r="S1234" i="1"/>
  <c r="R1234" i="1"/>
  <c r="Q1234" i="1"/>
  <c r="P1234" i="1"/>
  <c r="O1234" i="1"/>
  <c r="N1234" i="1"/>
  <c r="M1234" i="1"/>
  <c r="L1234" i="1"/>
  <c r="K1234" i="1"/>
  <c r="J1234" i="1"/>
  <c r="I1234" i="1"/>
  <c r="H1234" i="1"/>
  <c r="G1234" i="1"/>
  <c r="F1234" i="1"/>
  <c r="E1234" i="1"/>
  <c r="D1234" i="1"/>
  <c r="T1233" i="1"/>
  <c r="S1232" i="1"/>
  <c r="R1232" i="1"/>
  <c r="Q1232" i="1"/>
  <c r="P1232" i="1"/>
  <c r="O1232" i="1"/>
  <c r="N1232" i="1"/>
  <c r="M1232" i="1"/>
  <c r="L1232" i="1"/>
  <c r="K1232" i="1"/>
  <c r="J1232" i="1"/>
  <c r="I1232" i="1"/>
  <c r="H1232" i="1"/>
  <c r="G1232" i="1"/>
  <c r="F1232" i="1"/>
  <c r="E1232" i="1"/>
  <c r="D1232" i="1"/>
  <c r="T1231" i="1"/>
  <c r="T1230" i="1"/>
  <c r="T1229" i="1"/>
  <c r="T1228" i="1"/>
  <c r="S1226" i="1"/>
  <c r="R1226" i="1"/>
  <c r="Q1226" i="1"/>
  <c r="P1226" i="1"/>
  <c r="O1226" i="1"/>
  <c r="N1226" i="1"/>
  <c r="M1226" i="1"/>
  <c r="L1226" i="1"/>
  <c r="K1226" i="1"/>
  <c r="J1226" i="1"/>
  <c r="I1226" i="1"/>
  <c r="H1226" i="1"/>
  <c r="G1226" i="1"/>
  <c r="F1226" i="1"/>
  <c r="E1226" i="1"/>
  <c r="D1226" i="1"/>
  <c r="T1225" i="1"/>
  <c r="S1224" i="1"/>
  <c r="R1224" i="1"/>
  <c r="Q1224" i="1"/>
  <c r="P1224" i="1"/>
  <c r="O1224" i="1"/>
  <c r="N1224" i="1"/>
  <c r="M1224" i="1"/>
  <c r="L1224" i="1"/>
  <c r="K1224" i="1"/>
  <c r="J1224" i="1"/>
  <c r="I1224" i="1"/>
  <c r="H1224" i="1"/>
  <c r="G1224" i="1"/>
  <c r="F1224" i="1"/>
  <c r="E1224" i="1"/>
  <c r="D1224" i="1"/>
  <c r="T1223" i="1"/>
  <c r="T1222" i="1"/>
  <c r="T1221" i="1"/>
  <c r="T1220" i="1"/>
  <c r="B173" i="2"/>
  <c r="S1218" i="1"/>
  <c r="R1218" i="1"/>
  <c r="Q1218" i="1"/>
  <c r="P1218" i="1"/>
  <c r="O1218" i="1"/>
  <c r="N1218" i="1"/>
  <c r="M1218" i="1"/>
  <c r="L1218" i="1"/>
  <c r="K1218" i="1"/>
  <c r="J1218" i="1"/>
  <c r="I1218" i="1"/>
  <c r="H1218" i="1"/>
  <c r="G1218" i="1"/>
  <c r="F1218" i="1"/>
  <c r="E1218" i="1"/>
  <c r="D1218" i="1"/>
  <c r="T1217" i="1"/>
  <c r="S1216" i="1"/>
  <c r="R1216" i="1"/>
  <c r="Q1216" i="1"/>
  <c r="P1216" i="1"/>
  <c r="O1216" i="1"/>
  <c r="N1216" i="1"/>
  <c r="M1216" i="1"/>
  <c r="L1216" i="1"/>
  <c r="K1216" i="1"/>
  <c r="J1216" i="1"/>
  <c r="I1216" i="1"/>
  <c r="H1216" i="1"/>
  <c r="G1216" i="1"/>
  <c r="F1216" i="1"/>
  <c r="E1216" i="1"/>
  <c r="D1216" i="1"/>
  <c r="T1215" i="1"/>
  <c r="T1214" i="1"/>
  <c r="T1213" i="1"/>
  <c r="T1212" i="1"/>
  <c r="B172" i="2"/>
  <c r="S1210" i="1"/>
  <c r="R1210" i="1"/>
  <c r="Q1210" i="1"/>
  <c r="P1210" i="1"/>
  <c r="O1210" i="1"/>
  <c r="N1210" i="1"/>
  <c r="M1210" i="1"/>
  <c r="L1210" i="1"/>
  <c r="K1210" i="1"/>
  <c r="J1210" i="1"/>
  <c r="I1210" i="1"/>
  <c r="H1210" i="1"/>
  <c r="G1210" i="1"/>
  <c r="F1210" i="1"/>
  <c r="E1210" i="1"/>
  <c r="D1210" i="1"/>
  <c r="S1208" i="1"/>
  <c r="R1208" i="1"/>
  <c r="Q1208" i="1"/>
  <c r="P1208" i="1"/>
  <c r="O1208" i="1"/>
  <c r="N1208" i="1"/>
  <c r="M1208" i="1"/>
  <c r="L1208" i="1"/>
  <c r="K1208" i="1"/>
  <c r="J1208" i="1"/>
  <c r="I1208" i="1"/>
  <c r="H1208" i="1"/>
  <c r="G1208" i="1"/>
  <c r="F1208" i="1"/>
  <c r="E1208" i="1"/>
  <c r="D1208" i="1"/>
  <c r="S1200" i="1"/>
  <c r="R1200" i="1"/>
  <c r="Q1200" i="1"/>
  <c r="P1200" i="1"/>
  <c r="O1200" i="1"/>
  <c r="N1200" i="1"/>
  <c r="M1200" i="1"/>
  <c r="L1200" i="1"/>
  <c r="K1200" i="1"/>
  <c r="J1200" i="1"/>
  <c r="I1200" i="1"/>
  <c r="H1200" i="1"/>
  <c r="G1200" i="1"/>
  <c r="F1200" i="1"/>
  <c r="E1200" i="1"/>
  <c r="D1200" i="1"/>
  <c r="S1192" i="1"/>
  <c r="R1192" i="1"/>
  <c r="Q1192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S1184" i="1"/>
  <c r="R1184" i="1"/>
  <c r="Q1184" i="1"/>
  <c r="P1184" i="1"/>
  <c r="O1184" i="1"/>
  <c r="N1184" i="1"/>
  <c r="M1184" i="1"/>
  <c r="L1184" i="1"/>
  <c r="K1184" i="1"/>
  <c r="J1184" i="1"/>
  <c r="I1184" i="1"/>
  <c r="H1184" i="1"/>
  <c r="G1184" i="1"/>
  <c r="F1184" i="1"/>
  <c r="E1184" i="1"/>
  <c r="D1184" i="1"/>
  <c r="S1176" i="1"/>
  <c r="R1176" i="1"/>
  <c r="Q1176" i="1"/>
  <c r="P1176" i="1"/>
  <c r="O1176" i="1"/>
  <c r="N1176" i="1"/>
  <c r="M1176" i="1"/>
  <c r="L1176" i="1"/>
  <c r="K1176" i="1"/>
  <c r="J1176" i="1"/>
  <c r="I1176" i="1"/>
  <c r="H1176" i="1"/>
  <c r="G1176" i="1"/>
  <c r="F1176" i="1"/>
  <c r="E1176" i="1"/>
  <c r="D1176" i="1"/>
  <c r="T1209" i="1"/>
  <c r="T1207" i="1"/>
  <c r="T1206" i="1"/>
  <c r="T1205" i="1"/>
  <c r="T1204" i="1"/>
  <c r="T1201" i="1"/>
  <c r="T1199" i="1"/>
  <c r="T1198" i="1"/>
  <c r="T1197" i="1"/>
  <c r="T1196" i="1"/>
  <c r="T1193" i="1"/>
  <c r="T1191" i="1"/>
  <c r="T1190" i="1"/>
  <c r="T1189" i="1"/>
  <c r="T1188" i="1"/>
  <c r="T1185" i="1"/>
  <c r="T1183" i="1"/>
  <c r="T1182" i="1"/>
  <c r="T1181" i="1"/>
  <c r="T1180" i="1"/>
  <c r="T1177" i="1"/>
  <c r="T1175" i="1"/>
  <c r="T1174" i="1"/>
  <c r="T1173" i="1"/>
  <c r="T1172" i="1"/>
  <c r="B171" i="2"/>
  <c r="S1170" i="1"/>
  <c r="R1170" i="1"/>
  <c r="Q1170" i="1"/>
  <c r="P1170" i="1"/>
  <c r="O1170" i="1"/>
  <c r="N1170" i="1"/>
  <c r="M1170" i="1"/>
  <c r="L1170" i="1"/>
  <c r="K1170" i="1"/>
  <c r="J1170" i="1"/>
  <c r="I1170" i="1"/>
  <c r="H1170" i="1"/>
  <c r="G1170" i="1"/>
  <c r="F1170" i="1"/>
  <c r="E1170" i="1"/>
  <c r="D1170" i="1"/>
  <c r="T1169" i="1"/>
  <c r="T1170" i="1" s="1"/>
  <c r="S1168" i="1"/>
  <c r="R1168" i="1"/>
  <c r="Q1168" i="1"/>
  <c r="P1168" i="1"/>
  <c r="O1168" i="1"/>
  <c r="N1168" i="1"/>
  <c r="M1168" i="1"/>
  <c r="L1168" i="1"/>
  <c r="K1168" i="1"/>
  <c r="J1168" i="1"/>
  <c r="I1168" i="1"/>
  <c r="H1168" i="1"/>
  <c r="G1168" i="1"/>
  <c r="F1168" i="1"/>
  <c r="E1168" i="1"/>
  <c r="D1168" i="1"/>
  <c r="T1167" i="1"/>
  <c r="T1166" i="1"/>
  <c r="T1165" i="1"/>
  <c r="T1164" i="1"/>
  <c r="S1162" i="1"/>
  <c r="R1162" i="1"/>
  <c r="Q1162" i="1"/>
  <c r="P1162" i="1"/>
  <c r="O1162" i="1"/>
  <c r="N1162" i="1"/>
  <c r="M1162" i="1"/>
  <c r="L1162" i="1"/>
  <c r="K1162" i="1"/>
  <c r="J1162" i="1"/>
  <c r="I1162" i="1"/>
  <c r="H1162" i="1"/>
  <c r="G1162" i="1"/>
  <c r="F1162" i="1"/>
  <c r="E1162" i="1"/>
  <c r="D1162" i="1"/>
  <c r="T1161" i="1"/>
  <c r="T1162" i="1" s="1"/>
  <c r="S1160" i="1"/>
  <c r="R1160" i="1"/>
  <c r="Q1160" i="1"/>
  <c r="P1160" i="1"/>
  <c r="O1160" i="1"/>
  <c r="N1160" i="1"/>
  <c r="M1160" i="1"/>
  <c r="L1160" i="1"/>
  <c r="K1160" i="1"/>
  <c r="J1160" i="1"/>
  <c r="I1160" i="1"/>
  <c r="H1160" i="1"/>
  <c r="G1160" i="1"/>
  <c r="F1160" i="1"/>
  <c r="E1160" i="1"/>
  <c r="D1160" i="1"/>
  <c r="T1159" i="1"/>
  <c r="T1158" i="1"/>
  <c r="T1157" i="1"/>
  <c r="T1156" i="1"/>
  <c r="B166" i="2"/>
  <c r="B167" i="2"/>
  <c r="B168" i="2"/>
  <c r="B169" i="2"/>
  <c r="B170" i="2"/>
  <c r="B165" i="2"/>
  <c r="B164" i="2"/>
  <c r="S1154" i="1"/>
  <c r="R1154" i="1"/>
  <c r="Q1154" i="1"/>
  <c r="P1154" i="1"/>
  <c r="O1154" i="1"/>
  <c r="N1154" i="1"/>
  <c r="M1154" i="1"/>
  <c r="L1154" i="1"/>
  <c r="K1154" i="1"/>
  <c r="J1154" i="1"/>
  <c r="I1154" i="1"/>
  <c r="H1154" i="1"/>
  <c r="G1154" i="1"/>
  <c r="F1154" i="1"/>
  <c r="E1154" i="1"/>
  <c r="D1154" i="1"/>
  <c r="T1153" i="1"/>
  <c r="S1152" i="1"/>
  <c r="R1152" i="1"/>
  <c r="Q1152" i="1"/>
  <c r="P1152" i="1"/>
  <c r="O1152" i="1"/>
  <c r="N1152" i="1"/>
  <c r="M1152" i="1"/>
  <c r="L1152" i="1"/>
  <c r="K1152" i="1"/>
  <c r="J1152" i="1"/>
  <c r="I1152" i="1"/>
  <c r="H1152" i="1"/>
  <c r="G1152" i="1"/>
  <c r="F1152" i="1"/>
  <c r="E1152" i="1"/>
  <c r="D1152" i="1"/>
  <c r="T1151" i="1"/>
  <c r="T1150" i="1"/>
  <c r="T1149" i="1"/>
  <c r="T1148" i="1"/>
  <c r="B163" i="2"/>
  <c r="S1146" i="1"/>
  <c r="R1146" i="1"/>
  <c r="Q1146" i="1"/>
  <c r="P1146" i="1"/>
  <c r="O1146" i="1"/>
  <c r="N1146" i="1"/>
  <c r="M1146" i="1"/>
  <c r="L1146" i="1"/>
  <c r="K1146" i="1"/>
  <c r="J1146" i="1"/>
  <c r="I1146" i="1"/>
  <c r="H1146" i="1"/>
  <c r="G1146" i="1"/>
  <c r="F1146" i="1"/>
  <c r="E1146" i="1"/>
  <c r="D1146" i="1"/>
  <c r="T1145" i="1"/>
  <c r="S1144" i="1"/>
  <c r="R1144" i="1"/>
  <c r="Q1144" i="1"/>
  <c r="P1144" i="1"/>
  <c r="O1144" i="1"/>
  <c r="N1144" i="1"/>
  <c r="M1144" i="1"/>
  <c r="L1144" i="1"/>
  <c r="K1144" i="1"/>
  <c r="J1144" i="1"/>
  <c r="I1144" i="1"/>
  <c r="H1144" i="1"/>
  <c r="G1144" i="1"/>
  <c r="F1144" i="1"/>
  <c r="E1144" i="1"/>
  <c r="D1144" i="1"/>
  <c r="T1143" i="1"/>
  <c r="T1142" i="1"/>
  <c r="T1141" i="1"/>
  <c r="T1140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T1137" i="1"/>
  <c r="T1138" i="1" s="1"/>
  <c r="S1136" i="1"/>
  <c r="R1136" i="1"/>
  <c r="Q1136" i="1"/>
  <c r="P1136" i="1"/>
  <c r="O1136" i="1"/>
  <c r="N1136" i="1"/>
  <c r="M1136" i="1"/>
  <c r="L1136" i="1"/>
  <c r="K1136" i="1"/>
  <c r="J1136" i="1"/>
  <c r="I1136" i="1"/>
  <c r="H1136" i="1"/>
  <c r="G1136" i="1"/>
  <c r="F1136" i="1"/>
  <c r="E1136" i="1"/>
  <c r="D1136" i="1"/>
  <c r="T1135" i="1"/>
  <c r="T1134" i="1"/>
  <c r="T1133" i="1"/>
  <c r="T1132" i="1"/>
  <c r="B162" i="2"/>
  <c r="B161" i="2"/>
  <c r="S1130" i="1"/>
  <c r="R1130" i="1"/>
  <c r="Q1130" i="1"/>
  <c r="P1130" i="1"/>
  <c r="O1130" i="1"/>
  <c r="N1130" i="1"/>
  <c r="M1130" i="1"/>
  <c r="L1130" i="1"/>
  <c r="K1130" i="1"/>
  <c r="J1130" i="1"/>
  <c r="I1130" i="1"/>
  <c r="H1130" i="1"/>
  <c r="G1130" i="1"/>
  <c r="F1130" i="1"/>
  <c r="E1130" i="1"/>
  <c r="D1130" i="1"/>
  <c r="T1129" i="1"/>
  <c r="T1130" i="1" s="1"/>
  <c r="S1128" i="1"/>
  <c r="R1128" i="1"/>
  <c r="Q1128" i="1"/>
  <c r="P1128" i="1"/>
  <c r="O1128" i="1"/>
  <c r="N1128" i="1"/>
  <c r="M1128" i="1"/>
  <c r="L1128" i="1"/>
  <c r="K1128" i="1"/>
  <c r="J1128" i="1"/>
  <c r="I1128" i="1"/>
  <c r="H1128" i="1"/>
  <c r="G1128" i="1"/>
  <c r="F1128" i="1"/>
  <c r="E1128" i="1"/>
  <c r="D1128" i="1"/>
  <c r="T1127" i="1"/>
  <c r="T1126" i="1"/>
  <c r="T1125" i="1"/>
  <c r="T1124" i="1"/>
  <c r="B160" i="2"/>
  <c r="S1122" i="1"/>
  <c r="R1122" i="1"/>
  <c r="Q1122" i="1"/>
  <c r="P1122" i="1"/>
  <c r="O1122" i="1"/>
  <c r="N1122" i="1"/>
  <c r="M1122" i="1"/>
  <c r="L1122" i="1"/>
  <c r="K1122" i="1"/>
  <c r="J1122" i="1"/>
  <c r="I1122" i="1"/>
  <c r="H1122" i="1"/>
  <c r="G1122" i="1"/>
  <c r="F1122" i="1"/>
  <c r="E1122" i="1"/>
  <c r="D1122" i="1"/>
  <c r="T1121" i="1"/>
  <c r="S1120" i="1"/>
  <c r="R1120" i="1"/>
  <c r="Q1120" i="1"/>
  <c r="P1120" i="1"/>
  <c r="O1120" i="1"/>
  <c r="N1120" i="1"/>
  <c r="M1120" i="1"/>
  <c r="L1120" i="1"/>
  <c r="K1120" i="1"/>
  <c r="J1120" i="1"/>
  <c r="I1120" i="1"/>
  <c r="H1120" i="1"/>
  <c r="G1120" i="1"/>
  <c r="F1120" i="1"/>
  <c r="E1120" i="1"/>
  <c r="D1120" i="1"/>
  <c r="T1119" i="1"/>
  <c r="T1118" i="1"/>
  <c r="T1117" i="1"/>
  <c r="T1116" i="1"/>
  <c r="B158" i="2"/>
  <c r="B159" i="2"/>
  <c r="S1114" i="1"/>
  <c r="R1114" i="1"/>
  <c r="Q1114" i="1"/>
  <c r="P1114" i="1"/>
  <c r="O1114" i="1"/>
  <c r="N1114" i="1"/>
  <c r="M1114" i="1"/>
  <c r="L1114" i="1"/>
  <c r="K1114" i="1"/>
  <c r="J1114" i="1"/>
  <c r="I1114" i="1"/>
  <c r="H1114" i="1"/>
  <c r="G1114" i="1"/>
  <c r="F1114" i="1"/>
  <c r="E1114" i="1"/>
  <c r="D1114" i="1"/>
  <c r="T1113" i="1"/>
  <c r="S1112" i="1"/>
  <c r="R1112" i="1"/>
  <c r="Q1112" i="1"/>
  <c r="P1112" i="1"/>
  <c r="O1112" i="1"/>
  <c r="N1112" i="1"/>
  <c r="M1112" i="1"/>
  <c r="L1112" i="1"/>
  <c r="K1112" i="1"/>
  <c r="J1112" i="1"/>
  <c r="I1112" i="1"/>
  <c r="H1112" i="1"/>
  <c r="G1112" i="1"/>
  <c r="F1112" i="1"/>
  <c r="E1112" i="1"/>
  <c r="D1112" i="1"/>
  <c r="T1111" i="1"/>
  <c r="T1110" i="1"/>
  <c r="T1109" i="1"/>
  <c r="T1108" i="1"/>
  <c r="S1106" i="1"/>
  <c r="R1106" i="1"/>
  <c r="Q1106" i="1"/>
  <c r="P1106" i="1"/>
  <c r="O1106" i="1"/>
  <c r="N1106" i="1"/>
  <c r="M1106" i="1"/>
  <c r="L1106" i="1"/>
  <c r="K1106" i="1"/>
  <c r="J1106" i="1"/>
  <c r="I1106" i="1"/>
  <c r="H1106" i="1"/>
  <c r="G1106" i="1"/>
  <c r="F1106" i="1"/>
  <c r="E1106" i="1"/>
  <c r="D1106" i="1"/>
  <c r="T1105" i="1"/>
  <c r="S1104" i="1"/>
  <c r="R1104" i="1"/>
  <c r="Q1104" i="1"/>
  <c r="P1104" i="1"/>
  <c r="O1104" i="1"/>
  <c r="N1104" i="1"/>
  <c r="M1104" i="1"/>
  <c r="L1104" i="1"/>
  <c r="K1104" i="1"/>
  <c r="J1104" i="1"/>
  <c r="I1104" i="1"/>
  <c r="H1104" i="1"/>
  <c r="G1104" i="1"/>
  <c r="F1104" i="1"/>
  <c r="E1104" i="1"/>
  <c r="D1104" i="1"/>
  <c r="T1103" i="1"/>
  <c r="T1102" i="1"/>
  <c r="T1101" i="1"/>
  <c r="T1100" i="1"/>
  <c r="B157" i="2"/>
  <c r="S1098" i="1"/>
  <c r="R1098" i="1"/>
  <c r="Q1098" i="1"/>
  <c r="P1098" i="1"/>
  <c r="O1098" i="1"/>
  <c r="N1098" i="1"/>
  <c r="M1098" i="1"/>
  <c r="L1098" i="1"/>
  <c r="K1098" i="1"/>
  <c r="J1098" i="1"/>
  <c r="I1098" i="1"/>
  <c r="H1098" i="1"/>
  <c r="G1098" i="1"/>
  <c r="F1098" i="1"/>
  <c r="E1098" i="1"/>
  <c r="D1098" i="1"/>
  <c r="T1097" i="1"/>
  <c r="S1096" i="1"/>
  <c r="R1096" i="1"/>
  <c r="Q1096" i="1"/>
  <c r="P1096" i="1"/>
  <c r="O1096" i="1"/>
  <c r="N1096" i="1"/>
  <c r="M1096" i="1"/>
  <c r="L1096" i="1"/>
  <c r="K1096" i="1"/>
  <c r="J1096" i="1"/>
  <c r="I1096" i="1"/>
  <c r="H1096" i="1"/>
  <c r="G1096" i="1"/>
  <c r="F1096" i="1"/>
  <c r="E1096" i="1"/>
  <c r="D1096" i="1"/>
  <c r="T1095" i="1"/>
  <c r="T1094" i="1"/>
  <c r="T1093" i="1"/>
  <c r="T1092" i="1"/>
  <c r="B156" i="2"/>
  <c r="S1090" i="1"/>
  <c r="R1090" i="1"/>
  <c r="Q1090" i="1"/>
  <c r="P1090" i="1"/>
  <c r="O1090" i="1"/>
  <c r="N1090" i="1"/>
  <c r="M1090" i="1"/>
  <c r="L1090" i="1"/>
  <c r="K1090" i="1"/>
  <c r="J1090" i="1"/>
  <c r="I1090" i="1"/>
  <c r="H1090" i="1"/>
  <c r="G1090" i="1"/>
  <c r="F1090" i="1"/>
  <c r="E1090" i="1"/>
  <c r="D1090" i="1"/>
  <c r="T1089" i="1"/>
  <c r="S1088" i="1"/>
  <c r="R1088" i="1"/>
  <c r="Q1088" i="1"/>
  <c r="P1088" i="1"/>
  <c r="O1088" i="1"/>
  <c r="N1088" i="1"/>
  <c r="M1088" i="1"/>
  <c r="L1088" i="1"/>
  <c r="K1088" i="1"/>
  <c r="J1088" i="1"/>
  <c r="I1088" i="1"/>
  <c r="H1088" i="1"/>
  <c r="G1088" i="1"/>
  <c r="F1088" i="1"/>
  <c r="E1088" i="1"/>
  <c r="D1088" i="1"/>
  <c r="T1087" i="1"/>
  <c r="T1086" i="1"/>
  <c r="T1085" i="1"/>
  <c r="T1084" i="1"/>
  <c r="B155" i="2"/>
  <c r="S1082" i="1"/>
  <c r="R1082" i="1"/>
  <c r="Q1082" i="1"/>
  <c r="P1082" i="1"/>
  <c r="O1082" i="1"/>
  <c r="N1082" i="1"/>
  <c r="M1082" i="1"/>
  <c r="L1082" i="1"/>
  <c r="K1082" i="1"/>
  <c r="J1082" i="1"/>
  <c r="I1082" i="1"/>
  <c r="H1082" i="1"/>
  <c r="G1082" i="1"/>
  <c r="F1082" i="1"/>
  <c r="E1082" i="1"/>
  <c r="D1082" i="1"/>
  <c r="T1081" i="1"/>
  <c r="S1080" i="1"/>
  <c r="R1080" i="1"/>
  <c r="Q1080" i="1"/>
  <c r="P1080" i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T1079" i="1"/>
  <c r="T1078" i="1"/>
  <c r="T1077" i="1"/>
  <c r="T1076" i="1"/>
  <c r="B154" i="2"/>
  <c r="S1074" i="1"/>
  <c r="R1074" i="1"/>
  <c r="Q1074" i="1"/>
  <c r="P1074" i="1"/>
  <c r="O1074" i="1"/>
  <c r="N1074" i="1"/>
  <c r="M1074" i="1"/>
  <c r="L1074" i="1"/>
  <c r="K1074" i="1"/>
  <c r="J1074" i="1"/>
  <c r="I1074" i="1"/>
  <c r="H1074" i="1"/>
  <c r="G1074" i="1"/>
  <c r="F1074" i="1"/>
  <c r="E1074" i="1"/>
  <c r="D1074" i="1"/>
  <c r="T1073" i="1"/>
  <c r="S1072" i="1"/>
  <c r="R1072" i="1"/>
  <c r="Q1072" i="1"/>
  <c r="P1072" i="1"/>
  <c r="O1072" i="1"/>
  <c r="N1072" i="1"/>
  <c r="M1072" i="1"/>
  <c r="L1072" i="1"/>
  <c r="K1072" i="1"/>
  <c r="J1072" i="1"/>
  <c r="I1072" i="1"/>
  <c r="H1072" i="1"/>
  <c r="G1072" i="1"/>
  <c r="F1072" i="1"/>
  <c r="E1072" i="1"/>
  <c r="D1072" i="1"/>
  <c r="T1071" i="1"/>
  <c r="T1070" i="1"/>
  <c r="T1069" i="1"/>
  <c r="T1068" i="1"/>
  <c r="B153" i="2"/>
  <c r="S1066" i="1"/>
  <c r="R1066" i="1"/>
  <c r="Q1066" i="1"/>
  <c r="P1066" i="1"/>
  <c r="O1066" i="1"/>
  <c r="N1066" i="1"/>
  <c r="M1066" i="1"/>
  <c r="L1066" i="1"/>
  <c r="K1066" i="1"/>
  <c r="J1066" i="1"/>
  <c r="I1066" i="1"/>
  <c r="H1066" i="1"/>
  <c r="G1066" i="1"/>
  <c r="F1066" i="1"/>
  <c r="E1066" i="1"/>
  <c r="D1066" i="1"/>
  <c r="T1065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T1063" i="1"/>
  <c r="T1062" i="1"/>
  <c r="T1061" i="1"/>
  <c r="T1060" i="1"/>
  <c r="B152" i="2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T1057" i="1"/>
  <c r="S1056" i="1"/>
  <c r="R1056" i="1"/>
  <c r="Q1056" i="1"/>
  <c r="P1056" i="1"/>
  <c r="O1056" i="1"/>
  <c r="N1056" i="1"/>
  <c r="M1056" i="1"/>
  <c r="L1056" i="1"/>
  <c r="K1056" i="1"/>
  <c r="J1056" i="1"/>
  <c r="I1056" i="1"/>
  <c r="H1056" i="1"/>
  <c r="G1056" i="1"/>
  <c r="F1056" i="1"/>
  <c r="E1056" i="1"/>
  <c r="D1056" i="1"/>
  <c r="T1055" i="1"/>
  <c r="T1054" i="1"/>
  <c r="T1053" i="1"/>
  <c r="T1052" i="1"/>
  <c r="B151" i="2"/>
  <c r="S1050" i="1"/>
  <c r="R1050" i="1"/>
  <c r="Q1050" i="1"/>
  <c r="P1050" i="1"/>
  <c r="O1050" i="1"/>
  <c r="N1050" i="1"/>
  <c r="M1050" i="1"/>
  <c r="L1050" i="1"/>
  <c r="K1050" i="1"/>
  <c r="J1050" i="1"/>
  <c r="I1050" i="1"/>
  <c r="H1050" i="1"/>
  <c r="G1050" i="1"/>
  <c r="F1050" i="1"/>
  <c r="E1050" i="1"/>
  <c r="D1050" i="1"/>
  <c r="T1049" i="1"/>
  <c r="S1048" i="1"/>
  <c r="R1048" i="1"/>
  <c r="Q1048" i="1"/>
  <c r="P1048" i="1"/>
  <c r="O1048" i="1"/>
  <c r="N1048" i="1"/>
  <c r="M1048" i="1"/>
  <c r="L1048" i="1"/>
  <c r="K1048" i="1"/>
  <c r="J1048" i="1"/>
  <c r="I1048" i="1"/>
  <c r="H1048" i="1"/>
  <c r="G1048" i="1"/>
  <c r="F1048" i="1"/>
  <c r="E1048" i="1"/>
  <c r="D1048" i="1"/>
  <c r="T1047" i="1"/>
  <c r="T1046" i="1"/>
  <c r="T1045" i="1"/>
  <c r="T1044" i="1"/>
  <c r="B150" i="2"/>
  <c r="S1042" i="1"/>
  <c r="R1042" i="1"/>
  <c r="Q1042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T1041" i="1"/>
  <c r="S1040" i="1"/>
  <c r="R1040" i="1"/>
  <c r="Q1040" i="1"/>
  <c r="P1040" i="1"/>
  <c r="O1040" i="1"/>
  <c r="N1040" i="1"/>
  <c r="M1040" i="1"/>
  <c r="L1040" i="1"/>
  <c r="K1040" i="1"/>
  <c r="J1040" i="1"/>
  <c r="I1040" i="1"/>
  <c r="H1040" i="1"/>
  <c r="G1040" i="1"/>
  <c r="F1040" i="1"/>
  <c r="E1040" i="1"/>
  <c r="D1040" i="1"/>
  <c r="T1039" i="1"/>
  <c r="T1038" i="1"/>
  <c r="T1037" i="1"/>
  <c r="T1036" i="1"/>
  <c r="T3" i="1"/>
  <c r="B149" i="2"/>
  <c r="S1034" i="1"/>
  <c r="R1034" i="1"/>
  <c r="Q1034" i="1"/>
  <c r="P1034" i="1"/>
  <c r="O1034" i="1"/>
  <c r="N1034" i="1"/>
  <c r="M1034" i="1"/>
  <c r="L1034" i="1"/>
  <c r="K1034" i="1"/>
  <c r="J1034" i="1"/>
  <c r="I1034" i="1"/>
  <c r="H1034" i="1"/>
  <c r="G1034" i="1"/>
  <c r="F1034" i="1"/>
  <c r="E1034" i="1"/>
  <c r="D1034" i="1"/>
  <c r="T1033" i="1"/>
  <c r="S1032" i="1"/>
  <c r="R1032" i="1"/>
  <c r="Q1032" i="1"/>
  <c r="P1032" i="1"/>
  <c r="O1032" i="1"/>
  <c r="N1032" i="1"/>
  <c r="M1032" i="1"/>
  <c r="L1032" i="1"/>
  <c r="K1032" i="1"/>
  <c r="J1032" i="1"/>
  <c r="I1032" i="1"/>
  <c r="H1032" i="1"/>
  <c r="G1032" i="1"/>
  <c r="F1032" i="1"/>
  <c r="E1032" i="1"/>
  <c r="D1032" i="1"/>
  <c r="T1031" i="1"/>
  <c r="T1030" i="1"/>
  <c r="T1029" i="1"/>
  <c r="T1028" i="1"/>
  <c r="S1026" i="1"/>
  <c r="R1026" i="1"/>
  <c r="Q1026" i="1"/>
  <c r="P1026" i="1"/>
  <c r="O1026" i="1"/>
  <c r="N1026" i="1"/>
  <c r="M1026" i="1"/>
  <c r="L1026" i="1"/>
  <c r="K1026" i="1"/>
  <c r="J1026" i="1"/>
  <c r="I1026" i="1"/>
  <c r="H1026" i="1"/>
  <c r="G1026" i="1"/>
  <c r="F1026" i="1"/>
  <c r="E1026" i="1"/>
  <c r="D1026" i="1"/>
  <c r="T1025" i="1"/>
  <c r="S1024" i="1"/>
  <c r="R1024" i="1"/>
  <c r="Q1024" i="1"/>
  <c r="P1024" i="1"/>
  <c r="O1024" i="1"/>
  <c r="N1024" i="1"/>
  <c r="M1024" i="1"/>
  <c r="L1024" i="1"/>
  <c r="K1024" i="1"/>
  <c r="J1024" i="1"/>
  <c r="I1024" i="1"/>
  <c r="H1024" i="1"/>
  <c r="G1024" i="1"/>
  <c r="F1024" i="1"/>
  <c r="E1024" i="1"/>
  <c r="D1024" i="1"/>
  <c r="T1023" i="1"/>
  <c r="T1022" i="1"/>
  <c r="T1021" i="1"/>
  <c r="T1020" i="1"/>
  <c r="B148" i="2"/>
  <c r="B147" i="2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T1017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T1015" i="1"/>
  <c r="T1014" i="1"/>
  <c r="T1013" i="1"/>
  <c r="T1012" i="1"/>
  <c r="B146" i="2"/>
  <c r="S1010" i="1"/>
  <c r="R1010" i="1"/>
  <c r="Q1010" i="1"/>
  <c r="P1010" i="1"/>
  <c r="O1010" i="1"/>
  <c r="N1010" i="1"/>
  <c r="M1010" i="1"/>
  <c r="L1010" i="1"/>
  <c r="K1010" i="1"/>
  <c r="J1010" i="1"/>
  <c r="I1010" i="1"/>
  <c r="H1010" i="1"/>
  <c r="G1010" i="1"/>
  <c r="F1010" i="1"/>
  <c r="E1010" i="1"/>
  <c r="D1010" i="1"/>
  <c r="T1009" i="1"/>
  <c r="S1008" i="1"/>
  <c r="R1008" i="1"/>
  <c r="Q1008" i="1"/>
  <c r="P1008" i="1"/>
  <c r="O1008" i="1"/>
  <c r="N1008" i="1"/>
  <c r="M1008" i="1"/>
  <c r="L1008" i="1"/>
  <c r="K1008" i="1"/>
  <c r="J1008" i="1"/>
  <c r="I1008" i="1"/>
  <c r="H1008" i="1"/>
  <c r="G1008" i="1"/>
  <c r="F1008" i="1"/>
  <c r="E1008" i="1"/>
  <c r="D1008" i="1"/>
  <c r="T1007" i="1"/>
  <c r="T1006" i="1"/>
  <c r="T1005" i="1"/>
  <c r="T1004" i="1"/>
  <c r="S1002" i="1"/>
  <c r="R1002" i="1"/>
  <c r="Q1002" i="1"/>
  <c r="P1002" i="1"/>
  <c r="O1002" i="1"/>
  <c r="N1002" i="1"/>
  <c r="M1002" i="1"/>
  <c r="L1002" i="1"/>
  <c r="K1002" i="1"/>
  <c r="J1002" i="1"/>
  <c r="I1002" i="1"/>
  <c r="H1002" i="1"/>
  <c r="G1002" i="1"/>
  <c r="F1002" i="1"/>
  <c r="E1002" i="1"/>
  <c r="D1002" i="1"/>
  <c r="T1001" i="1"/>
  <c r="S1000" i="1"/>
  <c r="R1000" i="1"/>
  <c r="Q1000" i="1"/>
  <c r="P1000" i="1"/>
  <c r="O1000" i="1"/>
  <c r="N1000" i="1"/>
  <c r="M1000" i="1"/>
  <c r="L1000" i="1"/>
  <c r="K1000" i="1"/>
  <c r="J1000" i="1"/>
  <c r="I1000" i="1"/>
  <c r="H1000" i="1"/>
  <c r="G1000" i="1"/>
  <c r="F1000" i="1"/>
  <c r="E1000" i="1"/>
  <c r="D1000" i="1"/>
  <c r="T999" i="1"/>
  <c r="T998" i="1"/>
  <c r="T997" i="1"/>
  <c r="T996" i="1"/>
  <c r="B145" i="2"/>
  <c r="B144" i="2"/>
  <c r="S994" i="1"/>
  <c r="R994" i="1"/>
  <c r="Q994" i="1"/>
  <c r="P994" i="1"/>
  <c r="O994" i="1"/>
  <c r="N994" i="1"/>
  <c r="M994" i="1"/>
  <c r="L994" i="1"/>
  <c r="K994" i="1"/>
  <c r="J994" i="1"/>
  <c r="I994" i="1"/>
  <c r="H994" i="1"/>
  <c r="G994" i="1"/>
  <c r="F994" i="1"/>
  <c r="E994" i="1"/>
  <c r="D994" i="1"/>
  <c r="T993" i="1"/>
  <c r="S992" i="1"/>
  <c r="R992" i="1"/>
  <c r="Q992" i="1"/>
  <c r="P992" i="1"/>
  <c r="O992" i="1"/>
  <c r="N992" i="1"/>
  <c r="M992" i="1"/>
  <c r="L992" i="1"/>
  <c r="K992" i="1"/>
  <c r="J992" i="1"/>
  <c r="I992" i="1"/>
  <c r="H992" i="1"/>
  <c r="G992" i="1"/>
  <c r="F992" i="1"/>
  <c r="E992" i="1"/>
  <c r="D992" i="1"/>
  <c r="T991" i="1"/>
  <c r="T990" i="1"/>
  <c r="T989" i="1"/>
  <c r="T988" i="1"/>
  <c r="B143" i="2"/>
  <c r="S986" i="1"/>
  <c r="R986" i="1"/>
  <c r="Q986" i="1"/>
  <c r="P986" i="1"/>
  <c r="O986" i="1"/>
  <c r="N986" i="1"/>
  <c r="M986" i="1"/>
  <c r="L986" i="1"/>
  <c r="K986" i="1"/>
  <c r="J986" i="1"/>
  <c r="I986" i="1"/>
  <c r="H986" i="1"/>
  <c r="G986" i="1"/>
  <c r="F986" i="1"/>
  <c r="E986" i="1"/>
  <c r="D986" i="1"/>
  <c r="T985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G984" i="1"/>
  <c r="F984" i="1"/>
  <c r="E984" i="1"/>
  <c r="D984" i="1"/>
  <c r="T983" i="1"/>
  <c r="T982" i="1"/>
  <c r="T981" i="1"/>
  <c r="T980" i="1"/>
  <c r="B142" i="2"/>
  <c r="S978" i="1"/>
  <c r="R978" i="1"/>
  <c r="Q978" i="1"/>
  <c r="P978" i="1"/>
  <c r="O978" i="1"/>
  <c r="N978" i="1"/>
  <c r="M978" i="1"/>
  <c r="L978" i="1"/>
  <c r="K978" i="1"/>
  <c r="J978" i="1"/>
  <c r="I978" i="1"/>
  <c r="H978" i="1"/>
  <c r="G978" i="1"/>
  <c r="F978" i="1"/>
  <c r="E978" i="1"/>
  <c r="D978" i="1"/>
  <c r="T977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G976" i="1"/>
  <c r="F976" i="1"/>
  <c r="E976" i="1"/>
  <c r="D976" i="1"/>
  <c r="T975" i="1"/>
  <c r="T974" i="1"/>
  <c r="T973" i="1"/>
  <c r="T972" i="1"/>
  <c r="J8" i="1"/>
  <c r="K8" i="1"/>
  <c r="L8" i="1"/>
  <c r="B141" i="2"/>
  <c r="S970" i="1"/>
  <c r="R970" i="1"/>
  <c r="Q970" i="1"/>
  <c r="P970" i="1"/>
  <c r="O970" i="1"/>
  <c r="N970" i="1"/>
  <c r="M970" i="1"/>
  <c r="L970" i="1"/>
  <c r="K970" i="1"/>
  <c r="J970" i="1"/>
  <c r="I970" i="1"/>
  <c r="H970" i="1"/>
  <c r="G970" i="1"/>
  <c r="F970" i="1"/>
  <c r="E970" i="1"/>
  <c r="D970" i="1"/>
  <c r="T969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T967" i="1"/>
  <c r="T966" i="1"/>
  <c r="T965" i="1"/>
  <c r="T964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G962" i="1"/>
  <c r="F962" i="1"/>
  <c r="E962" i="1"/>
  <c r="D962" i="1"/>
  <c r="T961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T959" i="1"/>
  <c r="T958" i="1"/>
  <c r="T957" i="1"/>
  <c r="T956" i="1"/>
  <c r="B140" i="2"/>
  <c r="B139" i="2"/>
  <c r="S954" i="1"/>
  <c r="R954" i="1"/>
  <c r="Q954" i="1"/>
  <c r="P954" i="1"/>
  <c r="O954" i="1"/>
  <c r="N954" i="1"/>
  <c r="M954" i="1"/>
  <c r="L954" i="1"/>
  <c r="K954" i="1"/>
  <c r="J954" i="1"/>
  <c r="I954" i="1"/>
  <c r="H954" i="1"/>
  <c r="G954" i="1"/>
  <c r="F954" i="1"/>
  <c r="E954" i="1"/>
  <c r="D954" i="1"/>
  <c r="T953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G952" i="1"/>
  <c r="F952" i="1"/>
  <c r="E952" i="1"/>
  <c r="D952" i="1"/>
  <c r="T951" i="1"/>
  <c r="T950" i="1"/>
  <c r="T949" i="1"/>
  <c r="T948" i="1"/>
  <c r="B138" i="2"/>
  <c r="S946" i="1"/>
  <c r="R946" i="1"/>
  <c r="Q946" i="1"/>
  <c r="P946" i="1"/>
  <c r="O946" i="1"/>
  <c r="N946" i="1"/>
  <c r="M946" i="1"/>
  <c r="L946" i="1"/>
  <c r="K946" i="1"/>
  <c r="J946" i="1"/>
  <c r="I946" i="1"/>
  <c r="H946" i="1"/>
  <c r="G946" i="1"/>
  <c r="F946" i="1"/>
  <c r="E946" i="1"/>
  <c r="D946" i="1"/>
  <c r="T945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G944" i="1"/>
  <c r="F944" i="1"/>
  <c r="E944" i="1"/>
  <c r="D944" i="1"/>
  <c r="T943" i="1"/>
  <c r="T942" i="1"/>
  <c r="T941" i="1"/>
  <c r="T940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T937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G936" i="1"/>
  <c r="F936" i="1"/>
  <c r="E936" i="1"/>
  <c r="D936" i="1"/>
  <c r="T935" i="1"/>
  <c r="T934" i="1"/>
  <c r="T933" i="1"/>
  <c r="T932" i="1"/>
  <c r="B137" i="2"/>
  <c r="B136" i="2"/>
  <c r="S930" i="1"/>
  <c r="R930" i="1"/>
  <c r="Q930" i="1"/>
  <c r="P930" i="1"/>
  <c r="O930" i="1"/>
  <c r="N930" i="1"/>
  <c r="M930" i="1"/>
  <c r="L930" i="1"/>
  <c r="K930" i="1"/>
  <c r="J930" i="1"/>
  <c r="I930" i="1"/>
  <c r="H930" i="1"/>
  <c r="G930" i="1"/>
  <c r="F930" i="1"/>
  <c r="E930" i="1"/>
  <c r="D930" i="1"/>
  <c r="T929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G928" i="1"/>
  <c r="F928" i="1"/>
  <c r="E928" i="1"/>
  <c r="D928" i="1"/>
  <c r="T927" i="1"/>
  <c r="T926" i="1"/>
  <c r="T925" i="1"/>
  <c r="T924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T921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T919" i="1"/>
  <c r="T918" i="1"/>
  <c r="T917" i="1"/>
  <c r="T916" i="1"/>
  <c r="B135" i="2"/>
  <c r="B134" i="2"/>
  <c r="S914" i="1"/>
  <c r="R914" i="1"/>
  <c r="Q914" i="1"/>
  <c r="P914" i="1"/>
  <c r="O914" i="1"/>
  <c r="N914" i="1"/>
  <c r="M914" i="1"/>
  <c r="L914" i="1"/>
  <c r="K914" i="1"/>
  <c r="J914" i="1"/>
  <c r="I914" i="1"/>
  <c r="H914" i="1"/>
  <c r="G914" i="1"/>
  <c r="F914" i="1"/>
  <c r="E914" i="1"/>
  <c r="D914" i="1"/>
  <c r="T913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G912" i="1"/>
  <c r="F912" i="1"/>
  <c r="E912" i="1"/>
  <c r="D912" i="1"/>
  <c r="T911" i="1"/>
  <c r="T910" i="1"/>
  <c r="T909" i="1"/>
  <c r="T908" i="1"/>
  <c r="B133" i="2"/>
  <c r="S906" i="1"/>
  <c r="R906" i="1"/>
  <c r="Q906" i="1"/>
  <c r="P906" i="1"/>
  <c r="O906" i="1"/>
  <c r="N906" i="1"/>
  <c r="M906" i="1"/>
  <c r="L906" i="1"/>
  <c r="K906" i="1"/>
  <c r="J906" i="1"/>
  <c r="I906" i="1"/>
  <c r="H906" i="1"/>
  <c r="G906" i="1"/>
  <c r="F906" i="1"/>
  <c r="E906" i="1"/>
  <c r="D906" i="1"/>
  <c r="T905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G904" i="1"/>
  <c r="F904" i="1"/>
  <c r="E904" i="1"/>
  <c r="D904" i="1"/>
  <c r="T903" i="1"/>
  <c r="T902" i="1"/>
  <c r="T901" i="1"/>
  <c r="T900" i="1"/>
  <c r="B132" i="2"/>
  <c r="S898" i="1"/>
  <c r="R898" i="1"/>
  <c r="Q898" i="1"/>
  <c r="P898" i="1"/>
  <c r="O898" i="1"/>
  <c r="N898" i="1"/>
  <c r="M898" i="1"/>
  <c r="L898" i="1"/>
  <c r="K898" i="1"/>
  <c r="J898" i="1"/>
  <c r="I898" i="1"/>
  <c r="H898" i="1"/>
  <c r="G898" i="1"/>
  <c r="F898" i="1"/>
  <c r="E898" i="1"/>
  <c r="D898" i="1"/>
  <c r="T897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G896" i="1"/>
  <c r="F896" i="1"/>
  <c r="E896" i="1"/>
  <c r="D896" i="1"/>
  <c r="T895" i="1"/>
  <c r="T894" i="1"/>
  <c r="T893" i="1"/>
  <c r="T892" i="1"/>
  <c r="B131" i="2"/>
  <c r="S890" i="1"/>
  <c r="R890" i="1"/>
  <c r="Q890" i="1"/>
  <c r="P890" i="1"/>
  <c r="O890" i="1"/>
  <c r="N890" i="1"/>
  <c r="M890" i="1"/>
  <c r="L890" i="1"/>
  <c r="K890" i="1"/>
  <c r="J890" i="1"/>
  <c r="I890" i="1"/>
  <c r="H890" i="1"/>
  <c r="G890" i="1"/>
  <c r="F890" i="1"/>
  <c r="E890" i="1"/>
  <c r="D890" i="1"/>
  <c r="T889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G888" i="1"/>
  <c r="F888" i="1"/>
  <c r="E888" i="1"/>
  <c r="D888" i="1"/>
  <c r="T887" i="1"/>
  <c r="T886" i="1"/>
  <c r="T885" i="1"/>
  <c r="T884" i="1"/>
  <c r="B130" i="2"/>
  <c r="S882" i="1"/>
  <c r="R882" i="1"/>
  <c r="Q882" i="1"/>
  <c r="P882" i="1"/>
  <c r="O882" i="1"/>
  <c r="N882" i="1"/>
  <c r="M882" i="1"/>
  <c r="L882" i="1"/>
  <c r="K882" i="1"/>
  <c r="J882" i="1"/>
  <c r="I882" i="1"/>
  <c r="H882" i="1"/>
  <c r="G882" i="1"/>
  <c r="F882" i="1"/>
  <c r="E882" i="1"/>
  <c r="D882" i="1"/>
  <c r="T881" i="1"/>
  <c r="T882" i="1" s="1"/>
  <c r="S880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T879" i="1"/>
  <c r="T878" i="1"/>
  <c r="T877" i="1"/>
  <c r="T876" i="1"/>
  <c r="B129" i="2"/>
  <c r="S874" i="1"/>
  <c r="R874" i="1"/>
  <c r="Q874" i="1"/>
  <c r="P874" i="1"/>
  <c r="O874" i="1"/>
  <c r="N874" i="1"/>
  <c r="M874" i="1"/>
  <c r="L874" i="1"/>
  <c r="K874" i="1"/>
  <c r="J874" i="1"/>
  <c r="I874" i="1"/>
  <c r="H874" i="1"/>
  <c r="G874" i="1"/>
  <c r="F874" i="1"/>
  <c r="E874" i="1"/>
  <c r="D874" i="1"/>
  <c r="T873" i="1"/>
  <c r="T874" i="1" s="1"/>
  <c r="S872" i="1"/>
  <c r="R872" i="1"/>
  <c r="Q872" i="1"/>
  <c r="P872" i="1"/>
  <c r="O872" i="1"/>
  <c r="N872" i="1"/>
  <c r="M872" i="1"/>
  <c r="L872" i="1"/>
  <c r="K872" i="1"/>
  <c r="J872" i="1"/>
  <c r="I872" i="1"/>
  <c r="H872" i="1"/>
  <c r="G872" i="1"/>
  <c r="F872" i="1"/>
  <c r="E872" i="1"/>
  <c r="D872" i="1"/>
  <c r="T871" i="1"/>
  <c r="T870" i="1"/>
  <c r="T869" i="1"/>
  <c r="T868" i="1"/>
  <c r="B128" i="2"/>
  <c r="S866" i="1"/>
  <c r="R866" i="1"/>
  <c r="Q866" i="1"/>
  <c r="P866" i="1"/>
  <c r="O866" i="1"/>
  <c r="N866" i="1"/>
  <c r="M866" i="1"/>
  <c r="L866" i="1"/>
  <c r="K866" i="1"/>
  <c r="J866" i="1"/>
  <c r="I866" i="1"/>
  <c r="H866" i="1"/>
  <c r="G866" i="1"/>
  <c r="F866" i="1"/>
  <c r="E866" i="1"/>
  <c r="D866" i="1"/>
  <c r="T865" i="1"/>
  <c r="T866" i="1" s="1"/>
  <c r="S864" i="1"/>
  <c r="R864" i="1"/>
  <c r="Q864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D864" i="1"/>
  <c r="T863" i="1"/>
  <c r="T862" i="1"/>
  <c r="T861" i="1"/>
  <c r="T860" i="1"/>
  <c r="B127" i="2"/>
  <c r="S858" i="1"/>
  <c r="R858" i="1"/>
  <c r="Q858" i="1"/>
  <c r="P858" i="1"/>
  <c r="O858" i="1"/>
  <c r="N858" i="1"/>
  <c r="M858" i="1"/>
  <c r="L858" i="1"/>
  <c r="K858" i="1"/>
  <c r="J858" i="1"/>
  <c r="I858" i="1"/>
  <c r="H858" i="1"/>
  <c r="G858" i="1"/>
  <c r="F858" i="1"/>
  <c r="E858" i="1"/>
  <c r="D858" i="1"/>
  <c r="T857" i="1"/>
  <c r="T858" i="1" s="1"/>
  <c r="S856" i="1"/>
  <c r="R856" i="1"/>
  <c r="Q856" i="1"/>
  <c r="P856" i="1"/>
  <c r="O856" i="1"/>
  <c r="N856" i="1"/>
  <c r="M856" i="1"/>
  <c r="L856" i="1"/>
  <c r="K856" i="1"/>
  <c r="J856" i="1"/>
  <c r="I856" i="1"/>
  <c r="H856" i="1"/>
  <c r="G856" i="1"/>
  <c r="F856" i="1"/>
  <c r="E856" i="1"/>
  <c r="D856" i="1"/>
  <c r="T855" i="1"/>
  <c r="T854" i="1"/>
  <c r="T853" i="1"/>
  <c r="T852" i="1"/>
  <c r="B126" i="2"/>
  <c r="S850" i="1"/>
  <c r="R850" i="1"/>
  <c r="Q850" i="1"/>
  <c r="P850" i="1"/>
  <c r="O850" i="1"/>
  <c r="N850" i="1"/>
  <c r="M850" i="1"/>
  <c r="L850" i="1"/>
  <c r="K850" i="1"/>
  <c r="J850" i="1"/>
  <c r="I850" i="1"/>
  <c r="H850" i="1"/>
  <c r="G850" i="1"/>
  <c r="F850" i="1"/>
  <c r="E850" i="1"/>
  <c r="D850" i="1"/>
  <c r="T849" i="1"/>
  <c r="T850" i="1" s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T847" i="1"/>
  <c r="T846" i="1"/>
  <c r="T845" i="1"/>
  <c r="T844" i="1"/>
  <c r="B125" i="2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E842" i="1"/>
  <c r="D842" i="1"/>
  <c r="T841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E840" i="1"/>
  <c r="D840" i="1"/>
  <c r="T839" i="1"/>
  <c r="T838" i="1"/>
  <c r="T837" i="1"/>
  <c r="T836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E834" i="1"/>
  <c r="D834" i="1"/>
  <c r="T833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E832" i="1"/>
  <c r="D832" i="1"/>
  <c r="T831" i="1"/>
  <c r="T832" i="1" s="1"/>
  <c r="T830" i="1"/>
  <c r="T829" i="1"/>
  <c r="T828" i="1"/>
  <c r="B124" i="2"/>
  <c r="B123" i="2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E826" i="1"/>
  <c r="D826" i="1"/>
  <c r="T825" i="1"/>
  <c r="T826" i="1" s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E824" i="1"/>
  <c r="D824" i="1"/>
  <c r="T823" i="1"/>
  <c r="T822" i="1"/>
  <c r="T821" i="1"/>
  <c r="T820" i="1"/>
  <c r="B122" i="2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T817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E816" i="1"/>
  <c r="D816" i="1"/>
  <c r="T815" i="1"/>
  <c r="T814" i="1"/>
  <c r="T813" i="1"/>
  <c r="T812" i="1"/>
  <c r="B121" i="2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D810" i="1"/>
  <c r="T809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T807" i="1"/>
  <c r="T806" i="1"/>
  <c r="T805" i="1"/>
  <c r="T804" i="1"/>
  <c r="B120" i="2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T801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E800" i="1"/>
  <c r="D800" i="1"/>
  <c r="T799" i="1"/>
  <c r="T798" i="1"/>
  <c r="T797" i="1"/>
  <c r="T796" i="1"/>
  <c r="B119" i="2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E794" i="1"/>
  <c r="D794" i="1"/>
  <c r="T793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T791" i="1"/>
  <c r="T790" i="1"/>
  <c r="T789" i="1"/>
  <c r="T788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T785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E784" i="1"/>
  <c r="D784" i="1"/>
  <c r="T783" i="1"/>
  <c r="T782" i="1"/>
  <c r="T781" i="1"/>
  <c r="T780" i="1"/>
  <c r="B118" i="2"/>
  <c r="B117" i="2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E778" i="1"/>
  <c r="D778" i="1"/>
  <c r="T777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E776" i="1"/>
  <c r="D776" i="1"/>
  <c r="T775" i="1"/>
  <c r="T774" i="1"/>
  <c r="T773" i="1"/>
  <c r="T772" i="1"/>
  <c r="B116" i="2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E770" i="1"/>
  <c r="D770" i="1"/>
  <c r="T769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D768" i="1"/>
  <c r="T767" i="1"/>
  <c r="T766" i="1"/>
  <c r="T765" i="1"/>
  <c r="T764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B115" i="2"/>
  <c r="T761" i="1"/>
  <c r="T759" i="1"/>
  <c r="T758" i="1"/>
  <c r="T757" i="1"/>
  <c r="T756" i="1"/>
  <c r="S755" i="1"/>
  <c r="R755" i="1"/>
  <c r="Q755" i="1"/>
  <c r="O755" i="1"/>
  <c r="N755" i="1"/>
  <c r="L755" i="1"/>
  <c r="J755" i="1"/>
  <c r="G755" i="1"/>
  <c r="F755" i="1"/>
  <c r="E755" i="1"/>
  <c r="B114" i="2"/>
  <c r="S754" i="1"/>
  <c r="R754" i="1"/>
  <c r="Q754" i="1"/>
  <c r="P754" i="1"/>
  <c r="O754" i="1"/>
  <c r="N754" i="1"/>
  <c r="M754" i="1"/>
  <c r="L754" i="1"/>
  <c r="K754" i="1"/>
  <c r="J754" i="1"/>
  <c r="I754" i="1"/>
  <c r="H754" i="1"/>
  <c r="G754" i="1"/>
  <c r="F754" i="1"/>
  <c r="E754" i="1"/>
  <c r="D754" i="1"/>
  <c r="T753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T751" i="1"/>
  <c r="T750" i="1"/>
  <c r="T749" i="1"/>
  <c r="T748" i="1"/>
  <c r="S747" i="1"/>
  <c r="R747" i="1"/>
  <c r="Q747" i="1"/>
  <c r="P747" i="1"/>
  <c r="N747" i="1"/>
  <c r="M747" i="1"/>
  <c r="L747" i="1"/>
  <c r="J747" i="1"/>
  <c r="H747" i="1"/>
  <c r="G747" i="1"/>
  <c r="F747" i="1"/>
  <c r="E747" i="1"/>
  <c r="B113" i="2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T745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G744" i="1"/>
  <c r="F744" i="1"/>
  <c r="E744" i="1"/>
  <c r="D744" i="1"/>
  <c r="T743" i="1"/>
  <c r="T742" i="1"/>
  <c r="T741" i="1"/>
  <c r="T740" i="1"/>
  <c r="O739" i="1"/>
  <c r="P739" i="1"/>
  <c r="Q739" i="1"/>
  <c r="R739" i="1"/>
  <c r="S739" i="1"/>
  <c r="N739" i="1"/>
  <c r="J739" i="1"/>
  <c r="G739" i="1"/>
  <c r="E739" i="1"/>
  <c r="B112" i="2"/>
  <c r="S738" i="1"/>
  <c r="R738" i="1"/>
  <c r="Q738" i="1"/>
  <c r="P738" i="1"/>
  <c r="O738" i="1"/>
  <c r="N738" i="1"/>
  <c r="M738" i="1"/>
  <c r="L738" i="1"/>
  <c r="K738" i="1"/>
  <c r="J738" i="1"/>
  <c r="I738" i="1"/>
  <c r="H738" i="1"/>
  <c r="G738" i="1"/>
  <c r="F738" i="1"/>
  <c r="E738" i="1"/>
  <c r="D738" i="1"/>
  <c r="T737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T735" i="1"/>
  <c r="T734" i="1"/>
  <c r="T733" i="1"/>
  <c r="T732" i="1"/>
  <c r="E731" i="1"/>
  <c r="G731" i="1"/>
  <c r="L731" i="1"/>
  <c r="N731" i="1"/>
  <c r="O731" i="1"/>
  <c r="Q731" i="1"/>
  <c r="S731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D730" i="1"/>
  <c r="T729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  <c r="T727" i="1"/>
  <c r="T726" i="1"/>
  <c r="T725" i="1"/>
  <c r="T724" i="1"/>
  <c r="B111" i="2"/>
  <c r="S723" i="1"/>
  <c r="R723" i="1"/>
  <c r="O723" i="1"/>
  <c r="N723" i="1"/>
  <c r="L723" i="1"/>
  <c r="G723" i="1"/>
  <c r="E723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T721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T719" i="1"/>
  <c r="T718" i="1"/>
  <c r="T717" i="1"/>
  <c r="T716" i="1"/>
  <c r="B110" i="2"/>
  <c r="S715" i="1"/>
  <c r="R715" i="1"/>
  <c r="P715" i="1"/>
  <c r="O715" i="1"/>
  <c r="N715" i="1"/>
  <c r="M715" i="1"/>
  <c r="L715" i="1"/>
  <c r="I715" i="1"/>
  <c r="B109" i="2"/>
  <c r="S714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T713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T711" i="1"/>
  <c r="T710" i="1"/>
  <c r="T709" i="1"/>
  <c r="T708" i="1"/>
  <c r="S707" i="1"/>
  <c r="R707" i="1"/>
  <c r="Q707" i="1"/>
  <c r="M707" i="1"/>
  <c r="P707" i="1"/>
  <c r="N707" i="1"/>
  <c r="L707" i="1"/>
  <c r="I707" i="1"/>
  <c r="H707" i="1"/>
  <c r="G707" i="1"/>
  <c r="F707" i="1"/>
  <c r="B108" i="2"/>
  <c r="S706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T705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T703" i="1"/>
  <c r="T702" i="1"/>
  <c r="T701" i="1"/>
  <c r="T700" i="1"/>
  <c r="E699" i="1"/>
  <c r="G699" i="1"/>
  <c r="L699" i="1"/>
  <c r="K699" i="1"/>
  <c r="J699" i="1"/>
  <c r="R699" i="1"/>
  <c r="Q699" i="1"/>
  <c r="P699" i="1"/>
  <c r="O699" i="1"/>
  <c r="N699" i="1"/>
  <c r="S699" i="1"/>
  <c r="T695" i="1"/>
  <c r="B107" i="2"/>
  <c r="S698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T697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T694" i="1"/>
  <c r="T693" i="1"/>
  <c r="T692" i="1"/>
  <c r="S691" i="1"/>
  <c r="R691" i="1"/>
  <c r="Q691" i="1"/>
  <c r="P691" i="1"/>
  <c r="O691" i="1"/>
  <c r="N691" i="1"/>
  <c r="L691" i="1"/>
  <c r="J691" i="1"/>
  <c r="E691" i="1"/>
  <c r="B106" i="2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T689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T687" i="1"/>
  <c r="T686" i="1"/>
  <c r="T685" i="1"/>
  <c r="T684" i="1"/>
  <c r="N683" i="1"/>
  <c r="O683" i="1"/>
  <c r="P683" i="1"/>
  <c r="Q683" i="1"/>
  <c r="R683" i="1"/>
  <c r="S683" i="1"/>
  <c r="M683" i="1"/>
  <c r="L683" i="1"/>
  <c r="K683" i="1"/>
  <c r="I683" i="1"/>
  <c r="G683" i="1"/>
  <c r="B105" i="2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T681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T679" i="1"/>
  <c r="T678" i="1"/>
  <c r="T677" i="1"/>
  <c r="T676" i="1"/>
  <c r="S675" i="1"/>
  <c r="R675" i="1"/>
  <c r="Q675" i="1"/>
  <c r="P675" i="1"/>
  <c r="O675" i="1"/>
  <c r="N675" i="1"/>
  <c r="E675" i="1"/>
  <c r="D675" i="1"/>
  <c r="F675" i="1"/>
  <c r="G675" i="1"/>
  <c r="I675" i="1"/>
  <c r="L675" i="1"/>
  <c r="B104" i="2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T673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T671" i="1"/>
  <c r="T670" i="1"/>
  <c r="T669" i="1"/>
  <c r="T668" i="1"/>
  <c r="E667" i="1"/>
  <c r="I667" i="1"/>
  <c r="G667" i="1"/>
  <c r="F667" i="1"/>
  <c r="J667" i="1"/>
  <c r="L667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T665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T663" i="1"/>
  <c r="T662" i="1"/>
  <c r="T661" i="1"/>
  <c r="T660" i="1"/>
  <c r="B103" i="2"/>
  <c r="S659" i="1"/>
  <c r="R659" i="1"/>
  <c r="Q659" i="1"/>
  <c r="P659" i="1"/>
  <c r="O659" i="1"/>
  <c r="N659" i="1"/>
  <c r="L659" i="1"/>
  <c r="J659" i="1"/>
  <c r="I659" i="1"/>
  <c r="G659" i="1"/>
  <c r="E659" i="1"/>
  <c r="B102" i="2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T657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T655" i="1"/>
  <c r="T654" i="1"/>
  <c r="T653" i="1"/>
  <c r="T652" i="1"/>
  <c r="E651" i="1"/>
  <c r="D651" i="1"/>
  <c r="L651" i="1"/>
  <c r="K651" i="1"/>
  <c r="J651" i="1"/>
  <c r="I651" i="1"/>
  <c r="G651" i="1"/>
  <c r="N651" i="1"/>
  <c r="O651" i="1"/>
  <c r="P651" i="1"/>
  <c r="Q651" i="1"/>
  <c r="R651" i="1"/>
  <c r="S651" i="1"/>
  <c r="B101" i="2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T649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T647" i="1"/>
  <c r="T646" i="1"/>
  <c r="T645" i="1"/>
  <c r="T644" i="1"/>
  <c r="S643" i="1"/>
  <c r="R643" i="1"/>
  <c r="Q643" i="1"/>
  <c r="O643" i="1"/>
  <c r="N643" i="1"/>
  <c r="L643" i="1"/>
  <c r="K643" i="1"/>
  <c r="J643" i="1"/>
  <c r="I643" i="1"/>
  <c r="G643" i="1"/>
  <c r="D643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T641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T639" i="1"/>
  <c r="T638" i="1"/>
  <c r="T637" i="1"/>
  <c r="T636" i="1"/>
  <c r="B100" i="2"/>
  <c r="L635" i="1"/>
  <c r="K635" i="1"/>
  <c r="J635" i="1"/>
  <c r="I635" i="1"/>
  <c r="D635" i="1"/>
  <c r="G635" i="1"/>
  <c r="S635" i="1"/>
  <c r="R635" i="1"/>
  <c r="Q635" i="1"/>
  <c r="P635" i="1"/>
  <c r="O635" i="1"/>
  <c r="N635" i="1"/>
  <c r="B99" i="2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T633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T631" i="1"/>
  <c r="T630" i="1"/>
  <c r="T629" i="1"/>
  <c r="T628" i="1"/>
  <c r="S627" i="1"/>
  <c r="R627" i="1"/>
  <c r="Q627" i="1"/>
  <c r="P627" i="1"/>
  <c r="N627" i="1"/>
  <c r="L627" i="1"/>
  <c r="G627" i="1"/>
  <c r="K627" i="1"/>
  <c r="D627" i="1"/>
  <c r="B98" i="2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T625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T623" i="1"/>
  <c r="T622" i="1"/>
  <c r="T621" i="1"/>
  <c r="T620" i="1"/>
  <c r="S619" i="1"/>
  <c r="R619" i="1"/>
  <c r="Q619" i="1"/>
  <c r="P619" i="1"/>
  <c r="N619" i="1"/>
  <c r="B97" i="2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T617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T615" i="1"/>
  <c r="T614" i="1"/>
  <c r="T613" i="1"/>
  <c r="T612" i="1"/>
  <c r="G611" i="1"/>
  <c r="N611" i="1"/>
  <c r="L611" i="1"/>
  <c r="O611" i="1"/>
  <c r="S611" i="1"/>
  <c r="R611" i="1"/>
  <c r="Q611" i="1"/>
  <c r="B96" i="2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T609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T607" i="1"/>
  <c r="T606" i="1"/>
  <c r="T605" i="1"/>
  <c r="T604" i="1"/>
  <c r="B95" i="2"/>
  <c r="J603" i="1"/>
  <c r="R603" i="1"/>
  <c r="N603" i="1"/>
  <c r="Q603" i="1"/>
  <c r="S603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T601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T599" i="1"/>
  <c r="T598" i="1"/>
  <c r="T597" i="1"/>
  <c r="T596" i="1"/>
  <c r="N595" i="1"/>
  <c r="Q595" i="1"/>
  <c r="S595" i="1"/>
  <c r="R595" i="1"/>
  <c r="B94" i="2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T593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T591" i="1"/>
  <c r="T590" i="1"/>
  <c r="T589" i="1"/>
  <c r="T588" i="1"/>
  <c r="S587" i="1"/>
  <c r="R587" i="1"/>
  <c r="Q587" i="1"/>
  <c r="O587" i="1"/>
  <c r="N587" i="1"/>
  <c r="B93" i="2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T585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T583" i="1"/>
  <c r="T582" i="1"/>
  <c r="T581" i="1"/>
  <c r="T580" i="1"/>
  <c r="S579" i="1"/>
  <c r="R579" i="1"/>
  <c r="Q579" i="1"/>
  <c r="N579" i="1"/>
  <c r="B92" i="2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T577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T575" i="1"/>
  <c r="T574" i="1"/>
  <c r="T573" i="1"/>
  <c r="T572" i="1"/>
  <c r="N571" i="1"/>
  <c r="S571" i="1"/>
  <c r="R571" i="1"/>
  <c r="Q571" i="1"/>
  <c r="B91" i="2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T569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T567" i="1"/>
  <c r="T566" i="1"/>
  <c r="T565" i="1"/>
  <c r="T564" i="1"/>
  <c r="L563" i="1"/>
  <c r="N563" i="1"/>
  <c r="S563" i="1"/>
  <c r="R563" i="1"/>
  <c r="Q563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T561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T559" i="1"/>
  <c r="T558" i="1"/>
  <c r="T557" i="1"/>
  <c r="T556" i="1"/>
  <c r="B90" i="2"/>
  <c r="L555" i="1"/>
  <c r="N555" i="1"/>
  <c r="S555" i="1"/>
  <c r="R555" i="1"/>
  <c r="Q555" i="1"/>
  <c r="B89" i="2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T553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T551" i="1"/>
  <c r="T550" i="1"/>
  <c r="T549" i="1"/>
  <c r="T548" i="1"/>
  <c r="S547" i="1"/>
  <c r="R547" i="1"/>
  <c r="Q547" i="1"/>
  <c r="B88" i="2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T545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T543" i="1"/>
  <c r="T542" i="1"/>
  <c r="T541" i="1"/>
  <c r="T540" i="1"/>
  <c r="R539" i="1"/>
  <c r="L539" i="1"/>
  <c r="N539" i="1"/>
  <c r="Q539" i="1"/>
  <c r="S539" i="1"/>
  <c r="B87" i="2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T537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T535" i="1"/>
  <c r="T534" i="1"/>
  <c r="T533" i="1"/>
  <c r="T532" i="1"/>
  <c r="N531" i="1"/>
  <c r="Q531" i="1"/>
  <c r="S531" i="1"/>
  <c r="R531" i="1"/>
  <c r="B86" i="2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T529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T527" i="1"/>
  <c r="T526" i="1"/>
  <c r="T525" i="1"/>
  <c r="T524" i="1"/>
  <c r="R523" i="1"/>
  <c r="N523" i="1"/>
  <c r="Q523" i="1"/>
  <c r="S523" i="1"/>
  <c r="B85" i="2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T521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T519" i="1"/>
  <c r="T518" i="1"/>
  <c r="T517" i="1"/>
  <c r="T516" i="1"/>
  <c r="R515" i="1"/>
  <c r="Q515" i="1"/>
  <c r="S515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T513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T511" i="1"/>
  <c r="T510" i="1"/>
  <c r="T509" i="1"/>
  <c r="T508" i="1"/>
  <c r="B84" i="2"/>
  <c r="R507" i="1"/>
  <c r="S507" i="1"/>
  <c r="B83" i="2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T505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T503" i="1"/>
  <c r="T502" i="1"/>
  <c r="T501" i="1"/>
  <c r="T500" i="1"/>
  <c r="S499" i="1"/>
  <c r="Q499" i="1"/>
  <c r="B82" i="2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T497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T495" i="1"/>
  <c r="T494" i="1"/>
  <c r="T493" i="1"/>
  <c r="T492" i="1"/>
  <c r="S491" i="1"/>
  <c r="Q491" i="1"/>
  <c r="N491" i="1"/>
  <c r="B81" i="2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T489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T487" i="1"/>
  <c r="T486" i="1"/>
  <c r="T485" i="1"/>
  <c r="T484" i="1"/>
  <c r="N483" i="1"/>
  <c r="Q483" i="1"/>
  <c r="S483" i="1"/>
  <c r="B80" i="2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T481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T479" i="1"/>
  <c r="T478" i="1"/>
  <c r="T477" i="1"/>
  <c r="T476" i="1"/>
  <c r="S475" i="1"/>
  <c r="N475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T473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T471" i="1"/>
  <c r="T470" i="1"/>
  <c r="T469" i="1"/>
  <c r="T468" i="1"/>
  <c r="B79" i="2"/>
  <c r="N467" i="1"/>
  <c r="Q467" i="1"/>
  <c r="S467" i="1"/>
  <c r="B78" i="2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T465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T463" i="1"/>
  <c r="T462" i="1"/>
  <c r="T461" i="1"/>
  <c r="T460" i="1"/>
  <c r="S459" i="1"/>
  <c r="N459" i="1"/>
  <c r="B77" i="2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T457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T455" i="1"/>
  <c r="T454" i="1"/>
  <c r="T453" i="1"/>
  <c r="T452" i="1"/>
  <c r="Q451" i="1"/>
  <c r="S451" i="1"/>
  <c r="N451" i="1"/>
  <c r="N443" i="1"/>
  <c r="B76" i="2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T449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T447" i="1"/>
  <c r="T446" i="1"/>
  <c r="T445" i="1"/>
  <c r="T444" i="1"/>
  <c r="B75" i="2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T441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T439" i="1"/>
  <c r="T438" i="1"/>
  <c r="T437" i="1"/>
  <c r="T436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T434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T432" i="1"/>
  <c r="T431" i="1"/>
  <c r="T430" i="1"/>
  <c r="T429" i="1"/>
  <c r="B74" i="2"/>
  <c r="B73" i="2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T427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T425" i="1"/>
  <c r="T424" i="1"/>
  <c r="T423" i="1"/>
  <c r="T422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T420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T418" i="1"/>
  <c r="T417" i="1"/>
  <c r="T416" i="1"/>
  <c r="T415" i="1"/>
  <c r="B72" i="2"/>
  <c r="B71" i="2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T413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T411" i="1"/>
  <c r="T410" i="1"/>
  <c r="T409" i="1"/>
  <c r="T408" i="1"/>
  <c r="B70" i="2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T406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T404" i="1"/>
  <c r="T403" i="1"/>
  <c r="T402" i="1"/>
  <c r="T401" i="1"/>
  <c r="B69" i="2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T399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T397" i="1"/>
  <c r="T396" i="1"/>
  <c r="T395" i="1"/>
  <c r="T394" i="1"/>
  <c r="B68" i="2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T392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T390" i="1"/>
  <c r="T389" i="1"/>
  <c r="T388" i="1"/>
  <c r="T387" i="1"/>
  <c r="B67" i="2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T385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T383" i="1"/>
  <c r="T382" i="1"/>
  <c r="T381" i="1"/>
  <c r="T380" i="1"/>
  <c r="B66" i="2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T378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T376" i="1"/>
  <c r="T375" i="1"/>
  <c r="T374" i="1"/>
  <c r="T373" i="1"/>
  <c r="B65" i="2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T371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T369" i="1"/>
  <c r="T368" i="1"/>
  <c r="T367" i="1"/>
  <c r="T366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64" i="2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T364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T362" i="1"/>
  <c r="T361" i="1"/>
  <c r="T360" i="1"/>
  <c r="T359" i="1"/>
  <c r="B63" i="2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T357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T355" i="1"/>
  <c r="T354" i="1"/>
  <c r="T353" i="1"/>
  <c r="T352" i="1"/>
  <c r="B62" i="2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T350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T348" i="1"/>
  <c r="T347" i="1"/>
  <c r="T346" i="1"/>
  <c r="T345" i="1"/>
  <c r="B61" i="2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T343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T341" i="1"/>
  <c r="T340" i="1"/>
  <c r="T339" i="1"/>
  <c r="T338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T336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T334" i="1"/>
  <c r="T333" i="1"/>
  <c r="T332" i="1"/>
  <c r="T331" i="1"/>
  <c r="B60" i="2"/>
  <c r="B59" i="2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T329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T327" i="1"/>
  <c r="T326" i="1"/>
  <c r="T325" i="1"/>
  <c r="T324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T322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T320" i="1"/>
  <c r="T319" i="1"/>
  <c r="T318" i="1"/>
  <c r="T317" i="1"/>
  <c r="B58" i="2"/>
  <c r="B57" i="2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T315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T313" i="1"/>
  <c r="T312" i="1"/>
  <c r="T311" i="1"/>
  <c r="T310" i="1"/>
  <c r="B56" i="2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T308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T306" i="1"/>
  <c r="T305" i="1"/>
  <c r="T304" i="1"/>
  <c r="T303" i="1"/>
  <c r="B55" i="2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T301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T299" i="1"/>
  <c r="T298" i="1"/>
  <c r="T297" i="1"/>
  <c r="T296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T294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T292" i="1"/>
  <c r="T291" i="1"/>
  <c r="T290" i="1"/>
  <c r="T289" i="1"/>
  <c r="B54" i="2"/>
  <c r="B53" i="2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T287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T285" i="1"/>
  <c r="T284" i="1"/>
  <c r="T283" i="1"/>
  <c r="T282" i="1"/>
  <c r="B52" i="2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T280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T278" i="1"/>
  <c r="T277" i="1"/>
  <c r="T276" i="1"/>
  <c r="T275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T273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T271" i="1"/>
  <c r="T270" i="1"/>
  <c r="T269" i="1"/>
  <c r="T268" i="1"/>
  <c r="B51" i="2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T266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T264" i="1"/>
  <c r="T263" i="1"/>
  <c r="T262" i="1"/>
  <c r="T261" i="1"/>
  <c r="B50" i="2"/>
  <c r="B49" i="2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T259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T257" i="1"/>
  <c r="T256" i="1"/>
  <c r="T255" i="1"/>
  <c r="T254" i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18" i="2"/>
  <c r="S253" i="1"/>
  <c r="T252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T250" i="1"/>
  <c r="T249" i="1"/>
  <c r="T248" i="1"/>
  <c r="T247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T245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T243" i="1"/>
  <c r="T242" i="1"/>
  <c r="T241" i="1"/>
  <c r="T240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T238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T236" i="1"/>
  <c r="T235" i="1"/>
  <c r="T234" i="1"/>
  <c r="T233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T231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T229" i="1"/>
  <c r="T228" i="1"/>
  <c r="T227" i="1"/>
  <c r="T226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T224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T222" i="1"/>
  <c r="T221" i="1"/>
  <c r="T220" i="1"/>
  <c r="T219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T217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T215" i="1"/>
  <c r="T214" i="1"/>
  <c r="T213" i="1"/>
  <c r="T212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T210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T208" i="1"/>
  <c r="T207" i="1"/>
  <c r="T206" i="1"/>
  <c r="T205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T203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T201" i="1"/>
  <c r="T200" i="1"/>
  <c r="T199" i="1"/>
  <c r="T198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T196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T194" i="1"/>
  <c r="T193" i="1"/>
  <c r="T192" i="1"/>
  <c r="T191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T189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T187" i="1"/>
  <c r="T186" i="1"/>
  <c r="T185" i="1"/>
  <c r="T184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T182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T180" i="1"/>
  <c r="T179" i="1"/>
  <c r="T178" i="1"/>
  <c r="T177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T175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T173" i="1"/>
  <c r="T172" i="1"/>
  <c r="T171" i="1"/>
  <c r="T170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T168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T166" i="1"/>
  <c r="T165" i="1"/>
  <c r="T164" i="1"/>
  <c r="T163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T161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T159" i="1"/>
  <c r="T158" i="1"/>
  <c r="T157" i="1"/>
  <c r="T156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T154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T152" i="1"/>
  <c r="T151" i="1"/>
  <c r="T150" i="1"/>
  <c r="T149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T147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T145" i="1"/>
  <c r="T144" i="1"/>
  <c r="T143" i="1"/>
  <c r="T142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T140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T138" i="1"/>
  <c r="T137" i="1"/>
  <c r="T136" i="1"/>
  <c r="T135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T133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T131" i="1"/>
  <c r="T130" i="1"/>
  <c r="T129" i="1"/>
  <c r="T128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T126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T124" i="1"/>
  <c r="T123" i="1"/>
  <c r="T122" i="1"/>
  <c r="T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T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T117" i="1"/>
  <c r="T116" i="1"/>
  <c r="T115" i="1"/>
  <c r="T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T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T110" i="1"/>
  <c r="T109" i="1"/>
  <c r="T108" i="1"/>
  <c r="T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T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T103" i="1"/>
  <c r="T102" i="1"/>
  <c r="T101" i="1"/>
  <c r="T100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T98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T96" i="1"/>
  <c r="T95" i="1"/>
  <c r="T94" i="1"/>
  <c r="T93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T91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T89" i="1"/>
  <c r="T88" i="1"/>
  <c r="T87" i="1"/>
  <c r="T86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T84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T82" i="1"/>
  <c r="T81" i="1"/>
  <c r="T80" i="1"/>
  <c r="T79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T77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T75" i="1"/>
  <c r="T74" i="1"/>
  <c r="T73" i="1"/>
  <c r="T72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T70" i="1"/>
  <c r="T69" i="1"/>
  <c r="T68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T66" i="1"/>
  <c r="T65" i="1"/>
  <c r="T64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T62" i="1"/>
  <c r="T61" i="1"/>
  <c r="T60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T58" i="1"/>
  <c r="T57" i="1"/>
  <c r="T56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T54" i="1"/>
  <c r="T53" i="1"/>
  <c r="T52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T50" i="1"/>
  <c r="T49" i="1"/>
  <c r="T48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T46" i="1"/>
  <c r="T45" i="1"/>
  <c r="T44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T42" i="1"/>
  <c r="T41" i="1"/>
  <c r="T40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T38" i="1"/>
  <c r="T37" i="1"/>
  <c r="T36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6" i="1"/>
  <c r="V6" i="1" s="1"/>
  <c r="T5" i="1"/>
  <c r="V5" i="1" s="1"/>
  <c r="R8" i="1"/>
  <c r="Q8" i="1"/>
  <c r="P8" i="1"/>
  <c r="O8" i="1"/>
  <c r="N8" i="1"/>
  <c r="M8" i="1"/>
  <c r="I8" i="1"/>
  <c r="H8" i="1"/>
  <c r="G8" i="1"/>
  <c r="F8" i="1"/>
  <c r="E8" i="1"/>
  <c r="D8" i="1"/>
  <c r="C8" i="1"/>
  <c r="O85" i="8" l="1"/>
  <c r="AP85" i="12"/>
  <c r="N69" i="10"/>
  <c r="T2136" i="1"/>
  <c r="T2138" i="1"/>
  <c r="O80" i="8"/>
  <c r="AP80" i="12"/>
  <c r="N65" i="10"/>
  <c r="T80" i="6"/>
  <c r="T2130" i="1"/>
  <c r="T2128" i="1"/>
  <c r="O75" i="8"/>
  <c r="T75" i="6"/>
  <c r="AP75" i="12"/>
  <c r="N61" i="10"/>
  <c r="T2120" i="1"/>
  <c r="T2122" i="1"/>
  <c r="T2112" i="1"/>
  <c r="AP70" i="12"/>
  <c r="O70" i="8"/>
  <c r="T70" i="6"/>
  <c r="T2114" i="1"/>
  <c r="O65" i="8"/>
  <c r="N53" i="10"/>
  <c r="AP65" i="12"/>
  <c r="T64" i="6"/>
  <c r="T65" i="6" s="1"/>
  <c r="T2104" i="1"/>
  <c r="T2106" i="1"/>
  <c r="T2096" i="1"/>
  <c r="O60" i="8"/>
  <c r="N49" i="10"/>
  <c r="AP60" i="12"/>
  <c r="AP45" i="12"/>
  <c r="T58" i="6"/>
  <c r="T60" i="6" s="1"/>
  <c r="T2098" i="1"/>
  <c r="O53" i="8"/>
  <c r="O55" i="8" s="1"/>
  <c r="J55" i="6"/>
  <c r="T55" i="6"/>
  <c r="AP55" i="12"/>
  <c r="D45" i="10"/>
  <c r="N45" i="10"/>
  <c r="T2088" i="1"/>
  <c r="T2090" i="1"/>
  <c r="O50" i="8"/>
  <c r="AP50" i="12"/>
  <c r="N41" i="10"/>
  <c r="J50" i="6"/>
  <c r="T50" i="6"/>
  <c r="T2080" i="1"/>
  <c r="T2082" i="1"/>
  <c r="AP5" i="12"/>
  <c r="N5" i="10"/>
  <c r="O5" i="8"/>
  <c r="T5" i="6"/>
  <c r="O43" i="8"/>
  <c r="O45" i="8" s="1"/>
  <c r="AP25" i="12"/>
  <c r="AP33" i="12"/>
  <c r="AP35" i="12" s="1"/>
  <c r="N37" i="10"/>
  <c r="J45" i="6"/>
  <c r="T45" i="6"/>
  <c r="T2074" i="1"/>
  <c r="T2072" i="1"/>
  <c r="T2056" i="1"/>
  <c r="C15" i="12"/>
  <c r="AP8" i="12"/>
  <c r="AP10" i="12" s="1"/>
  <c r="AP30" i="12"/>
  <c r="AP40" i="12"/>
  <c r="AP20" i="12"/>
  <c r="AP15" i="12"/>
  <c r="N33" i="10"/>
  <c r="N25" i="10"/>
  <c r="N17" i="10"/>
  <c r="N9" i="10"/>
  <c r="N13" i="10"/>
  <c r="N21" i="10"/>
  <c r="N29" i="10"/>
  <c r="O13" i="8"/>
  <c r="O15" i="8" s="1"/>
  <c r="O25" i="8"/>
  <c r="O28" i="8"/>
  <c r="O30" i="8" s="1"/>
  <c r="E35" i="8"/>
  <c r="O35" i="8"/>
  <c r="O20" i="8"/>
  <c r="O40" i="8"/>
  <c r="O10" i="8"/>
  <c r="T10" i="6"/>
  <c r="T15" i="6"/>
  <c r="T20" i="6"/>
  <c r="T23" i="6"/>
  <c r="T25" i="6" s="1"/>
  <c r="C30" i="6"/>
  <c r="T30" i="6"/>
  <c r="T35" i="6"/>
  <c r="T2064" i="1"/>
  <c r="T2066" i="1"/>
  <c r="T2058" i="1"/>
  <c r="T2048" i="1"/>
  <c r="T2050" i="1"/>
  <c r="T2040" i="1"/>
  <c r="T2042" i="1"/>
  <c r="T2034" i="1"/>
  <c r="T2032" i="1"/>
  <c r="T2024" i="1"/>
  <c r="T2026" i="1"/>
  <c r="T2016" i="1"/>
  <c r="T2018" i="1"/>
  <c r="T2008" i="1"/>
  <c r="T2010" i="1"/>
  <c r="T2000" i="1"/>
  <c r="T2002" i="1"/>
  <c r="T1992" i="1"/>
  <c r="T1994" i="1"/>
  <c r="T1984" i="1"/>
  <c r="T1986" i="1"/>
  <c r="T1978" i="1"/>
  <c r="T1976" i="1"/>
  <c r="T1968" i="1"/>
  <c r="T1970" i="1"/>
  <c r="T1928" i="1"/>
  <c r="T1944" i="1"/>
  <c r="V3" i="1"/>
  <c r="T1960" i="1"/>
  <c r="T1962" i="1"/>
  <c r="T3" i="3"/>
  <c r="T6" i="3" s="1"/>
  <c r="V9" i="1"/>
  <c r="T1952" i="1"/>
  <c r="T1954" i="1"/>
  <c r="T1936" i="1"/>
  <c r="T1946" i="1"/>
  <c r="T1938" i="1"/>
  <c r="T1930" i="1"/>
  <c r="T1920" i="1"/>
  <c r="T1922" i="1"/>
  <c r="T1856" i="1"/>
  <c r="T1914" i="1"/>
  <c r="T1912" i="1"/>
  <c r="T1904" i="1"/>
  <c r="T1906" i="1"/>
  <c r="T1898" i="1"/>
  <c r="T1896" i="1"/>
  <c r="T1888" i="1"/>
  <c r="T1890" i="1"/>
  <c r="T1880" i="1"/>
  <c r="T1882" i="1"/>
  <c r="T1872" i="1"/>
  <c r="T1874" i="1"/>
  <c r="T1864" i="1"/>
  <c r="T1866" i="1"/>
  <c r="T1858" i="1"/>
  <c r="T1848" i="1"/>
  <c r="T1850" i="1"/>
  <c r="T1840" i="1"/>
  <c r="T1842" i="1"/>
  <c r="T1800" i="1"/>
  <c r="T1832" i="1"/>
  <c r="T1834" i="1"/>
  <c r="T1824" i="1"/>
  <c r="T1826" i="1"/>
  <c r="T1816" i="1"/>
  <c r="T1818" i="1"/>
  <c r="T1792" i="1"/>
  <c r="T1808" i="1"/>
  <c r="T1810" i="1"/>
  <c r="T1802" i="1"/>
  <c r="T1794" i="1"/>
  <c r="T1784" i="1"/>
  <c r="T1786" i="1"/>
  <c r="T1776" i="1"/>
  <c r="T1778" i="1"/>
  <c r="T1768" i="1"/>
  <c r="T1770" i="1"/>
  <c r="T1760" i="1"/>
  <c r="T1762" i="1"/>
  <c r="T1752" i="1"/>
  <c r="T1754" i="1"/>
  <c r="T1744" i="1"/>
  <c r="T1746" i="1"/>
  <c r="T1736" i="1"/>
  <c r="T1738" i="1"/>
  <c r="T16" i="3"/>
  <c r="T1728" i="1"/>
  <c r="T1730" i="1"/>
  <c r="T8" i="3"/>
  <c r="T1722" i="1"/>
  <c r="T1720" i="1"/>
  <c r="T1712" i="1"/>
  <c r="T1714" i="1"/>
  <c r="T1704" i="1"/>
  <c r="T1706" i="1"/>
  <c r="T1696" i="1"/>
  <c r="T1698" i="1"/>
  <c r="T1688" i="1"/>
  <c r="T1674" i="1"/>
  <c r="T1690" i="1"/>
  <c r="T1680" i="1"/>
  <c r="T1682" i="1"/>
  <c r="T1672" i="1"/>
  <c r="T1632" i="1"/>
  <c r="T1648" i="1"/>
  <c r="T1664" i="1"/>
  <c r="T1666" i="1"/>
  <c r="T1640" i="1"/>
  <c r="T1656" i="1"/>
  <c r="T1658" i="1"/>
  <c r="T1650" i="1"/>
  <c r="T1616" i="1"/>
  <c r="T1624" i="1"/>
  <c r="T1642" i="1"/>
  <c r="T1634" i="1"/>
  <c r="T1626" i="1"/>
  <c r="T1618" i="1"/>
  <c r="T1608" i="1"/>
  <c r="T1610" i="1"/>
  <c r="T1576" i="1"/>
  <c r="T1592" i="1"/>
  <c r="T1602" i="1"/>
  <c r="T1600" i="1"/>
  <c r="T1594" i="1"/>
  <c r="T1584" i="1"/>
  <c r="T1560" i="1"/>
  <c r="T1568" i="1"/>
  <c r="T1552" i="1"/>
  <c r="T1546" i="1"/>
  <c r="T1544" i="1"/>
  <c r="T1536" i="1"/>
  <c r="T1528" i="1"/>
  <c r="T1530" i="1"/>
  <c r="T1512" i="1"/>
  <c r="T1522" i="1"/>
  <c r="T1520" i="1"/>
  <c r="T1514" i="1"/>
  <c r="T1504" i="1"/>
  <c r="T1498" i="1"/>
  <c r="T1496" i="1"/>
  <c r="T1480" i="1"/>
  <c r="T1490" i="1"/>
  <c r="T1488" i="1"/>
  <c r="T1472" i="1"/>
  <c r="T1474" i="1"/>
  <c r="T1464" i="1"/>
  <c r="T1448" i="1"/>
  <c r="T1456" i="1"/>
  <c r="T1440" i="1"/>
  <c r="T1458" i="1"/>
  <c r="T1432" i="1"/>
  <c r="T1450" i="1"/>
  <c r="T1392" i="1"/>
  <c r="T1408" i="1"/>
  <c r="T1434" i="1"/>
  <c r="T1442" i="1"/>
  <c r="T1416" i="1"/>
  <c r="T1400" i="1"/>
  <c r="T1424" i="1"/>
  <c r="T1426" i="1"/>
  <c r="T1418" i="1"/>
  <c r="T1376" i="1"/>
  <c r="T1384" i="1"/>
  <c r="T1394" i="1"/>
  <c r="T1368" i="1"/>
  <c r="T1386" i="1"/>
  <c r="T1378" i="1"/>
  <c r="T1370" i="1"/>
  <c r="T1352" i="1"/>
  <c r="T1362" i="1"/>
  <c r="T1360" i="1"/>
  <c r="T1344" i="1"/>
  <c r="T1336" i="1"/>
  <c r="T1338" i="1"/>
  <c r="T1328" i="1"/>
  <c r="T1330" i="1"/>
  <c r="T1312" i="1"/>
  <c r="T1320" i="1"/>
  <c r="T1304" i="1"/>
  <c r="T1322" i="1"/>
  <c r="T1314" i="1"/>
  <c r="T1296" i="1"/>
  <c r="T1288" i="1"/>
  <c r="T1306" i="1"/>
  <c r="T1298" i="1"/>
  <c r="T1264" i="1"/>
  <c r="T1280" i="1"/>
  <c r="T1290" i="1"/>
  <c r="T1272" i="1"/>
  <c r="T1282" i="1"/>
  <c r="T1274" i="1"/>
  <c r="T1266" i="1"/>
  <c r="T1256" i="1"/>
  <c r="T1258" i="1"/>
  <c r="T1248" i="1"/>
  <c r="T1250" i="1"/>
  <c r="T1240" i="1"/>
  <c r="T1242" i="1"/>
  <c r="T1224" i="1"/>
  <c r="T1232" i="1"/>
  <c r="T1234" i="1"/>
  <c r="T1226" i="1"/>
  <c r="T1168" i="1"/>
  <c r="T1176" i="1"/>
  <c r="T1192" i="1"/>
  <c r="T1208" i="1"/>
  <c r="T1210" i="1"/>
  <c r="T1216" i="1"/>
  <c r="T1218" i="1"/>
  <c r="T1184" i="1"/>
  <c r="T1200" i="1"/>
  <c r="V10" i="1"/>
  <c r="T1136" i="1"/>
  <c r="T1160" i="1"/>
  <c r="T1152" i="1"/>
  <c r="T1144" i="1"/>
  <c r="T1154" i="1"/>
  <c r="T1088" i="1"/>
  <c r="T1096" i="1"/>
  <c r="T1104" i="1"/>
  <c r="T1120" i="1"/>
  <c r="T1128" i="1"/>
  <c r="T1146" i="1"/>
  <c r="T1122" i="1"/>
  <c r="T1114" i="1"/>
  <c r="T1112" i="1"/>
  <c r="T1106" i="1"/>
  <c r="T1098" i="1"/>
  <c r="T1090" i="1"/>
  <c r="T1080" i="1"/>
  <c r="T1082" i="1"/>
  <c r="T1074" i="1"/>
  <c r="T1072" i="1"/>
  <c r="T1048" i="1"/>
  <c r="T1056" i="1"/>
  <c r="T1064" i="1"/>
  <c r="T1066" i="1"/>
  <c r="T1024" i="1"/>
  <c r="T1058" i="1"/>
  <c r="T1050" i="1"/>
  <c r="T1016" i="1"/>
  <c r="T1040" i="1"/>
  <c r="T1042" i="1"/>
  <c r="T1032" i="1"/>
  <c r="T1034" i="1"/>
  <c r="T1026" i="1"/>
  <c r="T1018" i="1"/>
  <c r="T1008" i="1"/>
  <c r="T1010" i="1"/>
  <c r="T992" i="1"/>
  <c r="T1000" i="1"/>
  <c r="T1002" i="1"/>
  <c r="T994" i="1"/>
  <c r="T984" i="1"/>
  <c r="T986" i="1"/>
  <c r="T4" i="1"/>
  <c r="V4" i="1" s="1"/>
  <c r="T976" i="1"/>
  <c r="T978" i="1"/>
  <c r="T968" i="1"/>
  <c r="T970" i="1"/>
  <c r="T960" i="1"/>
  <c r="T962" i="1"/>
  <c r="T952" i="1"/>
  <c r="T954" i="1"/>
  <c r="T944" i="1"/>
  <c r="T946" i="1"/>
  <c r="T938" i="1"/>
  <c r="T936" i="1"/>
  <c r="T928" i="1"/>
  <c r="T930" i="1"/>
  <c r="T920" i="1"/>
  <c r="T922" i="1"/>
  <c r="T914" i="1"/>
  <c r="T912" i="1"/>
  <c r="T890" i="1"/>
  <c r="T898" i="1"/>
  <c r="T848" i="1"/>
  <c r="T856" i="1"/>
  <c r="T864" i="1"/>
  <c r="T872" i="1"/>
  <c r="T880" i="1"/>
  <c r="T888" i="1"/>
  <c r="T896" i="1"/>
  <c r="T904" i="1"/>
  <c r="T906" i="1"/>
  <c r="T818" i="1"/>
  <c r="T842" i="1"/>
  <c r="T840" i="1"/>
  <c r="T816" i="1"/>
  <c r="T824" i="1"/>
  <c r="T808" i="1"/>
  <c r="T810" i="1"/>
  <c r="T800" i="1"/>
  <c r="T802" i="1"/>
  <c r="T792" i="1"/>
  <c r="T794" i="1"/>
  <c r="T760" i="1"/>
  <c r="T776" i="1"/>
  <c r="T784" i="1"/>
  <c r="T786" i="1"/>
  <c r="T778" i="1"/>
  <c r="T770" i="1"/>
  <c r="T768" i="1"/>
  <c r="T762" i="1"/>
  <c r="T752" i="1"/>
  <c r="T754" i="1"/>
  <c r="T696" i="1"/>
  <c r="T744" i="1"/>
  <c r="T746" i="1"/>
  <c r="T712" i="1"/>
  <c r="T738" i="1"/>
  <c r="T736" i="1"/>
  <c r="T730" i="1"/>
  <c r="T728" i="1"/>
  <c r="T720" i="1"/>
  <c r="T722" i="1"/>
  <c r="T714" i="1"/>
  <c r="T704" i="1"/>
  <c r="T706" i="1"/>
  <c r="T698" i="1"/>
  <c r="T632" i="1"/>
  <c r="T688" i="1"/>
  <c r="T690" i="1"/>
  <c r="T680" i="1"/>
  <c r="T682" i="1"/>
  <c r="T674" i="1"/>
  <c r="T672" i="1"/>
  <c r="T664" i="1"/>
  <c r="T666" i="1"/>
  <c r="T656" i="1"/>
  <c r="T658" i="1"/>
  <c r="T648" i="1"/>
  <c r="T650" i="1"/>
  <c r="T640" i="1"/>
  <c r="T642" i="1"/>
  <c r="T634" i="1"/>
  <c r="T626" i="1"/>
  <c r="T624" i="1"/>
  <c r="T618" i="1"/>
  <c r="T616" i="1"/>
  <c r="T610" i="1"/>
  <c r="T608" i="1"/>
  <c r="T600" i="1"/>
  <c r="T602" i="1"/>
  <c r="T594" i="1"/>
  <c r="T592" i="1"/>
  <c r="T586" i="1"/>
  <c r="T584" i="1"/>
  <c r="T576" i="1"/>
  <c r="T578" i="1"/>
  <c r="T570" i="1"/>
  <c r="T568" i="1"/>
  <c r="T562" i="1"/>
  <c r="T560" i="1"/>
  <c r="T552" i="1"/>
  <c r="T554" i="1"/>
  <c r="T546" i="1"/>
  <c r="T544" i="1"/>
  <c r="T536" i="1"/>
  <c r="T538" i="1"/>
  <c r="T530" i="1"/>
  <c r="T528" i="1"/>
  <c r="T520" i="1"/>
  <c r="T522" i="1"/>
  <c r="T512" i="1"/>
  <c r="T514" i="1"/>
  <c r="T504" i="1"/>
  <c r="T506" i="1"/>
  <c r="T496" i="1"/>
  <c r="T498" i="1"/>
  <c r="T488" i="1"/>
  <c r="T490" i="1"/>
  <c r="T480" i="1"/>
  <c r="T482" i="1"/>
  <c r="T472" i="1"/>
  <c r="T474" i="1"/>
  <c r="T464" i="1"/>
  <c r="T466" i="1"/>
  <c r="T456" i="1"/>
  <c r="T458" i="1"/>
  <c r="T448" i="1"/>
  <c r="T450" i="1"/>
  <c r="T440" i="1"/>
  <c r="T442" i="1"/>
  <c r="T433" i="1"/>
  <c r="T435" i="1"/>
  <c r="T428" i="1"/>
  <c r="T426" i="1"/>
  <c r="T421" i="1"/>
  <c r="T419" i="1"/>
  <c r="T412" i="1"/>
  <c r="T414" i="1"/>
  <c r="T407" i="1"/>
  <c r="T405" i="1"/>
  <c r="T400" i="1"/>
  <c r="T398" i="1"/>
  <c r="T393" i="1"/>
  <c r="T391" i="1"/>
  <c r="T384" i="1"/>
  <c r="T386" i="1"/>
  <c r="T372" i="1"/>
  <c r="T379" i="1"/>
  <c r="T377" i="1"/>
  <c r="T370" i="1"/>
  <c r="T365" i="1"/>
  <c r="T363" i="1"/>
  <c r="T358" i="1"/>
  <c r="T356" i="1"/>
  <c r="T351" i="1"/>
  <c r="T349" i="1"/>
  <c r="T344" i="1"/>
  <c r="T342" i="1"/>
  <c r="T337" i="1"/>
  <c r="T335" i="1"/>
  <c r="T330" i="1"/>
  <c r="T328" i="1"/>
  <c r="T321" i="1"/>
  <c r="T323" i="1"/>
  <c r="T316" i="1"/>
  <c r="T314" i="1"/>
  <c r="T307" i="1"/>
  <c r="T309" i="1"/>
  <c r="T302" i="1"/>
  <c r="T300" i="1"/>
  <c r="T295" i="1"/>
  <c r="T293" i="1"/>
  <c r="T286" i="1"/>
  <c r="T288" i="1"/>
  <c r="T281" i="1"/>
  <c r="T279" i="1"/>
  <c r="T274" i="1"/>
  <c r="T272" i="1"/>
  <c r="T267" i="1"/>
  <c r="T265" i="1"/>
  <c r="T188" i="1"/>
  <c r="T260" i="1"/>
  <c r="T258" i="1"/>
  <c r="T76" i="1"/>
  <c r="T132" i="1"/>
  <c r="T204" i="1"/>
  <c r="T113" i="1"/>
  <c r="T8" i="1"/>
  <c r="T253" i="1"/>
  <c r="T141" i="1"/>
  <c r="T197" i="1"/>
  <c r="T239" i="1"/>
  <c r="T43" i="1"/>
  <c r="T59" i="1"/>
  <c r="T47" i="1"/>
  <c r="T55" i="1"/>
  <c r="T63" i="1"/>
  <c r="T125" i="1"/>
  <c r="T174" i="1"/>
  <c r="T181" i="1"/>
  <c r="T167" i="1"/>
  <c r="T211" i="1"/>
  <c r="T223" i="1"/>
  <c r="T246" i="1"/>
  <c r="T104" i="1"/>
  <c r="T134" i="1"/>
  <c r="T90" i="1"/>
  <c r="T127" i="1"/>
  <c r="T160" i="1"/>
  <c r="T78" i="1"/>
  <c r="T97" i="1"/>
  <c r="T51" i="1"/>
  <c r="T120" i="1"/>
  <c r="T195" i="1"/>
  <c r="T153" i="1"/>
  <c r="T106" i="1"/>
  <c r="T148" i="1"/>
  <c r="T218" i="1"/>
  <c r="T146" i="1"/>
  <c r="T190" i="1"/>
  <c r="T176" i="1"/>
  <c r="T209" i="1"/>
  <c r="T251" i="1"/>
  <c r="T35" i="1"/>
  <c r="T99" i="1"/>
  <c r="T111" i="1"/>
  <c r="T118" i="1"/>
  <c r="T169" i="1"/>
  <c r="T202" i="1"/>
  <c r="T244" i="1"/>
  <c r="T139" i="1"/>
  <c r="T92" i="1"/>
  <c r="T162" i="1"/>
  <c r="T232" i="1"/>
  <c r="T237" i="1"/>
  <c r="T39" i="1"/>
  <c r="T83" i="1"/>
  <c r="T183" i="1"/>
  <c r="T216" i="1"/>
  <c r="T71" i="1"/>
  <c r="T67" i="1"/>
  <c r="T85" i="1"/>
  <c r="T155" i="1"/>
  <c r="T225" i="1"/>
  <c r="T230" i="1"/>
  <c r="S230" i="1"/>
  <c r="S232" i="1"/>
  <c r="T4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<sst xmlns="http://schemas.openxmlformats.org/spreadsheetml/2006/main" count="5010" uniqueCount="178">
  <si>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</si>
  <si>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</si>
  <si>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</si>
  <si>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</si>
  <si>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</si>
  <si>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</si>
  <si>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</si>
  <si>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</si>
  <si>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</si>
  <si>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</si>
  <si>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</si>
  <si>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</si>
  <si>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</si>
  <si>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</si>
  <si>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</si>
  <si>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</si>
  <si>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</si>
  <si>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</si>
  <si>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</si>
  <si>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</si>
  <si>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</si>
  <si>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</si>
  <si>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</si>
  <si>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</si>
  <si>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</si>
  <si>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</si>
  <si>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</si>
  <si>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</si>
  <si>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</si>
  <si>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</si>
  <si>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</si>
  <si>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</si>
  <si>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</si>
  <si>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</si>
  <si>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</si>
  <si>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</si>
  <si>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</si>
  <si>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</si>
  <si>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</si>
  <si>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</si>
  <si>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</si>
  <si>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</si>
  <si>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</si>
  <si>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</si>
  <si>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</si>
  <si>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9.28以来总计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</si>
  <si>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</si>
  <si>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</si>
  <si>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</si>
  <si>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</si>
  <si>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高风险区数量</t>
    <phoneticPr fontId="6" type="noConversion"/>
  </si>
  <si>
    <t>日期</t>
    <phoneticPr fontId="6" type="noConversion"/>
  </si>
  <si>
    <t>入境1天</t>
    <phoneticPr fontId="6" type="noConversion"/>
  </si>
  <si>
    <t>入境2天</t>
    <phoneticPr fontId="6" type="noConversion"/>
  </si>
  <si>
    <t>入境3天</t>
    <phoneticPr fontId="6" type="noConversion"/>
  </si>
  <si>
    <t>入境4天</t>
    <phoneticPr fontId="6" type="noConversion"/>
  </si>
  <si>
    <t>入境5天</t>
    <phoneticPr fontId="6" type="noConversion"/>
  </si>
  <si>
    <t>入境6天</t>
    <phoneticPr fontId="6" type="noConversion"/>
  </si>
  <si>
    <t>入境7天</t>
    <phoneticPr fontId="6" type="noConversion"/>
  </si>
  <si>
    <t>入境8天</t>
    <phoneticPr fontId="6" type="noConversion"/>
  </si>
  <si>
    <t>入境9天</t>
    <phoneticPr fontId="6" type="noConversion"/>
  </si>
  <si>
    <t>入境10天</t>
    <phoneticPr fontId="6" type="noConversion"/>
  </si>
  <si>
    <t>入境11天</t>
    <phoneticPr fontId="6" type="noConversion"/>
  </si>
  <si>
    <t>入境12天</t>
    <phoneticPr fontId="6" type="noConversion"/>
  </si>
  <si>
    <t>入境13天</t>
    <phoneticPr fontId="6" type="noConversion"/>
  </si>
  <si>
    <t>入境14天</t>
    <phoneticPr fontId="6" type="noConversion"/>
  </si>
  <si>
    <t>入境15天</t>
    <phoneticPr fontId="6" type="noConversion"/>
  </si>
  <si>
    <t>入境16天</t>
    <phoneticPr fontId="6" type="noConversion"/>
  </si>
  <si>
    <t>入境17天</t>
    <phoneticPr fontId="6" type="noConversion"/>
  </si>
  <si>
    <t>入境18天</t>
    <phoneticPr fontId="6" type="noConversion"/>
  </si>
  <si>
    <t>入境19天</t>
    <phoneticPr fontId="6" type="noConversion"/>
  </si>
  <si>
    <t>入境20天</t>
    <phoneticPr fontId="6" type="noConversion"/>
  </si>
  <si>
    <t>入境21天</t>
    <phoneticPr fontId="6" type="noConversion"/>
  </si>
  <si>
    <t>本土疫情按日分区汇总及当轮汇总统计</t>
    <phoneticPr fontId="6" type="noConversion"/>
  </si>
  <si>
    <t>本土疫情按日分区详细数据</t>
    <phoneticPr fontId="6" type="noConversion"/>
  </si>
  <si>
    <t>本土疫情按轮次分区汇总</t>
    <phoneticPr fontId="6" type="noConversion"/>
  </si>
  <si>
    <t>境外输入疫情当日按入境天数汇总</t>
    <phoneticPr fontId="6" type="noConversion"/>
  </si>
  <si>
    <t>总计</t>
    <phoneticPr fontId="6" type="noConversion"/>
  </si>
  <si>
    <t>本土疫情中高风险区分区统计</t>
    <phoneticPr fontId="6" type="noConversion"/>
  </si>
  <si>
    <t>东城区</t>
    <phoneticPr fontId="6" type="noConversion"/>
  </si>
  <si>
    <t>西城区</t>
    <phoneticPr fontId="6" type="noConversion"/>
  </si>
  <si>
    <t>朝阳区</t>
    <phoneticPr fontId="6" type="noConversion"/>
  </si>
  <si>
    <t>海淀区</t>
    <phoneticPr fontId="6" type="noConversion"/>
  </si>
  <si>
    <t>丰台区</t>
    <phoneticPr fontId="6" type="noConversion"/>
  </si>
  <si>
    <t>石景山区</t>
    <phoneticPr fontId="6" type="noConversion"/>
  </si>
  <si>
    <t>门头沟区</t>
    <phoneticPr fontId="6" type="noConversion"/>
  </si>
  <si>
    <t>房山区</t>
    <phoneticPr fontId="6" type="noConversion"/>
  </si>
  <si>
    <t>通州区</t>
    <phoneticPr fontId="6" type="noConversion"/>
  </si>
  <si>
    <t>顺义区</t>
    <phoneticPr fontId="6" type="noConversion"/>
  </si>
  <si>
    <t>昌平区</t>
    <phoneticPr fontId="6" type="noConversion"/>
  </si>
  <si>
    <t>大兴区</t>
    <phoneticPr fontId="6" type="noConversion"/>
  </si>
  <si>
    <t>怀柔区</t>
    <phoneticPr fontId="6" type="noConversion"/>
  </si>
  <si>
    <t>平谷区</t>
    <phoneticPr fontId="6" type="noConversion"/>
  </si>
  <si>
    <t>密云区</t>
    <phoneticPr fontId="6" type="noConversion"/>
  </si>
  <si>
    <t>延庆区</t>
    <phoneticPr fontId="6" type="noConversion"/>
  </si>
  <si>
    <t>经开区</t>
    <phoneticPr fontId="6" type="noConversion"/>
  </si>
  <si>
    <t>北京本土疫情按日分区汇总及当轮汇总统计</t>
    <phoneticPr fontId="6" type="noConversion"/>
  </si>
  <si>
    <t>北京本土疫情按日分区详细数据</t>
    <phoneticPr fontId="6" type="noConversion"/>
  </si>
  <si>
    <t>1、所有数据来源于官方对外发布渠道，未使用任何自动化抓取技术；
2、确诊人数未包括无症状转归数据。</t>
    <phoneticPr fontId="6" type="noConversion"/>
  </si>
  <si>
    <t>广州本土疫情按日分区汇总及当轮汇总统计</t>
    <phoneticPr fontId="6" type="noConversion"/>
  </si>
  <si>
    <t>荔湾区</t>
    <phoneticPr fontId="6" type="noConversion"/>
  </si>
  <si>
    <t>越秀区</t>
    <phoneticPr fontId="6" type="noConversion"/>
  </si>
  <si>
    <t>海珠区</t>
    <phoneticPr fontId="6" type="noConversion"/>
  </si>
  <si>
    <t>天河区</t>
    <phoneticPr fontId="6" type="noConversion"/>
  </si>
  <si>
    <t>白云区</t>
    <phoneticPr fontId="6" type="noConversion"/>
  </si>
  <si>
    <t>黄埔区</t>
    <phoneticPr fontId="6" type="noConversion"/>
  </si>
  <si>
    <t>番禺区</t>
    <phoneticPr fontId="6" type="noConversion"/>
  </si>
  <si>
    <t>花都区</t>
    <phoneticPr fontId="6" type="noConversion"/>
  </si>
  <si>
    <t>南沙区</t>
    <phoneticPr fontId="6" type="noConversion"/>
  </si>
  <si>
    <t>从化区</t>
    <phoneticPr fontId="6" type="noConversion"/>
  </si>
  <si>
    <t>增城区</t>
    <phoneticPr fontId="6" type="noConversion"/>
  </si>
  <si>
    <t>集中隔离场所</t>
    <phoneticPr fontId="6" type="noConversion"/>
  </si>
  <si>
    <t>广州本土疫情按日分区详细数据</t>
    <phoneticPr fontId="6" type="noConversion"/>
  </si>
  <si>
    <t>深圳本土疫情按日分区汇总及当轮汇总统计</t>
    <phoneticPr fontId="6" type="noConversion"/>
  </si>
  <si>
    <t>深圳本土疫情按日分区详细数据</t>
    <phoneticPr fontId="6" type="noConversion"/>
  </si>
  <si>
    <t>罗湖区</t>
    <phoneticPr fontId="6" type="noConversion"/>
  </si>
  <si>
    <t>福田区</t>
    <phoneticPr fontId="6" type="noConversion"/>
  </si>
  <si>
    <t>南山区</t>
    <phoneticPr fontId="6" type="noConversion"/>
  </si>
  <si>
    <t>宝安区</t>
    <phoneticPr fontId="6" type="noConversion"/>
  </si>
  <si>
    <t>龙岗区</t>
    <phoneticPr fontId="6" type="noConversion"/>
  </si>
  <si>
    <t>盐田区</t>
    <phoneticPr fontId="6" type="noConversion"/>
  </si>
  <si>
    <t>龙华区</t>
    <phoneticPr fontId="6" type="noConversion"/>
  </si>
  <si>
    <t>坪山区</t>
    <phoneticPr fontId="6" type="noConversion"/>
  </si>
  <si>
    <t>光明区</t>
    <phoneticPr fontId="6" type="noConversion"/>
  </si>
  <si>
    <t>大鹏新区</t>
    <phoneticPr fontId="6" type="noConversion"/>
  </si>
  <si>
    <t>外来人员</t>
    <phoneticPr fontId="6" type="noConversion"/>
  </si>
  <si>
    <t>确诊+无症状</t>
    <phoneticPr fontId="6" type="noConversion"/>
  </si>
  <si>
    <t>重庆本土疫情按日分区详细数据</t>
    <phoneticPr fontId="6" type="noConversion"/>
  </si>
  <si>
    <t>重庆本土疫情按日分区汇总及当轮汇总统计</t>
    <phoneticPr fontId="6" type="noConversion"/>
  </si>
  <si>
    <t>万州区</t>
    <phoneticPr fontId="6" type="noConversion"/>
  </si>
  <si>
    <t>涪陵区</t>
    <phoneticPr fontId="6" type="noConversion"/>
  </si>
  <si>
    <t>渝中区</t>
    <phoneticPr fontId="6" type="noConversion"/>
  </si>
  <si>
    <t>大渡口区</t>
    <phoneticPr fontId="6" type="noConversion"/>
  </si>
  <si>
    <t>江北区</t>
    <phoneticPr fontId="6" type="noConversion"/>
  </si>
  <si>
    <t>沙坪坝区</t>
    <phoneticPr fontId="6" type="noConversion"/>
  </si>
  <si>
    <t>九龙坡区</t>
    <phoneticPr fontId="6" type="noConversion"/>
  </si>
  <si>
    <t>南岸区</t>
    <phoneticPr fontId="6" type="noConversion"/>
  </si>
  <si>
    <t>北碚区</t>
    <phoneticPr fontId="6" type="noConversion"/>
  </si>
  <si>
    <t>綦江区</t>
    <phoneticPr fontId="6" type="noConversion"/>
  </si>
  <si>
    <t>大足区</t>
    <phoneticPr fontId="6" type="noConversion"/>
  </si>
  <si>
    <t>渝北区</t>
    <phoneticPr fontId="6" type="noConversion"/>
  </si>
  <si>
    <t>巴南区</t>
    <phoneticPr fontId="6" type="noConversion"/>
  </si>
  <si>
    <t>黔江区</t>
    <phoneticPr fontId="6" type="noConversion"/>
  </si>
  <si>
    <t>长寿区</t>
    <phoneticPr fontId="6" type="noConversion"/>
  </si>
  <si>
    <t>江津区</t>
    <phoneticPr fontId="6" type="noConversion"/>
  </si>
  <si>
    <t>合川区</t>
    <phoneticPr fontId="6" type="noConversion"/>
  </si>
  <si>
    <t>永川区</t>
    <phoneticPr fontId="6" type="noConversion"/>
  </si>
  <si>
    <t>南川区</t>
    <phoneticPr fontId="6" type="noConversion"/>
  </si>
  <si>
    <t>璧山区</t>
    <phoneticPr fontId="6" type="noConversion"/>
  </si>
  <si>
    <t>铜梁区</t>
    <phoneticPr fontId="6" type="noConversion"/>
  </si>
  <si>
    <t>潼南区</t>
    <phoneticPr fontId="6" type="noConversion"/>
  </si>
  <si>
    <t>荣昌区</t>
    <phoneticPr fontId="6" type="noConversion"/>
  </si>
  <si>
    <t>开州区</t>
    <phoneticPr fontId="6" type="noConversion"/>
  </si>
  <si>
    <t>梁平区</t>
    <phoneticPr fontId="6" type="noConversion"/>
  </si>
  <si>
    <t>武隆区</t>
    <phoneticPr fontId="6" type="noConversion"/>
  </si>
  <si>
    <t>城口县</t>
    <phoneticPr fontId="6" type="noConversion"/>
  </si>
  <si>
    <t>丰都县</t>
    <phoneticPr fontId="6" type="noConversion"/>
  </si>
  <si>
    <t>垫江县</t>
    <phoneticPr fontId="6" type="noConversion"/>
  </si>
  <si>
    <t>忠县</t>
    <phoneticPr fontId="6" type="noConversion"/>
  </si>
  <si>
    <t>云阳县</t>
    <phoneticPr fontId="6" type="noConversion"/>
  </si>
  <si>
    <t>奉节县</t>
    <phoneticPr fontId="6" type="noConversion"/>
  </si>
  <si>
    <t>巫山县</t>
    <phoneticPr fontId="6" type="noConversion"/>
  </si>
  <si>
    <t>巫溪县</t>
    <phoneticPr fontId="6" type="noConversion"/>
  </si>
  <si>
    <t>石柱县</t>
    <phoneticPr fontId="6" type="noConversion"/>
  </si>
  <si>
    <t>秀山县</t>
    <phoneticPr fontId="6" type="noConversion"/>
  </si>
  <si>
    <t>酉阳县</t>
    <phoneticPr fontId="6" type="noConversion"/>
  </si>
  <si>
    <t>彭水县</t>
    <phoneticPr fontId="6" type="noConversion"/>
  </si>
  <si>
    <t>万盛经开区</t>
    <phoneticPr fontId="6" type="noConversion"/>
  </si>
  <si>
    <t>1、所有数据来源于官方对外发布渠道，未使用任何自动化抓取技术；
2、确诊人数包括无症状转归数据；
3、非管控中包括区域核酸检测中发现、扩面核酸检测中发现。</t>
    <phoneticPr fontId="6" type="noConversion"/>
  </si>
  <si>
    <t>1、所有数据来源于官方对外发布渠道，未使用任何自动化抓取技术；
2、确诊人数未包括无症状转归数据；
3、非管控中包括非闭环管理的重点人员筛查中发现、跨区域协查人员中发现、主动就诊中发现、社区筛查中发现。</t>
    <phoneticPr fontId="6" type="noConversion"/>
  </si>
  <si>
    <t>永川</t>
    <phoneticPr fontId="6" type="noConversion"/>
  </si>
  <si>
    <t>城口</t>
    <phoneticPr fontId="6" type="noConversion"/>
  </si>
  <si>
    <t>丰都</t>
    <phoneticPr fontId="6" type="noConversion"/>
  </si>
  <si>
    <t>石柱</t>
    <phoneticPr fontId="6" type="noConversion"/>
  </si>
  <si>
    <t>1、所有数据来源于官方对外发布渠道，未使用任何自动化抓取技术；
2、确诊人数未包括无症状转归数据；
3、非管控中包括社区筛查中发现、非闭环管理重点人员筛查中发现、主动就诊（检）人员筛查中发现、跨区域协查中发现。</t>
    <phoneticPr fontId="6" type="noConversion"/>
  </si>
  <si>
    <t>14+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</si>
  <si>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高风险区数量&gt;0，单日确诊、无症状、管控中、非管控中TOP3，非管控占比在均值120+%、7日地址重现率在均值80-%）。</t>
    <phoneticPr fontId="6" type="noConversion"/>
  </si>
  <si>
    <t>9.28-12.5
历时69天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</si>
</sst>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0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NumberFormat="1">
      <alignment vertical="center"/>
    </xf>
    <xf numFmtId="0" fontId="2" fillId="5" borderId="0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6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23" xfId="0" applyNumberFormat="1" applyFont="1" applyFill="1" applyBorder="1" applyAlignment="1">
      <alignment horizontal="left" vertical="center" wrapText="1"/>
    </xf>
    <xf numFmtId="0" fontId="1" fillId="2" borderId="14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20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55"/>
  <sheetViews>
    <sheetView tabSelected="1" workbookViewId="0">
      <pane ySplit="11" topLeftCell="A2132" activePane="bottomLeft" state="frozen"/>
      <selection pane="bottomLeft" activeCell="X2157" sqref="X2157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ht="23" customHeight="1">
      <c r="A1" s="107" t="s">
        <v>73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9"/>
    </row>
    <row r="2" spans="1:22" s="7" customFormat="1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  <c r="V2" s="19" t="s">
        <v>42</v>
      </c>
    </row>
    <row r="3" spans="1:22" ht="18" customHeight="1">
      <c r="A3" s="45" t="s">
        <v>40</v>
      </c>
      <c r="B3" s="17" t="s">
        <v>19</v>
      </c>
      <c r="C3" s="10">
        <v>58320</v>
      </c>
      <c r="D3" s="10">
        <v>43860</v>
      </c>
      <c r="E3" s="10">
        <v>17514</v>
      </c>
      <c r="F3" s="10">
        <v>31518</v>
      </c>
      <c r="G3" s="10">
        <v>19535</v>
      </c>
      <c r="H3" s="10">
        <v>29638</v>
      </c>
      <c r="I3" s="10">
        <v>34718</v>
      </c>
      <c r="J3" s="10">
        <v>64429</v>
      </c>
      <c r="K3" s="10">
        <v>42620</v>
      </c>
      <c r="L3" s="10">
        <v>22912</v>
      </c>
      <c r="M3" s="10">
        <v>223572</v>
      </c>
      <c r="N3" s="10">
        <v>1572</v>
      </c>
      <c r="O3" s="10">
        <v>21827</v>
      </c>
      <c r="P3" s="10">
        <v>11703</v>
      </c>
      <c r="Q3" s="10">
        <v>2863</v>
      </c>
      <c r="R3" s="10">
        <v>5620</v>
      </c>
      <c r="S3" s="10">
        <v>4</v>
      </c>
      <c r="T3" s="11">
        <f>SUM(C3:S3)</f>
        <v>632225</v>
      </c>
      <c r="V3" s="7" t="str">
        <f>IF(T3=SUMIF(B:B, "确诊", T:T) - SUMIF(B1:B11, "确诊", T:T)+SUMIF(B:B, "无症状", T:T)-SUMIF(B1:B11, "无症状", T:T), "OK", "WRONG")</f>
        <v>OK</v>
      </c>
    </row>
    <row r="4" spans="1:22" ht="18" customHeight="1">
      <c r="A4" s="112" t="s">
        <v>45</v>
      </c>
      <c r="B4" s="17" t="s">
        <v>19</v>
      </c>
      <c r="C4" s="10">
        <f>C5+C6</f>
        <v>166</v>
      </c>
      <c r="D4" s="10">
        <f t="shared" ref="D4:S4" si="0">D5+D6</f>
        <v>198</v>
      </c>
      <c r="E4" s="10">
        <f t="shared" si="0"/>
        <v>193</v>
      </c>
      <c r="F4" s="10">
        <f t="shared" si="0"/>
        <v>192</v>
      </c>
      <c r="G4" s="10">
        <f t="shared" si="0"/>
        <v>220</v>
      </c>
      <c r="H4" s="10">
        <f t="shared" si="0"/>
        <v>127</v>
      </c>
      <c r="I4" s="10">
        <f t="shared" si="0"/>
        <v>241</v>
      </c>
      <c r="J4" s="10">
        <f t="shared" si="0"/>
        <v>470</v>
      </c>
      <c r="K4" s="10">
        <f t="shared" si="0"/>
        <v>256</v>
      </c>
      <c r="L4" s="10">
        <f t="shared" si="0"/>
        <v>258</v>
      </c>
      <c r="M4" s="10">
        <f t="shared" si="0"/>
        <v>989</v>
      </c>
      <c r="N4" s="10">
        <f t="shared" si="0"/>
        <v>88</v>
      </c>
      <c r="O4" s="10">
        <f t="shared" si="0"/>
        <v>349</v>
      </c>
      <c r="P4" s="10">
        <f t="shared" si="0"/>
        <v>248</v>
      </c>
      <c r="Q4" s="10">
        <f t="shared" si="0"/>
        <v>149</v>
      </c>
      <c r="R4" s="10">
        <f t="shared" si="0"/>
        <v>37</v>
      </c>
      <c r="S4" s="10">
        <f t="shared" si="0"/>
        <v>0</v>
      </c>
      <c r="T4" s="11">
        <f>SUM(C4:S4)</f>
        <v>4181</v>
      </c>
      <c r="V4" s="7" t="str">
        <f>IF(N(T4)=SUM(T5:T6),"OK", "WRONG")</f>
        <v>OK</v>
      </c>
    </row>
    <row r="5" spans="1:22" ht="18" customHeight="1">
      <c r="A5" s="113"/>
      <c r="B5" s="17" t="s">
        <v>20</v>
      </c>
      <c r="C5" s="10">
        <v>1</v>
      </c>
      <c r="D5" s="10">
        <v>23</v>
      </c>
      <c r="E5" s="10">
        <v>21</v>
      </c>
      <c r="F5" s="10">
        <v>23</v>
      </c>
      <c r="G5" s="10">
        <v>17</v>
      </c>
      <c r="H5" s="10">
        <v>8</v>
      </c>
      <c r="I5" s="10">
        <v>6</v>
      </c>
      <c r="J5" s="10">
        <v>41</v>
      </c>
      <c r="K5" s="10">
        <v>21</v>
      </c>
      <c r="L5" s="10">
        <v>29</v>
      </c>
      <c r="M5" s="10">
        <v>83</v>
      </c>
      <c r="N5" s="10">
        <v>4</v>
      </c>
      <c r="O5" s="10">
        <v>57</v>
      </c>
      <c r="P5" s="10">
        <v>22</v>
      </c>
      <c r="Q5" s="10">
        <v>8</v>
      </c>
      <c r="R5" s="10">
        <v>0</v>
      </c>
      <c r="S5" s="10">
        <v>0</v>
      </c>
      <c r="T5" s="11">
        <f t="shared" ref="T5:T34" si="1">SUM(C5:S5)</f>
        <v>364</v>
      </c>
      <c r="V5" s="7" t="str">
        <f>IF(T5=SUM(统计数据!C:C)-SUM(统计数据!C1:C218), "OK", "WRONG")</f>
        <v>OK</v>
      </c>
    </row>
    <row r="6" spans="1:22" ht="18" customHeight="1">
      <c r="A6" s="113"/>
      <c r="B6" s="17" t="s">
        <v>21</v>
      </c>
      <c r="C6" s="14">
        <v>165</v>
      </c>
      <c r="D6" s="14">
        <v>175</v>
      </c>
      <c r="E6" s="14">
        <v>172</v>
      </c>
      <c r="F6" s="14">
        <v>169</v>
      </c>
      <c r="G6" s="14">
        <v>203</v>
      </c>
      <c r="H6" s="14">
        <v>119</v>
      </c>
      <c r="I6" s="14">
        <v>235</v>
      </c>
      <c r="J6" s="14">
        <v>429</v>
      </c>
      <c r="K6" s="14">
        <v>235</v>
      </c>
      <c r="L6" s="14">
        <v>229</v>
      </c>
      <c r="M6" s="14">
        <v>906</v>
      </c>
      <c r="N6" s="14">
        <v>84</v>
      </c>
      <c r="O6" s="14">
        <v>292</v>
      </c>
      <c r="P6" s="14">
        <v>226</v>
      </c>
      <c r="Q6" s="14">
        <v>141</v>
      </c>
      <c r="R6" s="14">
        <v>37</v>
      </c>
      <c r="S6" s="14">
        <v>0</v>
      </c>
      <c r="T6" s="11">
        <f t="shared" si="1"/>
        <v>3817</v>
      </c>
      <c r="V6" s="7" t="str">
        <f>IF(T6=SUM(统计数据!D:D)-SUM(统计数据!D1:D218), "OK", "WRONG")</f>
        <v>OK</v>
      </c>
    </row>
    <row r="7" spans="1:22" ht="18" customHeight="1">
      <c r="A7" s="113"/>
      <c r="B7" s="17" t="s">
        <v>30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1"/>
    </row>
    <row r="8" spans="1:22" ht="18" hidden="1" customHeight="1">
      <c r="A8" s="113"/>
      <c r="B8" s="17" t="s">
        <v>33</v>
      </c>
      <c r="C8" s="28">
        <f>662030/C3</f>
        <v>11.351680384087791</v>
      </c>
      <c r="D8" s="28">
        <f>1113078/D3</f>
        <v>25.377975376196989</v>
      </c>
      <c r="E8" s="28">
        <f>693051/E3</f>
        <v>39.571257279890375</v>
      </c>
      <c r="F8" s="28">
        <f>975707/F3</f>
        <v>30.957135605051082</v>
      </c>
      <c r="G8" s="28">
        <f>1239800/G3</f>
        <v>63.465574609674945</v>
      </c>
      <c r="H8" s="28">
        <f>757498/H3</f>
        <v>25.558337269721303</v>
      </c>
      <c r="I8" s="28">
        <f>1242548/I3</f>
        <v>35.789734431706897</v>
      </c>
      <c r="J8" s="28">
        <f>2653489/J3</f>
        <v>41.184699436589113</v>
      </c>
      <c r="K8" s="28">
        <f>2235218/K3</f>
        <v>52.445283904270298</v>
      </c>
      <c r="L8" s="28">
        <f>1834285/L3</f>
        <v>80.057829958100555</v>
      </c>
      <c r="M8" s="28">
        <f>5681512/M3</f>
        <v>25.412448786073391</v>
      </c>
      <c r="N8" s="28">
        <f>822776/N3</f>
        <v>523.39440203562344</v>
      </c>
      <c r="O8" s="28">
        <f>1909713/O3</f>
        <v>87.493150684931507</v>
      </c>
      <c r="P8" s="28">
        <f>1271424/P3</f>
        <v>108.64086131761087</v>
      </c>
      <c r="Q8" s="28">
        <f>1140872/Q3</f>
        <v>398.48829898707652</v>
      </c>
      <c r="R8" s="28">
        <f>637921/R3</f>
        <v>113.50907473309609</v>
      </c>
      <c r="S8" s="28" t="s">
        <v>34</v>
      </c>
      <c r="T8" s="29">
        <f>24870895/T3</f>
        <v>39.338676895092725</v>
      </c>
    </row>
    <row r="9" spans="1:22" ht="18" customHeight="1">
      <c r="A9" s="113"/>
      <c r="B9" s="17" t="s">
        <v>36</v>
      </c>
      <c r="C9" s="14" cm="1">
        <f t="array" aca="1" ref="C9" ca="1">_xlfn.DAYS(TODAY(),"2022/02/23")-MAX((统计数据!W:W&gt;0)*ROW(统计数据!W:W))+1</f>
        <v>1</v>
      </c>
      <c r="D9" s="14" cm="1">
        <f t="array" aca="1" ref="D9" ca="1">_xlfn.DAYS(TODAY(),"2022/02/23")-MAX((统计数据!X:X&gt;0)*ROW(统计数据!X:X))+1</f>
        <v>0</v>
      </c>
      <c r="E9" s="14" cm="1">
        <f t="array" aca="1" ref="E9" ca="1">_xlfn.DAYS(TODAY(),"2022/02/23")-MAX((统计数据!Y:Y&gt;0)*ROW(统计数据!Y:Y))+1</f>
        <v>0</v>
      </c>
      <c r="F9" s="14" cm="1">
        <f t="array" aca="1" ref="F9" ca="1">_xlfn.DAYS(TODAY(),"2022/02/23")-MAX((统计数据!Z:Z&gt;0)*ROW(统计数据!Z:Z))+1</f>
        <v>1</v>
      </c>
      <c r="G9" s="14" cm="1">
        <f t="array" aca="1" ref="G9" ca="1">_xlfn.DAYS(TODAY(),"2022/02/23")-MAX((统计数据!AA:AA&gt;0)*ROW(统计数据!AA:AA))+1</f>
        <v>0</v>
      </c>
      <c r="H9" s="14" cm="1">
        <f t="array" aca="1" ref="H9" ca="1">_xlfn.DAYS(TODAY(),"2022/02/23")-MAX((统计数据!AB:AB&gt;0)*ROW(统计数据!AB:AB))+1</f>
        <v>3</v>
      </c>
      <c r="I9" s="14" cm="1">
        <f t="array" aca="1" ref="I9" ca="1">_xlfn.DAYS(TODAY(),"2022/02/23")-MAX((统计数据!AC:AC&gt;0)*ROW(统计数据!AC:AC))+1</f>
        <v>4</v>
      </c>
      <c r="J9" s="14" cm="1">
        <f t="array" aca="1" ref="J9" ca="1">_xlfn.DAYS(TODAY(),"2022/02/23")-MAX((统计数据!AD:AD&gt;0)*ROW(统计数据!AD:AD))+1</f>
        <v>0</v>
      </c>
      <c r="K9" s="14" cm="1">
        <f t="array" aca="1" ref="K9" ca="1">_xlfn.DAYS(TODAY(),"2022/02/23")-MAX((统计数据!AE:AE&gt;0)*ROW(统计数据!AE:AE))+1</f>
        <v>1</v>
      </c>
      <c r="L9" s="14" cm="1">
        <f t="array" aca="1" ref="L9" ca="1">_xlfn.DAYS(TODAY(),"2022/02/23")-MAX((统计数据!AF:AF&gt;0)*ROW(统计数据!AF:AF))+1</f>
        <v>0</v>
      </c>
      <c r="M9" s="14" cm="1">
        <f t="array" aca="1" ref="M9" ca="1">_xlfn.DAYS(TODAY(),"2022/02/23")-MAX((统计数据!AG:AG&gt;0)*ROW(统计数据!AG:AG))+1</f>
        <v>0</v>
      </c>
      <c r="N9" s="14" cm="1">
        <f t="array" aca="1" ref="N9" ca="1">_xlfn.DAYS(TODAY(),"2022/02/23")-MAX((统计数据!AH:AH&gt;0)*ROW(统计数据!AH:AH))+1</f>
        <v>8</v>
      </c>
      <c r="O9" s="14" cm="1">
        <f t="array" aca="1" ref="O9" ca="1">_xlfn.DAYS(TODAY(),"2022/02/23")-MAX((统计数据!AI:AI&gt;0)*ROW(统计数据!AI:AI))+1</f>
        <v>0</v>
      </c>
      <c r="P9" s="14" cm="1">
        <f t="array" aca="1" ref="P9" ca="1">_xlfn.DAYS(TODAY(),"2022/02/23")-MAX((统计数据!AJ:AJ&gt;0)*ROW(统计数据!AJ:AJ))+1</f>
        <v>0</v>
      </c>
      <c r="Q9" s="14" cm="1">
        <f t="array" aca="1" ref="Q9" ca="1">_xlfn.DAYS(TODAY(),"2022/02/23")-MAX((统计数据!AK:AK&gt;0)*ROW(统计数据!AK:AK))+1</f>
        <v>0</v>
      </c>
      <c r="R9" s="14" cm="1">
        <f t="array" aca="1" ref="R9" ca="1">_xlfn.DAYS(TODAY(),"2022/02/23")-MAX((统计数据!AL:AL&gt;0)*ROW(统计数据!AL:AL))+1</f>
        <v>53</v>
      </c>
      <c r="S9" s="38" t="s">
        <v>39</v>
      </c>
      <c r="T9" s="11" cm="1">
        <f t="array" aca="1" ref="T9" ca="1">_xlfn.DAYS(TODAY(),"2022/02/23")-MAX((统计数据!V:V&gt;0)*ROW(V:V))+1</f>
        <v>0</v>
      </c>
      <c r="V9" s="7" t="str">
        <f ca="1">IF(N(T9)=MIN(C9:R9),"OK", "WRONG")</f>
        <v>OK</v>
      </c>
    </row>
    <row r="10" spans="1:22" ht="18" customHeight="1">
      <c r="A10" s="113"/>
      <c r="B10" s="17" t="s">
        <v>38</v>
      </c>
      <c r="C10" s="14" cm="1">
        <f t="array" aca="1" ref="C10" ca="1">_xlfn.DAYS(TODAY(),"2022/02/23")-MAX((统计数据!E:E&gt;0)*ROW(统计数据!E:E))+1</f>
        <v>0</v>
      </c>
      <c r="D10" s="14" cm="1">
        <f t="array" aca="1" ref="D10" ca="1">_xlfn.DAYS(TODAY(),"2022/02/23")-MAX((统计数据!F:F&gt;0)*ROW(统计数据!F:F))+1</f>
        <v>0</v>
      </c>
      <c r="E10" s="14" cm="1">
        <f t="array" aca="1" ref="E10" ca="1">_xlfn.DAYS(TODAY(),"2022/02/23")-MAX((统计数据!G:G&gt;0)*ROW(统计数据!G:G))+1</f>
        <v>0</v>
      </c>
      <c r="F10" s="14" cm="1">
        <f t="array" aca="1" ref="F10" ca="1">_xlfn.DAYS(TODAY(),"2022/02/23")-MAX((统计数据!H:H&gt;0)*ROW(统计数据!H:H))+1</f>
        <v>0</v>
      </c>
      <c r="G10" s="14" cm="1">
        <f t="array" aca="1" ref="G10" ca="1">_xlfn.DAYS(TODAY(),"2022/02/23")-MAX((统计数据!I:I&gt;0)*ROW(统计数据!I:I))+1</f>
        <v>0</v>
      </c>
      <c r="H10" s="14" cm="1">
        <f t="array" aca="1" ref="H10" ca="1">_xlfn.DAYS(TODAY(),"2022/02/23")-MAX((统计数据!J:J&gt;0)*ROW(统计数据!J:J))+1</f>
        <v>0</v>
      </c>
      <c r="I10" s="14" cm="1">
        <f t="array" aca="1" ref="I10" ca="1">_xlfn.DAYS(TODAY(),"2022/02/23")-MAX((统计数据!K:K&gt;0)*ROW(统计数据!K:K))+1</f>
        <v>0</v>
      </c>
      <c r="J10" s="14" cm="1">
        <f t="array" aca="1" ref="J10" ca="1">_xlfn.DAYS(TODAY(),"2022/02/23")-MAX((统计数据!L:L&gt;0)*ROW(统计数据!L:L))+1</f>
        <v>0</v>
      </c>
      <c r="K10" s="14" cm="1">
        <f t="array" aca="1" ref="K10" ca="1">_xlfn.DAYS(TODAY(),"2022/02/23")-MAX((统计数据!M:M&gt;0)*ROW(统计数据!M:M))+1</f>
        <v>0</v>
      </c>
      <c r="L10" s="14" cm="1">
        <f t="array" aca="1" ref="L10" ca="1">_xlfn.DAYS(TODAY(),"2022/02/23")-MAX((统计数据!N:N&gt;0)*ROW(统计数据!N:N))+1</f>
        <v>0</v>
      </c>
      <c r="M10" s="14" cm="1">
        <f t="array" aca="1" ref="M10" ca="1">_xlfn.DAYS(TODAY(),"2022/02/23")-MAX((统计数据!O:O&gt;0)*ROW(统计数据!O:O))+1</f>
        <v>0</v>
      </c>
      <c r="N10" s="14" cm="1">
        <f t="array" aca="1" ref="N10" ca="1">_xlfn.DAYS(TODAY(),"2022/02/23")-MAX((统计数据!P:P&gt;0)*ROW(统计数据!P:P))+1</f>
        <v>0</v>
      </c>
      <c r="O10" s="14" cm="1">
        <f t="array" aca="1" ref="O10" ca="1">_xlfn.DAYS(TODAY(),"2022/02/23")-MAX((统计数据!Q:Q&gt;0)*ROW(统计数据!Q:Q))+1</f>
        <v>0</v>
      </c>
      <c r="P10" s="14" cm="1">
        <f t="array" aca="1" ref="P10" ca="1">_xlfn.DAYS(TODAY(),"2022/02/23")-MAX((统计数据!R:R&gt;0)*ROW(统计数据!R:R))+1</f>
        <v>0</v>
      </c>
      <c r="Q10" s="14" cm="1">
        <f t="array" aca="1" ref="Q10" ca="1">_xlfn.DAYS(TODAY(),"2022/02/23")-MAX((统计数据!S:S&gt;0)*ROW(统计数据!S:S))+1</f>
        <v>0</v>
      </c>
      <c r="R10" s="14" cm="1">
        <f t="array" aca="1" ref="R10" ca="1">_xlfn.DAYS(TODAY(),"2022/02/23")-MAX((统计数据!T:T&gt;0)*ROW(统计数据!T:T))+1</f>
        <v>0</v>
      </c>
      <c r="S10" s="38" t="s">
        <v>39</v>
      </c>
      <c r="T10" s="11" cm="1">
        <f t="array" aca="1" ref="T10" ca="1">_xlfn.DAYS(TODAY(),"2022/02/23")-MAX((统计数据!B:B&gt;0)*ROW(B:B))+1</f>
        <v>0</v>
      </c>
      <c r="V10" s="7" t="str">
        <f ca="1">IF(N(T10)=MIN(C10:R10),"OK", "WRONG")</f>
        <v>OK</v>
      </c>
    </row>
    <row r="11" spans="1:22" ht="18" customHeight="1" thickBot="1">
      <c r="A11" s="114"/>
      <c r="B11" s="32" t="s">
        <v>50</v>
      </c>
      <c r="C11" s="33">
        <v>32</v>
      </c>
      <c r="D11" s="33">
        <v>2</v>
      </c>
      <c r="E11" s="33">
        <v>4</v>
      </c>
      <c r="F11" s="33">
        <v>21</v>
      </c>
      <c r="G11" s="33">
        <v>58</v>
      </c>
      <c r="H11" s="33">
        <v>5</v>
      </c>
      <c r="I11" s="33">
        <v>12</v>
      </c>
      <c r="J11" s="33">
        <v>17</v>
      </c>
      <c r="K11" s="33">
        <v>10</v>
      </c>
      <c r="L11" s="33">
        <v>6</v>
      </c>
      <c r="M11" s="33">
        <v>10</v>
      </c>
      <c r="N11" s="33">
        <v>4</v>
      </c>
      <c r="O11" s="33">
        <v>7</v>
      </c>
      <c r="P11" s="33">
        <v>33</v>
      </c>
      <c r="Q11" s="33">
        <v>3</v>
      </c>
      <c r="R11" s="60">
        <v>2</v>
      </c>
      <c r="S11" s="39" t="s">
        <v>39</v>
      </c>
      <c r="T11" s="34">
        <f>SUM(C11:R11)</f>
        <v>226</v>
      </c>
    </row>
    <row r="12" spans="1:22" ht="18" customHeight="1">
      <c r="A12" s="115">
        <v>44616</v>
      </c>
      <c r="B12" s="23" t="s">
        <v>20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30">
        <v>0</v>
      </c>
      <c r="S12" s="24">
        <v>0</v>
      </c>
      <c r="T12" s="25">
        <f t="shared" si="1"/>
        <v>0</v>
      </c>
    </row>
    <row r="13" spans="1:22" ht="18" customHeight="1">
      <c r="A13" s="111"/>
      <c r="B13" s="17" t="s">
        <v>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31">
        <v>0</v>
      </c>
      <c r="N13" s="10">
        <v>0</v>
      </c>
      <c r="O13" s="10">
        <v>0</v>
      </c>
      <c r="P13" s="31">
        <v>0</v>
      </c>
      <c r="Q13" s="10">
        <v>0</v>
      </c>
      <c r="R13" s="10">
        <v>0</v>
      </c>
      <c r="S13" s="10">
        <v>0</v>
      </c>
      <c r="T13" s="11">
        <f t="shared" si="1"/>
        <v>1</v>
      </c>
    </row>
    <row r="14" spans="1:22" ht="18" customHeight="1">
      <c r="A14" s="110">
        <v>44617</v>
      </c>
      <c r="B14" s="17" t="s">
        <v>20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0</v>
      </c>
    </row>
    <row r="15" spans="1:22" ht="18" customHeight="1">
      <c r="A15" s="111"/>
      <c r="B15" s="17" t="s">
        <v>21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1</v>
      </c>
    </row>
    <row r="16" spans="1:22" ht="18" customHeight="1">
      <c r="A16" s="110">
        <v>44618</v>
      </c>
      <c r="B16" s="17" t="s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0</v>
      </c>
    </row>
    <row r="17" spans="1:20" ht="18" customHeight="1">
      <c r="A17" s="111"/>
      <c r="B17" s="17" t="s">
        <v>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1</v>
      </c>
    </row>
    <row r="18" spans="1:20" ht="18" customHeight="1">
      <c r="A18" s="110">
        <v>44619</v>
      </c>
      <c r="B18" s="17" t="s">
        <v>20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0</v>
      </c>
    </row>
    <row r="19" spans="1:20" ht="18" customHeight="1">
      <c r="A19" s="111"/>
      <c r="B19" s="17" t="s">
        <v>21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1</v>
      </c>
    </row>
    <row r="20" spans="1:20" ht="18" customHeight="1">
      <c r="A20" s="110">
        <v>44620</v>
      </c>
      <c r="B20" s="17" t="s">
        <v>20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0</v>
      </c>
    </row>
    <row r="21" spans="1:20" ht="18" customHeight="1">
      <c r="A21" s="111"/>
      <c r="B21" s="17" t="s">
        <v>21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3</v>
      </c>
    </row>
    <row r="22" spans="1:20" ht="18" customHeight="1">
      <c r="A22" s="110">
        <v>44621</v>
      </c>
      <c r="B22" s="17" t="s">
        <v>20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111"/>
      <c r="B23" s="17" t="s">
        <v>21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1</v>
      </c>
    </row>
    <row r="24" spans="1:20" ht="18" customHeight="1">
      <c r="A24" s="110">
        <v>44622</v>
      </c>
      <c r="B24" s="17" t="s">
        <v>20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3</v>
      </c>
    </row>
    <row r="25" spans="1:20" ht="18" customHeight="1">
      <c r="A25" s="111"/>
      <c r="B25" s="17" t="s">
        <v>21</v>
      </c>
      <c r="C25" s="10">
        <v>0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0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5</v>
      </c>
    </row>
    <row r="26" spans="1:20" ht="18" customHeight="1">
      <c r="A26" s="110">
        <v>44623</v>
      </c>
      <c r="B26" s="17" t="s">
        <v>20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2</v>
      </c>
    </row>
    <row r="27" spans="1:20" ht="18" customHeight="1">
      <c r="A27" s="111"/>
      <c r="B27" s="17" t="s">
        <v>21</v>
      </c>
      <c r="C27" s="10">
        <v>0</v>
      </c>
      <c r="D27" s="10">
        <v>0</v>
      </c>
      <c r="E27" s="10">
        <v>0</v>
      </c>
      <c r="F27" s="10">
        <v>0</v>
      </c>
      <c r="G27" s="10">
        <v>9</v>
      </c>
      <c r="H27" s="10">
        <v>0</v>
      </c>
      <c r="I27" s="10">
        <v>0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3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14</v>
      </c>
    </row>
    <row r="28" spans="1:20" ht="18" customHeight="1">
      <c r="A28" s="110">
        <v>44624</v>
      </c>
      <c r="B28" s="17" t="s">
        <v>20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1">
        <f t="shared" si="1"/>
        <v>3</v>
      </c>
    </row>
    <row r="29" spans="1:20" ht="18" customHeight="1">
      <c r="A29" s="111"/>
      <c r="B29" s="17" t="s">
        <v>21</v>
      </c>
      <c r="C29" s="10">
        <v>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1</v>
      </c>
      <c r="L29" s="10">
        <v>5</v>
      </c>
      <c r="M29" s="10">
        <v>0</v>
      </c>
      <c r="N29" s="10">
        <v>0</v>
      </c>
      <c r="O29" s="10">
        <v>6</v>
      </c>
      <c r="P29" s="10">
        <v>2</v>
      </c>
      <c r="Q29" s="10">
        <v>0</v>
      </c>
      <c r="R29" s="10">
        <v>0</v>
      </c>
      <c r="S29" s="10">
        <v>0</v>
      </c>
      <c r="T29" s="11">
        <f t="shared" si="1"/>
        <v>16</v>
      </c>
    </row>
    <row r="30" spans="1:20" ht="18" customHeight="1">
      <c r="A30" s="110">
        <v>44625</v>
      </c>
      <c r="B30" s="17" t="s">
        <v>20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f t="shared" si="1"/>
        <v>0</v>
      </c>
    </row>
    <row r="31" spans="1:20" ht="18" customHeight="1">
      <c r="A31" s="111"/>
      <c r="B31" s="17" t="s">
        <v>21</v>
      </c>
      <c r="C31" s="10">
        <v>1</v>
      </c>
      <c r="D31" s="10">
        <v>3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6</v>
      </c>
      <c r="K31" s="10">
        <v>2</v>
      </c>
      <c r="L31" s="10">
        <v>4</v>
      </c>
      <c r="M31" s="10">
        <v>2</v>
      </c>
      <c r="N31" s="10">
        <v>0</v>
      </c>
      <c r="O31" s="10">
        <v>7</v>
      </c>
      <c r="P31" s="10">
        <v>1</v>
      </c>
      <c r="Q31" s="10">
        <v>1</v>
      </c>
      <c r="R31" s="10">
        <v>0</v>
      </c>
      <c r="S31" s="10">
        <v>0</v>
      </c>
      <c r="T31" s="11">
        <f t="shared" si="1"/>
        <v>28</v>
      </c>
    </row>
    <row r="32" spans="1:20" ht="18" customHeight="1">
      <c r="A32" s="110">
        <v>44626</v>
      </c>
      <c r="B32" s="17" t="s">
        <v>20</v>
      </c>
      <c r="C32" s="21">
        <v>0</v>
      </c>
      <c r="D32" s="10">
        <v>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1">
        <f t="shared" si="1"/>
        <v>3</v>
      </c>
    </row>
    <row r="33" spans="1:20" ht="18" customHeight="1">
      <c r="A33" s="111"/>
      <c r="B33" s="17" t="s">
        <v>21</v>
      </c>
      <c r="C33" s="10">
        <v>1</v>
      </c>
      <c r="D33" s="10">
        <v>2</v>
      </c>
      <c r="E33" s="10">
        <v>0</v>
      </c>
      <c r="F33" s="10">
        <v>1</v>
      </c>
      <c r="G33" s="10">
        <v>5</v>
      </c>
      <c r="H33" s="10">
        <v>0</v>
      </c>
      <c r="I33" s="10">
        <v>0</v>
      </c>
      <c r="J33" s="10">
        <v>7</v>
      </c>
      <c r="K33" s="10">
        <v>6</v>
      </c>
      <c r="L33" s="10">
        <v>13</v>
      </c>
      <c r="M33" s="10">
        <v>2</v>
      </c>
      <c r="N33" s="10">
        <v>0</v>
      </c>
      <c r="O33" s="10">
        <v>6</v>
      </c>
      <c r="P33" s="10">
        <v>0</v>
      </c>
      <c r="Q33" s="10">
        <v>2</v>
      </c>
      <c r="R33" s="10">
        <v>0</v>
      </c>
      <c r="S33" s="10">
        <v>0</v>
      </c>
      <c r="T33" s="11">
        <f t="shared" si="1"/>
        <v>45</v>
      </c>
    </row>
    <row r="34" spans="1:20" ht="18" customHeight="1">
      <c r="A34" s="111"/>
      <c r="B34" s="17" t="s">
        <v>22</v>
      </c>
      <c r="C34" s="22">
        <v>1</v>
      </c>
      <c r="D34" s="22">
        <v>4</v>
      </c>
      <c r="E34" s="22">
        <v>0</v>
      </c>
      <c r="F34" s="22">
        <v>1</v>
      </c>
      <c r="G34" s="22">
        <v>5</v>
      </c>
      <c r="H34" s="22">
        <v>0</v>
      </c>
      <c r="I34" s="22">
        <v>0</v>
      </c>
      <c r="J34" s="22">
        <v>4</v>
      </c>
      <c r="K34" s="22">
        <v>6</v>
      </c>
      <c r="L34" s="22">
        <v>7</v>
      </c>
      <c r="M34" s="22">
        <v>3</v>
      </c>
      <c r="N34" s="22">
        <v>0</v>
      </c>
      <c r="O34" s="22">
        <v>4</v>
      </c>
      <c r="P34" s="22">
        <v>0</v>
      </c>
      <c r="Q34" s="22">
        <v>1</v>
      </c>
      <c r="R34" s="22">
        <v>0</v>
      </c>
      <c r="S34" s="22">
        <v>0</v>
      </c>
      <c r="T34" s="11">
        <f t="shared" si="1"/>
        <v>36</v>
      </c>
    </row>
    <row r="35" spans="1:20" ht="18" customHeight="1">
      <c r="A35" s="111"/>
      <c r="B35" s="17" t="s">
        <v>23</v>
      </c>
      <c r="C35" s="15">
        <f t="shared" ref="C35:T35" si="2">(C32+C33)/C34</f>
        <v>1</v>
      </c>
      <c r="D35" s="15">
        <f t="shared" si="2"/>
        <v>1</v>
      </c>
      <c r="E35" s="15" t="e">
        <f t="shared" si="2"/>
        <v>#DIV/0!</v>
      </c>
      <c r="F35" s="15">
        <f t="shared" si="2"/>
        <v>1</v>
      </c>
      <c r="G35" s="15">
        <f t="shared" si="2"/>
        <v>1</v>
      </c>
      <c r="H35" s="15" t="e">
        <f t="shared" si="2"/>
        <v>#DIV/0!</v>
      </c>
      <c r="I35" s="15" t="e">
        <f t="shared" si="2"/>
        <v>#DIV/0!</v>
      </c>
      <c r="J35" s="15">
        <f t="shared" si="2"/>
        <v>1.75</v>
      </c>
      <c r="K35" s="15">
        <f t="shared" si="2"/>
        <v>1</v>
      </c>
      <c r="L35" s="15">
        <f t="shared" si="2"/>
        <v>1.8571428571428572</v>
      </c>
      <c r="M35" s="15">
        <f t="shared" si="2"/>
        <v>1</v>
      </c>
      <c r="N35" s="15" t="e">
        <f t="shared" si="2"/>
        <v>#DIV/0!</v>
      </c>
      <c r="O35" s="15">
        <f t="shared" si="2"/>
        <v>1.5</v>
      </c>
      <c r="P35" s="15" t="e">
        <f t="shared" si="2"/>
        <v>#DIV/0!</v>
      </c>
      <c r="Q35" s="15">
        <f t="shared" si="2"/>
        <v>2</v>
      </c>
      <c r="R35" s="15" t="e">
        <f t="shared" si="2"/>
        <v>#DIV/0!</v>
      </c>
      <c r="S35" s="15" t="e">
        <f t="shared" si="2"/>
        <v>#DIV/0!</v>
      </c>
      <c r="T35" s="16">
        <f t="shared" si="2"/>
        <v>1.3333333333333333</v>
      </c>
    </row>
    <row r="36" spans="1:20" ht="18" customHeight="1">
      <c r="A36" s="110">
        <v>44627</v>
      </c>
      <c r="B36" s="17" t="s">
        <v>20</v>
      </c>
      <c r="C36" s="21">
        <v>0</v>
      </c>
      <c r="D36" s="10">
        <v>3</v>
      </c>
      <c r="E36" s="10">
        <v>0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4</v>
      </c>
    </row>
    <row r="37" spans="1:20" ht="18" customHeight="1">
      <c r="A37" s="111"/>
      <c r="B37" s="17" t="s">
        <v>21</v>
      </c>
      <c r="C37" s="10">
        <v>0</v>
      </c>
      <c r="D37" s="10">
        <v>10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12</v>
      </c>
      <c r="K37" s="10">
        <v>6</v>
      </c>
      <c r="L37" s="10">
        <v>12</v>
      </c>
      <c r="M37" s="10">
        <v>4</v>
      </c>
      <c r="N37" s="10">
        <v>1</v>
      </c>
      <c r="O37" s="10">
        <v>4</v>
      </c>
      <c r="P37" s="10">
        <v>0</v>
      </c>
      <c r="Q37" s="10">
        <v>0</v>
      </c>
      <c r="R37" s="10">
        <v>0</v>
      </c>
      <c r="S37" s="10">
        <v>0</v>
      </c>
      <c r="T37" s="11">
        <f>SUM(C37:S37)</f>
        <v>50</v>
      </c>
    </row>
    <row r="38" spans="1:20" ht="18" customHeight="1">
      <c r="A38" s="111"/>
      <c r="B38" s="17" t="s">
        <v>22</v>
      </c>
      <c r="C38" s="22">
        <v>0</v>
      </c>
      <c r="D38" s="22">
        <v>7</v>
      </c>
      <c r="E38" s="22">
        <v>0</v>
      </c>
      <c r="F38" s="22">
        <v>0</v>
      </c>
      <c r="G38" s="22">
        <v>1</v>
      </c>
      <c r="H38" s="22">
        <v>1</v>
      </c>
      <c r="I38" s="22">
        <v>0</v>
      </c>
      <c r="J38" s="22">
        <v>11</v>
      </c>
      <c r="K38" s="22">
        <v>6</v>
      </c>
      <c r="L38" s="22">
        <v>8</v>
      </c>
      <c r="M38" s="22">
        <v>4</v>
      </c>
      <c r="N38" s="22">
        <v>1</v>
      </c>
      <c r="O38" s="22">
        <v>4</v>
      </c>
      <c r="P38" s="22">
        <v>0</v>
      </c>
      <c r="Q38" s="22">
        <v>0</v>
      </c>
      <c r="R38" s="22">
        <v>0</v>
      </c>
      <c r="S38" s="22">
        <v>0</v>
      </c>
      <c r="T38" s="11">
        <f>SUM(C38:S38)</f>
        <v>43</v>
      </c>
    </row>
    <row r="39" spans="1:20" ht="18" customHeight="1">
      <c r="A39" s="111"/>
      <c r="B39" s="17" t="s">
        <v>23</v>
      </c>
      <c r="C39" s="15" t="e">
        <f t="shared" ref="C39:T39" si="3">(C36+C37)/C38</f>
        <v>#DIV/0!</v>
      </c>
      <c r="D39" s="15">
        <f t="shared" si="3"/>
        <v>1.8571428571428572</v>
      </c>
      <c r="E39" s="15" t="e">
        <f t="shared" si="3"/>
        <v>#DIV/0!</v>
      </c>
      <c r="F39" s="15" t="e">
        <f t="shared" si="3"/>
        <v>#DIV/0!</v>
      </c>
      <c r="G39" s="15">
        <f t="shared" si="3"/>
        <v>1</v>
      </c>
      <c r="H39" s="15">
        <f t="shared" si="3"/>
        <v>1</v>
      </c>
      <c r="I39" s="15" t="e">
        <f t="shared" si="3"/>
        <v>#DIV/0!</v>
      </c>
      <c r="J39" s="15">
        <f t="shared" si="3"/>
        <v>1.0909090909090908</v>
      </c>
      <c r="K39" s="15">
        <f t="shared" si="3"/>
        <v>1</v>
      </c>
      <c r="L39" s="15">
        <f t="shared" si="3"/>
        <v>1.5</v>
      </c>
      <c r="M39" s="15">
        <f t="shared" si="3"/>
        <v>1</v>
      </c>
      <c r="N39" s="15">
        <f t="shared" si="3"/>
        <v>1</v>
      </c>
      <c r="O39" s="15">
        <f t="shared" si="3"/>
        <v>1</v>
      </c>
      <c r="P39" s="15" t="e">
        <f t="shared" si="3"/>
        <v>#DIV/0!</v>
      </c>
      <c r="Q39" s="15" t="e">
        <f t="shared" si="3"/>
        <v>#DIV/0!</v>
      </c>
      <c r="R39" s="15" t="e">
        <f t="shared" si="3"/>
        <v>#DIV/0!</v>
      </c>
      <c r="S39" s="15" t="e">
        <f t="shared" si="3"/>
        <v>#DIV/0!</v>
      </c>
      <c r="T39" s="16">
        <f t="shared" si="3"/>
        <v>1.2558139534883721</v>
      </c>
    </row>
    <row r="40" spans="1:20" ht="18" customHeight="1">
      <c r="A40" s="110">
        <v>44628</v>
      </c>
      <c r="B40" s="17" t="s">
        <v>20</v>
      </c>
      <c r="C40" s="21">
        <v>0</v>
      </c>
      <c r="D40" s="10">
        <v>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0</v>
      </c>
      <c r="L40" s="10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1">
        <f>SUM(C40:S40)</f>
        <v>3</v>
      </c>
    </row>
    <row r="41" spans="1:20" ht="18" customHeight="1">
      <c r="A41" s="111"/>
      <c r="B41" s="17" t="s">
        <v>21</v>
      </c>
      <c r="C41" s="10">
        <v>0</v>
      </c>
      <c r="D41" s="10">
        <v>9</v>
      </c>
      <c r="E41" s="10">
        <v>1</v>
      </c>
      <c r="F41" s="10">
        <v>1</v>
      </c>
      <c r="G41" s="10">
        <v>2</v>
      </c>
      <c r="H41" s="10">
        <v>0</v>
      </c>
      <c r="I41" s="10">
        <v>0</v>
      </c>
      <c r="J41" s="10">
        <v>11</v>
      </c>
      <c r="K41" s="10">
        <v>11</v>
      </c>
      <c r="L41" s="10">
        <v>7</v>
      </c>
      <c r="M41" s="10">
        <v>3</v>
      </c>
      <c r="N41" s="10">
        <v>0</v>
      </c>
      <c r="O41" s="10">
        <v>14</v>
      </c>
      <c r="P41" s="10">
        <v>3</v>
      </c>
      <c r="Q41" s="10">
        <v>0</v>
      </c>
      <c r="R41" s="10">
        <v>0</v>
      </c>
      <c r="S41" s="10">
        <v>0</v>
      </c>
      <c r="T41" s="11">
        <f>SUM(C41:S41)</f>
        <v>62</v>
      </c>
    </row>
    <row r="42" spans="1:20" ht="18" customHeight="1">
      <c r="A42" s="111"/>
      <c r="B42" s="17" t="s">
        <v>22</v>
      </c>
      <c r="C42" s="22">
        <v>0</v>
      </c>
      <c r="D42" s="22">
        <v>4</v>
      </c>
      <c r="E42" s="22">
        <v>1</v>
      </c>
      <c r="F42" s="22">
        <v>2</v>
      </c>
      <c r="G42" s="22">
        <v>2</v>
      </c>
      <c r="H42" s="22">
        <v>0</v>
      </c>
      <c r="I42" s="22">
        <v>0</v>
      </c>
      <c r="J42" s="22">
        <v>5</v>
      </c>
      <c r="K42" s="22">
        <v>9</v>
      </c>
      <c r="L42" s="22">
        <v>6</v>
      </c>
      <c r="M42" s="22">
        <v>2</v>
      </c>
      <c r="N42" s="22">
        <v>0</v>
      </c>
      <c r="O42" s="22">
        <v>11</v>
      </c>
      <c r="P42" s="22">
        <v>3</v>
      </c>
      <c r="Q42" s="22">
        <v>0</v>
      </c>
      <c r="R42" s="22">
        <v>0</v>
      </c>
      <c r="S42" s="22">
        <v>0</v>
      </c>
      <c r="T42" s="11">
        <f>SUM(C42:S42)</f>
        <v>45</v>
      </c>
    </row>
    <row r="43" spans="1:20" ht="18" customHeight="1">
      <c r="A43" s="111"/>
      <c r="B43" s="17" t="s">
        <v>23</v>
      </c>
      <c r="C43" s="15" t="e">
        <f t="shared" ref="C43:T43" si="4">(C40+C41)/C42</f>
        <v>#DIV/0!</v>
      </c>
      <c r="D43" s="15">
        <f t="shared" si="4"/>
        <v>2.25</v>
      </c>
      <c r="E43" s="15">
        <f t="shared" si="4"/>
        <v>1</v>
      </c>
      <c r="F43" s="15">
        <f t="shared" si="4"/>
        <v>1</v>
      </c>
      <c r="G43" s="15">
        <f t="shared" si="4"/>
        <v>1</v>
      </c>
      <c r="H43" s="15" t="e">
        <f t="shared" si="4"/>
        <v>#DIV/0!</v>
      </c>
      <c r="I43" s="15" t="e">
        <f t="shared" si="4"/>
        <v>#DIV/0!</v>
      </c>
      <c r="J43" s="15">
        <f t="shared" si="4"/>
        <v>2.4</v>
      </c>
      <c r="K43" s="15">
        <f t="shared" si="4"/>
        <v>1.2222222222222223</v>
      </c>
      <c r="L43" s="15">
        <f t="shared" si="4"/>
        <v>1.3333333333333333</v>
      </c>
      <c r="M43" s="15">
        <f t="shared" si="4"/>
        <v>1.5</v>
      </c>
      <c r="N43" s="15" t="e">
        <f t="shared" si="4"/>
        <v>#DIV/0!</v>
      </c>
      <c r="O43" s="15">
        <f t="shared" si="4"/>
        <v>1.2727272727272727</v>
      </c>
      <c r="P43" s="15">
        <f t="shared" si="4"/>
        <v>1</v>
      </c>
      <c r="Q43" s="15" t="e">
        <f t="shared" si="4"/>
        <v>#DIV/0!</v>
      </c>
      <c r="R43" s="15" t="e">
        <f t="shared" si="4"/>
        <v>#DIV/0!</v>
      </c>
      <c r="S43" s="15" t="e">
        <f t="shared" si="4"/>
        <v>#DIV/0!</v>
      </c>
      <c r="T43" s="16">
        <f t="shared" si="4"/>
        <v>1.4444444444444444</v>
      </c>
    </row>
    <row r="44" spans="1:20" ht="18" customHeight="1">
      <c r="A44" s="110">
        <v>44629</v>
      </c>
      <c r="B44" s="17" t="s">
        <v>20</v>
      </c>
      <c r="C44" s="21">
        <v>0</v>
      </c>
      <c r="D44" s="10">
        <v>0</v>
      </c>
      <c r="E44" s="10">
        <v>0</v>
      </c>
      <c r="F44" s="10">
        <v>1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1">
        <f>SUM(C44:S44)</f>
        <v>4</v>
      </c>
    </row>
    <row r="45" spans="1:20" ht="18" customHeight="1">
      <c r="A45" s="111"/>
      <c r="B45" s="17" t="s">
        <v>21</v>
      </c>
      <c r="C45" s="10">
        <v>1</v>
      </c>
      <c r="D45" s="10">
        <v>6</v>
      </c>
      <c r="E45" s="10">
        <v>1</v>
      </c>
      <c r="F45" s="10">
        <v>3</v>
      </c>
      <c r="G45" s="10">
        <v>1</v>
      </c>
      <c r="H45" s="10">
        <v>3</v>
      </c>
      <c r="I45" s="10">
        <v>1</v>
      </c>
      <c r="J45" s="10">
        <v>24</v>
      </c>
      <c r="K45" s="10">
        <v>2</v>
      </c>
      <c r="L45" s="10">
        <v>16</v>
      </c>
      <c r="M45" s="10">
        <v>8</v>
      </c>
      <c r="N45" s="10">
        <v>0</v>
      </c>
      <c r="O45" s="10">
        <v>9</v>
      </c>
      <c r="P45" s="10">
        <v>0</v>
      </c>
      <c r="Q45" s="10">
        <v>1</v>
      </c>
      <c r="R45" s="10">
        <v>0</v>
      </c>
      <c r="S45" s="10">
        <v>0</v>
      </c>
      <c r="T45" s="11">
        <f>SUM(C45:S45)</f>
        <v>76</v>
      </c>
    </row>
    <row r="46" spans="1:20" ht="18" customHeight="1">
      <c r="A46" s="111"/>
      <c r="B46" s="17" t="s">
        <v>22</v>
      </c>
      <c r="C46" s="22">
        <v>1</v>
      </c>
      <c r="D46" s="22">
        <v>4</v>
      </c>
      <c r="E46" s="22">
        <v>1</v>
      </c>
      <c r="F46" s="22">
        <v>3</v>
      </c>
      <c r="G46" s="22">
        <v>1</v>
      </c>
      <c r="H46" s="22">
        <v>4</v>
      </c>
      <c r="I46" s="22">
        <v>1</v>
      </c>
      <c r="J46" s="22">
        <v>21</v>
      </c>
      <c r="K46" s="22">
        <v>2</v>
      </c>
      <c r="L46" s="22">
        <v>11</v>
      </c>
      <c r="M46" s="22">
        <v>9</v>
      </c>
      <c r="N46" s="22">
        <v>0</v>
      </c>
      <c r="O46" s="22">
        <v>6</v>
      </c>
      <c r="P46" s="22">
        <v>0</v>
      </c>
      <c r="Q46" s="22">
        <v>1</v>
      </c>
      <c r="R46" s="22">
        <v>0</v>
      </c>
      <c r="S46" s="22">
        <v>0</v>
      </c>
      <c r="T46" s="11">
        <f>SUM(C46:S46)</f>
        <v>65</v>
      </c>
    </row>
    <row r="47" spans="1:20" ht="18" customHeight="1">
      <c r="A47" s="111"/>
      <c r="B47" s="17" t="s">
        <v>23</v>
      </c>
      <c r="C47" s="15">
        <f t="shared" ref="C47:T47" si="5">(C44+C45)/C46</f>
        <v>1</v>
      </c>
      <c r="D47" s="15">
        <f t="shared" si="5"/>
        <v>1.5</v>
      </c>
      <c r="E47" s="15">
        <f t="shared" si="5"/>
        <v>1</v>
      </c>
      <c r="F47" s="15">
        <f t="shared" si="5"/>
        <v>1.3333333333333333</v>
      </c>
      <c r="G47" s="15">
        <f t="shared" si="5"/>
        <v>1</v>
      </c>
      <c r="H47" s="15">
        <f t="shared" si="5"/>
        <v>1</v>
      </c>
      <c r="I47" s="15">
        <f t="shared" si="5"/>
        <v>1</v>
      </c>
      <c r="J47" s="15">
        <f t="shared" si="5"/>
        <v>1.1904761904761905</v>
      </c>
      <c r="K47" s="15">
        <f t="shared" si="5"/>
        <v>1</v>
      </c>
      <c r="L47" s="15">
        <f t="shared" si="5"/>
        <v>1.4545454545454546</v>
      </c>
      <c r="M47" s="15">
        <f t="shared" si="5"/>
        <v>1</v>
      </c>
      <c r="N47" s="15" t="e">
        <f t="shared" si="5"/>
        <v>#DIV/0!</v>
      </c>
      <c r="O47" s="15">
        <f t="shared" si="5"/>
        <v>1.5</v>
      </c>
      <c r="P47" s="15" t="e">
        <f t="shared" si="5"/>
        <v>#DIV/0!</v>
      </c>
      <c r="Q47" s="15">
        <f t="shared" si="5"/>
        <v>1</v>
      </c>
      <c r="R47" s="15" t="e">
        <f t="shared" si="5"/>
        <v>#DIV/0!</v>
      </c>
      <c r="S47" s="15" t="e">
        <f t="shared" si="5"/>
        <v>#DIV/0!</v>
      </c>
      <c r="T47" s="16">
        <f t="shared" si="5"/>
        <v>1.2307692307692308</v>
      </c>
    </row>
    <row r="48" spans="1:20" ht="18" customHeight="1">
      <c r="A48" s="110">
        <v>44630</v>
      </c>
      <c r="B48" s="17" t="s">
        <v>20</v>
      </c>
      <c r="C48" s="21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</v>
      </c>
      <c r="I48" s="10">
        <v>0</v>
      </c>
      <c r="J48" s="10">
        <v>2</v>
      </c>
      <c r="K48" s="10">
        <v>0</v>
      </c>
      <c r="L48" s="10">
        <v>1</v>
      </c>
      <c r="M48" s="10">
        <v>4</v>
      </c>
      <c r="N48" s="10">
        <v>0</v>
      </c>
      <c r="O48" s="10">
        <v>0</v>
      </c>
      <c r="P48" s="10">
        <v>1</v>
      </c>
      <c r="Q48" s="10">
        <v>0</v>
      </c>
      <c r="R48" s="10">
        <v>0</v>
      </c>
      <c r="S48" s="10">
        <v>1</v>
      </c>
      <c r="T48" s="11">
        <f>SUM(C48:S48)</f>
        <v>11</v>
      </c>
    </row>
    <row r="49" spans="1:20" ht="18" customHeight="1">
      <c r="A49" s="111"/>
      <c r="B49" s="17" t="s">
        <v>21</v>
      </c>
      <c r="C49" s="10">
        <v>1</v>
      </c>
      <c r="D49" s="10">
        <v>7</v>
      </c>
      <c r="E49" s="10">
        <v>1</v>
      </c>
      <c r="F49" s="10">
        <v>2</v>
      </c>
      <c r="G49" s="10">
        <v>4</v>
      </c>
      <c r="H49" s="10">
        <v>4</v>
      </c>
      <c r="I49" s="10">
        <v>0</v>
      </c>
      <c r="J49" s="10">
        <v>12</v>
      </c>
      <c r="K49" s="10">
        <v>10</v>
      </c>
      <c r="L49" s="10">
        <v>5</v>
      </c>
      <c r="M49" s="10">
        <v>6</v>
      </c>
      <c r="N49" s="10">
        <v>0</v>
      </c>
      <c r="O49" s="10">
        <v>8</v>
      </c>
      <c r="P49" s="10">
        <v>4</v>
      </c>
      <c r="Q49" s="10">
        <v>0</v>
      </c>
      <c r="R49" s="10">
        <v>0</v>
      </c>
      <c r="S49" s="10">
        <v>0</v>
      </c>
      <c r="T49" s="11">
        <f>SUM(C49:S49)</f>
        <v>64</v>
      </c>
    </row>
    <row r="50" spans="1:20" ht="18" customHeight="1">
      <c r="A50" s="111"/>
      <c r="B50" s="17" t="s">
        <v>22</v>
      </c>
      <c r="C50" s="22">
        <v>1</v>
      </c>
      <c r="D50" s="22">
        <v>6</v>
      </c>
      <c r="E50" s="22">
        <v>1</v>
      </c>
      <c r="F50" s="22">
        <v>2</v>
      </c>
      <c r="G50" s="22">
        <v>3</v>
      </c>
      <c r="H50" s="22">
        <v>3</v>
      </c>
      <c r="I50" s="22">
        <v>0</v>
      </c>
      <c r="J50" s="22">
        <v>13</v>
      </c>
      <c r="K50" s="22">
        <v>8</v>
      </c>
      <c r="L50" s="22">
        <v>4</v>
      </c>
      <c r="M50" s="22">
        <v>10</v>
      </c>
      <c r="N50" s="22">
        <v>0</v>
      </c>
      <c r="O50" s="22">
        <v>7</v>
      </c>
      <c r="P50" s="22">
        <v>5</v>
      </c>
      <c r="Q50" s="22">
        <v>0</v>
      </c>
      <c r="R50" s="22">
        <v>0</v>
      </c>
      <c r="S50" s="22">
        <v>1</v>
      </c>
      <c r="T50" s="11">
        <f>SUM(C50:S50)</f>
        <v>64</v>
      </c>
    </row>
    <row r="51" spans="1:20" ht="18" customHeight="1">
      <c r="A51" s="111"/>
      <c r="B51" s="17" t="s">
        <v>23</v>
      </c>
      <c r="C51" s="15">
        <f t="shared" ref="C51:T51" si="6">(C48+C49)/C50</f>
        <v>1</v>
      </c>
      <c r="D51" s="15">
        <f t="shared" si="6"/>
        <v>1.1666666666666667</v>
      </c>
      <c r="E51" s="15">
        <f t="shared" si="6"/>
        <v>1</v>
      </c>
      <c r="F51" s="15">
        <f t="shared" si="6"/>
        <v>1</v>
      </c>
      <c r="G51" s="15">
        <f t="shared" si="6"/>
        <v>1.3333333333333333</v>
      </c>
      <c r="H51" s="15">
        <f t="shared" si="6"/>
        <v>2</v>
      </c>
      <c r="I51" s="15" t="e">
        <f t="shared" si="6"/>
        <v>#DIV/0!</v>
      </c>
      <c r="J51" s="15">
        <f t="shared" si="6"/>
        <v>1.0769230769230769</v>
      </c>
      <c r="K51" s="15">
        <f t="shared" si="6"/>
        <v>1.25</v>
      </c>
      <c r="L51" s="15">
        <f t="shared" si="6"/>
        <v>1.5</v>
      </c>
      <c r="M51" s="15">
        <f t="shared" si="6"/>
        <v>1</v>
      </c>
      <c r="N51" s="15" t="e">
        <f t="shared" si="6"/>
        <v>#DIV/0!</v>
      </c>
      <c r="O51" s="15">
        <f t="shared" si="6"/>
        <v>1.1428571428571428</v>
      </c>
      <c r="P51" s="15">
        <f t="shared" si="6"/>
        <v>1</v>
      </c>
      <c r="Q51" s="15" t="e">
        <f t="shared" si="6"/>
        <v>#DIV/0!</v>
      </c>
      <c r="R51" s="15" t="e">
        <f t="shared" si="6"/>
        <v>#DIV/0!</v>
      </c>
      <c r="S51" s="15">
        <f t="shared" si="6"/>
        <v>1</v>
      </c>
      <c r="T51" s="16">
        <f t="shared" si="6"/>
        <v>1.171875</v>
      </c>
    </row>
    <row r="52" spans="1:20" ht="18" customHeight="1">
      <c r="A52" s="110">
        <v>44631</v>
      </c>
      <c r="B52" s="17" t="s">
        <v>20</v>
      </c>
      <c r="C52" s="21">
        <v>0</v>
      </c>
      <c r="D52" s="10">
        <v>2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2</v>
      </c>
      <c r="L52" s="10">
        <v>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1">
        <f>SUM(C52:S52)</f>
        <v>5</v>
      </c>
    </row>
    <row r="53" spans="1:20" ht="18" customHeight="1">
      <c r="A53" s="111"/>
      <c r="B53" s="17" t="s">
        <v>21</v>
      </c>
      <c r="C53" s="10">
        <v>5</v>
      </c>
      <c r="D53" s="10">
        <v>10</v>
      </c>
      <c r="E53" s="10">
        <v>1</v>
      </c>
      <c r="F53" s="10">
        <v>3</v>
      </c>
      <c r="G53" s="10">
        <v>1</v>
      </c>
      <c r="H53" s="10">
        <v>2</v>
      </c>
      <c r="I53" s="10">
        <v>0</v>
      </c>
      <c r="J53" s="10">
        <v>17</v>
      </c>
      <c r="K53" s="10">
        <v>7</v>
      </c>
      <c r="L53" s="10">
        <v>11</v>
      </c>
      <c r="M53" s="10">
        <v>9</v>
      </c>
      <c r="N53" s="10">
        <v>4</v>
      </c>
      <c r="O53" s="10">
        <v>5</v>
      </c>
      <c r="P53" s="10">
        <v>1</v>
      </c>
      <c r="Q53" s="10">
        <v>1</v>
      </c>
      <c r="R53" s="10">
        <v>0</v>
      </c>
      <c r="S53" s="10">
        <v>1</v>
      </c>
      <c r="T53" s="11">
        <f>SUM(C53:S53)</f>
        <v>78</v>
      </c>
    </row>
    <row r="54" spans="1:20" ht="18" customHeight="1">
      <c r="A54" s="111"/>
      <c r="B54" s="17" t="s">
        <v>22</v>
      </c>
      <c r="C54" s="22">
        <v>4</v>
      </c>
      <c r="D54" s="22">
        <v>11</v>
      </c>
      <c r="E54" s="22">
        <v>1</v>
      </c>
      <c r="F54" s="22">
        <v>3</v>
      </c>
      <c r="G54" s="22">
        <v>1</v>
      </c>
      <c r="H54" s="22">
        <v>2</v>
      </c>
      <c r="I54" s="22">
        <v>0</v>
      </c>
      <c r="J54" s="22">
        <v>15</v>
      </c>
      <c r="K54" s="22">
        <v>5</v>
      </c>
      <c r="L54" s="22">
        <v>10</v>
      </c>
      <c r="M54" s="22">
        <v>7</v>
      </c>
      <c r="N54" s="22">
        <v>1</v>
      </c>
      <c r="O54" s="22">
        <v>5</v>
      </c>
      <c r="P54" s="22">
        <v>1</v>
      </c>
      <c r="Q54" s="22">
        <v>1</v>
      </c>
      <c r="R54" s="22">
        <v>0</v>
      </c>
      <c r="S54" s="22">
        <v>1</v>
      </c>
      <c r="T54" s="11">
        <f>SUM(C54:S54)</f>
        <v>68</v>
      </c>
    </row>
    <row r="55" spans="1:20" ht="18" customHeight="1">
      <c r="A55" s="111"/>
      <c r="B55" s="17" t="s">
        <v>23</v>
      </c>
      <c r="C55" s="15">
        <f t="shared" ref="C55:T55" si="7">(C52+C53)/C54</f>
        <v>1.25</v>
      </c>
      <c r="D55" s="15">
        <f t="shared" si="7"/>
        <v>1.0909090909090908</v>
      </c>
      <c r="E55" s="15">
        <f t="shared" si="7"/>
        <v>1</v>
      </c>
      <c r="F55" s="15">
        <f t="shared" si="7"/>
        <v>1</v>
      </c>
      <c r="G55" s="15">
        <f t="shared" si="7"/>
        <v>1</v>
      </c>
      <c r="H55" s="15">
        <f t="shared" si="7"/>
        <v>1</v>
      </c>
      <c r="I55" s="15" t="e">
        <f t="shared" si="7"/>
        <v>#DIV/0!</v>
      </c>
      <c r="J55" s="15">
        <f t="shared" si="7"/>
        <v>1.1333333333333333</v>
      </c>
      <c r="K55" s="15">
        <f t="shared" si="7"/>
        <v>1.8</v>
      </c>
      <c r="L55" s="15">
        <f t="shared" si="7"/>
        <v>1.2</v>
      </c>
      <c r="M55" s="15">
        <f t="shared" si="7"/>
        <v>1.2857142857142858</v>
      </c>
      <c r="N55" s="15">
        <f t="shared" si="7"/>
        <v>4</v>
      </c>
      <c r="O55" s="15">
        <f t="shared" si="7"/>
        <v>1</v>
      </c>
      <c r="P55" s="15">
        <f t="shared" si="7"/>
        <v>1</v>
      </c>
      <c r="Q55" s="15">
        <f t="shared" si="7"/>
        <v>1</v>
      </c>
      <c r="R55" s="15" t="e">
        <f t="shared" si="7"/>
        <v>#DIV/0!</v>
      </c>
      <c r="S55" s="15">
        <f t="shared" si="7"/>
        <v>1</v>
      </c>
      <c r="T55" s="16">
        <f t="shared" si="7"/>
        <v>1.2205882352941178</v>
      </c>
    </row>
    <row r="56" spans="1:20" ht="18" customHeight="1">
      <c r="A56" s="110">
        <v>44632</v>
      </c>
      <c r="B56" s="17" t="s">
        <v>20</v>
      </c>
      <c r="C56" s="21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1">
        <f>SUM(C56:S56)</f>
        <v>1</v>
      </c>
    </row>
    <row r="57" spans="1:20" ht="18" customHeight="1">
      <c r="A57" s="111"/>
      <c r="B57" s="17" t="s">
        <v>21</v>
      </c>
      <c r="C57" s="10">
        <v>3</v>
      </c>
      <c r="D57" s="10">
        <v>1</v>
      </c>
      <c r="E57" s="10">
        <v>2</v>
      </c>
      <c r="F57" s="10">
        <v>2</v>
      </c>
      <c r="G57" s="10">
        <v>0</v>
      </c>
      <c r="H57" s="10">
        <v>0</v>
      </c>
      <c r="I57" s="10">
        <v>0</v>
      </c>
      <c r="J57" s="10">
        <v>10</v>
      </c>
      <c r="K57" s="10">
        <v>3</v>
      </c>
      <c r="L57" s="10">
        <v>3</v>
      </c>
      <c r="M57" s="10">
        <v>34</v>
      </c>
      <c r="N57" s="10">
        <v>3</v>
      </c>
      <c r="O57" s="10">
        <v>1</v>
      </c>
      <c r="P57" s="10">
        <v>0</v>
      </c>
      <c r="Q57" s="10">
        <v>0</v>
      </c>
      <c r="R57" s="10">
        <v>0</v>
      </c>
      <c r="S57" s="10">
        <v>1</v>
      </c>
      <c r="T57" s="11">
        <f>SUM(C57:S57)</f>
        <v>63</v>
      </c>
    </row>
    <row r="58" spans="1:20" ht="18" customHeight="1">
      <c r="A58" s="111"/>
      <c r="B58" s="17" t="s">
        <v>22</v>
      </c>
      <c r="C58" s="22">
        <v>3</v>
      </c>
      <c r="D58" s="22">
        <v>1</v>
      </c>
      <c r="E58" s="22">
        <v>2</v>
      </c>
      <c r="F58" s="22">
        <v>2</v>
      </c>
      <c r="G58" s="22">
        <v>0</v>
      </c>
      <c r="H58" s="22">
        <v>0</v>
      </c>
      <c r="I58" s="22">
        <v>0</v>
      </c>
      <c r="J58" s="22">
        <v>6</v>
      </c>
      <c r="K58" s="22">
        <v>2</v>
      </c>
      <c r="L58" s="22">
        <v>2</v>
      </c>
      <c r="M58" s="22">
        <v>28</v>
      </c>
      <c r="N58" s="22">
        <v>3</v>
      </c>
      <c r="O58" s="22">
        <v>1</v>
      </c>
      <c r="P58" s="22">
        <v>0</v>
      </c>
      <c r="Q58" s="22">
        <v>0</v>
      </c>
      <c r="R58" s="22">
        <v>0</v>
      </c>
      <c r="S58" s="22">
        <v>1</v>
      </c>
      <c r="T58" s="11">
        <f>SUM(C58:S58)</f>
        <v>51</v>
      </c>
    </row>
    <row r="59" spans="1:20" ht="18" customHeight="1">
      <c r="A59" s="111"/>
      <c r="B59" s="17" t="s">
        <v>23</v>
      </c>
      <c r="C59" s="15">
        <f t="shared" ref="C59:T59" si="8">(C56+C57)/C58</f>
        <v>1</v>
      </c>
      <c r="D59" s="15">
        <f t="shared" si="8"/>
        <v>1</v>
      </c>
      <c r="E59" s="15">
        <f t="shared" si="8"/>
        <v>1</v>
      </c>
      <c r="F59" s="15">
        <f t="shared" si="8"/>
        <v>1</v>
      </c>
      <c r="G59" s="15" t="e">
        <f t="shared" si="8"/>
        <v>#DIV/0!</v>
      </c>
      <c r="H59" s="15" t="e">
        <f t="shared" si="8"/>
        <v>#DIV/0!</v>
      </c>
      <c r="I59" s="15" t="e">
        <f t="shared" si="8"/>
        <v>#DIV/0!</v>
      </c>
      <c r="J59" s="15">
        <f t="shared" si="8"/>
        <v>1.8333333333333333</v>
      </c>
      <c r="K59" s="15">
        <f t="shared" si="8"/>
        <v>1.5</v>
      </c>
      <c r="L59" s="15">
        <f t="shared" si="8"/>
        <v>1.5</v>
      </c>
      <c r="M59" s="15">
        <f t="shared" si="8"/>
        <v>1.2142857142857142</v>
      </c>
      <c r="N59" s="15">
        <f t="shared" si="8"/>
        <v>1</v>
      </c>
      <c r="O59" s="15">
        <f t="shared" si="8"/>
        <v>1</v>
      </c>
      <c r="P59" s="15" t="e">
        <f t="shared" si="8"/>
        <v>#DIV/0!</v>
      </c>
      <c r="Q59" s="15" t="e">
        <f t="shared" si="8"/>
        <v>#DIV/0!</v>
      </c>
      <c r="R59" s="15" t="e">
        <f t="shared" si="8"/>
        <v>#DIV/0!</v>
      </c>
      <c r="S59" s="15">
        <f t="shared" si="8"/>
        <v>1</v>
      </c>
      <c r="T59" s="16">
        <f t="shared" si="8"/>
        <v>1.2549019607843137</v>
      </c>
    </row>
    <row r="60" spans="1:20" ht="18" customHeight="1">
      <c r="A60" s="110">
        <v>44633</v>
      </c>
      <c r="B60" s="17" t="s">
        <v>20</v>
      </c>
      <c r="C60" s="21">
        <v>3</v>
      </c>
      <c r="D60" s="10">
        <v>4</v>
      </c>
      <c r="E60" s="10">
        <v>2</v>
      </c>
      <c r="F60" s="10">
        <v>6</v>
      </c>
      <c r="G60" s="10">
        <v>1</v>
      </c>
      <c r="H60" s="10">
        <v>1</v>
      </c>
      <c r="I60" s="10">
        <v>0</v>
      </c>
      <c r="J60" s="10">
        <v>9</v>
      </c>
      <c r="K60" s="10">
        <v>0</v>
      </c>
      <c r="L60" s="10">
        <v>5</v>
      </c>
      <c r="M60" s="10">
        <v>5</v>
      </c>
      <c r="N60" s="10">
        <v>1</v>
      </c>
      <c r="O60" s="10">
        <v>1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41</v>
      </c>
    </row>
    <row r="61" spans="1:20" ht="18" customHeight="1">
      <c r="A61" s="111"/>
      <c r="B61" s="17" t="s">
        <v>21</v>
      </c>
      <c r="C61" s="10">
        <v>9</v>
      </c>
      <c r="D61" s="10">
        <v>14</v>
      </c>
      <c r="E61" s="10">
        <v>2</v>
      </c>
      <c r="F61" s="10">
        <v>4</v>
      </c>
      <c r="G61" s="10">
        <v>5</v>
      </c>
      <c r="H61" s="10">
        <v>4</v>
      </c>
      <c r="I61" s="10">
        <v>3</v>
      </c>
      <c r="J61" s="10">
        <v>20</v>
      </c>
      <c r="K61" s="10">
        <v>3</v>
      </c>
      <c r="L61" s="10">
        <v>14</v>
      </c>
      <c r="M61" s="10">
        <v>34</v>
      </c>
      <c r="N61" s="10">
        <v>6</v>
      </c>
      <c r="O61" s="10">
        <v>7</v>
      </c>
      <c r="P61" s="10">
        <v>2</v>
      </c>
      <c r="Q61" s="10">
        <v>1</v>
      </c>
      <c r="R61" s="10">
        <v>0</v>
      </c>
      <c r="S61" s="10">
        <v>0</v>
      </c>
      <c r="T61" s="11">
        <f>SUM(C61:S61)</f>
        <v>128</v>
      </c>
    </row>
    <row r="62" spans="1:20" ht="18" customHeight="1">
      <c r="A62" s="111"/>
      <c r="B62" s="17" t="s">
        <v>22</v>
      </c>
      <c r="C62" s="22">
        <v>11</v>
      </c>
      <c r="D62" s="22">
        <v>13</v>
      </c>
      <c r="E62" s="22">
        <v>4</v>
      </c>
      <c r="F62" s="22">
        <v>10</v>
      </c>
      <c r="G62" s="22">
        <v>6</v>
      </c>
      <c r="H62" s="22">
        <v>4</v>
      </c>
      <c r="I62" s="22">
        <v>3</v>
      </c>
      <c r="J62" s="22">
        <v>23</v>
      </c>
      <c r="K62" s="22">
        <v>3</v>
      </c>
      <c r="L62" s="22">
        <v>17</v>
      </c>
      <c r="M62" s="22">
        <v>37</v>
      </c>
      <c r="N62" s="22">
        <v>6</v>
      </c>
      <c r="O62" s="22">
        <v>8</v>
      </c>
      <c r="P62" s="22">
        <v>4</v>
      </c>
      <c r="Q62" s="22">
        <v>2</v>
      </c>
      <c r="R62" s="22">
        <v>0</v>
      </c>
      <c r="S62" s="22">
        <v>0</v>
      </c>
      <c r="T62" s="11">
        <f>SUM(C62:S62)</f>
        <v>151</v>
      </c>
    </row>
    <row r="63" spans="1:20" ht="18" customHeight="1">
      <c r="A63" s="111"/>
      <c r="B63" s="17" t="s">
        <v>23</v>
      </c>
      <c r="C63" s="15">
        <f t="shared" ref="C63:T63" si="9">(C60+C61)/C62</f>
        <v>1.0909090909090908</v>
      </c>
      <c r="D63" s="15">
        <f t="shared" si="9"/>
        <v>1.3846153846153846</v>
      </c>
      <c r="E63" s="15">
        <f t="shared" si="9"/>
        <v>1</v>
      </c>
      <c r="F63" s="15">
        <f t="shared" si="9"/>
        <v>1</v>
      </c>
      <c r="G63" s="15">
        <f t="shared" si="9"/>
        <v>1</v>
      </c>
      <c r="H63" s="15">
        <f t="shared" si="9"/>
        <v>1.25</v>
      </c>
      <c r="I63" s="15">
        <f t="shared" si="9"/>
        <v>1</v>
      </c>
      <c r="J63" s="15">
        <f t="shared" si="9"/>
        <v>1.2608695652173914</v>
      </c>
      <c r="K63" s="15">
        <f t="shared" si="9"/>
        <v>1</v>
      </c>
      <c r="L63" s="15">
        <f t="shared" si="9"/>
        <v>1.1176470588235294</v>
      </c>
      <c r="M63" s="15">
        <f t="shared" si="9"/>
        <v>1.0540540540540539</v>
      </c>
      <c r="N63" s="15">
        <f t="shared" si="9"/>
        <v>1.1666666666666667</v>
      </c>
      <c r="O63" s="15">
        <f t="shared" si="9"/>
        <v>1</v>
      </c>
      <c r="P63" s="15">
        <f t="shared" si="9"/>
        <v>1</v>
      </c>
      <c r="Q63" s="15">
        <f t="shared" si="9"/>
        <v>1</v>
      </c>
      <c r="R63" s="15" t="e">
        <f t="shared" si="9"/>
        <v>#DIV/0!</v>
      </c>
      <c r="S63" s="15" t="e">
        <f t="shared" si="9"/>
        <v>#DIV/0!</v>
      </c>
      <c r="T63" s="16">
        <f t="shared" si="9"/>
        <v>1.119205298013245</v>
      </c>
    </row>
    <row r="64" spans="1:20" ht="18" customHeight="1">
      <c r="A64" s="110">
        <v>44634</v>
      </c>
      <c r="B64" s="17" t="s">
        <v>20</v>
      </c>
      <c r="C64" s="21">
        <v>2</v>
      </c>
      <c r="D64" s="10">
        <v>2</v>
      </c>
      <c r="E64" s="10">
        <v>0</v>
      </c>
      <c r="F64" s="10">
        <v>0</v>
      </c>
      <c r="G64" s="10">
        <v>0</v>
      </c>
      <c r="H64" s="10">
        <v>1</v>
      </c>
      <c r="I64" s="10">
        <v>0</v>
      </c>
      <c r="J64" s="10">
        <v>2</v>
      </c>
      <c r="K64" s="10">
        <v>0</v>
      </c>
      <c r="L64" s="10">
        <v>0</v>
      </c>
      <c r="M64" s="10">
        <v>1</v>
      </c>
      <c r="N64" s="10">
        <v>0</v>
      </c>
      <c r="O64" s="10">
        <v>1</v>
      </c>
      <c r="P64" s="10">
        <v>0</v>
      </c>
      <c r="Q64" s="10">
        <v>0</v>
      </c>
      <c r="R64" s="10">
        <v>0</v>
      </c>
      <c r="S64" s="10">
        <v>0</v>
      </c>
      <c r="T64" s="11">
        <f>SUM(C64:S64)</f>
        <v>9</v>
      </c>
    </row>
    <row r="65" spans="1:20" ht="18" customHeight="1">
      <c r="A65" s="111"/>
      <c r="B65" s="17" t="s">
        <v>21</v>
      </c>
      <c r="C65" s="10">
        <v>21</v>
      </c>
      <c r="D65" s="10">
        <v>10</v>
      </c>
      <c r="E65" s="10">
        <v>1</v>
      </c>
      <c r="F65" s="10">
        <v>6</v>
      </c>
      <c r="G65" s="10">
        <v>0</v>
      </c>
      <c r="H65" s="10">
        <v>3</v>
      </c>
      <c r="I65" s="10">
        <v>1</v>
      </c>
      <c r="J65" s="10">
        <v>24</v>
      </c>
      <c r="K65" s="10">
        <v>2</v>
      </c>
      <c r="L65" s="10">
        <v>23</v>
      </c>
      <c r="M65" s="10">
        <v>22</v>
      </c>
      <c r="N65" s="10">
        <v>4</v>
      </c>
      <c r="O65" s="10">
        <v>9</v>
      </c>
      <c r="P65" s="10">
        <v>0</v>
      </c>
      <c r="Q65" s="10">
        <v>3</v>
      </c>
      <c r="R65" s="10">
        <v>0</v>
      </c>
      <c r="S65" s="10">
        <v>1</v>
      </c>
      <c r="T65" s="11">
        <f>SUM(C65:S65)</f>
        <v>130</v>
      </c>
    </row>
    <row r="66" spans="1:20" ht="18" customHeight="1">
      <c r="A66" s="111"/>
      <c r="B66" s="17" t="s">
        <v>22</v>
      </c>
      <c r="C66" s="22">
        <v>10</v>
      </c>
      <c r="D66" s="22">
        <v>12</v>
      </c>
      <c r="E66" s="22">
        <v>1</v>
      </c>
      <c r="F66" s="22">
        <v>5</v>
      </c>
      <c r="G66" s="22">
        <v>0</v>
      </c>
      <c r="H66" s="22">
        <v>3</v>
      </c>
      <c r="I66" s="22">
        <v>1</v>
      </c>
      <c r="J66" s="22">
        <v>12</v>
      </c>
      <c r="K66" s="22">
        <v>2</v>
      </c>
      <c r="L66" s="22">
        <v>15</v>
      </c>
      <c r="M66" s="22">
        <v>15</v>
      </c>
      <c r="N66" s="22">
        <v>4</v>
      </c>
      <c r="O66" s="22">
        <v>9</v>
      </c>
      <c r="P66" s="22">
        <v>0</v>
      </c>
      <c r="Q66" s="22">
        <v>3</v>
      </c>
      <c r="R66" s="22">
        <v>0</v>
      </c>
      <c r="S66" s="22">
        <v>1</v>
      </c>
      <c r="T66" s="11">
        <f>SUM(C66:S66)</f>
        <v>93</v>
      </c>
    </row>
    <row r="67" spans="1:20" ht="18" customHeight="1">
      <c r="A67" s="111"/>
      <c r="B67" s="17" t="s">
        <v>23</v>
      </c>
      <c r="C67" s="15">
        <f t="shared" ref="C67:T67" si="10">(C64+C65)/C66</f>
        <v>2.2999999999999998</v>
      </c>
      <c r="D67" s="15">
        <f t="shared" si="10"/>
        <v>1</v>
      </c>
      <c r="E67" s="15">
        <f t="shared" si="10"/>
        <v>1</v>
      </c>
      <c r="F67" s="15">
        <f t="shared" si="10"/>
        <v>1.2</v>
      </c>
      <c r="G67" s="15" t="e">
        <f t="shared" si="10"/>
        <v>#DIV/0!</v>
      </c>
      <c r="H67" s="15">
        <f t="shared" si="10"/>
        <v>1.3333333333333333</v>
      </c>
      <c r="I67" s="15">
        <f t="shared" si="10"/>
        <v>1</v>
      </c>
      <c r="J67" s="15">
        <f t="shared" si="10"/>
        <v>2.1666666666666665</v>
      </c>
      <c r="K67" s="15">
        <f t="shared" si="10"/>
        <v>1</v>
      </c>
      <c r="L67" s="15">
        <f t="shared" si="10"/>
        <v>1.5333333333333334</v>
      </c>
      <c r="M67" s="15">
        <f t="shared" si="10"/>
        <v>1.5333333333333334</v>
      </c>
      <c r="N67" s="15">
        <f t="shared" si="10"/>
        <v>1</v>
      </c>
      <c r="O67" s="15">
        <f t="shared" si="10"/>
        <v>1.1111111111111112</v>
      </c>
      <c r="P67" s="15" t="e">
        <f t="shared" si="10"/>
        <v>#DIV/0!</v>
      </c>
      <c r="Q67" s="15">
        <f t="shared" si="10"/>
        <v>1</v>
      </c>
      <c r="R67" s="15" t="e">
        <f t="shared" si="10"/>
        <v>#DIV/0!</v>
      </c>
      <c r="S67" s="15">
        <f t="shared" si="10"/>
        <v>1</v>
      </c>
      <c r="T67" s="16">
        <f t="shared" si="10"/>
        <v>1.4946236559139785</v>
      </c>
    </row>
    <row r="68" spans="1:20" ht="18" customHeight="1">
      <c r="A68" s="110">
        <v>44635</v>
      </c>
      <c r="B68" s="17" t="s">
        <v>20</v>
      </c>
      <c r="C68" s="21">
        <v>0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1</v>
      </c>
      <c r="K68" s="10">
        <v>0</v>
      </c>
      <c r="L68" s="10">
        <v>0</v>
      </c>
      <c r="M68" s="10">
        <v>2</v>
      </c>
      <c r="N68" s="10">
        <v>0</v>
      </c>
      <c r="O68" s="10">
        <v>0</v>
      </c>
      <c r="P68" s="10">
        <v>0</v>
      </c>
      <c r="Q68" s="10">
        <v>1</v>
      </c>
      <c r="R68" s="10">
        <v>0</v>
      </c>
      <c r="S68" s="10">
        <v>0</v>
      </c>
      <c r="T68" s="11">
        <f>SUM(C68:S68)</f>
        <v>5</v>
      </c>
    </row>
    <row r="69" spans="1:20" ht="18" customHeight="1">
      <c r="A69" s="111"/>
      <c r="B69" s="17" t="s">
        <v>21</v>
      </c>
      <c r="C69" s="10">
        <v>12</v>
      </c>
      <c r="D69" s="10">
        <v>23</v>
      </c>
      <c r="E69" s="10">
        <v>4</v>
      </c>
      <c r="F69" s="10">
        <v>10</v>
      </c>
      <c r="G69" s="10">
        <v>9</v>
      </c>
      <c r="H69" s="10">
        <v>6</v>
      </c>
      <c r="I69" s="10">
        <v>2</v>
      </c>
      <c r="J69" s="10">
        <v>29</v>
      </c>
      <c r="K69" s="10">
        <v>11</v>
      </c>
      <c r="L69" s="10">
        <v>21</v>
      </c>
      <c r="M69" s="10">
        <v>40</v>
      </c>
      <c r="N69" s="10">
        <v>8</v>
      </c>
      <c r="O69" s="10">
        <v>11</v>
      </c>
      <c r="P69" s="10">
        <v>6</v>
      </c>
      <c r="Q69" s="10">
        <v>4</v>
      </c>
      <c r="R69" s="10">
        <v>0</v>
      </c>
      <c r="S69" s="10">
        <v>0</v>
      </c>
      <c r="T69" s="11">
        <f>SUM(C69:S69)</f>
        <v>196</v>
      </c>
    </row>
    <row r="70" spans="1:20" ht="18" customHeight="1">
      <c r="A70" s="111"/>
      <c r="B70" s="17" t="s">
        <v>22</v>
      </c>
      <c r="C70" s="22">
        <v>10</v>
      </c>
      <c r="D70" s="22">
        <v>18</v>
      </c>
      <c r="E70" s="22">
        <v>3</v>
      </c>
      <c r="F70" s="22">
        <v>9</v>
      </c>
      <c r="G70" s="22">
        <v>9</v>
      </c>
      <c r="H70" s="22">
        <v>4</v>
      </c>
      <c r="I70" s="22">
        <v>2</v>
      </c>
      <c r="J70" s="22">
        <v>17</v>
      </c>
      <c r="K70" s="22">
        <v>9</v>
      </c>
      <c r="L70" s="22">
        <v>12</v>
      </c>
      <c r="M70" s="22">
        <v>40</v>
      </c>
      <c r="N70" s="22">
        <v>7</v>
      </c>
      <c r="O70" s="22">
        <v>8</v>
      </c>
      <c r="P70" s="22">
        <v>4</v>
      </c>
      <c r="Q70" s="22">
        <v>5</v>
      </c>
      <c r="R70" s="22">
        <v>0</v>
      </c>
      <c r="S70" s="22">
        <v>0</v>
      </c>
      <c r="T70" s="11">
        <f>SUM(C70:S70)</f>
        <v>157</v>
      </c>
    </row>
    <row r="71" spans="1:20" ht="18" customHeight="1">
      <c r="A71" s="111"/>
      <c r="B71" s="17" t="s">
        <v>23</v>
      </c>
      <c r="C71" s="15">
        <f t="shared" ref="C71:T71" si="11">(C68+C69)/C70</f>
        <v>1.2</v>
      </c>
      <c r="D71" s="15">
        <f t="shared" si="11"/>
        <v>1.3333333333333333</v>
      </c>
      <c r="E71" s="15">
        <f t="shared" si="11"/>
        <v>1.3333333333333333</v>
      </c>
      <c r="F71" s="15">
        <f t="shared" si="11"/>
        <v>1.1111111111111112</v>
      </c>
      <c r="G71" s="15">
        <f t="shared" si="11"/>
        <v>1</v>
      </c>
      <c r="H71" s="15">
        <f t="shared" si="11"/>
        <v>1.5</v>
      </c>
      <c r="I71" s="15">
        <f t="shared" si="11"/>
        <v>1</v>
      </c>
      <c r="J71" s="15">
        <f t="shared" si="11"/>
        <v>1.7647058823529411</v>
      </c>
      <c r="K71" s="15">
        <f t="shared" si="11"/>
        <v>1.2222222222222223</v>
      </c>
      <c r="L71" s="15">
        <f t="shared" si="11"/>
        <v>1.75</v>
      </c>
      <c r="M71" s="15">
        <f t="shared" si="11"/>
        <v>1.05</v>
      </c>
      <c r="N71" s="15">
        <f t="shared" si="11"/>
        <v>1.1428571428571428</v>
      </c>
      <c r="O71" s="15">
        <f t="shared" si="11"/>
        <v>1.375</v>
      </c>
      <c r="P71" s="15">
        <f t="shared" si="11"/>
        <v>1.5</v>
      </c>
      <c r="Q71" s="15">
        <f t="shared" si="11"/>
        <v>1</v>
      </c>
      <c r="R71" s="15" t="e">
        <f t="shared" si="11"/>
        <v>#DIV/0!</v>
      </c>
      <c r="S71" s="15" t="e">
        <f t="shared" si="11"/>
        <v>#DIV/0!</v>
      </c>
      <c r="T71" s="16">
        <f t="shared" si="11"/>
        <v>1.2802547770700636</v>
      </c>
    </row>
    <row r="72" spans="1:20" ht="18" customHeight="1">
      <c r="A72" s="110">
        <v>44636</v>
      </c>
      <c r="B72" s="17" t="s">
        <v>20</v>
      </c>
      <c r="C72" s="21">
        <v>1</v>
      </c>
      <c r="D72" s="10">
        <v>2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1</v>
      </c>
      <c r="K72" s="10">
        <v>0</v>
      </c>
      <c r="L72" s="10">
        <v>4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1">
        <f>SUM(C72:S72)</f>
        <v>8</v>
      </c>
    </row>
    <row r="73" spans="1:20" ht="18" customHeight="1">
      <c r="A73" s="111"/>
      <c r="B73" s="17" t="s">
        <v>21</v>
      </c>
      <c r="C73" s="10">
        <v>8</v>
      </c>
      <c r="D73" s="10">
        <v>5</v>
      </c>
      <c r="E73" s="10">
        <v>4</v>
      </c>
      <c r="F73" s="10">
        <v>3</v>
      </c>
      <c r="G73" s="10">
        <v>3</v>
      </c>
      <c r="H73" s="10">
        <v>10</v>
      </c>
      <c r="I73" s="10">
        <v>2</v>
      </c>
      <c r="J73" s="10">
        <v>17</v>
      </c>
      <c r="K73" s="10">
        <v>10</v>
      </c>
      <c r="L73" s="10">
        <v>37</v>
      </c>
      <c r="M73" s="10">
        <v>44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150</v>
      </c>
    </row>
    <row r="74" spans="1:20" ht="18" customHeight="1">
      <c r="A74" s="111"/>
      <c r="B74" s="17" t="s">
        <v>24</v>
      </c>
      <c r="C74" s="10">
        <v>3</v>
      </c>
      <c r="D74" s="10">
        <v>1</v>
      </c>
      <c r="E74" s="10">
        <v>1</v>
      </c>
      <c r="F74" s="10">
        <v>0</v>
      </c>
      <c r="G74" s="10">
        <v>2</v>
      </c>
      <c r="H74" s="10">
        <v>7</v>
      </c>
      <c r="I74" s="10">
        <v>0</v>
      </c>
      <c r="J74" s="10">
        <v>8</v>
      </c>
      <c r="K74" s="10">
        <v>5</v>
      </c>
      <c r="L74" s="10">
        <v>15</v>
      </c>
      <c r="M74" s="10">
        <v>23</v>
      </c>
      <c r="N74" s="10">
        <v>0</v>
      </c>
      <c r="O74" s="10">
        <v>4</v>
      </c>
      <c r="P74" s="10">
        <v>1</v>
      </c>
      <c r="Q74" s="10">
        <v>2</v>
      </c>
      <c r="R74" s="10">
        <v>0</v>
      </c>
      <c r="S74" s="10">
        <v>0</v>
      </c>
      <c r="T74" s="11">
        <f>SUM(C74:S74)</f>
        <v>72</v>
      </c>
    </row>
    <row r="75" spans="1:20" ht="18" customHeight="1">
      <c r="A75" s="111"/>
      <c r="B75" s="17" t="s">
        <v>25</v>
      </c>
      <c r="C75" s="14">
        <v>6</v>
      </c>
      <c r="D75" s="14">
        <v>6</v>
      </c>
      <c r="E75" s="14">
        <v>3</v>
      </c>
      <c r="F75" s="14">
        <v>3</v>
      </c>
      <c r="G75" s="14">
        <v>1</v>
      </c>
      <c r="H75" s="14">
        <v>3</v>
      </c>
      <c r="I75" s="14">
        <v>2</v>
      </c>
      <c r="J75" s="14">
        <v>10</v>
      </c>
      <c r="K75" s="14">
        <v>5</v>
      </c>
      <c r="L75" s="14">
        <v>26</v>
      </c>
      <c r="M75" s="14">
        <v>21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1">
        <f>SUM(C75:S75)</f>
        <v>86</v>
      </c>
    </row>
    <row r="76" spans="1:20" ht="18" customHeight="1">
      <c r="A76" s="111"/>
      <c r="B76" s="17" t="s">
        <v>26</v>
      </c>
      <c r="C76" s="12">
        <f t="shared" ref="C76:T76" si="12">C75/(C74+C75)</f>
        <v>0.66666666666666663</v>
      </c>
      <c r="D76" s="12">
        <f t="shared" si="12"/>
        <v>0.8571428571428571</v>
      </c>
      <c r="E76" s="12">
        <f t="shared" si="12"/>
        <v>0.75</v>
      </c>
      <c r="F76" s="12">
        <f t="shared" si="12"/>
        <v>1</v>
      </c>
      <c r="G76" s="12">
        <f t="shared" si="12"/>
        <v>0.33333333333333331</v>
      </c>
      <c r="H76" s="12">
        <f t="shared" si="12"/>
        <v>0.3</v>
      </c>
      <c r="I76" s="12">
        <f t="shared" si="12"/>
        <v>1</v>
      </c>
      <c r="J76" s="12">
        <f t="shared" si="12"/>
        <v>0.55555555555555558</v>
      </c>
      <c r="K76" s="12">
        <f t="shared" si="12"/>
        <v>0.5</v>
      </c>
      <c r="L76" s="12">
        <f t="shared" si="12"/>
        <v>0.63414634146341464</v>
      </c>
      <c r="M76" s="12">
        <f t="shared" si="12"/>
        <v>0.47727272727272729</v>
      </c>
      <c r="N76" s="12" t="e">
        <f t="shared" si="12"/>
        <v>#DIV/0!</v>
      </c>
      <c r="O76" s="12">
        <f t="shared" si="12"/>
        <v>0</v>
      </c>
      <c r="P76" s="12">
        <f t="shared" si="12"/>
        <v>0</v>
      </c>
      <c r="Q76" s="12">
        <f t="shared" si="12"/>
        <v>0</v>
      </c>
      <c r="R76" s="12" t="e">
        <f t="shared" si="12"/>
        <v>#DIV/0!</v>
      </c>
      <c r="S76" s="12" t="e">
        <f t="shared" si="12"/>
        <v>#DIV/0!</v>
      </c>
      <c r="T76" s="13">
        <f t="shared" si="12"/>
        <v>0.54430379746835444</v>
      </c>
    </row>
    <row r="77" spans="1:20" ht="18" customHeight="1">
      <c r="A77" s="111"/>
      <c r="B77" s="17" t="s">
        <v>22</v>
      </c>
      <c r="C77" s="22">
        <v>7</v>
      </c>
      <c r="D77" s="22">
        <v>7</v>
      </c>
      <c r="E77" s="22">
        <v>4</v>
      </c>
      <c r="F77" s="22">
        <v>3</v>
      </c>
      <c r="G77" s="22">
        <v>3</v>
      </c>
      <c r="H77" s="22">
        <v>6</v>
      </c>
      <c r="I77" s="22">
        <v>2</v>
      </c>
      <c r="J77" s="22">
        <v>14</v>
      </c>
      <c r="K77" s="22">
        <v>8</v>
      </c>
      <c r="L77" s="22">
        <v>23</v>
      </c>
      <c r="M77" s="22">
        <v>39</v>
      </c>
      <c r="N77" s="22">
        <v>0</v>
      </c>
      <c r="O77" s="22">
        <v>4</v>
      </c>
      <c r="P77" s="22">
        <v>1</v>
      </c>
      <c r="Q77" s="22">
        <v>1</v>
      </c>
      <c r="R77" s="22">
        <v>0</v>
      </c>
      <c r="S77" s="22">
        <v>0</v>
      </c>
      <c r="T77" s="11">
        <f>SUM(C77:S77)</f>
        <v>122</v>
      </c>
    </row>
    <row r="78" spans="1:20" ht="18" customHeight="1">
      <c r="A78" s="111"/>
      <c r="B78" s="17" t="s">
        <v>23</v>
      </c>
      <c r="C78" s="15">
        <f t="shared" ref="C78:T78" si="13">(C72+C73)/C77</f>
        <v>1.2857142857142858</v>
      </c>
      <c r="D78" s="15">
        <f t="shared" si="13"/>
        <v>1</v>
      </c>
      <c r="E78" s="15">
        <f t="shared" si="13"/>
        <v>1</v>
      </c>
      <c r="F78" s="15">
        <f t="shared" si="13"/>
        <v>1</v>
      </c>
      <c r="G78" s="15">
        <f t="shared" si="13"/>
        <v>1</v>
      </c>
      <c r="H78" s="15">
        <f t="shared" si="13"/>
        <v>1.6666666666666667</v>
      </c>
      <c r="I78" s="15">
        <f t="shared" si="13"/>
        <v>1</v>
      </c>
      <c r="J78" s="15">
        <f t="shared" si="13"/>
        <v>1.2857142857142858</v>
      </c>
      <c r="K78" s="15">
        <f t="shared" si="13"/>
        <v>1.25</v>
      </c>
      <c r="L78" s="15">
        <f t="shared" si="13"/>
        <v>1.7826086956521738</v>
      </c>
      <c r="M78" s="15">
        <f t="shared" si="13"/>
        <v>1.1282051282051282</v>
      </c>
      <c r="N78" s="15" t="e">
        <f t="shared" si="13"/>
        <v>#DIV/0!</v>
      </c>
      <c r="O78" s="15">
        <f t="shared" si="13"/>
        <v>1</v>
      </c>
      <c r="P78" s="15">
        <f t="shared" si="13"/>
        <v>1</v>
      </c>
      <c r="Q78" s="15">
        <f t="shared" si="13"/>
        <v>2</v>
      </c>
      <c r="R78" s="15" t="e">
        <f t="shared" si="13"/>
        <v>#DIV/0!</v>
      </c>
      <c r="S78" s="15" t="e">
        <f t="shared" si="13"/>
        <v>#DIV/0!</v>
      </c>
      <c r="T78" s="16">
        <f t="shared" si="13"/>
        <v>1.2950819672131149</v>
      </c>
    </row>
    <row r="79" spans="1:20" ht="18" customHeight="1">
      <c r="A79" s="110">
        <v>44637</v>
      </c>
      <c r="B79" s="17" t="s">
        <v>20</v>
      </c>
      <c r="C79" s="21">
        <v>8</v>
      </c>
      <c r="D79" s="10">
        <v>8</v>
      </c>
      <c r="E79" s="10">
        <v>0</v>
      </c>
      <c r="F79" s="10">
        <v>1</v>
      </c>
      <c r="G79" s="10">
        <v>1</v>
      </c>
      <c r="H79" s="10">
        <v>1</v>
      </c>
      <c r="I79" s="10">
        <v>0</v>
      </c>
      <c r="J79" s="10">
        <v>4</v>
      </c>
      <c r="K79" s="10">
        <v>5</v>
      </c>
      <c r="L79" s="10">
        <v>5</v>
      </c>
      <c r="M79" s="10">
        <v>24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1">
        <f>SUM(C79:S79)</f>
        <v>57</v>
      </c>
    </row>
    <row r="80" spans="1:20" ht="18" customHeight="1">
      <c r="A80" s="111"/>
      <c r="B80" s="17" t="s">
        <v>21</v>
      </c>
      <c r="C80" s="10">
        <v>12</v>
      </c>
      <c r="D80" s="10">
        <v>28</v>
      </c>
      <c r="E80" s="10">
        <v>1</v>
      </c>
      <c r="F80" s="10">
        <v>3</v>
      </c>
      <c r="G80" s="10">
        <v>6</v>
      </c>
      <c r="H80" s="10">
        <v>6</v>
      </c>
      <c r="I80" s="10">
        <v>2</v>
      </c>
      <c r="J80" s="10">
        <v>78</v>
      </c>
      <c r="K80" s="10">
        <v>9</v>
      </c>
      <c r="L80" s="10">
        <v>30</v>
      </c>
      <c r="M80" s="10">
        <v>11</v>
      </c>
      <c r="N80" s="10">
        <v>1</v>
      </c>
      <c r="O80" s="10">
        <v>10</v>
      </c>
      <c r="P80" s="10">
        <v>1</v>
      </c>
      <c r="Q80" s="10">
        <v>2</v>
      </c>
      <c r="R80" s="10">
        <v>3</v>
      </c>
      <c r="S80" s="10">
        <v>0</v>
      </c>
      <c r="T80" s="11">
        <f>SUM(C80:S80)</f>
        <v>203</v>
      </c>
    </row>
    <row r="81" spans="1:20" ht="18" customHeight="1">
      <c r="A81" s="111"/>
      <c r="B81" s="17" t="s">
        <v>24</v>
      </c>
      <c r="C81" s="10">
        <v>1</v>
      </c>
      <c r="D81" s="10">
        <v>9</v>
      </c>
      <c r="E81" s="10">
        <v>0</v>
      </c>
      <c r="F81" s="10">
        <v>0</v>
      </c>
      <c r="G81" s="10">
        <v>3</v>
      </c>
      <c r="H81" s="10">
        <v>5</v>
      </c>
      <c r="I81" s="10">
        <v>2</v>
      </c>
      <c r="J81" s="10">
        <v>65</v>
      </c>
      <c r="K81" s="10">
        <v>2</v>
      </c>
      <c r="L81" s="10">
        <v>3</v>
      </c>
      <c r="M81" s="10">
        <v>5</v>
      </c>
      <c r="N81" s="10">
        <v>0</v>
      </c>
      <c r="O81" s="10">
        <v>9</v>
      </c>
      <c r="P81" s="10">
        <v>0</v>
      </c>
      <c r="Q81" s="10">
        <v>1</v>
      </c>
      <c r="R81" s="10">
        <v>0</v>
      </c>
      <c r="S81" s="10">
        <v>0</v>
      </c>
      <c r="T81" s="11">
        <f>SUM(C81:S81)</f>
        <v>105</v>
      </c>
    </row>
    <row r="82" spans="1:20" ht="18" customHeight="1">
      <c r="A82" s="111"/>
      <c r="B82" s="17" t="s">
        <v>25</v>
      </c>
      <c r="C82" s="14">
        <v>19</v>
      </c>
      <c r="D82" s="14">
        <v>27</v>
      </c>
      <c r="E82" s="14">
        <v>1</v>
      </c>
      <c r="F82" s="14">
        <v>4</v>
      </c>
      <c r="G82" s="14">
        <v>4</v>
      </c>
      <c r="H82" s="14">
        <v>2</v>
      </c>
      <c r="I82" s="14">
        <v>0</v>
      </c>
      <c r="J82" s="14">
        <v>17</v>
      </c>
      <c r="K82" s="14">
        <v>12</v>
      </c>
      <c r="L82" s="14">
        <v>32</v>
      </c>
      <c r="M82" s="14">
        <v>30</v>
      </c>
      <c r="N82" s="14">
        <v>1</v>
      </c>
      <c r="O82" s="14">
        <v>1</v>
      </c>
      <c r="P82" s="14">
        <v>1</v>
      </c>
      <c r="Q82" s="14">
        <v>1</v>
      </c>
      <c r="R82" s="14">
        <v>3</v>
      </c>
      <c r="S82" s="14">
        <v>0</v>
      </c>
      <c r="T82" s="11">
        <f>SUM(C82:S82)</f>
        <v>155</v>
      </c>
    </row>
    <row r="83" spans="1:20" ht="18" customHeight="1">
      <c r="A83" s="111"/>
      <c r="B83" s="17" t="s">
        <v>26</v>
      </c>
      <c r="C83" s="12">
        <f t="shared" ref="C83:T83" si="14">C82/(C81+C82)</f>
        <v>0.95</v>
      </c>
      <c r="D83" s="12">
        <f t="shared" si="14"/>
        <v>0.75</v>
      </c>
      <c r="E83" s="12">
        <f t="shared" si="14"/>
        <v>1</v>
      </c>
      <c r="F83" s="12">
        <f t="shared" si="14"/>
        <v>1</v>
      </c>
      <c r="G83" s="12">
        <f t="shared" si="14"/>
        <v>0.5714285714285714</v>
      </c>
      <c r="H83" s="12">
        <f t="shared" si="14"/>
        <v>0.2857142857142857</v>
      </c>
      <c r="I83" s="12">
        <f t="shared" si="14"/>
        <v>0</v>
      </c>
      <c r="J83" s="12">
        <f t="shared" si="14"/>
        <v>0.2073170731707317</v>
      </c>
      <c r="K83" s="12">
        <f t="shared" si="14"/>
        <v>0.8571428571428571</v>
      </c>
      <c r="L83" s="12">
        <f t="shared" si="14"/>
        <v>0.91428571428571426</v>
      </c>
      <c r="M83" s="12">
        <f t="shared" si="14"/>
        <v>0.8571428571428571</v>
      </c>
      <c r="N83" s="12">
        <f t="shared" si="14"/>
        <v>1</v>
      </c>
      <c r="O83" s="12">
        <f t="shared" si="14"/>
        <v>0.1</v>
      </c>
      <c r="P83" s="12">
        <f t="shared" si="14"/>
        <v>1</v>
      </c>
      <c r="Q83" s="12">
        <f t="shared" si="14"/>
        <v>0.5</v>
      </c>
      <c r="R83" s="12">
        <f t="shared" si="14"/>
        <v>1</v>
      </c>
      <c r="S83" s="12" t="e">
        <f t="shared" si="14"/>
        <v>#DIV/0!</v>
      </c>
      <c r="T83" s="13">
        <f t="shared" si="14"/>
        <v>0.59615384615384615</v>
      </c>
    </row>
    <row r="84" spans="1:20" ht="18" customHeight="1">
      <c r="A84" s="111"/>
      <c r="B84" s="17" t="s">
        <v>22</v>
      </c>
      <c r="C84" s="22">
        <v>13</v>
      </c>
      <c r="D84" s="22">
        <v>28</v>
      </c>
      <c r="E84" s="22">
        <v>1</v>
      </c>
      <c r="F84" s="22">
        <v>4</v>
      </c>
      <c r="G84" s="22">
        <v>7</v>
      </c>
      <c r="H84" s="22">
        <v>7</v>
      </c>
      <c r="I84" s="22">
        <v>1</v>
      </c>
      <c r="J84" s="22">
        <v>18</v>
      </c>
      <c r="K84" s="22">
        <v>12</v>
      </c>
      <c r="L84" s="22">
        <v>22</v>
      </c>
      <c r="M84" s="22">
        <v>34</v>
      </c>
      <c r="N84" s="22">
        <v>1</v>
      </c>
      <c r="O84" s="22">
        <v>10</v>
      </c>
      <c r="P84" s="22">
        <v>1</v>
      </c>
      <c r="Q84" s="22">
        <v>2</v>
      </c>
      <c r="R84" s="22">
        <v>2</v>
      </c>
      <c r="S84" s="22">
        <v>0</v>
      </c>
      <c r="T84" s="11">
        <f>SUM(C84:S84)</f>
        <v>163</v>
      </c>
    </row>
    <row r="85" spans="1:20" ht="18" customHeight="1">
      <c r="A85" s="111"/>
      <c r="B85" s="17" t="s">
        <v>23</v>
      </c>
      <c r="C85" s="15">
        <f t="shared" ref="C85:T85" si="15">(C79+C80)/C84</f>
        <v>1.5384615384615385</v>
      </c>
      <c r="D85" s="15">
        <f t="shared" si="15"/>
        <v>1.2857142857142858</v>
      </c>
      <c r="E85" s="15">
        <f t="shared" si="15"/>
        <v>1</v>
      </c>
      <c r="F85" s="15">
        <f t="shared" si="15"/>
        <v>1</v>
      </c>
      <c r="G85" s="15">
        <f t="shared" si="15"/>
        <v>1</v>
      </c>
      <c r="H85" s="15">
        <f t="shared" si="15"/>
        <v>1</v>
      </c>
      <c r="I85" s="15">
        <f t="shared" si="15"/>
        <v>2</v>
      </c>
      <c r="J85" s="15">
        <f t="shared" si="15"/>
        <v>4.5555555555555554</v>
      </c>
      <c r="K85" s="15">
        <f t="shared" si="15"/>
        <v>1.1666666666666667</v>
      </c>
      <c r="L85" s="15">
        <f t="shared" si="15"/>
        <v>1.5909090909090908</v>
      </c>
      <c r="M85" s="15">
        <f t="shared" si="15"/>
        <v>1.0294117647058822</v>
      </c>
      <c r="N85" s="15">
        <f t="shared" si="15"/>
        <v>1</v>
      </c>
      <c r="O85" s="15">
        <f t="shared" si="15"/>
        <v>1</v>
      </c>
      <c r="P85" s="15">
        <f t="shared" si="15"/>
        <v>1</v>
      </c>
      <c r="Q85" s="15">
        <f t="shared" si="15"/>
        <v>1</v>
      </c>
      <c r="R85" s="15">
        <f t="shared" si="15"/>
        <v>1.5</v>
      </c>
      <c r="S85" s="15" t="e">
        <f t="shared" si="15"/>
        <v>#DIV/0!</v>
      </c>
      <c r="T85" s="16">
        <f t="shared" si="15"/>
        <v>1.5950920245398772</v>
      </c>
    </row>
    <row r="86" spans="1:20" ht="18" customHeight="1">
      <c r="A86" s="110">
        <v>44638</v>
      </c>
      <c r="B86" s="17" t="s">
        <v>20</v>
      </c>
      <c r="C86" s="21">
        <v>0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1</v>
      </c>
      <c r="L86" s="10">
        <v>0</v>
      </c>
      <c r="M86" s="10">
        <v>2</v>
      </c>
      <c r="N86" s="10">
        <v>2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1">
        <f>SUM(C86:S86)</f>
        <v>8</v>
      </c>
    </row>
    <row r="87" spans="1:20" ht="18" customHeight="1">
      <c r="A87" s="111"/>
      <c r="B87" s="17" t="s">
        <v>21</v>
      </c>
      <c r="C87" s="10">
        <v>15</v>
      </c>
      <c r="D87" s="10">
        <v>39</v>
      </c>
      <c r="E87" s="10">
        <v>7</v>
      </c>
      <c r="F87" s="10">
        <v>12</v>
      </c>
      <c r="G87" s="10">
        <v>23</v>
      </c>
      <c r="H87" s="10">
        <v>19</v>
      </c>
      <c r="I87" s="10">
        <v>8</v>
      </c>
      <c r="J87" s="10">
        <v>54</v>
      </c>
      <c r="K87" s="10">
        <v>26</v>
      </c>
      <c r="L87" s="10">
        <v>42</v>
      </c>
      <c r="M87" s="10">
        <v>65</v>
      </c>
      <c r="N87" s="10">
        <v>15</v>
      </c>
      <c r="O87" s="10">
        <v>12</v>
      </c>
      <c r="P87" s="10">
        <v>16</v>
      </c>
      <c r="Q87" s="10">
        <v>7</v>
      </c>
      <c r="R87" s="10">
        <v>0</v>
      </c>
      <c r="S87" s="10">
        <v>0</v>
      </c>
      <c r="T87" s="11">
        <f>SUM(C87:S87)</f>
        <v>360</v>
      </c>
    </row>
    <row r="88" spans="1:20" ht="18" customHeight="1">
      <c r="A88" s="111"/>
      <c r="B88" s="17" t="s">
        <v>24</v>
      </c>
      <c r="C88" s="10">
        <v>6</v>
      </c>
      <c r="D88" s="10">
        <v>17</v>
      </c>
      <c r="E88" s="10">
        <v>2</v>
      </c>
      <c r="F88" s="10">
        <v>8</v>
      </c>
      <c r="G88" s="10">
        <v>14</v>
      </c>
      <c r="H88" s="10">
        <v>12</v>
      </c>
      <c r="I88" s="10">
        <v>3</v>
      </c>
      <c r="J88" s="10">
        <v>37</v>
      </c>
      <c r="K88" s="10">
        <v>18</v>
      </c>
      <c r="L88" s="10">
        <v>11</v>
      </c>
      <c r="M88" s="10">
        <v>36</v>
      </c>
      <c r="N88" s="10">
        <v>8</v>
      </c>
      <c r="O88" s="10">
        <v>8</v>
      </c>
      <c r="P88" s="10">
        <v>1</v>
      </c>
      <c r="Q88" s="10">
        <v>1</v>
      </c>
      <c r="R88" s="10">
        <v>0</v>
      </c>
      <c r="S88" s="10">
        <v>0</v>
      </c>
      <c r="T88" s="11">
        <f>SUM(C88:S88)</f>
        <v>182</v>
      </c>
    </row>
    <row r="89" spans="1:20" ht="18" customHeight="1">
      <c r="A89" s="111"/>
      <c r="B89" s="17" t="s">
        <v>25</v>
      </c>
      <c r="C89" s="14">
        <v>9</v>
      </c>
      <c r="D89" s="14">
        <v>23</v>
      </c>
      <c r="E89" s="14">
        <v>5</v>
      </c>
      <c r="F89" s="14">
        <v>4</v>
      </c>
      <c r="G89" s="14">
        <v>9</v>
      </c>
      <c r="H89" s="14">
        <v>7</v>
      </c>
      <c r="I89" s="14">
        <v>5</v>
      </c>
      <c r="J89" s="14">
        <v>22</v>
      </c>
      <c r="K89" s="14">
        <v>9</v>
      </c>
      <c r="L89" s="14">
        <v>33</v>
      </c>
      <c r="M89" s="14">
        <v>31</v>
      </c>
      <c r="N89" s="14">
        <v>9</v>
      </c>
      <c r="O89" s="14">
        <v>5</v>
      </c>
      <c r="P89" s="14">
        <v>15</v>
      </c>
      <c r="Q89" s="14">
        <v>6</v>
      </c>
      <c r="R89" s="14">
        <v>0</v>
      </c>
      <c r="S89" s="14">
        <v>0</v>
      </c>
      <c r="T89" s="11">
        <f>SUM(C89:S89)</f>
        <v>192</v>
      </c>
    </row>
    <row r="90" spans="1:20" ht="18" customHeight="1">
      <c r="A90" s="111"/>
      <c r="B90" s="17" t="s">
        <v>26</v>
      </c>
      <c r="C90" s="12">
        <f t="shared" ref="C90:T90" si="16">C89/(C88+C89)</f>
        <v>0.6</v>
      </c>
      <c r="D90" s="12">
        <f t="shared" si="16"/>
        <v>0.57499999999999996</v>
      </c>
      <c r="E90" s="12">
        <f t="shared" si="16"/>
        <v>0.7142857142857143</v>
      </c>
      <c r="F90" s="12">
        <f t="shared" si="16"/>
        <v>0.33333333333333331</v>
      </c>
      <c r="G90" s="12">
        <f t="shared" si="16"/>
        <v>0.39130434782608697</v>
      </c>
      <c r="H90" s="12">
        <f t="shared" si="16"/>
        <v>0.36842105263157893</v>
      </c>
      <c r="I90" s="12">
        <f t="shared" si="16"/>
        <v>0.625</v>
      </c>
      <c r="J90" s="12">
        <f t="shared" si="16"/>
        <v>0.3728813559322034</v>
      </c>
      <c r="K90" s="12">
        <f t="shared" si="16"/>
        <v>0.33333333333333331</v>
      </c>
      <c r="L90" s="12">
        <f t="shared" si="16"/>
        <v>0.75</v>
      </c>
      <c r="M90" s="12">
        <f t="shared" si="16"/>
        <v>0.46268656716417911</v>
      </c>
      <c r="N90" s="12">
        <f t="shared" si="16"/>
        <v>0.52941176470588236</v>
      </c>
      <c r="O90" s="12">
        <f t="shared" si="16"/>
        <v>0.38461538461538464</v>
      </c>
      <c r="P90" s="12">
        <f t="shared" si="16"/>
        <v>0.9375</v>
      </c>
      <c r="Q90" s="12">
        <f t="shared" si="16"/>
        <v>0.8571428571428571</v>
      </c>
      <c r="R90" s="12" t="e">
        <f t="shared" si="16"/>
        <v>#DIV/0!</v>
      </c>
      <c r="S90" s="12" t="e">
        <f t="shared" si="16"/>
        <v>#DIV/0!</v>
      </c>
      <c r="T90" s="13">
        <f t="shared" si="16"/>
        <v>0.5133689839572193</v>
      </c>
    </row>
    <row r="91" spans="1:20" ht="18" customHeight="1">
      <c r="A91" s="111"/>
      <c r="B91" s="17" t="s">
        <v>22</v>
      </c>
      <c r="C91" s="22">
        <v>11</v>
      </c>
      <c r="D91" s="22">
        <v>30</v>
      </c>
      <c r="E91" s="22">
        <v>6</v>
      </c>
      <c r="F91" s="22">
        <v>9</v>
      </c>
      <c r="G91" s="22">
        <v>13</v>
      </c>
      <c r="H91" s="22">
        <v>14</v>
      </c>
      <c r="I91" s="22">
        <v>7</v>
      </c>
      <c r="J91" s="22">
        <v>24</v>
      </c>
      <c r="K91" s="22">
        <v>19</v>
      </c>
      <c r="L91" s="22">
        <v>29</v>
      </c>
      <c r="M91" s="22">
        <v>61</v>
      </c>
      <c r="N91" s="22">
        <v>12</v>
      </c>
      <c r="O91" s="22">
        <v>7</v>
      </c>
      <c r="P91" s="22">
        <v>11</v>
      </c>
      <c r="Q91" s="22">
        <v>6</v>
      </c>
      <c r="R91" s="22">
        <v>0</v>
      </c>
      <c r="S91" s="22">
        <v>0</v>
      </c>
      <c r="T91" s="11">
        <f>SUM(C91:S91)</f>
        <v>259</v>
      </c>
    </row>
    <row r="92" spans="1:20" ht="18" customHeight="1">
      <c r="A92" s="111"/>
      <c r="B92" s="17" t="s">
        <v>23</v>
      </c>
      <c r="C92" s="15">
        <f t="shared" ref="C92:T92" si="17">(C86+C87)/C91</f>
        <v>1.3636363636363635</v>
      </c>
      <c r="D92" s="15">
        <f t="shared" si="17"/>
        <v>1.3333333333333333</v>
      </c>
      <c r="E92" s="15">
        <f t="shared" si="17"/>
        <v>1.1666666666666667</v>
      </c>
      <c r="F92" s="15">
        <f t="shared" si="17"/>
        <v>1.3333333333333333</v>
      </c>
      <c r="G92" s="15">
        <f t="shared" si="17"/>
        <v>1.7692307692307692</v>
      </c>
      <c r="H92" s="15">
        <f t="shared" si="17"/>
        <v>1.3571428571428572</v>
      </c>
      <c r="I92" s="15">
        <f t="shared" si="17"/>
        <v>1.1428571428571428</v>
      </c>
      <c r="J92" s="15">
        <f t="shared" si="17"/>
        <v>2.2916666666666665</v>
      </c>
      <c r="K92" s="15">
        <f t="shared" si="17"/>
        <v>1.4210526315789473</v>
      </c>
      <c r="L92" s="15">
        <f t="shared" si="17"/>
        <v>1.4482758620689655</v>
      </c>
      <c r="M92" s="15">
        <f t="shared" si="17"/>
        <v>1.098360655737705</v>
      </c>
      <c r="N92" s="15">
        <f t="shared" si="17"/>
        <v>1.4166666666666667</v>
      </c>
      <c r="O92" s="15">
        <f t="shared" si="17"/>
        <v>1.8571428571428572</v>
      </c>
      <c r="P92" s="15">
        <f t="shared" si="17"/>
        <v>1.4545454545454546</v>
      </c>
      <c r="Q92" s="15">
        <f t="shared" si="17"/>
        <v>1.1666666666666667</v>
      </c>
      <c r="R92" s="15" t="e">
        <f t="shared" si="17"/>
        <v>#DIV/0!</v>
      </c>
      <c r="S92" s="15" t="e">
        <f t="shared" si="17"/>
        <v>#DIV/0!</v>
      </c>
      <c r="T92" s="16">
        <f t="shared" si="17"/>
        <v>1.4208494208494209</v>
      </c>
    </row>
    <row r="93" spans="1:20" ht="18" customHeight="1">
      <c r="A93" s="110">
        <v>44639</v>
      </c>
      <c r="B93" s="17" t="s">
        <v>20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1</v>
      </c>
      <c r="I93" s="10">
        <v>0</v>
      </c>
      <c r="J93" s="10">
        <v>4</v>
      </c>
      <c r="K93" s="10">
        <v>1</v>
      </c>
      <c r="L93" s="10">
        <v>2</v>
      </c>
      <c r="M93" s="10">
        <v>8</v>
      </c>
      <c r="N93" s="10">
        <v>0</v>
      </c>
      <c r="O93" s="10">
        <v>0</v>
      </c>
      <c r="P93" s="10">
        <v>0</v>
      </c>
      <c r="Q93" s="10">
        <v>0</v>
      </c>
      <c r="R93" s="10">
        <v>1</v>
      </c>
      <c r="S93" s="10">
        <v>0</v>
      </c>
      <c r="T93" s="11">
        <f>SUM(C93:S93)</f>
        <v>17</v>
      </c>
    </row>
    <row r="94" spans="1:20" ht="18" customHeight="1">
      <c r="A94" s="111"/>
      <c r="B94" s="17" t="s">
        <v>21</v>
      </c>
      <c r="C94" s="10">
        <v>36</v>
      </c>
      <c r="D94" s="10">
        <v>61</v>
      </c>
      <c r="E94" s="10">
        <v>12</v>
      </c>
      <c r="F94" s="10">
        <v>15</v>
      </c>
      <c r="G94" s="10">
        <v>25</v>
      </c>
      <c r="H94" s="10">
        <v>6</v>
      </c>
      <c r="I94" s="10">
        <v>14</v>
      </c>
      <c r="J94" s="10">
        <v>49</v>
      </c>
      <c r="K94" s="10">
        <v>16</v>
      </c>
      <c r="L94" s="10">
        <v>79</v>
      </c>
      <c r="M94" s="10">
        <v>127</v>
      </c>
      <c r="N94" s="10">
        <v>3</v>
      </c>
      <c r="O94" s="10">
        <v>16</v>
      </c>
      <c r="P94" s="10">
        <v>5</v>
      </c>
      <c r="Q94" s="10">
        <v>6</v>
      </c>
      <c r="R94" s="10">
        <v>22</v>
      </c>
      <c r="S94" s="10">
        <v>0</v>
      </c>
      <c r="T94" s="11">
        <f>SUM(C94:S94)</f>
        <v>492</v>
      </c>
    </row>
    <row r="95" spans="1:20" ht="18" customHeight="1">
      <c r="A95" s="111"/>
      <c r="B95" s="17" t="s">
        <v>24</v>
      </c>
      <c r="C95" s="10">
        <v>25</v>
      </c>
      <c r="D95" s="10">
        <v>20</v>
      </c>
      <c r="E95" s="10">
        <v>0</v>
      </c>
      <c r="F95" s="10">
        <v>5</v>
      </c>
      <c r="G95" s="10">
        <v>17</v>
      </c>
      <c r="H95" s="10">
        <v>7</v>
      </c>
      <c r="I95" s="10">
        <v>12</v>
      </c>
      <c r="J95" s="10">
        <v>5</v>
      </c>
      <c r="K95" s="10">
        <v>14</v>
      </c>
      <c r="L95" s="10">
        <v>49</v>
      </c>
      <c r="M95" s="10">
        <v>51</v>
      </c>
      <c r="N95" s="10">
        <v>3</v>
      </c>
      <c r="O95" s="10">
        <v>13</v>
      </c>
      <c r="P95" s="10">
        <v>0</v>
      </c>
      <c r="Q95" s="10">
        <v>4</v>
      </c>
      <c r="R95" s="10">
        <v>23</v>
      </c>
      <c r="S95" s="10">
        <v>0</v>
      </c>
      <c r="T95" s="11">
        <f>SUM(C95:S95)</f>
        <v>248</v>
      </c>
    </row>
    <row r="96" spans="1:20" ht="18" customHeight="1">
      <c r="A96" s="111"/>
      <c r="B96" s="17" t="s">
        <v>25</v>
      </c>
      <c r="C96" s="10">
        <v>11</v>
      </c>
      <c r="D96" s="10">
        <v>41</v>
      </c>
      <c r="E96" s="10">
        <v>12</v>
      </c>
      <c r="F96" s="10">
        <v>10</v>
      </c>
      <c r="G96" s="10">
        <v>8</v>
      </c>
      <c r="H96" s="10">
        <v>0</v>
      </c>
      <c r="I96" s="10">
        <v>2</v>
      </c>
      <c r="J96" s="10">
        <v>48</v>
      </c>
      <c r="K96" s="10">
        <v>3</v>
      </c>
      <c r="L96" s="10">
        <v>32</v>
      </c>
      <c r="M96" s="10">
        <v>84</v>
      </c>
      <c r="N96" s="10">
        <v>0</v>
      </c>
      <c r="O96" s="10">
        <v>3</v>
      </c>
      <c r="P96" s="10">
        <v>5</v>
      </c>
      <c r="Q96" s="10">
        <v>2</v>
      </c>
      <c r="R96" s="10">
        <v>0</v>
      </c>
      <c r="S96" s="10">
        <v>0</v>
      </c>
      <c r="T96" s="11">
        <f>SUM(C96:S96)</f>
        <v>261</v>
      </c>
    </row>
    <row r="97" spans="1:20" ht="18" customHeight="1">
      <c r="A97" s="111"/>
      <c r="B97" s="17" t="s">
        <v>26</v>
      </c>
      <c r="C97" s="12">
        <f t="shared" ref="C97:T97" si="18">C96/(C95+C96)</f>
        <v>0.30555555555555558</v>
      </c>
      <c r="D97" s="12">
        <f t="shared" si="18"/>
        <v>0.67213114754098358</v>
      </c>
      <c r="E97" s="12">
        <f t="shared" si="18"/>
        <v>1</v>
      </c>
      <c r="F97" s="12">
        <f t="shared" si="18"/>
        <v>0.66666666666666663</v>
      </c>
      <c r="G97" s="12">
        <f t="shared" si="18"/>
        <v>0.32</v>
      </c>
      <c r="H97" s="12">
        <f t="shared" si="18"/>
        <v>0</v>
      </c>
      <c r="I97" s="12">
        <f t="shared" si="18"/>
        <v>0.14285714285714285</v>
      </c>
      <c r="J97" s="12">
        <f t="shared" si="18"/>
        <v>0.90566037735849059</v>
      </c>
      <c r="K97" s="12">
        <f t="shared" si="18"/>
        <v>0.17647058823529413</v>
      </c>
      <c r="L97" s="12">
        <f t="shared" si="18"/>
        <v>0.39506172839506171</v>
      </c>
      <c r="M97" s="12">
        <f t="shared" si="18"/>
        <v>0.62222222222222223</v>
      </c>
      <c r="N97" s="12">
        <f t="shared" si="18"/>
        <v>0</v>
      </c>
      <c r="O97" s="12">
        <f t="shared" si="18"/>
        <v>0.1875</v>
      </c>
      <c r="P97" s="12">
        <f t="shared" si="18"/>
        <v>1</v>
      </c>
      <c r="Q97" s="12">
        <f t="shared" si="18"/>
        <v>0.33333333333333331</v>
      </c>
      <c r="R97" s="12">
        <f t="shared" si="18"/>
        <v>0</v>
      </c>
      <c r="S97" s="12" t="e">
        <f t="shared" si="18"/>
        <v>#DIV/0!</v>
      </c>
      <c r="T97" s="13">
        <f t="shared" si="18"/>
        <v>0.51277013752455791</v>
      </c>
    </row>
    <row r="98" spans="1:20" ht="18" customHeight="1">
      <c r="A98" s="111"/>
      <c r="B98" s="17" t="s">
        <v>22</v>
      </c>
      <c r="C98" s="22">
        <v>24</v>
      </c>
      <c r="D98" s="22">
        <v>39</v>
      </c>
      <c r="E98" s="22">
        <v>9</v>
      </c>
      <c r="F98" s="22">
        <v>13</v>
      </c>
      <c r="G98" s="22">
        <v>17</v>
      </c>
      <c r="H98" s="22">
        <v>5</v>
      </c>
      <c r="I98" s="22">
        <v>8</v>
      </c>
      <c r="J98" s="22">
        <v>30</v>
      </c>
      <c r="K98" s="22">
        <v>13</v>
      </c>
      <c r="L98" s="22">
        <v>35</v>
      </c>
      <c r="M98" s="22">
        <v>86</v>
      </c>
      <c r="N98" s="22">
        <v>3</v>
      </c>
      <c r="O98" s="22">
        <v>7</v>
      </c>
      <c r="P98" s="22">
        <v>3</v>
      </c>
      <c r="Q98" s="22">
        <v>4</v>
      </c>
      <c r="R98" s="22">
        <v>1</v>
      </c>
      <c r="S98" s="22">
        <v>0</v>
      </c>
      <c r="T98" s="11">
        <f>SUM(C98:S98)</f>
        <v>297</v>
      </c>
    </row>
    <row r="99" spans="1:20" ht="18" customHeight="1">
      <c r="A99" s="111"/>
      <c r="B99" s="17" t="s">
        <v>23</v>
      </c>
      <c r="C99" s="15">
        <f t="shared" ref="C99:T99" si="19">(C93+C94)/C98</f>
        <v>1.5</v>
      </c>
      <c r="D99" s="15">
        <f t="shared" si="19"/>
        <v>1.5641025641025641</v>
      </c>
      <c r="E99" s="15">
        <f t="shared" si="19"/>
        <v>1.3333333333333333</v>
      </c>
      <c r="F99" s="15">
        <f t="shared" si="19"/>
        <v>1.1538461538461537</v>
      </c>
      <c r="G99" s="15">
        <f t="shared" si="19"/>
        <v>1.4705882352941178</v>
      </c>
      <c r="H99" s="15">
        <f t="shared" si="19"/>
        <v>1.4</v>
      </c>
      <c r="I99" s="15">
        <f t="shared" si="19"/>
        <v>1.75</v>
      </c>
      <c r="J99" s="15">
        <f t="shared" si="19"/>
        <v>1.7666666666666666</v>
      </c>
      <c r="K99" s="15">
        <f t="shared" si="19"/>
        <v>1.3076923076923077</v>
      </c>
      <c r="L99" s="15">
        <f t="shared" si="19"/>
        <v>2.3142857142857145</v>
      </c>
      <c r="M99" s="15">
        <f t="shared" si="19"/>
        <v>1.569767441860465</v>
      </c>
      <c r="N99" s="15">
        <f t="shared" si="19"/>
        <v>1</v>
      </c>
      <c r="O99" s="15">
        <f t="shared" si="19"/>
        <v>2.2857142857142856</v>
      </c>
      <c r="P99" s="15">
        <f t="shared" si="19"/>
        <v>1.6666666666666667</v>
      </c>
      <c r="Q99" s="15">
        <f t="shared" si="19"/>
        <v>1.5</v>
      </c>
      <c r="R99" s="15">
        <f t="shared" si="19"/>
        <v>23</v>
      </c>
      <c r="S99" s="15" t="e">
        <f t="shared" si="19"/>
        <v>#DIV/0!</v>
      </c>
      <c r="T99" s="16">
        <f t="shared" si="19"/>
        <v>1.7138047138047139</v>
      </c>
    </row>
    <row r="100" spans="1:20" ht="18" customHeight="1">
      <c r="A100" s="110">
        <v>44640</v>
      </c>
      <c r="B100" s="17" t="s">
        <v>20</v>
      </c>
      <c r="C100" s="10">
        <v>2</v>
      </c>
      <c r="D100" s="10">
        <v>1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18</v>
      </c>
      <c r="K100" s="10">
        <v>0</v>
      </c>
      <c r="L100" s="10">
        <v>1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1">
        <f>SUM(C100:S100)</f>
        <v>24</v>
      </c>
    </row>
    <row r="101" spans="1:20" ht="18" customHeight="1">
      <c r="A101" s="111"/>
      <c r="B101" s="17" t="s">
        <v>21</v>
      </c>
      <c r="C101" s="10">
        <v>40</v>
      </c>
      <c r="D101" s="10">
        <v>45</v>
      </c>
      <c r="E101" s="10">
        <v>12</v>
      </c>
      <c r="F101" s="10">
        <v>32</v>
      </c>
      <c r="G101" s="10">
        <v>18</v>
      </c>
      <c r="H101" s="10">
        <v>12</v>
      </c>
      <c r="I101" s="10">
        <v>8</v>
      </c>
      <c r="J101" s="10">
        <v>247</v>
      </c>
      <c r="K101" s="10">
        <v>13</v>
      </c>
      <c r="L101" s="10">
        <v>39</v>
      </c>
      <c r="M101" s="10">
        <v>219</v>
      </c>
      <c r="N101" s="10">
        <v>11</v>
      </c>
      <c r="O101" s="10">
        <v>9</v>
      </c>
      <c r="P101" s="10">
        <v>4</v>
      </c>
      <c r="Q101" s="10">
        <v>13</v>
      </c>
      <c r="R101" s="10">
        <v>12</v>
      </c>
      <c r="S101" s="10">
        <v>0</v>
      </c>
      <c r="T101" s="11">
        <f>SUM(C101:S101)</f>
        <v>734</v>
      </c>
    </row>
    <row r="102" spans="1:20" ht="18" customHeight="1">
      <c r="A102" s="111"/>
      <c r="B102" s="17" t="s">
        <v>24</v>
      </c>
      <c r="C102" s="10">
        <v>38</v>
      </c>
      <c r="D102" s="10">
        <v>39</v>
      </c>
      <c r="E102" s="10">
        <v>11</v>
      </c>
      <c r="F102" s="10">
        <v>31</v>
      </c>
      <c r="G102" s="10">
        <v>17</v>
      </c>
      <c r="H102" s="10">
        <v>11</v>
      </c>
      <c r="I102" s="10">
        <v>6</v>
      </c>
      <c r="J102" s="10">
        <v>236</v>
      </c>
      <c r="K102" s="10">
        <v>11</v>
      </c>
      <c r="L102" s="10">
        <v>38</v>
      </c>
      <c r="M102" s="10">
        <v>190</v>
      </c>
      <c r="N102" s="10">
        <v>11</v>
      </c>
      <c r="O102" s="10">
        <v>7</v>
      </c>
      <c r="P102" s="10">
        <v>4</v>
      </c>
      <c r="Q102" s="10">
        <v>12</v>
      </c>
      <c r="R102" s="10">
        <v>12</v>
      </c>
      <c r="S102" s="10">
        <v>0</v>
      </c>
      <c r="T102" s="11">
        <f>SUM(C102:S102)</f>
        <v>674</v>
      </c>
    </row>
    <row r="103" spans="1:20" ht="18" customHeight="1">
      <c r="A103" s="111"/>
      <c r="B103" s="17" t="s">
        <v>25</v>
      </c>
      <c r="C103" s="10">
        <v>4</v>
      </c>
      <c r="D103" s="10">
        <v>7</v>
      </c>
      <c r="E103" s="10">
        <v>2</v>
      </c>
      <c r="F103" s="10">
        <v>1</v>
      </c>
      <c r="G103" s="10">
        <v>1</v>
      </c>
      <c r="H103" s="10">
        <v>1</v>
      </c>
      <c r="I103" s="10">
        <v>2</v>
      </c>
      <c r="J103" s="10">
        <v>29</v>
      </c>
      <c r="K103" s="10">
        <v>2</v>
      </c>
      <c r="L103" s="10">
        <v>2</v>
      </c>
      <c r="M103" s="10">
        <v>30</v>
      </c>
      <c r="N103" s="10">
        <v>0</v>
      </c>
      <c r="O103" s="10">
        <v>2</v>
      </c>
      <c r="P103" s="10">
        <v>0</v>
      </c>
      <c r="Q103" s="10">
        <v>1</v>
      </c>
      <c r="R103" s="10">
        <v>0</v>
      </c>
      <c r="S103" s="10">
        <v>0</v>
      </c>
      <c r="T103" s="11">
        <f>SUM(C103:S103)</f>
        <v>84</v>
      </c>
    </row>
    <row r="104" spans="1:20" ht="18" customHeight="1">
      <c r="A104" s="111"/>
      <c r="B104" s="17" t="s">
        <v>26</v>
      </c>
      <c r="C104" s="12">
        <f t="shared" ref="C104:T104" si="20">C103/(C102+C103)</f>
        <v>9.5238095238095233E-2</v>
      </c>
      <c r="D104" s="12">
        <f t="shared" si="20"/>
        <v>0.15217391304347827</v>
      </c>
      <c r="E104" s="12">
        <f t="shared" si="20"/>
        <v>0.15384615384615385</v>
      </c>
      <c r="F104" s="12">
        <f t="shared" si="20"/>
        <v>3.125E-2</v>
      </c>
      <c r="G104" s="12">
        <f t="shared" si="20"/>
        <v>5.5555555555555552E-2</v>
      </c>
      <c r="H104" s="12">
        <f t="shared" si="20"/>
        <v>8.3333333333333329E-2</v>
      </c>
      <c r="I104" s="12">
        <f t="shared" si="20"/>
        <v>0.25</v>
      </c>
      <c r="J104" s="12">
        <f t="shared" si="20"/>
        <v>0.10943396226415095</v>
      </c>
      <c r="K104" s="12">
        <f t="shared" si="20"/>
        <v>0.15384615384615385</v>
      </c>
      <c r="L104" s="12">
        <f t="shared" si="20"/>
        <v>0.05</v>
      </c>
      <c r="M104" s="12">
        <f t="shared" si="20"/>
        <v>0.13636363636363635</v>
      </c>
      <c r="N104" s="12">
        <f t="shared" si="20"/>
        <v>0</v>
      </c>
      <c r="O104" s="12">
        <f t="shared" si="20"/>
        <v>0.22222222222222221</v>
      </c>
      <c r="P104" s="12">
        <f t="shared" si="20"/>
        <v>0</v>
      </c>
      <c r="Q104" s="12">
        <f t="shared" si="20"/>
        <v>7.6923076923076927E-2</v>
      </c>
      <c r="R104" s="12">
        <f t="shared" si="20"/>
        <v>0</v>
      </c>
      <c r="S104" s="12" t="e">
        <f t="shared" si="20"/>
        <v>#DIV/0!</v>
      </c>
      <c r="T104" s="13">
        <f t="shared" si="20"/>
        <v>0.11081794195250659</v>
      </c>
    </row>
    <row r="105" spans="1:20" ht="18" customHeight="1">
      <c r="A105" s="111"/>
      <c r="B105" s="17" t="s">
        <v>22</v>
      </c>
      <c r="C105" s="22">
        <v>23</v>
      </c>
      <c r="D105" s="22">
        <v>19</v>
      </c>
      <c r="E105" s="22">
        <v>11</v>
      </c>
      <c r="F105" s="22">
        <v>24</v>
      </c>
      <c r="G105" s="22">
        <v>17</v>
      </c>
      <c r="H105" s="22">
        <v>8</v>
      </c>
      <c r="I105" s="22">
        <v>7</v>
      </c>
      <c r="J105" s="22">
        <v>106</v>
      </c>
      <c r="K105" s="22">
        <v>9</v>
      </c>
      <c r="L105" s="22">
        <v>36</v>
      </c>
      <c r="M105" s="22">
        <v>139</v>
      </c>
      <c r="N105" s="22">
        <v>9</v>
      </c>
      <c r="O105" s="22">
        <v>8</v>
      </c>
      <c r="P105" s="22">
        <v>4</v>
      </c>
      <c r="Q105" s="22">
        <v>8</v>
      </c>
      <c r="R105" s="22">
        <v>2</v>
      </c>
      <c r="S105" s="22">
        <v>0</v>
      </c>
      <c r="T105" s="11">
        <f>SUM(C105:S105)</f>
        <v>430</v>
      </c>
    </row>
    <row r="106" spans="1:20" ht="18" customHeight="1">
      <c r="A106" s="111"/>
      <c r="B106" s="17" t="s">
        <v>23</v>
      </c>
      <c r="C106" s="15">
        <f t="shared" ref="C106:T106" si="21">(C100+C101)/C105</f>
        <v>1.826086956521739</v>
      </c>
      <c r="D106" s="15">
        <f t="shared" si="21"/>
        <v>2.4210526315789473</v>
      </c>
      <c r="E106" s="15">
        <f t="shared" si="21"/>
        <v>1.1818181818181819</v>
      </c>
      <c r="F106" s="15">
        <f t="shared" si="21"/>
        <v>1.3333333333333333</v>
      </c>
      <c r="G106" s="15">
        <f t="shared" si="21"/>
        <v>1.0588235294117647</v>
      </c>
      <c r="H106" s="15">
        <f t="shared" si="21"/>
        <v>1.5</v>
      </c>
      <c r="I106" s="15">
        <f t="shared" si="21"/>
        <v>1.1428571428571428</v>
      </c>
      <c r="J106" s="15">
        <f t="shared" si="21"/>
        <v>2.5</v>
      </c>
      <c r="K106" s="15">
        <f t="shared" si="21"/>
        <v>1.4444444444444444</v>
      </c>
      <c r="L106" s="15">
        <f t="shared" si="21"/>
        <v>1.1111111111111112</v>
      </c>
      <c r="M106" s="15">
        <f t="shared" si="21"/>
        <v>1.5827338129496402</v>
      </c>
      <c r="N106" s="15">
        <f t="shared" si="21"/>
        <v>1.2222222222222223</v>
      </c>
      <c r="O106" s="15">
        <f t="shared" si="21"/>
        <v>1.125</v>
      </c>
      <c r="P106" s="15">
        <f t="shared" si="21"/>
        <v>1</v>
      </c>
      <c r="Q106" s="15">
        <f t="shared" si="21"/>
        <v>1.625</v>
      </c>
      <c r="R106" s="15">
        <f t="shared" si="21"/>
        <v>6</v>
      </c>
      <c r="S106" s="15" t="e">
        <f t="shared" si="21"/>
        <v>#DIV/0!</v>
      </c>
      <c r="T106" s="16">
        <f t="shared" si="21"/>
        <v>1.7627906976744185</v>
      </c>
    </row>
    <row r="107" spans="1:20" ht="18" customHeight="1">
      <c r="A107" s="110">
        <v>44641</v>
      </c>
      <c r="B107" s="17" t="s">
        <v>20</v>
      </c>
      <c r="C107" s="10">
        <v>0</v>
      </c>
      <c r="D107" s="10">
        <v>4</v>
      </c>
      <c r="E107" s="10">
        <v>0</v>
      </c>
      <c r="F107" s="10">
        <v>0</v>
      </c>
      <c r="G107" s="10">
        <v>1</v>
      </c>
      <c r="H107" s="10">
        <v>0</v>
      </c>
      <c r="I107" s="10">
        <v>0</v>
      </c>
      <c r="J107" s="10">
        <v>10</v>
      </c>
      <c r="K107" s="10">
        <v>0</v>
      </c>
      <c r="L107" s="10">
        <v>5</v>
      </c>
      <c r="M107" s="10">
        <v>6</v>
      </c>
      <c r="N107" s="10">
        <v>1</v>
      </c>
      <c r="O107" s="10">
        <v>1</v>
      </c>
      <c r="P107" s="10">
        <v>0</v>
      </c>
      <c r="Q107" s="10">
        <v>1</v>
      </c>
      <c r="R107" s="10">
        <v>2</v>
      </c>
      <c r="S107" s="10">
        <v>0</v>
      </c>
      <c r="T107" s="11">
        <f>SUM(C107:S107)</f>
        <v>31</v>
      </c>
    </row>
    <row r="108" spans="1:20" ht="18" customHeight="1">
      <c r="A108" s="111"/>
      <c r="B108" s="17" t="s">
        <v>21</v>
      </c>
      <c r="C108" s="10">
        <v>49</v>
      </c>
      <c r="D108" s="10">
        <v>126</v>
      </c>
      <c r="E108" s="10">
        <v>26</v>
      </c>
      <c r="F108" s="10">
        <v>44</v>
      </c>
      <c r="G108" s="10">
        <v>30</v>
      </c>
      <c r="H108" s="10">
        <v>23</v>
      </c>
      <c r="I108" s="10">
        <v>10</v>
      </c>
      <c r="J108" s="10">
        <v>112</v>
      </c>
      <c r="K108" s="10">
        <v>67</v>
      </c>
      <c r="L108" s="10">
        <v>98</v>
      </c>
      <c r="M108" s="10">
        <v>163</v>
      </c>
      <c r="N108" s="10">
        <v>15</v>
      </c>
      <c r="O108" s="10">
        <v>38</v>
      </c>
      <c r="P108" s="10">
        <v>5</v>
      </c>
      <c r="Q108" s="10">
        <v>21</v>
      </c>
      <c r="R108" s="10">
        <v>38</v>
      </c>
      <c r="S108" s="10">
        <v>0</v>
      </c>
      <c r="T108" s="11">
        <f>SUM(C108:S108)</f>
        <v>865</v>
      </c>
    </row>
    <row r="109" spans="1:20" ht="18" customHeight="1">
      <c r="A109" s="111"/>
      <c r="B109" s="17" t="s">
        <v>24</v>
      </c>
      <c r="C109" s="10">
        <v>44</v>
      </c>
      <c r="D109" s="10">
        <v>111</v>
      </c>
      <c r="E109" s="10">
        <v>23</v>
      </c>
      <c r="F109" s="10">
        <v>38</v>
      </c>
      <c r="G109" s="10">
        <v>24</v>
      </c>
      <c r="H109" s="10">
        <v>23</v>
      </c>
      <c r="I109" s="10">
        <v>9</v>
      </c>
      <c r="J109" s="10">
        <v>113</v>
      </c>
      <c r="K109" s="10">
        <v>61</v>
      </c>
      <c r="L109" s="10">
        <v>101</v>
      </c>
      <c r="M109" s="10">
        <v>128</v>
      </c>
      <c r="N109" s="10">
        <v>15</v>
      </c>
      <c r="O109" s="10">
        <v>31</v>
      </c>
      <c r="P109" s="10">
        <v>4</v>
      </c>
      <c r="Q109" s="10">
        <v>19</v>
      </c>
      <c r="R109" s="10">
        <v>35</v>
      </c>
      <c r="S109" s="10">
        <v>0</v>
      </c>
      <c r="T109" s="11">
        <f>SUM(C109:S109)</f>
        <v>779</v>
      </c>
    </row>
    <row r="110" spans="1:20" ht="18" customHeight="1">
      <c r="A110" s="111"/>
      <c r="B110" s="17" t="s">
        <v>25</v>
      </c>
      <c r="C110" s="10">
        <v>5</v>
      </c>
      <c r="D110" s="10">
        <v>19</v>
      </c>
      <c r="E110" s="10">
        <v>3</v>
      </c>
      <c r="F110" s="10">
        <v>6</v>
      </c>
      <c r="G110" s="10">
        <v>7</v>
      </c>
      <c r="H110" s="10">
        <v>0</v>
      </c>
      <c r="I110" s="10">
        <v>1</v>
      </c>
      <c r="J110" s="10">
        <v>9</v>
      </c>
      <c r="K110" s="10">
        <v>6</v>
      </c>
      <c r="L110" s="10">
        <v>2</v>
      </c>
      <c r="M110" s="10">
        <v>41</v>
      </c>
      <c r="N110" s="10">
        <v>1</v>
      </c>
      <c r="O110" s="10">
        <v>8</v>
      </c>
      <c r="P110" s="10">
        <v>1</v>
      </c>
      <c r="Q110" s="10">
        <v>3</v>
      </c>
      <c r="R110" s="10">
        <v>5</v>
      </c>
      <c r="S110" s="10">
        <v>0</v>
      </c>
      <c r="T110" s="11">
        <f>SUM(C110:S110)</f>
        <v>117</v>
      </c>
    </row>
    <row r="111" spans="1:20" ht="18" customHeight="1">
      <c r="A111" s="111"/>
      <c r="B111" s="17" t="s">
        <v>26</v>
      </c>
      <c r="C111" s="12">
        <f t="shared" ref="C111:T111" si="22">C110/(C109+C110)</f>
        <v>0.10204081632653061</v>
      </c>
      <c r="D111" s="12">
        <f t="shared" si="22"/>
        <v>0.14615384615384616</v>
      </c>
      <c r="E111" s="12">
        <f t="shared" si="22"/>
        <v>0.11538461538461539</v>
      </c>
      <c r="F111" s="12">
        <f t="shared" si="22"/>
        <v>0.13636363636363635</v>
      </c>
      <c r="G111" s="12">
        <f t="shared" si="22"/>
        <v>0.22580645161290322</v>
      </c>
      <c r="H111" s="12">
        <f t="shared" si="22"/>
        <v>0</v>
      </c>
      <c r="I111" s="12">
        <f t="shared" si="22"/>
        <v>0.1</v>
      </c>
      <c r="J111" s="12">
        <f t="shared" si="22"/>
        <v>7.3770491803278687E-2</v>
      </c>
      <c r="K111" s="12">
        <f t="shared" si="22"/>
        <v>8.9552238805970144E-2</v>
      </c>
      <c r="L111" s="12">
        <f t="shared" si="22"/>
        <v>1.9417475728155338E-2</v>
      </c>
      <c r="M111" s="12">
        <f t="shared" si="22"/>
        <v>0.24260355029585798</v>
      </c>
      <c r="N111" s="12">
        <f t="shared" si="22"/>
        <v>6.25E-2</v>
      </c>
      <c r="O111" s="12">
        <f t="shared" si="22"/>
        <v>0.20512820512820512</v>
      </c>
      <c r="P111" s="12">
        <f t="shared" si="22"/>
        <v>0.2</v>
      </c>
      <c r="Q111" s="12">
        <f t="shared" si="22"/>
        <v>0.13636363636363635</v>
      </c>
      <c r="R111" s="12">
        <f t="shared" si="22"/>
        <v>0.125</v>
      </c>
      <c r="S111" s="12" t="e">
        <f t="shared" si="22"/>
        <v>#DIV/0!</v>
      </c>
      <c r="T111" s="13">
        <f t="shared" si="22"/>
        <v>0.13058035714285715</v>
      </c>
    </row>
    <row r="112" spans="1:20" ht="18" customHeight="1">
      <c r="A112" s="111"/>
      <c r="B112" s="17" t="s">
        <v>22</v>
      </c>
      <c r="C112" s="22">
        <v>34</v>
      </c>
      <c r="D112" s="22">
        <v>54</v>
      </c>
      <c r="E112" s="22">
        <v>20</v>
      </c>
      <c r="F112" s="22">
        <v>22</v>
      </c>
      <c r="G112" s="22">
        <v>22</v>
      </c>
      <c r="H112" s="22">
        <v>11</v>
      </c>
      <c r="I112" s="22">
        <v>9</v>
      </c>
      <c r="J112" s="22">
        <v>54</v>
      </c>
      <c r="K112" s="22">
        <v>44</v>
      </c>
      <c r="L112" s="22">
        <v>57</v>
      </c>
      <c r="M112" s="22">
        <v>106</v>
      </c>
      <c r="N112" s="22">
        <v>10</v>
      </c>
      <c r="O112" s="22">
        <v>22</v>
      </c>
      <c r="P112" s="22">
        <v>5</v>
      </c>
      <c r="Q112" s="22">
        <v>13</v>
      </c>
      <c r="R112" s="22">
        <v>4</v>
      </c>
      <c r="S112" s="22">
        <v>0</v>
      </c>
      <c r="T112" s="11">
        <f>SUM(C112:S112)</f>
        <v>487</v>
      </c>
    </row>
    <row r="113" spans="1:20" ht="18" customHeight="1">
      <c r="A113" s="111"/>
      <c r="B113" s="17" t="s">
        <v>23</v>
      </c>
      <c r="C113" s="15">
        <f t="shared" ref="C113:T113" si="23">(C107+C108)/C112</f>
        <v>1.4411764705882353</v>
      </c>
      <c r="D113" s="15">
        <f t="shared" si="23"/>
        <v>2.4074074074074074</v>
      </c>
      <c r="E113" s="15">
        <f t="shared" si="23"/>
        <v>1.3</v>
      </c>
      <c r="F113" s="15">
        <f t="shared" si="23"/>
        <v>2</v>
      </c>
      <c r="G113" s="15">
        <f t="shared" si="23"/>
        <v>1.4090909090909092</v>
      </c>
      <c r="H113" s="15">
        <f t="shared" si="23"/>
        <v>2.0909090909090908</v>
      </c>
      <c r="I113" s="15">
        <f t="shared" si="23"/>
        <v>1.1111111111111112</v>
      </c>
      <c r="J113" s="15">
        <f t="shared" si="23"/>
        <v>2.2592592592592591</v>
      </c>
      <c r="K113" s="15">
        <f t="shared" si="23"/>
        <v>1.5227272727272727</v>
      </c>
      <c r="L113" s="15">
        <f t="shared" si="23"/>
        <v>1.8070175438596492</v>
      </c>
      <c r="M113" s="15">
        <f t="shared" si="23"/>
        <v>1.5943396226415094</v>
      </c>
      <c r="N113" s="15">
        <f t="shared" si="23"/>
        <v>1.6</v>
      </c>
      <c r="O113" s="15">
        <f t="shared" si="23"/>
        <v>1.7727272727272727</v>
      </c>
      <c r="P113" s="15">
        <f t="shared" si="23"/>
        <v>1</v>
      </c>
      <c r="Q113" s="15">
        <f t="shared" si="23"/>
        <v>1.6923076923076923</v>
      </c>
      <c r="R113" s="15">
        <f t="shared" si="23"/>
        <v>10</v>
      </c>
      <c r="S113" s="15" t="e">
        <f t="shared" si="23"/>
        <v>#DIV/0!</v>
      </c>
      <c r="T113" s="16">
        <f t="shared" si="23"/>
        <v>1.839835728952772</v>
      </c>
    </row>
    <row r="114" spans="1:20" ht="18" customHeight="1">
      <c r="A114" s="110">
        <v>44642</v>
      </c>
      <c r="B114" s="17" t="s">
        <v>20</v>
      </c>
      <c r="C114" s="10">
        <v>0</v>
      </c>
      <c r="D114" s="10">
        <v>2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1">
        <f>SUM(C114:S114)</f>
        <v>4</v>
      </c>
    </row>
    <row r="115" spans="1:20" ht="18" customHeight="1">
      <c r="A115" s="111"/>
      <c r="B115" s="17" t="s">
        <v>21</v>
      </c>
      <c r="C115" s="10">
        <v>59</v>
      </c>
      <c r="D115" s="10">
        <v>85</v>
      </c>
      <c r="E115" s="10">
        <v>19</v>
      </c>
      <c r="F115" s="10">
        <v>28</v>
      </c>
      <c r="G115" s="10">
        <v>21</v>
      </c>
      <c r="H115" s="10">
        <v>13</v>
      </c>
      <c r="I115" s="10">
        <v>3</v>
      </c>
      <c r="J115" s="10">
        <v>305</v>
      </c>
      <c r="K115" s="10">
        <v>16</v>
      </c>
      <c r="L115" s="10">
        <v>109</v>
      </c>
      <c r="M115" s="10">
        <v>236</v>
      </c>
      <c r="N115" s="10">
        <v>4</v>
      </c>
      <c r="O115" s="10">
        <v>31</v>
      </c>
      <c r="P115" s="10">
        <v>20</v>
      </c>
      <c r="Q115" s="10">
        <v>8</v>
      </c>
      <c r="R115" s="10">
        <v>19</v>
      </c>
      <c r="S115" s="10">
        <v>0</v>
      </c>
      <c r="T115" s="11">
        <f>SUM(C115:S115)</f>
        <v>976</v>
      </c>
    </row>
    <row r="116" spans="1:20" ht="18" customHeight="1">
      <c r="A116" s="111"/>
      <c r="B116" s="17" t="s">
        <v>24</v>
      </c>
      <c r="C116" s="10">
        <v>57</v>
      </c>
      <c r="D116" s="10">
        <v>78</v>
      </c>
      <c r="E116" s="10">
        <v>16</v>
      </c>
      <c r="F116" s="10">
        <v>25</v>
      </c>
      <c r="G116" s="10">
        <v>17</v>
      </c>
      <c r="H116" s="10">
        <v>11</v>
      </c>
      <c r="I116" s="10">
        <v>2</v>
      </c>
      <c r="J116" s="10">
        <v>285</v>
      </c>
      <c r="K116" s="10">
        <v>11</v>
      </c>
      <c r="L116" s="10">
        <v>107</v>
      </c>
      <c r="M116" s="10">
        <v>200</v>
      </c>
      <c r="N116" s="10">
        <v>4</v>
      </c>
      <c r="O116" s="10">
        <v>31</v>
      </c>
      <c r="P116" s="10">
        <v>19</v>
      </c>
      <c r="Q116" s="10">
        <v>7</v>
      </c>
      <c r="R116" s="10">
        <v>19</v>
      </c>
      <c r="S116" s="10">
        <v>0</v>
      </c>
      <c r="T116" s="11">
        <f>SUM(C116:S116)</f>
        <v>889</v>
      </c>
    </row>
    <row r="117" spans="1:20" ht="18" customHeight="1">
      <c r="A117" s="111"/>
      <c r="B117" s="17" t="s">
        <v>25</v>
      </c>
      <c r="C117" s="10">
        <v>2</v>
      </c>
      <c r="D117" s="10">
        <v>9</v>
      </c>
      <c r="E117" s="10">
        <v>3</v>
      </c>
      <c r="F117" s="10">
        <v>3</v>
      </c>
      <c r="G117" s="10">
        <v>4</v>
      </c>
      <c r="H117" s="10">
        <v>2</v>
      </c>
      <c r="I117" s="10">
        <v>1</v>
      </c>
      <c r="J117" s="10">
        <v>20</v>
      </c>
      <c r="K117" s="10">
        <v>5</v>
      </c>
      <c r="L117" s="10">
        <v>4</v>
      </c>
      <c r="M117" s="10">
        <v>37</v>
      </c>
      <c r="N117" s="10">
        <v>0</v>
      </c>
      <c r="O117" s="10">
        <v>0</v>
      </c>
      <c r="P117" s="10">
        <v>1</v>
      </c>
      <c r="Q117" s="10">
        <v>1</v>
      </c>
      <c r="R117" s="10">
        <v>0</v>
      </c>
      <c r="S117" s="10">
        <v>0</v>
      </c>
      <c r="T117" s="11">
        <f>SUM(C117:S117)</f>
        <v>92</v>
      </c>
    </row>
    <row r="118" spans="1:20" ht="18" customHeight="1">
      <c r="A118" s="111"/>
      <c r="B118" s="17" t="s">
        <v>26</v>
      </c>
      <c r="C118" s="12">
        <f t="shared" ref="C118:T118" si="24">C117/(C116+C117)</f>
        <v>3.3898305084745763E-2</v>
      </c>
      <c r="D118" s="12">
        <f t="shared" si="24"/>
        <v>0.10344827586206896</v>
      </c>
      <c r="E118" s="12">
        <f t="shared" si="24"/>
        <v>0.15789473684210525</v>
      </c>
      <c r="F118" s="12">
        <f t="shared" si="24"/>
        <v>0.10714285714285714</v>
      </c>
      <c r="G118" s="12">
        <f t="shared" si="24"/>
        <v>0.19047619047619047</v>
      </c>
      <c r="H118" s="12">
        <f t="shared" si="24"/>
        <v>0.15384615384615385</v>
      </c>
      <c r="I118" s="12">
        <f t="shared" si="24"/>
        <v>0.33333333333333331</v>
      </c>
      <c r="J118" s="12">
        <f t="shared" si="24"/>
        <v>6.5573770491803282E-2</v>
      </c>
      <c r="K118" s="12">
        <f t="shared" si="24"/>
        <v>0.3125</v>
      </c>
      <c r="L118" s="12">
        <f t="shared" si="24"/>
        <v>3.6036036036036036E-2</v>
      </c>
      <c r="M118" s="12">
        <f t="shared" si="24"/>
        <v>0.15611814345991562</v>
      </c>
      <c r="N118" s="12">
        <f t="shared" si="24"/>
        <v>0</v>
      </c>
      <c r="O118" s="12">
        <f t="shared" si="24"/>
        <v>0</v>
      </c>
      <c r="P118" s="12">
        <f t="shared" si="24"/>
        <v>0.05</v>
      </c>
      <c r="Q118" s="12">
        <f t="shared" si="24"/>
        <v>0.125</v>
      </c>
      <c r="R118" s="12">
        <f t="shared" si="24"/>
        <v>0</v>
      </c>
      <c r="S118" s="12" t="e">
        <f t="shared" si="24"/>
        <v>#DIV/0!</v>
      </c>
      <c r="T118" s="13">
        <f t="shared" si="24"/>
        <v>9.3781855249745152E-2</v>
      </c>
    </row>
    <row r="119" spans="1:20" ht="18" customHeight="1">
      <c r="A119" s="111"/>
      <c r="B119" s="17" t="s">
        <v>22</v>
      </c>
      <c r="C119" s="22">
        <v>37</v>
      </c>
      <c r="D119" s="22">
        <v>40</v>
      </c>
      <c r="E119" s="22">
        <v>14</v>
      </c>
      <c r="F119" s="22">
        <v>20</v>
      </c>
      <c r="G119" s="22">
        <v>17</v>
      </c>
      <c r="H119" s="22">
        <v>10</v>
      </c>
      <c r="I119" s="22">
        <v>3</v>
      </c>
      <c r="J119" s="22">
        <v>107</v>
      </c>
      <c r="K119" s="22">
        <v>12</v>
      </c>
      <c r="L119" s="22">
        <v>36</v>
      </c>
      <c r="M119" s="22">
        <v>152</v>
      </c>
      <c r="N119" s="22">
        <v>2</v>
      </c>
      <c r="O119" s="22">
        <v>15</v>
      </c>
      <c r="P119" s="22">
        <v>11</v>
      </c>
      <c r="Q119" s="22">
        <v>6</v>
      </c>
      <c r="R119" s="22">
        <v>4</v>
      </c>
      <c r="S119" s="22">
        <v>0</v>
      </c>
      <c r="T119" s="11">
        <f>SUM(C119:S119)</f>
        <v>486</v>
      </c>
    </row>
    <row r="120" spans="1:20" ht="18" customHeight="1">
      <c r="A120" s="111"/>
      <c r="B120" s="17" t="s">
        <v>23</v>
      </c>
      <c r="C120" s="15">
        <f t="shared" ref="C120:T120" si="25">(C114+C115)/C119</f>
        <v>1.5945945945945945</v>
      </c>
      <c r="D120" s="15">
        <f t="shared" si="25"/>
        <v>2.1749999999999998</v>
      </c>
      <c r="E120" s="15">
        <f t="shared" si="25"/>
        <v>1.3571428571428572</v>
      </c>
      <c r="F120" s="15">
        <f t="shared" si="25"/>
        <v>1.4</v>
      </c>
      <c r="G120" s="15">
        <f t="shared" si="25"/>
        <v>1.2352941176470589</v>
      </c>
      <c r="H120" s="15">
        <f t="shared" si="25"/>
        <v>1.3</v>
      </c>
      <c r="I120" s="15">
        <f t="shared" si="25"/>
        <v>1</v>
      </c>
      <c r="J120" s="15">
        <f t="shared" si="25"/>
        <v>2.8504672897196262</v>
      </c>
      <c r="K120" s="15">
        <f t="shared" si="25"/>
        <v>1.3333333333333333</v>
      </c>
      <c r="L120" s="15">
        <f t="shared" si="25"/>
        <v>3.0833333333333335</v>
      </c>
      <c r="M120" s="15">
        <f t="shared" si="25"/>
        <v>1.5526315789473684</v>
      </c>
      <c r="N120" s="15">
        <f t="shared" si="25"/>
        <v>2</v>
      </c>
      <c r="O120" s="15">
        <f t="shared" si="25"/>
        <v>2.0666666666666669</v>
      </c>
      <c r="P120" s="15">
        <f t="shared" si="25"/>
        <v>1.8181818181818181</v>
      </c>
      <c r="Q120" s="15">
        <f t="shared" si="25"/>
        <v>1.3333333333333333</v>
      </c>
      <c r="R120" s="15">
        <f t="shared" si="25"/>
        <v>4.75</v>
      </c>
      <c r="S120" s="15" t="e">
        <f t="shared" si="25"/>
        <v>#DIV/0!</v>
      </c>
      <c r="T120" s="16">
        <f t="shared" si="25"/>
        <v>2.0164609053497942</v>
      </c>
    </row>
    <row r="121" spans="1:20" ht="18" customHeight="1">
      <c r="A121" s="110">
        <v>44643</v>
      </c>
      <c r="B121" s="17" t="s">
        <v>20</v>
      </c>
      <c r="C121" s="21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2</v>
      </c>
      <c r="K121" s="10">
        <v>0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1</v>
      </c>
      <c r="R121" s="10">
        <v>0</v>
      </c>
      <c r="S121" s="10">
        <v>0</v>
      </c>
      <c r="T121" s="11">
        <f>SUM(C121:S121)</f>
        <v>4</v>
      </c>
    </row>
    <row r="122" spans="1:20" ht="18" customHeight="1">
      <c r="A122" s="111"/>
      <c r="B122" s="17" t="s">
        <v>21</v>
      </c>
      <c r="C122" s="10">
        <v>20</v>
      </c>
      <c r="D122" s="10">
        <v>105</v>
      </c>
      <c r="E122" s="10">
        <v>11</v>
      </c>
      <c r="F122" s="10">
        <v>48</v>
      </c>
      <c r="G122" s="10">
        <v>34</v>
      </c>
      <c r="H122" s="10">
        <v>26</v>
      </c>
      <c r="I122" s="10">
        <v>11</v>
      </c>
      <c r="J122" s="10">
        <v>254</v>
      </c>
      <c r="K122" s="10">
        <v>69</v>
      </c>
      <c r="L122" s="10">
        <v>68</v>
      </c>
      <c r="M122" s="10">
        <v>218</v>
      </c>
      <c r="N122" s="10">
        <v>5</v>
      </c>
      <c r="O122" s="10">
        <v>33</v>
      </c>
      <c r="P122" s="10">
        <v>10</v>
      </c>
      <c r="Q122" s="10">
        <v>11</v>
      </c>
      <c r="R122" s="10">
        <v>54</v>
      </c>
      <c r="S122" s="10">
        <v>0</v>
      </c>
      <c r="T122" s="11">
        <f>SUM(C122:S122)</f>
        <v>977</v>
      </c>
    </row>
    <row r="123" spans="1:20" ht="18" customHeight="1">
      <c r="A123" s="111"/>
      <c r="B123" s="17" t="s">
        <v>24</v>
      </c>
      <c r="C123" s="10">
        <v>17</v>
      </c>
      <c r="D123" s="10">
        <v>99</v>
      </c>
      <c r="E123" s="10">
        <v>9</v>
      </c>
      <c r="F123" s="10">
        <v>46</v>
      </c>
      <c r="G123" s="10">
        <v>30</v>
      </c>
      <c r="H123" s="10">
        <v>23</v>
      </c>
      <c r="I123" s="10">
        <v>7</v>
      </c>
      <c r="J123" s="10">
        <v>237</v>
      </c>
      <c r="K123" s="10">
        <v>52</v>
      </c>
      <c r="L123" s="10">
        <v>66</v>
      </c>
      <c r="M123" s="10">
        <v>185</v>
      </c>
      <c r="N123" s="10">
        <v>5</v>
      </c>
      <c r="O123" s="10">
        <v>32</v>
      </c>
      <c r="P123" s="10">
        <v>10</v>
      </c>
      <c r="Q123" s="10">
        <v>12</v>
      </c>
      <c r="R123" s="10">
        <v>52</v>
      </c>
      <c r="S123" s="10">
        <v>0</v>
      </c>
      <c r="T123" s="11">
        <f>SUM(C123:S123)</f>
        <v>882</v>
      </c>
    </row>
    <row r="124" spans="1:20" ht="18" customHeight="1">
      <c r="A124" s="111"/>
      <c r="B124" s="17" t="s">
        <v>25</v>
      </c>
      <c r="C124" s="14">
        <v>3</v>
      </c>
      <c r="D124" s="14">
        <v>7</v>
      </c>
      <c r="E124" s="14">
        <v>2</v>
      </c>
      <c r="F124" s="14">
        <v>2</v>
      </c>
      <c r="G124" s="14">
        <v>4</v>
      </c>
      <c r="H124" s="14">
        <v>3</v>
      </c>
      <c r="I124" s="14">
        <v>4</v>
      </c>
      <c r="J124" s="14">
        <v>19</v>
      </c>
      <c r="K124" s="14">
        <v>17</v>
      </c>
      <c r="L124" s="14">
        <v>3</v>
      </c>
      <c r="M124" s="14">
        <v>33</v>
      </c>
      <c r="N124" s="14">
        <v>0</v>
      </c>
      <c r="O124" s="14">
        <v>2</v>
      </c>
      <c r="P124" s="14">
        <v>0</v>
      </c>
      <c r="Q124" s="14">
        <v>0</v>
      </c>
      <c r="R124" s="14">
        <v>2</v>
      </c>
      <c r="S124" s="14">
        <v>0</v>
      </c>
      <c r="T124" s="11">
        <f>SUM(C124:S124)</f>
        <v>101</v>
      </c>
    </row>
    <row r="125" spans="1:20" ht="18" customHeight="1">
      <c r="A125" s="111"/>
      <c r="B125" s="17" t="s">
        <v>26</v>
      </c>
      <c r="C125" s="12">
        <f t="shared" ref="C125:T125" si="26">C124/(C123+C124)</f>
        <v>0.15</v>
      </c>
      <c r="D125" s="12">
        <f t="shared" si="26"/>
        <v>6.6037735849056603E-2</v>
      </c>
      <c r="E125" s="12">
        <f t="shared" si="26"/>
        <v>0.18181818181818182</v>
      </c>
      <c r="F125" s="12">
        <f t="shared" si="26"/>
        <v>4.1666666666666664E-2</v>
      </c>
      <c r="G125" s="12">
        <f t="shared" si="26"/>
        <v>0.11764705882352941</v>
      </c>
      <c r="H125" s="12">
        <f t="shared" si="26"/>
        <v>0.11538461538461539</v>
      </c>
      <c r="I125" s="12">
        <f t="shared" si="26"/>
        <v>0.36363636363636365</v>
      </c>
      <c r="J125" s="12">
        <f t="shared" si="26"/>
        <v>7.421875E-2</v>
      </c>
      <c r="K125" s="12">
        <f t="shared" si="26"/>
        <v>0.24637681159420291</v>
      </c>
      <c r="L125" s="12">
        <f t="shared" si="26"/>
        <v>4.3478260869565216E-2</v>
      </c>
      <c r="M125" s="12">
        <f t="shared" si="26"/>
        <v>0.15137614678899083</v>
      </c>
      <c r="N125" s="12">
        <f t="shared" si="26"/>
        <v>0</v>
      </c>
      <c r="O125" s="12">
        <f t="shared" si="26"/>
        <v>5.8823529411764705E-2</v>
      </c>
      <c r="P125" s="12">
        <f t="shared" si="26"/>
        <v>0</v>
      </c>
      <c r="Q125" s="12">
        <f t="shared" si="26"/>
        <v>0</v>
      </c>
      <c r="R125" s="12">
        <f t="shared" si="26"/>
        <v>3.7037037037037035E-2</v>
      </c>
      <c r="S125" s="12" t="e">
        <f t="shared" si="26"/>
        <v>#DIV/0!</v>
      </c>
      <c r="T125" s="13">
        <f t="shared" si="26"/>
        <v>0.10274669379450661</v>
      </c>
    </row>
    <row r="126" spans="1:20" ht="18" customHeight="1">
      <c r="A126" s="111"/>
      <c r="B126" s="17" t="s">
        <v>22</v>
      </c>
      <c r="C126" s="22">
        <v>13</v>
      </c>
      <c r="D126" s="22">
        <v>44</v>
      </c>
      <c r="E126" s="22">
        <v>9</v>
      </c>
      <c r="F126" s="22">
        <v>29</v>
      </c>
      <c r="G126" s="22">
        <v>23</v>
      </c>
      <c r="H126" s="22">
        <v>14</v>
      </c>
      <c r="I126" s="22">
        <v>11</v>
      </c>
      <c r="J126" s="22">
        <v>81</v>
      </c>
      <c r="K126" s="22">
        <v>44</v>
      </c>
      <c r="L126" s="22">
        <v>37</v>
      </c>
      <c r="M126" s="22">
        <v>140</v>
      </c>
      <c r="N126" s="22">
        <v>2</v>
      </c>
      <c r="O126" s="22">
        <v>25</v>
      </c>
      <c r="P126" s="22">
        <v>7</v>
      </c>
      <c r="Q126" s="22">
        <v>12</v>
      </c>
      <c r="R126" s="22">
        <v>5</v>
      </c>
      <c r="S126" s="22">
        <v>0</v>
      </c>
      <c r="T126" s="11">
        <f>SUM(C126:S126)</f>
        <v>496</v>
      </c>
    </row>
    <row r="127" spans="1:20" ht="18" customHeight="1">
      <c r="A127" s="111"/>
      <c r="B127" s="17" t="s">
        <v>23</v>
      </c>
      <c r="C127" s="15">
        <f t="shared" ref="C127:T127" si="27">(C121+C122)/C126</f>
        <v>1.5384615384615385</v>
      </c>
      <c r="D127" s="15">
        <f t="shared" si="27"/>
        <v>2.3863636363636362</v>
      </c>
      <c r="E127" s="15">
        <f t="shared" si="27"/>
        <v>1.2222222222222223</v>
      </c>
      <c r="F127" s="15">
        <f t="shared" si="27"/>
        <v>1.6551724137931034</v>
      </c>
      <c r="G127" s="15">
        <f t="shared" si="27"/>
        <v>1.4782608695652173</v>
      </c>
      <c r="H127" s="15">
        <f t="shared" si="27"/>
        <v>1.8571428571428572</v>
      </c>
      <c r="I127" s="15">
        <f t="shared" si="27"/>
        <v>1</v>
      </c>
      <c r="J127" s="15">
        <f t="shared" si="27"/>
        <v>3.1604938271604937</v>
      </c>
      <c r="K127" s="15">
        <f t="shared" si="27"/>
        <v>1.5681818181818181</v>
      </c>
      <c r="L127" s="15">
        <f t="shared" si="27"/>
        <v>1.8648648648648649</v>
      </c>
      <c r="M127" s="15">
        <f t="shared" si="27"/>
        <v>1.5571428571428572</v>
      </c>
      <c r="N127" s="15">
        <f t="shared" si="27"/>
        <v>2.5</v>
      </c>
      <c r="O127" s="15">
        <f t="shared" si="27"/>
        <v>1.32</v>
      </c>
      <c r="P127" s="15">
        <f t="shared" si="27"/>
        <v>1.4285714285714286</v>
      </c>
      <c r="Q127" s="15">
        <f t="shared" si="27"/>
        <v>1</v>
      </c>
      <c r="R127" s="15">
        <f t="shared" si="27"/>
        <v>10.8</v>
      </c>
      <c r="S127" s="15" t="e">
        <f t="shared" si="27"/>
        <v>#DIV/0!</v>
      </c>
      <c r="T127" s="16">
        <f t="shared" si="27"/>
        <v>1.9778225806451613</v>
      </c>
    </row>
    <row r="128" spans="1:20" ht="18" customHeight="1">
      <c r="A128" s="110">
        <v>44644</v>
      </c>
      <c r="B128" s="17" t="s">
        <v>20</v>
      </c>
      <c r="C128" s="10">
        <v>0</v>
      </c>
      <c r="D128" s="10">
        <v>2</v>
      </c>
      <c r="E128" s="10">
        <v>0</v>
      </c>
      <c r="F128" s="10">
        <v>8</v>
      </c>
      <c r="G128" s="10">
        <v>2</v>
      </c>
      <c r="H128" s="10">
        <v>0</v>
      </c>
      <c r="I128" s="10">
        <v>1</v>
      </c>
      <c r="J128" s="10">
        <v>0</v>
      </c>
      <c r="K128" s="10">
        <v>3</v>
      </c>
      <c r="L128" s="10">
        <v>1</v>
      </c>
      <c r="M128" s="10">
        <v>12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1">
        <f>SUM(C128:S128)</f>
        <v>29</v>
      </c>
    </row>
    <row r="129" spans="1:20" ht="18" customHeight="1">
      <c r="A129" s="111"/>
      <c r="B129" s="17" t="s">
        <v>21</v>
      </c>
      <c r="C129" s="10">
        <v>102</v>
      </c>
      <c r="D129" s="10">
        <v>165</v>
      </c>
      <c r="E129" s="10">
        <v>59</v>
      </c>
      <c r="F129" s="10">
        <v>62</v>
      </c>
      <c r="G129" s="10">
        <v>35</v>
      </c>
      <c r="H129" s="10">
        <v>29</v>
      </c>
      <c r="I129" s="10">
        <v>20</v>
      </c>
      <c r="J129" s="10">
        <v>489</v>
      </c>
      <c r="K129" s="10">
        <v>84</v>
      </c>
      <c r="L129" s="10">
        <v>129</v>
      </c>
      <c r="M129" s="10">
        <v>181</v>
      </c>
      <c r="N129" s="10">
        <v>12</v>
      </c>
      <c r="O129" s="10">
        <v>92</v>
      </c>
      <c r="P129" s="10">
        <v>13</v>
      </c>
      <c r="Q129" s="10">
        <v>24</v>
      </c>
      <c r="R129" s="10">
        <v>82</v>
      </c>
      <c r="S129" s="10">
        <v>0</v>
      </c>
      <c r="T129" s="11">
        <f>SUM(C129:S129)</f>
        <v>1578</v>
      </c>
    </row>
    <row r="130" spans="1:20" ht="18" customHeight="1">
      <c r="A130" s="111"/>
      <c r="B130" s="17" t="s">
        <v>24</v>
      </c>
      <c r="C130" s="10">
        <v>86</v>
      </c>
      <c r="D130" s="10">
        <v>143</v>
      </c>
      <c r="E130" s="10">
        <v>48</v>
      </c>
      <c r="F130" s="10">
        <v>59</v>
      </c>
      <c r="G130" s="10">
        <v>34</v>
      </c>
      <c r="H130" s="10">
        <v>14</v>
      </c>
      <c r="I130" s="10">
        <v>17</v>
      </c>
      <c r="J130" s="10">
        <v>467</v>
      </c>
      <c r="K130" s="10">
        <v>83</v>
      </c>
      <c r="L130" s="10">
        <v>127</v>
      </c>
      <c r="M130" s="10">
        <v>183</v>
      </c>
      <c r="N130" s="10">
        <v>10</v>
      </c>
      <c r="O130" s="10">
        <v>83</v>
      </c>
      <c r="P130" s="10">
        <v>13</v>
      </c>
      <c r="Q130" s="10">
        <v>18</v>
      </c>
      <c r="R130" s="10">
        <v>82</v>
      </c>
      <c r="S130" s="10">
        <v>0</v>
      </c>
      <c r="T130" s="11">
        <f>SUM(C130:S130)</f>
        <v>1467</v>
      </c>
    </row>
    <row r="131" spans="1:20" ht="18" customHeight="1">
      <c r="A131" s="111"/>
      <c r="B131" s="17" t="s">
        <v>25</v>
      </c>
      <c r="C131" s="10">
        <v>16</v>
      </c>
      <c r="D131" s="10">
        <v>24</v>
      </c>
      <c r="E131" s="10">
        <v>11</v>
      </c>
      <c r="F131" s="10">
        <v>11</v>
      </c>
      <c r="G131" s="10">
        <v>4</v>
      </c>
      <c r="H131" s="10">
        <v>15</v>
      </c>
      <c r="I131" s="10">
        <v>4</v>
      </c>
      <c r="J131" s="10">
        <v>23</v>
      </c>
      <c r="K131" s="10">
        <v>4</v>
      </c>
      <c r="L131" s="10">
        <v>3</v>
      </c>
      <c r="M131" s="10">
        <v>10</v>
      </c>
      <c r="N131" s="10">
        <v>2</v>
      </c>
      <c r="O131" s="10">
        <v>9</v>
      </c>
      <c r="P131" s="10">
        <v>0</v>
      </c>
      <c r="Q131" s="10">
        <v>6</v>
      </c>
      <c r="R131" s="10">
        <v>0</v>
      </c>
      <c r="S131" s="10">
        <v>0</v>
      </c>
      <c r="T131" s="11">
        <f>SUM(C131:S131)</f>
        <v>142</v>
      </c>
    </row>
    <row r="132" spans="1:20" ht="18" customHeight="1">
      <c r="A132" s="111"/>
      <c r="B132" s="17" t="s">
        <v>26</v>
      </c>
      <c r="C132" s="12">
        <f t="shared" ref="C132:T132" si="28">C131/(C130+C131)</f>
        <v>0.15686274509803921</v>
      </c>
      <c r="D132" s="12">
        <f t="shared" si="28"/>
        <v>0.1437125748502994</v>
      </c>
      <c r="E132" s="12">
        <f t="shared" si="28"/>
        <v>0.1864406779661017</v>
      </c>
      <c r="F132" s="12">
        <f t="shared" si="28"/>
        <v>0.15714285714285714</v>
      </c>
      <c r="G132" s="12">
        <f t="shared" si="28"/>
        <v>0.10526315789473684</v>
      </c>
      <c r="H132" s="12">
        <f t="shared" si="28"/>
        <v>0.51724137931034486</v>
      </c>
      <c r="I132" s="12">
        <f t="shared" si="28"/>
        <v>0.19047619047619047</v>
      </c>
      <c r="J132" s="12">
        <f t="shared" si="28"/>
        <v>4.6938775510204082E-2</v>
      </c>
      <c r="K132" s="12">
        <f t="shared" si="28"/>
        <v>4.5977011494252873E-2</v>
      </c>
      <c r="L132" s="12">
        <f t="shared" si="28"/>
        <v>2.3076923076923078E-2</v>
      </c>
      <c r="M132" s="12">
        <f t="shared" si="28"/>
        <v>5.181347150259067E-2</v>
      </c>
      <c r="N132" s="12">
        <f t="shared" si="28"/>
        <v>0.16666666666666666</v>
      </c>
      <c r="O132" s="12">
        <f t="shared" si="28"/>
        <v>9.7826086956521743E-2</v>
      </c>
      <c r="P132" s="12">
        <f t="shared" si="28"/>
        <v>0</v>
      </c>
      <c r="Q132" s="12">
        <f t="shared" si="28"/>
        <v>0.25</v>
      </c>
      <c r="R132" s="12">
        <f t="shared" si="28"/>
        <v>0</v>
      </c>
      <c r="S132" s="12" t="e">
        <f t="shared" si="28"/>
        <v>#DIV/0!</v>
      </c>
      <c r="T132" s="13">
        <f t="shared" si="28"/>
        <v>8.8253573648228709E-2</v>
      </c>
    </row>
    <row r="133" spans="1:20" ht="18" customHeight="1">
      <c r="A133" s="111"/>
      <c r="B133" s="17" t="s">
        <v>22</v>
      </c>
      <c r="C133" s="10">
        <v>57</v>
      </c>
      <c r="D133" s="10">
        <v>77</v>
      </c>
      <c r="E133" s="10">
        <v>31</v>
      </c>
      <c r="F133" s="10">
        <v>38</v>
      </c>
      <c r="G133" s="10">
        <v>20</v>
      </c>
      <c r="H133" s="10">
        <v>20</v>
      </c>
      <c r="I133" s="10">
        <v>14</v>
      </c>
      <c r="J133" s="10">
        <v>147</v>
      </c>
      <c r="K133" s="10">
        <v>51</v>
      </c>
      <c r="L133" s="10">
        <v>72</v>
      </c>
      <c r="M133" s="10">
        <v>33</v>
      </c>
      <c r="N133" s="10">
        <v>6</v>
      </c>
      <c r="O133" s="10">
        <v>38</v>
      </c>
      <c r="P133" s="10">
        <v>9</v>
      </c>
      <c r="Q133" s="10">
        <v>16</v>
      </c>
      <c r="R133" s="10">
        <v>14</v>
      </c>
      <c r="S133" s="10">
        <v>0</v>
      </c>
      <c r="T133" s="11">
        <f>SUM(C133:S133)</f>
        <v>643</v>
      </c>
    </row>
    <row r="134" spans="1:20" ht="18" customHeight="1">
      <c r="A134" s="111"/>
      <c r="B134" s="17" t="s">
        <v>23</v>
      </c>
      <c r="C134" s="15">
        <f t="shared" ref="C134:T134" si="29">(C128+C129)/C133</f>
        <v>1.7894736842105263</v>
      </c>
      <c r="D134" s="15">
        <f t="shared" si="29"/>
        <v>2.168831168831169</v>
      </c>
      <c r="E134" s="15">
        <f t="shared" si="29"/>
        <v>1.903225806451613</v>
      </c>
      <c r="F134" s="15">
        <f t="shared" si="29"/>
        <v>1.8421052631578947</v>
      </c>
      <c r="G134" s="15">
        <f t="shared" si="29"/>
        <v>1.85</v>
      </c>
      <c r="H134" s="15">
        <f t="shared" si="29"/>
        <v>1.45</v>
      </c>
      <c r="I134" s="15">
        <f t="shared" si="29"/>
        <v>1.5</v>
      </c>
      <c r="J134" s="15">
        <f t="shared" si="29"/>
        <v>3.3265306122448979</v>
      </c>
      <c r="K134" s="15">
        <f t="shared" si="29"/>
        <v>1.7058823529411764</v>
      </c>
      <c r="L134" s="15">
        <f t="shared" si="29"/>
        <v>1.8055555555555556</v>
      </c>
      <c r="M134" s="15">
        <f t="shared" si="29"/>
        <v>5.8484848484848486</v>
      </c>
      <c r="N134" s="15">
        <f t="shared" si="29"/>
        <v>2</v>
      </c>
      <c r="O134" s="15">
        <f t="shared" si="29"/>
        <v>2.4210526315789473</v>
      </c>
      <c r="P134" s="15">
        <f t="shared" si="29"/>
        <v>1.4444444444444444</v>
      </c>
      <c r="Q134" s="15">
        <f t="shared" si="29"/>
        <v>1.5</v>
      </c>
      <c r="R134" s="15">
        <f t="shared" si="29"/>
        <v>5.8571428571428568</v>
      </c>
      <c r="S134" s="15" t="e">
        <f t="shared" si="29"/>
        <v>#DIV/0!</v>
      </c>
      <c r="T134" s="16">
        <f t="shared" si="29"/>
        <v>2.4992223950233283</v>
      </c>
    </row>
    <row r="135" spans="1:20" ht="18" customHeight="1">
      <c r="A135" s="110">
        <v>44645</v>
      </c>
      <c r="B135" s="17" t="s">
        <v>20</v>
      </c>
      <c r="C135" s="10">
        <v>0</v>
      </c>
      <c r="D135" s="10">
        <v>1</v>
      </c>
      <c r="E135" s="10">
        <v>0</v>
      </c>
      <c r="F135" s="10">
        <v>0</v>
      </c>
      <c r="G135" s="10">
        <v>1</v>
      </c>
      <c r="H135" s="10">
        <v>0</v>
      </c>
      <c r="I135" s="10">
        <v>0</v>
      </c>
      <c r="J135" s="10">
        <v>4</v>
      </c>
      <c r="K135" s="10">
        <v>0</v>
      </c>
      <c r="L135" s="10">
        <v>0</v>
      </c>
      <c r="M135" s="10">
        <v>31</v>
      </c>
      <c r="N135" s="10">
        <v>0</v>
      </c>
      <c r="O135" s="10">
        <v>1</v>
      </c>
      <c r="P135" s="10">
        <v>0</v>
      </c>
      <c r="Q135" s="10">
        <v>0</v>
      </c>
      <c r="R135" s="10">
        <v>0</v>
      </c>
      <c r="S135" s="10">
        <v>0</v>
      </c>
      <c r="T135" s="11">
        <f>SUM(C135:S135)</f>
        <v>38</v>
      </c>
    </row>
    <row r="136" spans="1:20" ht="18" customHeight="1">
      <c r="A136" s="111"/>
      <c r="B136" s="17" t="s">
        <v>21</v>
      </c>
      <c r="C136" s="10">
        <v>23</v>
      </c>
      <c r="D136" s="10">
        <v>2</v>
      </c>
      <c r="E136" s="10">
        <v>4</v>
      </c>
      <c r="F136" s="10">
        <v>2</v>
      </c>
      <c r="G136" s="10">
        <v>8</v>
      </c>
      <c r="H136" s="10">
        <v>4</v>
      </c>
      <c r="I136" s="10">
        <v>11</v>
      </c>
      <c r="J136" s="10">
        <v>202</v>
      </c>
      <c r="K136" s="10">
        <v>4</v>
      </c>
      <c r="L136" s="10">
        <v>19</v>
      </c>
      <c r="M136" s="10">
        <v>1883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2231</v>
      </c>
    </row>
    <row r="137" spans="1:20" ht="18" customHeight="1">
      <c r="A137" s="111"/>
      <c r="B137" s="17" t="s">
        <v>24</v>
      </c>
      <c r="C137" s="10">
        <v>12</v>
      </c>
      <c r="D137" s="10">
        <v>3</v>
      </c>
      <c r="E137" s="10">
        <v>2</v>
      </c>
      <c r="F137" s="10">
        <v>2</v>
      </c>
      <c r="G137" s="10">
        <v>7</v>
      </c>
      <c r="H137" s="10">
        <v>0</v>
      </c>
      <c r="I137" s="10">
        <v>11</v>
      </c>
      <c r="J137" s="10">
        <v>197</v>
      </c>
      <c r="K137" s="10">
        <v>3</v>
      </c>
      <c r="L137" s="10">
        <v>19</v>
      </c>
      <c r="M137" s="10">
        <v>1456</v>
      </c>
      <c r="N137" s="10">
        <v>1</v>
      </c>
      <c r="O137" s="10">
        <v>14</v>
      </c>
      <c r="P137" s="10">
        <v>13</v>
      </c>
      <c r="Q137" s="10">
        <v>0</v>
      </c>
      <c r="R137" s="10">
        <v>41</v>
      </c>
      <c r="S137" s="10">
        <v>0</v>
      </c>
      <c r="T137" s="11">
        <f>SUM(C137:S137)</f>
        <v>1781</v>
      </c>
    </row>
    <row r="138" spans="1:20" ht="18" customHeight="1">
      <c r="A138" s="111"/>
      <c r="B138" s="17" t="s">
        <v>25</v>
      </c>
      <c r="C138" s="10">
        <v>11</v>
      </c>
      <c r="D138" s="10">
        <v>0</v>
      </c>
      <c r="E138" s="10">
        <v>2</v>
      </c>
      <c r="F138" s="10">
        <v>0</v>
      </c>
      <c r="G138" s="10">
        <v>2</v>
      </c>
      <c r="H138" s="10">
        <v>4</v>
      </c>
      <c r="I138" s="10">
        <v>0</v>
      </c>
      <c r="J138" s="10">
        <v>9</v>
      </c>
      <c r="K138" s="10">
        <v>1</v>
      </c>
      <c r="L138" s="10">
        <v>0</v>
      </c>
      <c r="M138" s="10">
        <v>458</v>
      </c>
      <c r="N138" s="10">
        <v>0</v>
      </c>
      <c r="O138" s="10">
        <v>1</v>
      </c>
      <c r="P138" s="10">
        <v>0</v>
      </c>
      <c r="Q138" s="10">
        <v>0</v>
      </c>
      <c r="R138" s="10">
        <v>0</v>
      </c>
      <c r="S138" s="10">
        <v>0</v>
      </c>
      <c r="T138" s="11">
        <f>SUM(C138:S138)</f>
        <v>488</v>
      </c>
    </row>
    <row r="139" spans="1:20" ht="18" customHeight="1">
      <c r="A139" s="111"/>
      <c r="B139" s="17" t="s">
        <v>26</v>
      </c>
      <c r="C139" s="12">
        <f t="shared" ref="C139:T139" si="30">C138/(C137+C138)</f>
        <v>0.47826086956521741</v>
      </c>
      <c r="D139" s="12">
        <f t="shared" si="30"/>
        <v>0</v>
      </c>
      <c r="E139" s="12">
        <f t="shared" si="30"/>
        <v>0.5</v>
      </c>
      <c r="F139" s="12">
        <f t="shared" si="30"/>
        <v>0</v>
      </c>
      <c r="G139" s="12">
        <f t="shared" si="30"/>
        <v>0.22222222222222221</v>
      </c>
      <c r="H139" s="12">
        <f t="shared" si="30"/>
        <v>1</v>
      </c>
      <c r="I139" s="12">
        <f t="shared" si="30"/>
        <v>0</v>
      </c>
      <c r="J139" s="12">
        <f t="shared" si="30"/>
        <v>4.3689320388349516E-2</v>
      </c>
      <c r="K139" s="12">
        <f t="shared" si="30"/>
        <v>0.25</v>
      </c>
      <c r="L139" s="12">
        <f t="shared" si="30"/>
        <v>0</v>
      </c>
      <c r="M139" s="12">
        <f t="shared" si="30"/>
        <v>0.2392894461859979</v>
      </c>
      <c r="N139" s="12">
        <f t="shared" si="30"/>
        <v>0</v>
      </c>
      <c r="O139" s="12">
        <f t="shared" si="30"/>
        <v>6.6666666666666666E-2</v>
      </c>
      <c r="P139" s="12">
        <f t="shared" si="30"/>
        <v>0</v>
      </c>
      <c r="Q139" s="12" t="e">
        <f t="shared" si="30"/>
        <v>#DIV/0!</v>
      </c>
      <c r="R139" s="12">
        <f t="shared" si="30"/>
        <v>0</v>
      </c>
      <c r="S139" s="12" t="e">
        <f t="shared" si="30"/>
        <v>#DIV/0!</v>
      </c>
      <c r="T139" s="13">
        <f t="shared" si="30"/>
        <v>0.21507271925958571</v>
      </c>
    </row>
    <row r="140" spans="1:20" ht="18" customHeight="1">
      <c r="A140" s="111"/>
      <c r="B140" s="17" t="s">
        <v>22</v>
      </c>
      <c r="C140" s="10">
        <v>16</v>
      </c>
      <c r="D140" s="10">
        <v>2</v>
      </c>
      <c r="E140" s="10">
        <v>4</v>
      </c>
      <c r="F140" s="10">
        <v>2</v>
      </c>
      <c r="G140" s="10">
        <v>6</v>
      </c>
      <c r="H140" s="10">
        <v>3</v>
      </c>
      <c r="I140" s="10">
        <v>7</v>
      </c>
      <c r="J140" s="10">
        <v>74</v>
      </c>
      <c r="K140" s="10">
        <v>4</v>
      </c>
      <c r="L140" s="10">
        <v>12</v>
      </c>
      <c r="M140" s="10">
        <v>677</v>
      </c>
      <c r="N140" s="10">
        <v>1</v>
      </c>
      <c r="O140" s="10">
        <v>11</v>
      </c>
      <c r="P140" s="10">
        <v>7</v>
      </c>
      <c r="Q140" s="10">
        <v>0</v>
      </c>
      <c r="R140" s="10">
        <v>5</v>
      </c>
      <c r="S140" s="10">
        <v>0</v>
      </c>
      <c r="T140" s="11">
        <f>SUM(C140:S140)</f>
        <v>831</v>
      </c>
    </row>
    <row r="141" spans="1:20" ht="18" customHeight="1">
      <c r="A141" s="111"/>
      <c r="B141" s="17" t="s">
        <v>23</v>
      </c>
      <c r="C141" s="15">
        <f t="shared" ref="C141:T141" si="31">(C135+C136)/C140</f>
        <v>1.4375</v>
      </c>
      <c r="D141" s="15">
        <f t="shared" si="31"/>
        <v>1.5</v>
      </c>
      <c r="E141" s="15">
        <f t="shared" si="31"/>
        <v>1</v>
      </c>
      <c r="F141" s="15">
        <f t="shared" si="31"/>
        <v>1</v>
      </c>
      <c r="G141" s="15">
        <f t="shared" si="31"/>
        <v>1.5</v>
      </c>
      <c r="H141" s="15">
        <f t="shared" si="31"/>
        <v>1.3333333333333333</v>
      </c>
      <c r="I141" s="15">
        <f t="shared" si="31"/>
        <v>1.5714285714285714</v>
      </c>
      <c r="J141" s="15">
        <f t="shared" si="31"/>
        <v>2.7837837837837838</v>
      </c>
      <c r="K141" s="15">
        <f t="shared" si="31"/>
        <v>1</v>
      </c>
      <c r="L141" s="15">
        <f t="shared" si="31"/>
        <v>1.5833333333333333</v>
      </c>
      <c r="M141" s="15">
        <f t="shared" si="31"/>
        <v>2.8271787296898081</v>
      </c>
      <c r="N141" s="15">
        <f t="shared" si="31"/>
        <v>1</v>
      </c>
      <c r="O141" s="15">
        <f t="shared" si="31"/>
        <v>1.3636363636363635</v>
      </c>
      <c r="P141" s="15">
        <f t="shared" si="31"/>
        <v>1.8571428571428572</v>
      </c>
      <c r="Q141" s="15" t="e">
        <f t="shared" si="31"/>
        <v>#DIV/0!</v>
      </c>
      <c r="R141" s="15">
        <f t="shared" si="31"/>
        <v>8.1999999999999993</v>
      </c>
      <c r="S141" s="15" t="e">
        <f t="shared" si="31"/>
        <v>#DIV/0!</v>
      </c>
      <c r="T141" s="16">
        <f t="shared" si="31"/>
        <v>2.7304452466907341</v>
      </c>
    </row>
    <row r="142" spans="1:20" ht="18" customHeight="1">
      <c r="A142" s="110">
        <v>44646</v>
      </c>
      <c r="B142" s="17" t="s">
        <v>20</v>
      </c>
      <c r="C142" s="10">
        <v>0</v>
      </c>
      <c r="D142" s="10">
        <v>5</v>
      </c>
      <c r="E142" s="10">
        <v>2</v>
      </c>
      <c r="F142" s="10">
        <v>3</v>
      </c>
      <c r="G142" s="10">
        <v>1</v>
      </c>
      <c r="H142" s="10">
        <v>1</v>
      </c>
      <c r="I142" s="10">
        <v>2</v>
      </c>
      <c r="J142" s="10">
        <v>15</v>
      </c>
      <c r="K142" s="10">
        <v>6</v>
      </c>
      <c r="L142" s="10">
        <v>9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1">
        <f>SUM(C142:S142)</f>
        <v>45</v>
      </c>
    </row>
    <row r="143" spans="1:20" ht="18" customHeight="1">
      <c r="A143" s="111"/>
      <c r="B143" s="17" t="s">
        <v>21</v>
      </c>
      <c r="C143" s="10">
        <v>160</v>
      </c>
      <c r="D143" s="10">
        <v>326</v>
      </c>
      <c r="E143" s="10">
        <v>27</v>
      </c>
      <c r="F143" s="10">
        <v>105</v>
      </c>
      <c r="G143" s="10">
        <v>68</v>
      </c>
      <c r="H143" s="10">
        <v>49</v>
      </c>
      <c r="I143" s="10">
        <v>21</v>
      </c>
      <c r="J143" s="10">
        <v>957</v>
      </c>
      <c r="K143" s="10">
        <v>147</v>
      </c>
      <c r="L143" s="10">
        <v>233</v>
      </c>
      <c r="M143" s="10">
        <v>322</v>
      </c>
      <c r="N143" s="10">
        <v>4</v>
      </c>
      <c r="O143" s="10">
        <v>79</v>
      </c>
      <c r="P143" s="10">
        <v>22</v>
      </c>
      <c r="Q143" s="10">
        <v>84</v>
      </c>
      <c r="R143" s="10">
        <v>27</v>
      </c>
      <c r="S143" s="10">
        <v>0</v>
      </c>
      <c r="T143" s="11">
        <f>SUM(C143:S143)</f>
        <v>2631</v>
      </c>
    </row>
    <row r="144" spans="1:20" ht="18" customHeight="1">
      <c r="A144" s="111"/>
      <c r="B144" s="17" t="s">
        <v>24</v>
      </c>
      <c r="C144" s="10">
        <v>144</v>
      </c>
      <c r="D144" s="10">
        <v>292</v>
      </c>
      <c r="E144" s="10">
        <v>20</v>
      </c>
      <c r="F144" s="10">
        <v>100</v>
      </c>
      <c r="G144" s="10">
        <v>53</v>
      </c>
      <c r="H144" s="10">
        <v>37</v>
      </c>
      <c r="I144" s="10">
        <v>14</v>
      </c>
      <c r="J144" s="10">
        <v>899</v>
      </c>
      <c r="K144" s="10">
        <v>129</v>
      </c>
      <c r="L144" s="10">
        <v>234</v>
      </c>
      <c r="M144" s="10">
        <v>267</v>
      </c>
      <c r="N144" s="10">
        <v>4</v>
      </c>
      <c r="O144" s="10">
        <v>70</v>
      </c>
      <c r="P144" s="10">
        <v>20</v>
      </c>
      <c r="Q144" s="10">
        <v>81</v>
      </c>
      <c r="R144" s="10">
        <v>26</v>
      </c>
      <c r="S144" s="10">
        <v>0</v>
      </c>
      <c r="T144" s="11">
        <f>SUM(C144:S144)</f>
        <v>2390</v>
      </c>
    </row>
    <row r="145" spans="1:20" ht="18" customHeight="1">
      <c r="A145" s="111"/>
      <c r="B145" s="17" t="s">
        <v>25</v>
      </c>
      <c r="C145" s="10">
        <v>16</v>
      </c>
      <c r="D145" s="10">
        <v>39</v>
      </c>
      <c r="E145" s="10">
        <v>9</v>
      </c>
      <c r="F145" s="10">
        <v>8</v>
      </c>
      <c r="G145" s="10">
        <v>16</v>
      </c>
      <c r="H145" s="10">
        <v>13</v>
      </c>
      <c r="I145" s="10">
        <v>9</v>
      </c>
      <c r="J145" s="10">
        <v>73</v>
      </c>
      <c r="K145" s="10">
        <v>24</v>
      </c>
      <c r="L145" s="10">
        <v>8</v>
      </c>
      <c r="M145" s="10">
        <v>56</v>
      </c>
      <c r="N145" s="10">
        <v>0</v>
      </c>
      <c r="O145" s="10">
        <v>9</v>
      </c>
      <c r="P145" s="10">
        <v>2</v>
      </c>
      <c r="Q145" s="10">
        <v>3</v>
      </c>
      <c r="R145" s="10">
        <v>1</v>
      </c>
      <c r="S145" s="10">
        <v>0</v>
      </c>
      <c r="T145" s="11">
        <f>SUM(C145:S145)</f>
        <v>286</v>
      </c>
    </row>
    <row r="146" spans="1:20" ht="18" customHeight="1">
      <c r="A146" s="111"/>
      <c r="B146" s="17" t="s">
        <v>26</v>
      </c>
      <c r="C146" s="12">
        <f t="shared" ref="C146:T146" si="32">C145/(C144+C145)</f>
        <v>0.1</v>
      </c>
      <c r="D146" s="12">
        <f t="shared" si="32"/>
        <v>0.11782477341389729</v>
      </c>
      <c r="E146" s="12">
        <f t="shared" si="32"/>
        <v>0.31034482758620691</v>
      </c>
      <c r="F146" s="12">
        <f t="shared" si="32"/>
        <v>7.407407407407407E-2</v>
      </c>
      <c r="G146" s="12">
        <f t="shared" si="32"/>
        <v>0.2318840579710145</v>
      </c>
      <c r="H146" s="12">
        <f t="shared" si="32"/>
        <v>0.26</v>
      </c>
      <c r="I146" s="12">
        <f t="shared" si="32"/>
        <v>0.39130434782608697</v>
      </c>
      <c r="J146" s="12">
        <f t="shared" si="32"/>
        <v>7.5102880658436219E-2</v>
      </c>
      <c r="K146" s="12">
        <f t="shared" si="32"/>
        <v>0.15686274509803921</v>
      </c>
      <c r="L146" s="12">
        <f t="shared" si="32"/>
        <v>3.3057851239669422E-2</v>
      </c>
      <c r="M146" s="12">
        <f t="shared" si="32"/>
        <v>0.17337461300309598</v>
      </c>
      <c r="N146" s="12">
        <f t="shared" si="32"/>
        <v>0</v>
      </c>
      <c r="O146" s="12">
        <f t="shared" si="32"/>
        <v>0.11392405063291139</v>
      </c>
      <c r="P146" s="12">
        <f t="shared" si="32"/>
        <v>9.0909090909090912E-2</v>
      </c>
      <c r="Q146" s="12">
        <f t="shared" si="32"/>
        <v>3.5714285714285712E-2</v>
      </c>
      <c r="R146" s="12">
        <f t="shared" si="32"/>
        <v>3.7037037037037035E-2</v>
      </c>
      <c r="S146" s="12" t="e">
        <f t="shared" si="32"/>
        <v>#DIV/0!</v>
      </c>
      <c r="T146" s="13">
        <f t="shared" si="32"/>
        <v>0.10687593423019431</v>
      </c>
    </row>
    <row r="147" spans="1:20" ht="18" customHeight="1">
      <c r="A147" s="111"/>
      <c r="B147" s="17" t="s">
        <v>22</v>
      </c>
      <c r="C147" s="10">
        <v>77</v>
      </c>
      <c r="D147" s="10">
        <v>93</v>
      </c>
      <c r="E147" s="10">
        <v>21</v>
      </c>
      <c r="F147" s="10">
        <v>40</v>
      </c>
      <c r="G147" s="10">
        <v>40</v>
      </c>
      <c r="H147" s="10">
        <v>33</v>
      </c>
      <c r="I147" s="10">
        <v>18</v>
      </c>
      <c r="J147" s="10">
        <v>231</v>
      </c>
      <c r="K147" s="10">
        <v>93</v>
      </c>
      <c r="L147" s="10">
        <v>118</v>
      </c>
      <c r="M147" s="10">
        <v>107</v>
      </c>
      <c r="N147" s="10">
        <v>1</v>
      </c>
      <c r="O147" s="10">
        <v>47</v>
      </c>
      <c r="P147" s="10">
        <v>11</v>
      </c>
      <c r="Q147" s="10">
        <v>49</v>
      </c>
      <c r="R147" s="10">
        <v>6</v>
      </c>
      <c r="S147" s="10">
        <v>0</v>
      </c>
      <c r="T147" s="11">
        <f>SUM(C147:S147)</f>
        <v>985</v>
      </c>
    </row>
    <row r="148" spans="1:20" ht="18" customHeight="1">
      <c r="A148" s="111"/>
      <c r="B148" s="17" t="s">
        <v>23</v>
      </c>
      <c r="C148" s="15">
        <f t="shared" ref="C148:T148" si="33">(C142+C143)/C147</f>
        <v>2.0779220779220777</v>
      </c>
      <c r="D148" s="15">
        <f t="shared" si="33"/>
        <v>3.5591397849462365</v>
      </c>
      <c r="E148" s="15">
        <f t="shared" si="33"/>
        <v>1.3809523809523809</v>
      </c>
      <c r="F148" s="15">
        <f t="shared" si="33"/>
        <v>2.7</v>
      </c>
      <c r="G148" s="15">
        <f t="shared" si="33"/>
        <v>1.7250000000000001</v>
      </c>
      <c r="H148" s="15">
        <f t="shared" si="33"/>
        <v>1.5151515151515151</v>
      </c>
      <c r="I148" s="15">
        <f t="shared" si="33"/>
        <v>1.2777777777777777</v>
      </c>
      <c r="J148" s="15">
        <f t="shared" si="33"/>
        <v>4.2077922077922079</v>
      </c>
      <c r="K148" s="15">
        <f t="shared" si="33"/>
        <v>1.6451612903225807</v>
      </c>
      <c r="L148" s="15">
        <f t="shared" si="33"/>
        <v>2.0508474576271185</v>
      </c>
      <c r="M148" s="15">
        <f t="shared" si="33"/>
        <v>3.0186915887850465</v>
      </c>
      <c r="N148" s="15">
        <f t="shared" si="33"/>
        <v>4</v>
      </c>
      <c r="O148" s="15">
        <f t="shared" si="33"/>
        <v>1.6808510638297873</v>
      </c>
      <c r="P148" s="15">
        <f t="shared" si="33"/>
        <v>2</v>
      </c>
      <c r="Q148" s="15">
        <f t="shared" si="33"/>
        <v>1.7142857142857142</v>
      </c>
      <c r="R148" s="15">
        <f t="shared" si="33"/>
        <v>4.5</v>
      </c>
      <c r="S148" s="15" t="e">
        <f t="shared" si="33"/>
        <v>#DIV/0!</v>
      </c>
      <c r="T148" s="16">
        <f t="shared" si="33"/>
        <v>2.7167512690355329</v>
      </c>
    </row>
    <row r="149" spans="1:20" ht="18" customHeight="1">
      <c r="A149" s="110">
        <v>44647</v>
      </c>
      <c r="B149" s="17" t="s">
        <v>20</v>
      </c>
      <c r="C149" s="10">
        <v>1</v>
      </c>
      <c r="D149" s="10">
        <v>6</v>
      </c>
      <c r="E149" s="10">
        <v>0</v>
      </c>
      <c r="F149" s="10">
        <v>5</v>
      </c>
      <c r="G149" s="10">
        <v>4</v>
      </c>
      <c r="H149" s="10">
        <v>1</v>
      </c>
      <c r="I149" s="10">
        <v>0</v>
      </c>
      <c r="J149" s="10">
        <v>20</v>
      </c>
      <c r="K149" s="10">
        <v>5</v>
      </c>
      <c r="L149" s="10">
        <v>3</v>
      </c>
      <c r="M149" s="10">
        <v>4</v>
      </c>
      <c r="N149" s="10">
        <v>0</v>
      </c>
      <c r="O149" s="10">
        <v>1</v>
      </c>
      <c r="P149" s="10">
        <v>0</v>
      </c>
      <c r="Q149" s="10">
        <v>0</v>
      </c>
      <c r="R149" s="10">
        <v>0</v>
      </c>
      <c r="S149" s="10">
        <v>0</v>
      </c>
      <c r="T149" s="11">
        <f>SUM(C149:S149)</f>
        <v>50</v>
      </c>
    </row>
    <row r="150" spans="1:20" ht="18" customHeight="1">
      <c r="A150" s="111"/>
      <c r="B150" s="17" t="s">
        <v>21</v>
      </c>
      <c r="C150" s="10">
        <v>54</v>
      </c>
      <c r="D150" s="10">
        <v>270</v>
      </c>
      <c r="E150" s="10">
        <v>45</v>
      </c>
      <c r="F150" s="10">
        <v>58</v>
      </c>
      <c r="G150" s="10">
        <v>65</v>
      </c>
      <c r="H150" s="10">
        <v>24</v>
      </c>
      <c r="I150" s="10">
        <v>35</v>
      </c>
      <c r="J150" s="10">
        <v>592</v>
      </c>
      <c r="K150" s="10">
        <v>89</v>
      </c>
      <c r="L150" s="10">
        <v>248</v>
      </c>
      <c r="M150" s="10">
        <v>1425</v>
      </c>
      <c r="N150" s="10">
        <v>13</v>
      </c>
      <c r="O150" s="10">
        <v>187</v>
      </c>
      <c r="P150" s="10">
        <v>43</v>
      </c>
      <c r="Q150" s="10">
        <v>45</v>
      </c>
      <c r="R150" s="10">
        <v>236</v>
      </c>
      <c r="S150" s="10">
        <v>0</v>
      </c>
      <c r="T150" s="11">
        <f>SUM(C150:S150)</f>
        <v>3429</v>
      </c>
    </row>
    <row r="151" spans="1:20" ht="18" customHeight="1">
      <c r="A151" s="111"/>
      <c r="B151" s="17" t="s">
        <v>24</v>
      </c>
      <c r="C151" s="10">
        <v>49</v>
      </c>
      <c r="D151" s="10">
        <v>218</v>
      </c>
      <c r="E151" s="10">
        <v>41</v>
      </c>
      <c r="F151" s="10">
        <v>61</v>
      </c>
      <c r="G151" s="10">
        <v>49</v>
      </c>
      <c r="H151" s="10">
        <v>22</v>
      </c>
      <c r="I151" s="10">
        <v>26</v>
      </c>
      <c r="J151" s="10">
        <v>574</v>
      </c>
      <c r="K151" s="10">
        <v>74</v>
      </c>
      <c r="L151" s="10">
        <v>236</v>
      </c>
      <c r="M151" s="10">
        <v>1005</v>
      </c>
      <c r="N151" s="10">
        <v>10</v>
      </c>
      <c r="O151" s="10">
        <v>174</v>
      </c>
      <c r="P151" s="10">
        <v>35</v>
      </c>
      <c r="Q151" s="10">
        <v>40</v>
      </c>
      <c r="R151" s="10">
        <v>236</v>
      </c>
      <c r="S151" s="10">
        <v>0</v>
      </c>
      <c r="T151" s="11">
        <f>SUM(C151:S151)</f>
        <v>2850</v>
      </c>
    </row>
    <row r="152" spans="1:20" ht="18" customHeight="1">
      <c r="A152" s="111"/>
      <c r="B152" s="17" t="s">
        <v>25</v>
      </c>
      <c r="C152" s="10">
        <v>7</v>
      </c>
      <c r="D152" s="10">
        <v>59</v>
      </c>
      <c r="E152" s="10">
        <v>4</v>
      </c>
      <c r="F152" s="10">
        <v>9</v>
      </c>
      <c r="G152" s="10">
        <v>21</v>
      </c>
      <c r="H152" s="10">
        <v>5</v>
      </c>
      <c r="I152" s="10">
        <v>9</v>
      </c>
      <c r="J152" s="10">
        <v>45</v>
      </c>
      <c r="K152" s="10">
        <v>20</v>
      </c>
      <c r="L152" s="10">
        <v>15</v>
      </c>
      <c r="M152" s="10">
        <v>424</v>
      </c>
      <c r="N152" s="10">
        <v>3</v>
      </c>
      <c r="O152" s="10">
        <v>16</v>
      </c>
      <c r="P152" s="10">
        <v>8</v>
      </c>
      <c r="Q152" s="10">
        <v>5</v>
      </c>
      <c r="R152" s="10">
        <v>0</v>
      </c>
      <c r="S152" s="10">
        <v>0</v>
      </c>
      <c r="T152" s="11">
        <f>SUM(C152:S152)</f>
        <v>650</v>
      </c>
    </row>
    <row r="153" spans="1:20" ht="18" customHeight="1">
      <c r="A153" s="111"/>
      <c r="B153" s="17" t="s">
        <v>26</v>
      </c>
      <c r="C153" s="12">
        <f t="shared" ref="C153:T153" si="34">C152/(C151+C152)</f>
        <v>0.125</v>
      </c>
      <c r="D153" s="12">
        <f t="shared" si="34"/>
        <v>0.21299638989169675</v>
      </c>
      <c r="E153" s="12">
        <f t="shared" si="34"/>
        <v>8.8888888888888892E-2</v>
      </c>
      <c r="F153" s="12">
        <f t="shared" si="34"/>
        <v>0.12857142857142856</v>
      </c>
      <c r="G153" s="12">
        <f t="shared" si="34"/>
        <v>0.3</v>
      </c>
      <c r="H153" s="12">
        <f t="shared" si="34"/>
        <v>0.18518518518518517</v>
      </c>
      <c r="I153" s="12">
        <f t="shared" si="34"/>
        <v>0.25714285714285712</v>
      </c>
      <c r="J153" s="12">
        <f t="shared" si="34"/>
        <v>7.2697899838449112E-2</v>
      </c>
      <c r="K153" s="12">
        <f t="shared" si="34"/>
        <v>0.21276595744680851</v>
      </c>
      <c r="L153" s="12">
        <f t="shared" si="34"/>
        <v>5.9760956175298807E-2</v>
      </c>
      <c r="M153" s="12">
        <f t="shared" si="34"/>
        <v>0.29671098670398882</v>
      </c>
      <c r="N153" s="12">
        <f t="shared" si="34"/>
        <v>0.23076923076923078</v>
      </c>
      <c r="O153" s="12">
        <f t="shared" si="34"/>
        <v>8.4210526315789472E-2</v>
      </c>
      <c r="P153" s="12">
        <f t="shared" si="34"/>
        <v>0.18604651162790697</v>
      </c>
      <c r="Q153" s="12">
        <f t="shared" si="34"/>
        <v>0.1111111111111111</v>
      </c>
      <c r="R153" s="12">
        <f t="shared" si="34"/>
        <v>0</v>
      </c>
      <c r="S153" s="12" t="e">
        <f t="shared" si="34"/>
        <v>#DIV/0!</v>
      </c>
      <c r="T153" s="13">
        <f t="shared" si="34"/>
        <v>0.18571428571428572</v>
      </c>
    </row>
    <row r="154" spans="1:20" ht="18" customHeight="1">
      <c r="A154" s="111"/>
      <c r="B154" s="17" t="s">
        <v>22</v>
      </c>
      <c r="C154" s="10">
        <v>42</v>
      </c>
      <c r="D154" s="10">
        <v>93</v>
      </c>
      <c r="E154" s="10">
        <v>22</v>
      </c>
      <c r="F154" s="10">
        <v>38</v>
      </c>
      <c r="G154" s="10">
        <v>45</v>
      </c>
      <c r="H154" s="10">
        <v>15</v>
      </c>
      <c r="I154" s="10">
        <v>26</v>
      </c>
      <c r="J154" s="10">
        <v>154</v>
      </c>
      <c r="K154" s="10">
        <v>55</v>
      </c>
      <c r="L154" s="10">
        <v>104</v>
      </c>
      <c r="M154" s="10">
        <v>616</v>
      </c>
      <c r="N154" s="10">
        <v>11</v>
      </c>
      <c r="O154" s="10">
        <v>99</v>
      </c>
      <c r="P154" s="10">
        <v>26</v>
      </c>
      <c r="Q154" s="10">
        <v>27</v>
      </c>
      <c r="R154" s="10">
        <v>6</v>
      </c>
      <c r="S154" s="10">
        <v>0</v>
      </c>
      <c r="T154" s="11">
        <f>SUM(C154:S154)</f>
        <v>1379</v>
      </c>
    </row>
    <row r="155" spans="1:20" ht="18" customHeight="1">
      <c r="A155" s="111"/>
      <c r="B155" s="17" t="s">
        <v>23</v>
      </c>
      <c r="C155" s="15">
        <f t="shared" ref="C155:T155" si="35">(C149+C150)/C154</f>
        <v>1.3095238095238095</v>
      </c>
      <c r="D155" s="15">
        <f t="shared" si="35"/>
        <v>2.967741935483871</v>
      </c>
      <c r="E155" s="15">
        <f t="shared" si="35"/>
        <v>2.0454545454545454</v>
      </c>
      <c r="F155" s="15">
        <f t="shared" si="35"/>
        <v>1.6578947368421053</v>
      </c>
      <c r="G155" s="15">
        <f t="shared" si="35"/>
        <v>1.5333333333333334</v>
      </c>
      <c r="H155" s="15">
        <f t="shared" si="35"/>
        <v>1.6666666666666667</v>
      </c>
      <c r="I155" s="15">
        <f t="shared" si="35"/>
        <v>1.3461538461538463</v>
      </c>
      <c r="J155" s="15">
        <f t="shared" si="35"/>
        <v>3.9740259740259742</v>
      </c>
      <c r="K155" s="15">
        <f t="shared" si="35"/>
        <v>1.709090909090909</v>
      </c>
      <c r="L155" s="15">
        <f t="shared" si="35"/>
        <v>2.4134615384615383</v>
      </c>
      <c r="M155" s="15">
        <f t="shared" si="35"/>
        <v>2.3198051948051948</v>
      </c>
      <c r="N155" s="15">
        <f t="shared" si="35"/>
        <v>1.1818181818181819</v>
      </c>
      <c r="O155" s="15">
        <f t="shared" si="35"/>
        <v>1.898989898989899</v>
      </c>
      <c r="P155" s="15">
        <f t="shared" si="35"/>
        <v>1.6538461538461537</v>
      </c>
      <c r="Q155" s="15">
        <f t="shared" si="35"/>
        <v>1.6666666666666667</v>
      </c>
      <c r="R155" s="15">
        <f t="shared" si="35"/>
        <v>39.333333333333336</v>
      </c>
      <c r="S155" s="15" t="e">
        <f t="shared" si="35"/>
        <v>#DIV/0!</v>
      </c>
      <c r="T155" s="16">
        <f t="shared" si="35"/>
        <v>2.5228426395939088</v>
      </c>
    </row>
    <row r="156" spans="1:20" ht="18" customHeight="1">
      <c r="A156" s="110">
        <v>44648</v>
      </c>
      <c r="B156" s="17" t="s">
        <v>20</v>
      </c>
      <c r="C156" s="10">
        <v>1</v>
      </c>
      <c r="D156" s="10">
        <v>6</v>
      </c>
      <c r="E156" s="10">
        <v>7</v>
      </c>
      <c r="F156" s="10">
        <v>10</v>
      </c>
      <c r="G156" s="10">
        <v>3</v>
      </c>
      <c r="H156" s="10">
        <v>4</v>
      </c>
      <c r="I156" s="10">
        <v>0</v>
      </c>
      <c r="J156" s="10">
        <v>9</v>
      </c>
      <c r="K156" s="10">
        <v>8</v>
      </c>
      <c r="L156" s="10">
        <v>2</v>
      </c>
      <c r="M156" s="10">
        <v>39</v>
      </c>
      <c r="N156" s="10">
        <v>1</v>
      </c>
      <c r="O156" s="10">
        <v>4</v>
      </c>
      <c r="P156" s="10">
        <v>2</v>
      </c>
      <c r="Q156" s="10">
        <v>0</v>
      </c>
      <c r="R156" s="10">
        <v>0</v>
      </c>
      <c r="S156" s="10">
        <v>0</v>
      </c>
      <c r="T156" s="11">
        <f>SUM(C156:S156)</f>
        <v>96</v>
      </c>
    </row>
    <row r="157" spans="1:20" ht="18" customHeight="1">
      <c r="A157" s="111"/>
      <c r="B157" s="17" t="s">
        <v>21</v>
      </c>
      <c r="C157" s="10">
        <v>282</v>
      </c>
      <c r="D157" s="10">
        <v>81</v>
      </c>
      <c r="E157" s="10">
        <v>108</v>
      </c>
      <c r="F157" s="10">
        <v>93</v>
      </c>
      <c r="G157" s="10">
        <v>77</v>
      </c>
      <c r="H157" s="10">
        <v>4</v>
      </c>
      <c r="I157" s="10">
        <v>47</v>
      </c>
      <c r="J157" s="10">
        <v>356</v>
      </c>
      <c r="K157" s="10">
        <v>301</v>
      </c>
      <c r="L157" s="10">
        <v>205</v>
      </c>
      <c r="M157" s="10">
        <v>2464</v>
      </c>
      <c r="N157" s="10">
        <v>18</v>
      </c>
      <c r="O157" s="10">
        <v>90</v>
      </c>
      <c r="P157" s="10">
        <v>55</v>
      </c>
      <c r="Q157" s="10">
        <v>115</v>
      </c>
      <c r="R157" s="10">
        <v>67</v>
      </c>
      <c r="S157" s="10">
        <v>0</v>
      </c>
      <c r="T157" s="11">
        <f>SUM(C157:S157)</f>
        <v>4363</v>
      </c>
    </row>
    <row r="158" spans="1:20" ht="18" customHeight="1">
      <c r="A158" s="111"/>
      <c r="B158" s="17" t="s">
        <v>24</v>
      </c>
      <c r="C158" s="10">
        <v>267</v>
      </c>
      <c r="D158" s="10">
        <v>61</v>
      </c>
      <c r="E158" s="10">
        <v>99</v>
      </c>
      <c r="F158" s="10">
        <v>97</v>
      </c>
      <c r="G158" s="10">
        <v>54</v>
      </c>
      <c r="H158" s="10">
        <v>3</v>
      </c>
      <c r="I158" s="10">
        <v>41</v>
      </c>
      <c r="J158" s="10">
        <v>342</v>
      </c>
      <c r="K158" s="10">
        <v>292</v>
      </c>
      <c r="L158" s="10">
        <v>172</v>
      </c>
      <c r="M158" s="10">
        <v>2106</v>
      </c>
      <c r="N158" s="10">
        <v>17</v>
      </c>
      <c r="O158" s="10">
        <v>83</v>
      </c>
      <c r="P158" s="10">
        <v>51</v>
      </c>
      <c r="Q158" s="10">
        <v>100</v>
      </c>
      <c r="R158" s="10">
        <v>67</v>
      </c>
      <c r="S158" s="10">
        <v>0</v>
      </c>
      <c r="T158" s="11">
        <f>SUM(C158:S158)</f>
        <v>3852</v>
      </c>
    </row>
    <row r="159" spans="1:20" ht="18" customHeight="1">
      <c r="A159" s="111"/>
      <c r="B159" s="17" t="s">
        <v>25</v>
      </c>
      <c r="C159" s="10">
        <v>16</v>
      </c>
      <c r="D159" s="10">
        <v>30</v>
      </c>
      <c r="E159" s="10">
        <v>16</v>
      </c>
      <c r="F159" s="10">
        <v>7</v>
      </c>
      <c r="G159" s="10">
        <v>27</v>
      </c>
      <c r="H159" s="10">
        <v>5</v>
      </c>
      <c r="I159" s="10">
        <v>6</v>
      </c>
      <c r="J159" s="10">
        <v>28</v>
      </c>
      <c r="K159" s="10">
        <v>19</v>
      </c>
      <c r="L159" s="10">
        <v>37</v>
      </c>
      <c r="M159" s="10">
        <v>400</v>
      </c>
      <c r="N159" s="10">
        <v>2</v>
      </c>
      <c r="O159" s="10">
        <v>11</v>
      </c>
      <c r="P159" s="10">
        <v>6</v>
      </c>
      <c r="Q159" s="10">
        <v>15</v>
      </c>
      <c r="R159" s="10">
        <v>0</v>
      </c>
      <c r="S159" s="10">
        <v>0</v>
      </c>
      <c r="T159" s="11">
        <f>SUM(C159:S159)</f>
        <v>625</v>
      </c>
    </row>
    <row r="160" spans="1:20" ht="18" customHeight="1">
      <c r="A160" s="111"/>
      <c r="B160" s="17" t="s">
        <v>26</v>
      </c>
      <c r="C160" s="12">
        <f t="shared" ref="C160:T160" si="36">C159/(C158+C159)</f>
        <v>5.6537102473498232E-2</v>
      </c>
      <c r="D160" s="12">
        <f t="shared" si="36"/>
        <v>0.32967032967032966</v>
      </c>
      <c r="E160" s="12">
        <f t="shared" si="36"/>
        <v>0.1391304347826087</v>
      </c>
      <c r="F160" s="12">
        <f t="shared" si="36"/>
        <v>6.7307692307692304E-2</v>
      </c>
      <c r="G160" s="12">
        <f t="shared" si="36"/>
        <v>0.33333333333333331</v>
      </c>
      <c r="H160" s="12">
        <f t="shared" si="36"/>
        <v>0.625</v>
      </c>
      <c r="I160" s="12">
        <f t="shared" si="36"/>
        <v>0.1276595744680851</v>
      </c>
      <c r="J160" s="12">
        <f t="shared" si="36"/>
        <v>7.567567567567568E-2</v>
      </c>
      <c r="K160" s="12">
        <f t="shared" si="36"/>
        <v>6.1093247588424437E-2</v>
      </c>
      <c r="L160" s="12">
        <f t="shared" si="36"/>
        <v>0.17703349282296652</v>
      </c>
      <c r="M160" s="12">
        <f t="shared" si="36"/>
        <v>0.15961691939345571</v>
      </c>
      <c r="N160" s="12">
        <f t="shared" si="36"/>
        <v>0.10526315789473684</v>
      </c>
      <c r="O160" s="12">
        <f t="shared" si="36"/>
        <v>0.11702127659574468</v>
      </c>
      <c r="P160" s="12">
        <f t="shared" si="36"/>
        <v>0.10526315789473684</v>
      </c>
      <c r="Q160" s="12">
        <f t="shared" si="36"/>
        <v>0.13043478260869565</v>
      </c>
      <c r="R160" s="12">
        <f t="shared" si="36"/>
        <v>0</v>
      </c>
      <c r="S160" s="12" t="e">
        <f t="shared" si="36"/>
        <v>#DIV/0!</v>
      </c>
      <c r="T160" s="13">
        <f t="shared" si="36"/>
        <v>0.13960241232968507</v>
      </c>
    </row>
    <row r="161" spans="1:20" ht="18" customHeight="1">
      <c r="A161" s="111"/>
      <c r="B161" s="17" t="s">
        <v>22</v>
      </c>
      <c r="C161" s="10">
        <v>169</v>
      </c>
      <c r="D161" s="10">
        <v>46</v>
      </c>
      <c r="E161" s="10">
        <v>55</v>
      </c>
      <c r="F161" s="10">
        <v>60</v>
      </c>
      <c r="G161" s="10">
        <v>53</v>
      </c>
      <c r="H161" s="10">
        <v>6</v>
      </c>
      <c r="I161" s="10">
        <v>30</v>
      </c>
      <c r="J161" s="10">
        <v>109</v>
      </c>
      <c r="K161" s="10">
        <v>108</v>
      </c>
      <c r="L161" s="10">
        <v>97</v>
      </c>
      <c r="M161" s="10">
        <v>1034</v>
      </c>
      <c r="N161" s="10">
        <v>5</v>
      </c>
      <c r="O161" s="10">
        <v>68</v>
      </c>
      <c r="P161" s="10">
        <v>31</v>
      </c>
      <c r="Q161" s="10">
        <v>73</v>
      </c>
      <c r="R161" s="10">
        <v>5</v>
      </c>
      <c r="S161" s="10">
        <v>0</v>
      </c>
      <c r="T161" s="11">
        <f>SUM(C161:S161)</f>
        <v>1949</v>
      </c>
    </row>
    <row r="162" spans="1:20" ht="18" customHeight="1">
      <c r="A162" s="111"/>
      <c r="B162" s="17" t="s">
        <v>23</v>
      </c>
      <c r="C162" s="15">
        <f t="shared" ref="C162:T162" si="37">(C156+C157)/C161</f>
        <v>1.6745562130177514</v>
      </c>
      <c r="D162" s="15">
        <f t="shared" si="37"/>
        <v>1.8913043478260869</v>
      </c>
      <c r="E162" s="15">
        <f t="shared" si="37"/>
        <v>2.0909090909090908</v>
      </c>
      <c r="F162" s="15">
        <f t="shared" si="37"/>
        <v>1.7166666666666666</v>
      </c>
      <c r="G162" s="15">
        <f t="shared" si="37"/>
        <v>1.5094339622641511</v>
      </c>
      <c r="H162" s="15">
        <f t="shared" si="37"/>
        <v>1.3333333333333333</v>
      </c>
      <c r="I162" s="15">
        <f t="shared" si="37"/>
        <v>1.5666666666666667</v>
      </c>
      <c r="J162" s="15">
        <f t="shared" si="37"/>
        <v>3.3486238532110093</v>
      </c>
      <c r="K162" s="15">
        <f t="shared" si="37"/>
        <v>2.8611111111111112</v>
      </c>
      <c r="L162" s="15">
        <f t="shared" si="37"/>
        <v>2.134020618556701</v>
      </c>
      <c r="M162" s="15">
        <f t="shared" si="37"/>
        <v>2.4206963249516442</v>
      </c>
      <c r="N162" s="15">
        <f t="shared" si="37"/>
        <v>3.8</v>
      </c>
      <c r="O162" s="15">
        <f t="shared" si="37"/>
        <v>1.3823529411764706</v>
      </c>
      <c r="P162" s="15">
        <f t="shared" si="37"/>
        <v>1.8387096774193548</v>
      </c>
      <c r="Q162" s="15">
        <f t="shared" si="37"/>
        <v>1.5753424657534247</v>
      </c>
      <c r="R162" s="15">
        <f t="shared" si="37"/>
        <v>13.4</v>
      </c>
      <c r="S162" s="15" t="e">
        <f t="shared" si="37"/>
        <v>#DIV/0!</v>
      </c>
      <c r="T162" s="16">
        <f t="shared" si="37"/>
        <v>2.2878399179066187</v>
      </c>
    </row>
    <row r="163" spans="1:20" ht="18" customHeight="1">
      <c r="A163" s="110">
        <v>44649</v>
      </c>
      <c r="B163" s="17" t="s">
        <v>20</v>
      </c>
      <c r="C163" s="10">
        <v>6</v>
      </c>
      <c r="D163" s="10">
        <v>34</v>
      </c>
      <c r="E163" s="10">
        <v>3</v>
      </c>
      <c r="F163" s="10">
        <v>8</v>
      </c>
      <c r="G163" s="10">
        <v>6</v>
      </c>
      <c r="H163" s="10">
        <v>7</v>
      </c>
      <c r="I163" s="10">
        <v>3</v>
      </c>
      <c r="J163" s="10">
        <v>29</v>
      </c>
      <c r="K163" s="10">
        <v>33</v>
      </c>
      <c r="L163" s="10">
        <v>9</v>
      </c>
      <c r="M163" s="10">
        <v>169</v>
      </c>
      <c r="N163" s="10">
        <v>2</v>
      </c>
      <c r="O163" s="10">
        <v>15</v>
      </c>
      <c r="P163" s="10">
        <v>0</v>
      </c>
      <c r="Q163" s="10">
        <v>1</v>
      </c>
      <c r="R163" s="10">
        <v>1</v>
      </c>
      <c r="S163" s="10">
        <v>0</v>
      </c>
      <c r="T163" s="11">
        <f>SUM(C163:S163)</f>
        <v>326</v>
      </c>
    </row>
    <row r="164" spans="1:20" ht="18" customHeight="1">
      <c r="A164" s="111"/>
      <c r="B164" s="17" t="s">
        <v>21</v>
      </c>
      <c r="C164" s="10">
        <v>104</v>
      </c>
      <c r="D164" s="10">
        <v>1066</v>
      </c>
      <c r="E164" s="10">
        <v>21</v>
      </c>
      <c r="F164" s="10">
        <v>167</v>
      </c>
      <c r="G164" s="10">
        <v>105</v>
      </c>
      <c r="H164" s="10">
        <v>66</v>
      </c>
      <c r="I164" s="10">
        <v>96</v>
      </c>
      <c r="J164" s="10">
        <v>959</v>
      </c>
      <c r="K164" s="10">
        <v>330</v>
      </c>
      <c r="L164" s="10">
        <v>245</v>
      </c>
      <c r="M164" s="10">
        <v>2013</v>
      </c>
      <c r="N164" s="10">
        <v>24</v>
      </c>
      <c r="O164" s="10">
        <v>213</v>
      </c>
      <c r="P164" s="10">
        <v>85</v>
      </c>
      <c r="Q164" s="10">
        <v>92</v>
      </c>
      <c r="R164" s="10">
        <v>54</v>
      </c>
      <c r="S164" s="10">
        <v>0</v>
      </c>
      <c r="T164" s="11">
        <f>SUM(C164:S164)</f>
        <v>5640</v>
      </c>
    </row>
    <row r="165" spans="1:20" ht="18" customHeight="1">
      <c r="A165" s="111"/>
      <c r="B165" s="17" t="s">
        <v>24</v>
      </c>
      <c r="C165" s="10">
        <v>57</v>
      </c>
      <c r="D165" s="10">
        <v>977</v>
      </c>
      <c r="E165" s="10">
        <v>28</v>
      </c>
      <c r="F165" s="10">
        <v>157</v>
      </c>
      <c r="G165" s="10">
        <v>100</v>
      </c>
      <c r="H165" s="10">
        <v>49</v>
      </c>
      <c r="I165" s="10">
        <v>88</v>
      </c>
      <c r="J165" s="10">
        <v>923</v>
      </c>
      <c r="K165" s="10">
        <v>273</v>
      </c>
      <c r="L165" s="10">
        <v>235</v>
      </c>
      <c r="M165" s="10">
        <v>1829</v>
      </c>
      <c r="N165" s="10">
        <v>23</v>
      </c>
      <c r="O165" s="10">
        <v>212</v>
      </c>
      <c r="P165" s="10">
        <v>85</v>
      </c>
      <c r="Q165" s="10">
        <v>77</v>
      </c>
      <c r="R165" s="10">
        <v>53</v>
      </c>
      <c r="S165" s="10">
        <v>0</v>
      </c>
      <c r="T165" s="11">
        <f>SUM(C165:S165)</f>
        <v>5166</v>
      </c>
    </row>
    <row r="166" spans="1:20" ht="18" customHeight="1">
      <c r="A166" s="111"/>
      <c r="B166" s="17" t="s">
        <v>25</v>
      </c>
      <c r="C166" s="10">
        <v>53</v>
      </c>
      <c r="D166" s="10">
        <v>123</v>
      </c>
      <c r="E166" s="10">
        <v>2</v>
      </c>
      <c r="F166" s="10">
        <v>18</v>
      </c>
      <c r="G166" s="10">
        <v>13</v>
      </c>
      <c r="H166" s="10">
        <v>24</v>
      </c>
      <c r="I166" s="10">
        <v>11</v>
      </c>
      <c r="J166" s="10">
        <v>65</v>
      </c>
      <c r="K166" s="10">
        <v>90</v>
      </c>
      <c r="L166" s="10">
        <v>20</v>
      </c>
      <c r="M166" s="10">
        <v>354</v>
      </c>
      <c r="N166" s="10">
        <v>3</v>
      </c>
      <c r="O166" s="10">
        <v>17</v>
      </c>
      <c r="P166" s="10">
        <v>2</v>
      </c>
      <c r="Q166" s="10">
        <v>19</v>
      </c>
      <c r="R166" s="10">
        <v>2</v>
      </c>
      <c r="S166" s="10">
        <v>0</v>
      </c>
      <c r="T166" s="11">
        <f>SUM(C166:S166)</f>
        <v>816</v>
      </c>
    </row>
    <row r="167" spans="1:20" ht="18" customHeight="1">
      <c r="A167" s="111"/>
      <c r="B167" s="17" t="s">
        <v>26</v>
      </c>
      <c r="C167" s="12">
        <f t="shared" ref="C167:T167" si="38">C166/(C165+C166)</f>
        <v>0.48181818181818181</v>
      </c>
      <c r="D167" s="12">
        <f t="shared" si="38"/>
        <v>0.11181818181818182</v>
      </c>
      <c r="E167" s="12">
        <f t="shared" si="38"/>
        <v>6.6666666666666666E-2</v>
      </c>
      <c r="F167" s="12">
        <f t="shared" si="38"/>
        <v>0.10285714285714286</v>
      </c>
      <c r="G167" s="12">
        <f t="shared" si="38"/>
        <v>0.11504424778761062</v>
      </c>
      <c r="H167" s="12">
        <f t="shared" si="38"/>
        <v>0.32876712328767121</v>
      </c>
      <c r="I167" s="12">
        <f t="shared" si="38"/>
        <v>0.1111111111111111</v>
      </c>
      <c r="J167" s="12">
        <f t="shared" si="38"/>
        <v>6.5789473684210523E-2</v>
      </c>
      <c r="K167" s="12">
        <f t="shared" si="38"/>
        <v>0.24793388429752067</v>
      </c>
      <c r="L167" s="12">
        <f t="shared" si="38"/>
        <v>7.8431372549019607E-2</v>
      </c>
      <c r="M167" s="12">
        <f t="shared" si="38"/>
        <v>0.16216216216216217</v>
      </c>
      <c r="N167" s="12">
        <f t="shared" si="38"/>
        <v>0.11538461538461539</v>
      </c>
      <c r="O167" s="12">
        <f t="shared" si="38"/>
        <v>7.4235807860262015E-2</v>
      </c>
      <c r="P167" s="12">
        <f t="shared" si="38"/>
        <v>2.2988505747126436E-2</v>
      </c>
      <c r="Q167" s="12">
        <f t="shared" si="38"/>
        <v>0.19791666666666666</v>
      </c>
      <c r="R167" s="12">
        <f t="shared" si="38"/>
        <v>3.6363636363636362E-2</v>
      </c>
      <c r="S167" s="12" t="e">
        <f t="shared" si="38"/>
        <v>#DIV/0!</v>
      </c>
      <c r="T167" s="13">
        <f t="shared" si="38"/>
        <v>0.13640922768304914</v>
      </c>
    </row>
    <row r="168" spans="1:20" ht="18" customHeight="1">
      <c r="A168" s="111"/>
      <c r="B168" s="17" t="s">
        <v>22</v>
      </c>
      <c r="C168" s="10">
        <v>84</v>
      </c>
      <c r="D168" s="10">
        <v>264</v>
      </c>
      <c r="E168" s="10">
        <v>23</v>
      </c>
      <c r="F168" s="10">
        <v>90</v>
      </c>
      <c r="G168" s="10">
        <v>69</v>
      </c>
      <c r="H168" s="10">
        <v>58</v>
      </c>
      <c r="I168" s="10">
        <v>76</v>
      </c>
      <c r="J168" s="10">
        <v>194</v>
      </c>
      <c r="K168" s="10">
        <v>149</v>
      </c>
      <c r="L168" s="10">
        <v>120</v>
      </c>
      <c r="M168" s="10">
        <v>747</v>
      </c>
      <c r="N168" s="10">
        <v>8</v>
      </c>
      <c r="O168" s="10">
        <v>77</v>
      </c>
      <c r="P168" s="10">
        <v>26</v>
      </c>
      <c r="Q168" s="10">
        <v>57</v>
      </c>
      <c r="R168" s="10">
        <v>20</v>
      </c>
      <c r="S168" s="10">
        <v>0</v>
      </c>
      <c r="T168" s="11">
        <f>SUM(C168:S168)</f>
        <v>2062</v>
      </c>
    </row>
    <row r="169" spans="1:20" ht="18" customHeight="1">
      <c r="A169" s="111"/>
      <c r="B169" s="17" t="s">
        <v>23</v>
      </c>
      <c r="C169" s="15">
        <f t="shared" ref="C169:T169" si="39">(C163+C164)/C168</f>
        <v>1.3095238095238095</v>
      </c>
      <c r="D169" s="15">
        <f t="shared" si="39"/>
        <v>4.166666666666667</v>
      </c>
      <c r="E169" s="15">
        <f t="shared" si="39"/>
        <v>1.0434782608695652</v>
      </c>
      <c r="F169" s="15">
        <f t="shared" si="39"/>
        <v>1.9444444444444444</v>
      </c>
      <c r="G169" s="15">
        <f t="shared" si="39"/>
        <v>1.6086956521739131</v>
      </c>
      <c r="H169" s="15">
        <f t="shared" si="39"/>
        <v>1.2586206896551724</v>
      </c>
      <c r="I169" s="15">
        <f t="shared" si="39"/>
        <v>1.3026315789473684</v>
      </c>
      <c r="J169" s="15">
        <f t="shared" si="39"/>
        <v>5.0927835051546388</v>
      </c>
      <c r="K169" s="15">
        <f t="shared" si="39"/>
        <v>2.436241610738255</v>
      </c>
      <c r="L169" s="15">
        <f t="shared" si="39"/>
        <v>2.1166666666666667</v>
      </c>
      <c r="M169" s="15">
        <f t="shared" si="39"/>
        <v>2.9210174029451137</v>
      </c>
      <c r="N169" s="15">
        <f t="shared" si="39"/>
        <v>3.25</v>
      </c>
      <c r="O169" s="15">
        <f t="shared" si="39"/>
        <v>2.9610389610389611</v>
      </c>
      <c r="P169" s="15">
        <f t="shared" si="39"/>
        <v>3.2692307692307692</v>
      </c>
      <c r="Q169" s="15">
        <f t="shared" si="39"/>
        <v>1.631578947368421</v>
      </c>
      <c r="R169" s="15">
        <f t="shared" si="39"/>
        <v>2.75</v>
      </c>
      <c r="S169" s="15" t="e">
        <f t="shared" si="39"/>
        <v>#DIV/0!</v>
      </c>
      <c r="T169" s="16">
        <f t="shared" si="39"/>
        <v>2.8933074684772064</v>
      </c>
    </row>
    <row r="170" spans="1:20" ht="18" customHeight="1">
      <c r="A170" s="110">
        <v>44650</v>
      </c>
      <c r="B170" s="17" t="s">
        <v>20</v>
      </c>
      <c r="C170" s="10">
        <v>16</v>
      </c>
      <c r="D170" s="10">
        <v>15</v>
      </c>
      <c r="E170" s="10">
        <v>8</v>
      </c>
      <c r="F170" s="10">
        <v>8</v>
      </c>
      <c r="G170" s="10">
        <v>6</v>
      </c>
      <c r="H170" s="10">
        <v>1</v>
      </c>
      <c r="I170" s="10">
        <v>3</v>
      </c>
      <c r="J170" s="10">
        <v>19</v>
      </c>
      <c r="K170" s="10">
        <v>1</v>
      </c>
      <c r="L170" s="10">
        <v>9</v>
      </c>
      <c r="M170" s="10">
        <v>249</v>
      </c>
      <c r="N170" s="10">
        <v>0</v>
      </c>
      <c r="O170" s="10">
        <v>8</v>
      </c>
      <c r="P170" s="10">
        <v>5</v>
      </c>
      <c r="Q170" s="10">
        <v>7</v>
      </c>
      <c r="R170" s="10">
        <v>0</v>
      </c>
      <c r="S170" s="10">
        <v>0</v>
      </c>
      <c r="T170" s="11">
        <f>SUM(C170:S170)</f>
        <v>355</v>
      </c>
    </row>
    <row r="171" spans="1:20" ht="18" customHeight="1">
      <c r="A171" s="111"/>
      <c r="B171" s="17" t="s">
        <v>21</v>
      </c>
      <c r="C171" s="10">
        <v>344</v>
      </c>
      <c r="D171" s="10">
        <v>387</v>
      </c>
      <c r="E171" s="10">
        <v>119</v>
      </c>
      <c r="F171" s="10">
        <v>94</v>
      </c>
      <c r="G171" s="10">
        <v>138</v>
      </c>
      <c r="H171" s="10">
        <v>83</v>
      </c>
      <c r="I171" s="10">
        <v>95</v>
      </c>
      <c r="J171" s="10">
        <v>754</v>
      </c>
      <c r="K171" s="10">
        <v>504</v>
      </c>
      <c r="L171" s="10">
        <v>147</v>
      </c>
      <c r="M171" s="10">
        <v>1956</v>
      </c>
      <c r="N171" s="10">
        <v>33</v>
      </c>
      <c r="O171" s="10">
        <v>237</v>
      </c>
      <c r="P171" s="10">
        <v>71</v>
      </c>
      <c r="Q171" s="10">
        <v>123</v>
      </c>
      <c r="R171" s="10">
        <v>193</v>
      </c>
      <c r="S171" s="10">
        <v>0</v>
      </c>
      <c r="T171" s="11">
        <f>SUM(C171:S171)</f>
        <v>5278</v>
      </c>
    </row>
    <row r="172" spans="1:20" ht="18" customHeight="1">
      <c r="A172" s="111"/>
      <c r="B172" s="17" t="s">
        <v>24</v>
      </c>
      <c r="C172" s="10">
        <v>278</v>
      </c>
      <c r="D172" s="10">
        <v>294</v>
      </c>
      <c r="E172" s="10">
        <v>114</v>
      </c>
      <c r="F172" s="10">
        <v>79</v>
      </c>
      <c r="G172" s="10">
        <v>114</v>
      </c>
      <c r="H172" s="10">
        <v>29</v>
      </c>
      <c r="I172" s="10">
        <v>92</v>
      </c>
      <c r="J172" s="10">
        <v>681</v>
      </c>
      <c r="K172" s="10">
        <v>486</v>
      </c>
      <c r="L172" s="10">
        <v>108</v>
      </c>
      <c r="M172" s="10">
        <v>1663</v>
      </c>
      <c r="N172" s="10">
        <v>30</v>
      </c>
      <c r="O172" s="10">
        <v>213</v>
      </c>
      <c r="P172" s="10">
        <v>65</v>
      </c>
      <c r="Q172" s="10">
        <v>66</v>
      </c>
      <c r="R172" s="10">
        <v>191</v>
      </c>
      <c r="S172" s="10">
        <v>0</v>
      </c>
      <c r="T172" s="11">
        <f>SUM(C172:S172)</f>
        <v>4503</v>
      </c>
    </row>
    <row r="173" spans="1:20" ht="18" customHeight="1">
      <c r="A173" s="111"/>
      <c r="B173" s="17" t="s">
        <v>25</v>
      </c>
      <c r="C173" s="10">
        <v>83</v>
      </c>
      <c r="D173" s="10">
        <v>110</v>
      </c>
      <c r="E173" s="10">
        <v>14</v>
      </c>
      <c r="F173" s="10">
        <v>23</v>
      </c>
      <c r="G173" s="10">
        <v>32</v>
      </c>
      <c r="H173" s="10">
        <v>55</v>
      </c>
      <c r="I173" s="10">
        <v>8</v>
      </c>
      <c r="J173" s="10">
        <v>99</v>
      </c>
      <c r="K173" s="10">
        <v>19</v>
      </c>
      <c r="L173" s="10">
        <v>49</v>
      </c>
      <c r="M173" s="10">
        <v>544</v>
      </c>
      <c r="N173" s="10">
        <v>3</v>
      </c>
      <c r="O173" s="10">
        <v>33</v>
      </c>
      <c r="P173" s="10">
        <v>12</v>
      </c>
      <c r="Q173" s="10">
        <v>64</v>
      </c>
      <c r="R173" s="10">
        <v>2</v>
      </c>
      <c r="S173" s="10">
        <v>0</v>
      </c>
      <c r="T173" s="11">
        <f>SUM(C173:S173)</f>
        <v>1150</v>
      </c>
    </row>
    <row r="174" spans="1:20" ht="18" customHeight="1">
      <c r="A174" s="111"/>
      <c r="B174" s="17" t="s">
        <v>26</v>
      </c>
      <c r="C174" s="12">
        <f t="shared" ref="C174:T174" si="40">C173/(C172+C173)</f>
        <v>0.22991689750692521</v>
      </c>
      <c r="D174" s="12">
        <f t="shared" si="40"/>
        <v>0.2722772277227723</v>
      </c>
      <c r="E174" s="12">
        <f t="shared" si="40"/>
        <v>0.109375</v>
      </c>
      <c r="F174" s="12">
        <f t="shared" si="40"/>
        <v>0.22549019607843138</v>
      </c>
      <c r="G174" s="12">
        <f t="shared" si="40"/>
        <v>0.21917808219178081</v>
      </c>
      <c r="H174" s="12">
        <f t="shared" si="40"/>
        <v>0.65476190476190477</v>
      </c>
      <c r="I174" s="12">
        <f t="shared" si="40"/>
        <v>0.08</v>
      </c>
      <c r="J174" s="12">
        <f t="shared" si="40"/>
        <v>0.12692307692307692</v>
      </c>
      <c r="K174" s="12">
        <f t="shared" si="40"/>
        <v>3.7623762376237622E-2</v>
      </c>
      <c r="L174" s="12">
        <f t="shared" si="40"/>
        <v>0.31210191082802546</v>
      </c>
      <c r="M174" s="12">
        <f t="shared" si="40"/>
        <v>0.2464884458541006</v>
      </c>
      <c r="N174" s="12">
        <f t="shared" si="40"/>
        <v>9.0909090909090912E-2</v>
      </c>
      <c r="O174" s="12">
        <f t="shared" si="40"/>
        <v>0.13414634146341464</v>
      </c>
      <c r="P174" s="12">
        <f t="shared" si="40"/>
        <v>0.15584415584415584</v>
      </c>
      <c r="Q174" s="12">
        <f t="shared" si="40"/>
        <v>0.49230769230769234</v>
      </c>
      <c r="R174" s="12">
        <f t="shared" si="40"/>
        <v>1.0362694300518135E-2</v>
      </c>
      <c r="S174" s="12" t="e">
        <f t="shared" si="40"/>
        <v>#DIV/0!</v>
      </c>
      <c r="T174" s="13">
        <f t="shared" si="40"/>
        <v>0.2034318061206439</v>
      </c>
    </row>
    <row r="175" spans="1:20" ht="18" customHeight="1">
      <c r="A175" s="111"/>
      <c r="B175" s="17" t="s">
        <v>22</v>
      </c>
      <c r="C175" s="10">
        <v>196</v>
      </c>
      <c r="D175" s="10">
        <v>123</v>
      </c>
      <c r="E175" s="10">
        <v>65</v>
      </c>
      <c r="F175" s="10">
        <v>52</v>
      </c>
      <c r="G175" s="10">
        <v>70</v>
      </c>
      <c r="H175" s="10">
        <v>57</v>
      </c>
      <c r="I175" s="10">
        <v>55</v>
      </c>
      <c r="J175" s="10">
        <v>194</v>
      </c>
      <c r="K175" s="10">
        <v>203</v>
      </c>
      <c r="L175" s="10">
        <v>73</v>
      </c>
      <c r="M175" s="10">
        <v>829</v>
      </c>
      <c r="N175" s="10">
        <v>21</v>
      </c>
      <c r="O175" s="10">
        <v>102</v>
      </c>
      <c r="P175" s="10">
        <v>46</v>
      </c>
      <c r="Q175" s="10">
        <v>75</v>
      </c>
      <c r="R175" s="10">
        <v>16</v>
      </c>
      <c r="S175" s="10">
        <v>0</v>
      </c>
      <c r="T175" s="11">
        <f>SUM(C175:S175)</f>
        <v>2177</v>
      </c>
    </row>
    <row r="176" spans="1:20" ht="18" customHeight="1">
      <c r="A176" s="111"/>
      <c r="B176" s="17" t="s">
        <v>23</v>
      </c>
      <c r="C176" s="15">
        <f t="shared" ref="C176:T176" si="41">(C170+C171)/C175</f>
        <v>1.8367346938775511</v>
      </c>
      <c r="D176" s="15">
        <f t="shared" si="41"/>
        <v>3.2682926829268291</v>
      </c>
      <c r="E176" s="15">
        <f t="shared" si="41"/>
        <v>1.9538461538461538</v>
      </c>
      <c r="F176" s="15">
        <f t="shared" si="41"/>
        <v>1.9615384615384615</v>
      </c>
      <c r="G176" s="15">
        <f t="shared" si="41"/>
        <v>2.0571428571428569</v>
      </c>
      <c r="H176" s="15">
        <f t="shared" si="41"/>
        <v>1.4736842105263157</v>
      </c>
      <c r="I176" s="15">
        <f t="shared" si="41"/>
        <v>1.7818181818181817</v>
      </c>
      <c r="J176" s="15">
        <f t="shared" si="41"/>
        <v>3.9845360824742269</v>
      </c>
      <c r="K176" s="15">
        <f t="shared" si="41"/>
        <v>2.4876847290640396</v>
      </c>
      <c r="L176" s="15">
        <f t="shared" si="41"/>
        <v>2.1369863013698631</v>
      </c>
      <c r="M176" s="15">
        <f t="shared" si="41"/>
        <v>2.6598311218335344</v>
      </c>
      <c r="N176" s="15">
        <f t="shared" si="41"/>
        <v>1.5714285714285714</v>
      </c>
      <c r="O176" s="15">
        <f t="shared" si="41"/>
        <v>2.4019607843137254</v>
      </c>
      <c r="P176" s="15">
        <f t="shared" si="41"/>
        <v>1.6521739130434783</v>
      </c>
      <c r="Q176" s="15">
        <f t="shared" si="41"/>
        <v>1.7333333333333334</v>
      </c>
      <c r="R176" s="15">
        <f t="shared" si="41"/>
        <v>12.0625</v>
      </c>
      <c r="S176" s="15" t="e">
        <f t="shared" si="41"/>
        <v>#DIV/0!</v>
      </c>
      <c r="T176" s="16">
        <f t="shared" si="41"/>
        <v>2.5875057418465777</v>
      </c>
    </row>
    <row r="177" spans="1:20" ht="18" customHeight="1">
      <c r="A177" s="110">
        <v>44651</v>
      </c>
      <c r="B177" s="17" t="s">
        <v>20</v>
      </c>
      <c r="C177" s="10">
        <v>7</v>
      </c>
      <c r="D177" s="10">
        <v>20</v>
      </c>
      <c r="E177" s="10">
        <v>43</v>
      </c>
      <c r="F177" s="10">
        <v>4</v>
      </c>
      <c r="G177" s="10">
        <v>6</v>
      </c>
      <c r="H177" s="10">
        <v>8</v>
      </c>
      <c r="I177" s="10">
        <v>5</v>
      </c>
      <c r="J177" s="10">
        <v>59</v>
      </c>
      <c r="K177" s="10">
        <v>4</v>
      </c>
      <c r="L177" s="10">
        <v>7</v>
      </c>
      <c r="M177" s="10">
        <v>180</v>
      </c>
      <c r="N177" s="10">
        <v>3</v>
      </c>
      <c r="O177" s="10">
        <v>5</v>
      </c>
      <c r="P177" s="10">
        <v>1</v>
      </c>
      <c r="Q177" s="10">
        <v>5</v>
      </c>
      <c r="R177" s="10">
        <v>1</v>
      </c>
      <c r="S177" s="10">
        <v>0</v>
      </c>
      <c r="T177" s="11">
        <f>SUM(C177:S177)</f>
        <v>358</v>
      </c>
    </row>
    <row r="178" spans="1:20" ht="18" customHeight="1">
      <c r="A178" s="111"/>
      <c r="B178" s="17" t="s">
        <v>21</v>
      </c>
      <c r="C178" s="10">
        <v>114</v>
      </c>
      <c r="D178" s="10">
        <v>206</v>
      </c>
      <c r="E178" s="10">
        <v>213</v>
      </c>
      <c r="F178" s="10">
        <v>160</v>
      </c>
      <c r="G178" s="10">
        <v>9</v>
      </c>
      <c r="H178" s="10">
        <v>120</v>
      </c>
      <c r="I178" s="10">
        <v>168</v>
      </c>
      <c r="J178" s="10">
        <v>333</v>
      </c>
      <c r="K178" s="10">
        <v>12</v>
      </c>
      <c r="L178" s="10">
        <v>47</v>
      </c>
      <c r="M178" s="10">
        <v>2227</v>
      </c>
      <c r="N178" s="10">
        <v>39</v>
      </c>
      <c r="O178" s="10">
        <v>179</v>
      </c>
      <c r="P178" s="10">
        <v>94</v>
      </c>
      <c r="Q178" s="10">
        <v>178</v>
      </c>
      <c r="R178" s="10">
        <v>43</v>
      </c>
      <c r="S178" s="10">
        <v>0</v>
      </c>
      <c r="T178" s="11">
        <f>SUM(C178:S178)</f>
        <v>4142</v>
      </c>
    </row>
    <row r="179" spans="1:20" ht="18" customHeight="1">
      <c r="A179" s="111"/>
      <c r="B179" s="17" t="s">
        <v>24</v>
      </c>
      <c r="C179" s="10">
        <v>94</v>
      </c>
      <c r="D179" s="10">
        <v>187</v>
      </c>
      <c r="E179" s="10">
        <v>180</v>
      </c>
      <c r="F179" s="10">
        <v>148</v>
      </c>
      <c r="G179" s="10">
        <v>7</v>
      </c>
      <c r="H179" s="10">
        <v>96</v>
      </c>
      <c r="I179" s="10">
        <v>158</v>
      </c>
      <c r="J179" s="10">
        <v>280</v>
      </c>
      <c r="K179" s="10">
        <v>5</v>
      </c>
      <c r="L179" s="10">
        <v>37</v>
      </c>
      <c r="M179" s="10">
        <v>2087</v>
      </c>
      <c r="N179" s="10">
        <v>38</v>
      </c>
      <c r="O179" s="10">
        <v>147</v>
      </c>
      <c r="P179" s="10">
        <v>74</v>
      </c>
      <c r="Q179" s="10">
        <v>173</v>
      </c>
      <c r="R179" s="10">
        <v>27</v>
      </c>
      <c r="S179" s="10">
        <v>0</v>
      </c>
      <c r="T179" s="11">
        <f>SUM(C179:S179)</f>
        <v>3738</v>
      </c>
    </row>
    <row r="180" spans="1:20" ht="18" customHeight="1">
      <c r="A180" s="111"/>
      <c r="B180" s="17" t="s">
        <v>25</v>
      </c>
      <c r="C180" s="10">
        <v>27</v>
      </c>
      <c r="D180" s="10">
        <v>39</v>
      </c>
      <c r="E180" s="10">
        <v>76</v>
      </c>
      <c r="F180" s="10">
        <v>16</v>
      </c>
      <c r="G180" s="10">
        <v>8</v>
      </c>
      <c r="H180" s="10">
        <v>32</v>
      </c>
      <c r="I180" s="10">
        <v>16</v>
      </c>
      <c r="J180" s="10">
        <v>112</v>
      </c>
      <c r="K180" s="10">
        <v>12</v>
      </c>
      <c r="L180" s="10">
        <v>17</v>
      </c>
      <c r="M180" s="10">
        <v>320</v>
      </c>
      <c r="N180" s="10">
        <v>4</v>
      </c>
      <c r="O180" s="10">
        <v>37</v>
      </c>
      <c r="P180" s="10">
        <v>21</v>
      </c>
      <c r="Q180" s="10">
        <v>10</v>
      </c>
      <c r="R180" s="10">
        <v>17</v>
      </c>
      <c r="S180" s="10">
        <v>0</v>
      </c>
      <c r="T180" s="11">
        <f>SUM(C180:S180)</f>
        <v>764</v>
      </c>
    </row>
    <row r="181" spans="1:20" ht="18" customHeight="1">
      <c r="A181" s="111"/>
      <c r="B181" s="17" t="s">
        <v>26</v>
      </c>
      <c r="C181" s="12">
        <f t="shared" ref="C181:T181" si="42">C180/(C179+C180)</f>
        <v>0.2231404958677686</v>
      </c>
      <c r="D181" s="12">
        <f t="shared" si="42"/>
        <v>0.17256637168141592</v>
      </c>
      <c r="E181" s="12">
        <f t="shared" si="42"/>
        <v>0.296875</v>
      </c>
      <c r="F181" s="12">
        <f t="shared" si="42"/>
        <v>9.7560975609756101E-2</v>
      </c>
      <c r="G181" s="12">
        <f t="shared" si="42"/>
        <v>0.53333333333333333</v>
      </c>
      <c r="H181" s="12">
        <f t="shared" si="42"/>
        <v>0.25</v>
      </c>
      <c r="I181" s="12">
        <f t="shared" si="42"/>
        <v>9.1954022988505746E-2</v>
      </c>
      <c r="J181" s="12">
        <f t="shared" si="42"/>
        <v>0.2857142857142857</v>
      </c>
      <c r="K181" s="12">
        <f t="shared" si="42"/>
        <v>0.70588235294117652</v>
      </c>
      <c r="L181" s="12">
        <f t="shared" si="42"/>
        <v>0.31481481481481483</v>
      </c>
      <c r="M181" s="12">
        <f t="shared" si="42"/>
        <v>0.13294557540506854</v>
      </c>
      <c r="N181" s="12">
        <f t="shared" si="42"/>
        <v>9.5238095238095233E-2</v>
      </c>
      <c r="O181" s="12">
        <f t="shared" si="42"/>
        <v>0.20108695652173914</v>
      </c>
      <c r="P181" s="12">
        <f t="shared" si="42"/>
        <v>0.22105263157894736</v>
      </c>
      <c r="Q181" s="12">
        <f t="shared" si="42"/>
        <v>5.4644808743169397E-2</v>
      </c>
      <c r="R181" s="12">
        <f t="shared" si="42"/>
        <v>0.38636363636363635</v>
      </c>
      <c r="S181" s="12" t="e">
        <f t="shared" si="42"/>
        <v>#DIV/0!</v>
      </c>
      <c r="T181" s="13">
        <f t="shared" si="42"/>
        <v>0.16970235450910706</v>
      </c>
    </row>
    <row r="182" spans="1:20" ht="18" customHeight="1">
      <c r="A182" s="111"/>
      <c r="B182" s="17" t="s">
        <v>22</v>
      </c>
      <c r="C182" s="10">
        <v>82</v>
      </c>
      <c r="D182" s="10">
        <v>87</v>
      </c>
      <c r="E182" s="10">
        <v>120</v>
      </c>
      <c r="F182" s="10">
        <v>64</v>
      </c>
      <c r="G182" s="10">
        <v>9</v>
      </c>
      <c r="H182" s="10">
        <v>96</v>
      </c>
      <c r="I182" s="10">
        <v>115</v>
      </c>
      <c r="J182" s="10">
        <v>116</v>
      </c>
      <c r="K182" s="10">
        <v>14</v>
      </c>
      <c r="L182" s="10">
        <v>32</v>
      </c>
      <c r="M182" s="10">
        <v>858</v>
      </c>
      <c r="N182" s="10">
        <v>29</v>
      </c>
      <c r="O182" s="10">
        <v>92</v>
      </c>
      <c r="P182" s="10">
        <v>35</v>
      </c>
      <c r="Q182" s="10">
        <v>114</v>
      </c>
      <c r="R182" s="10">
        <v>6</v>
      </c>
      <c r="S182" s="10">
        <v>0</v>
      </c>
      <c r="T182" s="11">
        <f>SUM(C182:S182)</f>
        <v>1869</v>
      </c>
    </row>
    <row r="183" spans="1:20" ht="18" customHeight="1">
      <c r="A183" s="111"/>
      <c r="B183" s="17" t="s">
        <v>23</v>
      </c>
      <c r="C183" s="15">
        <f t="shared" ref="C183:T183" si="43">(C177+C178)/C182</f>
        <v>1.475609756097561</v>
      </c>
      <c r="D183" s="15">
        <f t="shared" si="43"/>
        <v>2.5977011494252875</v>
      </c>
      <c r="E183" s="15">
        <f t="shared" si="43"/>
        <v>2.1333333333333333</v>
      </c>
      <c r="F183" s="15">
        <f t="shared" si="43"/>
        <v>2.5625</v>
      </c>
      <c r="G183" s="15">
        <f t="shared" si="43"/>
        <v>1.6666666666666667</v>
      </c>
      <c r="H183" s="15">
        <f t="shared" si="43"/>
        <v>1.3333333333333333</v>
      </c>
      <c r="I183" s="15">
        <f t="shared" si="43"/>
        <v>1.5043478260869565</v>
      </c>
      <c r="J183" s="15">
        <f t="shared" si="43"/>
        <v>3.3793103448275863</v>
      </c>
      <c r="K183" s="15">
        <f t="shared" si="43"/>
        <v>1.1428571428571428</v>
      </c>
      <c r="L183" s="15">
        <f t="shared" si="43"/>
        <v>1.6875</v>
      </c>
      <c r="M183" s="15">
        <f t="shared" si="43"/>
        <v>2.8053613053613056</v>
      </c>
      <c r="N183" s="15">
        <f t="shared" si="43"/>
        <v>1.4482758620689655</v>
      </c>
      <c r="O183" s="15">
        <f t="shared" si="43"/>
        <v>2</v>
      </c>
      <c r="P183" s="15">
        <f t="shared" si="43"/>
        <v>2.7142857142857144</v>
      </c>
      <c r="Q183" s="15">
        <f t="shared" si="43"/>
        <v>1.6052631578947369</v>
      </c>
      <c r="R183" s="15">
        <f t="shared" si="43"/>
        <v>7.333333333333333</v>
      </c>
      <c r="S183" s="15" t="e">
        <f t="shared" si="43"/>
        <v>#DIV/0!</v>
      </c>
      <c r="T183" s="16">
        <f t="shared" si="43"/>
        <v>2.407704654895666</v>
      </c>
    </row>
    <row r="184" spans="1:20" ht="18" customHeight="1">
      <c r="A184" s="110">
        <v>44652</v>
      </c>
      <c r="B184" s="17" t="s">
        <v>20</v>
      </c>
      <c r="C184" s="10">
        <v>5</v>
      </c>
      <c r="D184" s="10">
        <v>37</v>
      </c>
      <c r="E184" s="10">
        <v>0</v>
      </c>
      <c r="F184" s="10">
        <v>11</v>
      </c>
      <c r="G184" s="10">
        <v>13</v>
      </c>
      <c r="H184" s="10">
        <v>3</v>
      </c>
      <c r="I184" s="10">
        <v>11</v>
      </c>
      <c r="J184" s="10">
        <v>57</v>
      </c>
      <c r="K184" s="10">
        <v>10</v>
      </c>
      <c r="L184" s="10">
        <v>9</v>
      </c>
      <c r="M184" s="10">
        <v>79</v>
      </c>
      <c r="N184" s="10">
        <v>3</v>
      </c>
      <c r="O184" s="10">
        <v>19</v>
      </c>
      <c r="P184" s="10">
        <v>0</v>
      </c>
      <c r="Q184" s="10">
        <v>2</v>
      </c>
      <c r="R184" s="10">
        <v>1</v>
      </c>
      <c r="S184" s="10">
        <v>0</v>
      </c>
      <c r="T184" s="11">
        <f>SUM(C184:S184)</f>
        <v>260</v>
      </c>
    </row>
    <row r="185" spans="1:20" ht="18" customHeight="1">
      <c r="A185" s="111"/>
      <c r="B185" s="17" t="s">
        <v>21</v>
      </c>
      <c r="C185" s="10">
        <v>252</v>
      </c>
      <c r="D185" s="10">
        <v>595</v>
      </c>
      <c r="E185" s="10">
        <v>33</v>
      </c>
      <c r="F185" s="10">
        <v>176</v>
      </c>
      <c r="G185" s="10">
        <v>228</v>
      </c>
      <c r="H185" s="10">
        <v>53</v>
      </c>
      <c r="I185" s="10">
        <v>120</v>
      </c>
      <c r="J185" s="10">
        <v>970</v>
      </c>
      <c r="K185" s="10">
        <v>29</v>
      </c>
      <c r="L185" s="10">
        <v>186</v>
      </c>
      <c r="M185" s="10">
        <v>2496</v>
      </c>
      <c r="N185" s="10">
        <v>46</v>
      </c>
      <c r="O185" s="10">
        <v>470</v>
      </c>
      <c r="P185" s="10">
        <v>87</v>
      </c>
      <c r="Q185" s="10">
        <v>157</v>
      </c>
      <c r="R185" s="10">
        <v>80</v>
      </c>
      <c r="S185" s="10">
        <v>0</v>
      </c>
      <c r="T185" s="11">
        <f>SUM(C185:S185)</f>
        <v>5978</v>
      </c>
    </row>
    <row r="186" spans="1:20" ht="18" customHeight="1">
      <c r="A186" s="111"/>
      <c r="B186" s="17" t="s">
        <v>24</v>
      </c>
      <c r="C186" s="10">
        <v>238</v>
      </c>
      <c r="D186" s="10">
        <v>387</v>
      </c>
      <c r="E186" s="10">
        <v>32</v>
      </c>
      <c r="F186" s="10">
        <v>147</v>
      </c>
      <c r="G186" s="10">
        <v>200</v>
      </c>
      <c r="H186" s="10">
        <v>43</v>
      </c>
      <c r="I186" s="10">
        <v>107</v>
      </c>
      <c r="J186" s="10">
        <v>833</v>
      </c>
      <c r="K186" s="10">
        <v>17</v>
      </c>
      <c r="L186" s="10">
        <v>166</v>
      </c>
      <c r="M186" s="10">
        <v>2428</v>
      </c>
      <c r="N186" s="10">
        <v>46</v>
      </c>
      <c r="O186" s="10">
        <v>453</v>
      </c>
      <c r="P186" s="10">
        <v>76</v>
      </c>
      <c r="Q186" s="10">
        <v>156</v>
      </c>
      <c r="R186" s="10">
        <v>83</v>
      </c>
      <c r="S186" s="10">
        <v>0</v>
      </c>
      <c r="T186" s="11">
        <f>SUM(C186:S186)</f>
        <v>5412</v>
      </c>
    </row>
    <row r="187" spans="1:20" ht="18" customHeight="1">
      <c r="A187" s="111"/>
      <c r="B187" s="17" t="s">
        <v>25</v>
      </c>
      <c r="C187" s="10">
        <v>22</v>
      </c>
      <c r="D187" s="10">
        <v>252</v>
      </c>
      <c r="E187" s="10">
        <v>5</v>
      </c>
      <c r="F187" s="10">
        <v>42</v>
      </c>
      <c r="G187" s="10">
        <v>45</v>
      </c>
      <c r="H187" s="10">
        <v>18</v>
      </c>
      <c r="I187" s="10">
        <v>27</v>
      </c>
      <c r="J187" s="10">
        <v>210</v>
      </c>
      <c r="K187" s="10">
        <v>28</v>
      </c>
      <c r="L187" s="10">
        <v>34</v>
      </c>
      <c r="M187" s="10">
        <v>156</v>
      </c>
      <c r="N187" s="10">
        <v>3</v>
      </c>
      <c r="O187" s="10">
        <v>40</v>
      </c>
      <c r="P187" s="10">
        <v>11</v>
      </c>
      <c r="Q187" s="10">
        <v>5</v>
      </c>
      <c r="R187" s="10">
        <v>1</v>
      </c>
      <c r="S187" s="10">
        <v>0</v>
      </c>
      <c r="T187" s="11">
        <f>SUM(C187:S187)</f>
        <v>899</v>
      </c>
    </row>
    <row r="188" spans="1:20" ht="18" customHeight="1">
      <c r="A188" s="111"/>
      <c r="B188" s="17" t="s">
        <v>26</v>
      </c>
      <c r="C188" s="12">
        <f t="shared" ref="C188:T188" si="44">C187/(C186+C187)</f>
        <v>8.461538461538462E-2</v>
      </c>
      <c r="D188" s="12">
        <f t="shared" si="44"/>
        <v>0.39436619718309857</v>
      </c>
      <c r="E188" s="12">
        <f t="shared" si="44"/>
        <v>0.13513513513513514</v>
      </c>
      <c r="F188" s="12">
        <f t="shared" si="44"/>
        <v>0.22222222222222221</v>
      </c>
      <c r="G188" s="12">
        <f t="shared" si="44"/>
        <v>0.18367346938775511</v>
      </c>
      <c r="H188" s="12">
        <f t="shared" si="44"/>
        <v>0.29508196721311475</v>
      </c>
      <c r="I188" s="12">
        <f t="shared" si="44"/>
        <v>0.20149253731343283</v>
      </c>
      <c r="J188" s="12">
        <f t="shared" si="44"/>
        <v>0.20134228187919462</v>
      </c>
      <c r="K188" s="12">
        <f t="shared" si="44"/>
        <v>0.62222222222222223</v>
      </c>
      <c r="L188" s="12">
        <f t="shared" si="44"/>
        <v>0.17</v>
      </c>
      <c r="M188" s="12">
        <f t="shared" si="44"/>
        <v>6.037151702786378E-2</v>
      </c>
      <c r="N188" s="12">
        <f t="shared" si="44"/>
        <v>6.1224489795918366E-2</v>
      </c>
      <c r="O188" s="12">
        <f t="shared" si="44"/>
        <v>8.1135902636916835E-2</v>
      </c>
      <c r="P188" s="12">
        <f t="shared" si="44"/>
        <v>0.12643678160919541</v>
      </c>
      <c r="Q188" s="12">
        <f t="shared" si="44"/>
        <v>3.1055900621118012E-2</v>
      </c>
      <c r="R188" s="12">
        <f t="shared" si="44"/>
        <v>1.1904761904761904E-2</v>
      </c>
      <c r="S188" s="12" t="e">
        <f t="shared" si="44"/>
        <v>#DIV/0!</v>
      </c>
      <c r="T188" s="13">
        <f t="shared" si="44"/>
        <v>0.14244969101568689</v>
      </c>
    </row>
    <row r="189" spans="1:20" ht="18" customHeight="1">
      <c r="A189" s="111"/>
      <c r="B189" s="17" t="s">
        <v>22</v>
      </c>
      <c r="C189" s="10">
        <v>139</v>
      </c>
      <c r="D189" s="10">
        <v>232</v>
      </c>
      <c r="E189" s="10">
        <v>27</v>
      </c>
      <c r="F189" s="10">
        <v>105</v>
      </c>
      <c r="G189" s="10">
        <v>139</v>
      </c>
      <c r="H189" s="10">
        <v>47</v>
      </c>
      <c r="I189" s="10">
        <v>99</v>
      </c>
      <c r="J189" s="10">
        <v>181</v>
      </c>
      <c r="K189" s="10">
        <v>40</v>
      </c>
      <c r="L189" s="10">
        <v>111</v>
      </c>
      <c r="M189" s="10">
        <v>882</v>
      </c>
      <c r="N189" s="10">
        <v>31</v>
      </c>
      <c r="O189" s="10">
        <v>152</v>
      </c>
      <c r="P189" s="10">
        <v>44</v>
      </c>
      <c r="Q189" s="10">
        <v>89</v>
      </c>
      <c r="R189" s="10">
        <v>20</v>
      </c>
      <c r="S189" s="10">
        <v>0</v>
      </c>
      <c r="T189" s="11">
        <f>SUM(C189:S189)</f>
        <v>2338</v>
      </c>
    </row>
    <row r="190" spans="1:20" ht="18" customHeight="1">
      <c r="A190" s="111"/>
      <c r="B190" s="17" t="s">
        <v>23</v>
      </c>
      <c r="C190" s="15">
        <f t="shared" ref="C190:T190" si="45">(C184+C185)/C189</f>
        <v>1.8489208633093526</v>
      </c>
      <c r="D190" s="15">
        <f t="shared" si="45"/>
        <v>2.7241379310344827</v>
      </c>
      <c r="E190" s="15">
        <f t="shared" si="45"/>
        <v>1.2222222222222223</v>
      </c>
      <c r="F190" s="15">
        <f t="shared" si="45"/>
        <v>1.7809523809523808</v>
      </c>
      <c r="G190" s="15">
        <f t="shared" si="45"/>
        <v>1.7338129496402879</v>
      </c>
      <c r="H190" s="15">
        <f t="shared" si="45"/>
        <v>1.1914893617021276</v>
      </c>
      <c r="I190" s="15">
        <f t="shared" si="45"/>
        <v>1.3232323232323233</v>
      </c>
      <c r="J190" s="15">
        <f t="shared" si="45"/>
        <v>5.6740331491712706</v>
      </c>
      <c r="K190" s="15">
        <f t="shared" si="45"/>
        <v>0.97499999999999998</v>
      </c>
      <c r="L190" s="15">
        <f t="shared" si="45"/>
        <v>1.7567567567567568</v>
      </c>
      <c r="M190" s="15">
        <f t="shared" si="45"/>
        <v>2.9195011337868482</v>
      </c>
      <c r="N190" s="15">
        <f t="shared" si="45"/>
        <v>1.5806451612903225</v>
      </c>
      <c r="O190" s="15">
        <f t="shared" si="45"/>
        <v>3.2171052631578947</v>
      </c>
      <c r="P190" s="15">
        <f t="shared" si="45"/>
        <v>1.9772727272727273</v>
      </c>
      <c r="Q190" s="15">
        <f t="shared" si="45"/>
        <v>1.7865168539325842</v>
      </c>
      <c r="R190" s="15">
        <f t="shared" si="45"/>
        <v>4.05</v>
      </c>
      <c r="S190" s="15" t="e">
        <f t="shared" si="45"/>
        <v>#DIV/0!</v>
      </c>
      <c r="T190" s="16">
        <f t="shared" si="45"/>
        <v>2.6680923866552608</v>
      </c>
    </row>
    <row r="191" spans="1:20" ht="18" customHeight="1">
      <c r="A191" s="110">
        <v>44653</v>
      </c>
      <c r="B191" s="17" t="s">
        <v>20</v>
      </c>
      <c r="C191" s="10">
        <v>27</v>
      </c>
      <c r="D191" s="10">
        <v>44</v>
      </c>
      <c r="E191" s="10">
        <v>7</v>
      </c>
      <c r="F191" s="10">
        <v>26</v>
      </c>
      <c r="G191" s="10">
        <v>39</v>
      </c>
      <c r="H191" s="10">
        <v>30</v>
      </c>
      <c r="I191" s="10">
        <v>19</v>
      </c>
      <c r="J191" s="10">
        <v>55</v>
      </c>
      <c r="K191" s="10">
        <v>35</v>
      </c>
      <c r="L191" s="10">
        <v>26</v>
      </c>
      <c r="M191" s="10">
        <v>108</v>
      </c>
      <c r="N191" s="10">
        <v>0</v>
      </c>
      <c r="O191" s="10">
        <v>8</v>
      </c>
      <c r="P191" s="10">
        <v>3</v>
      </c>
      <c r="Q191" s="10">
        <v>8</v>
      </c>
      <c r="R191" s="10">
        <v>3</v>
      </c>
      <c r="S191" s="10">
        <v>0</v>
      </c>
      <c r="T191" s="11">
        <f>SUM(C191:S191)</f>
        <v>438</v>
      </c>
    </row>
    <row r="192" spans="1:20" ht="18" customHeight="1">
      <c r="A192" s="111"/>
      <c r="B192" s="17" t="s">
        <v>21</v>
      </c>
      <c r="C192" s="10">
        <v>629</v>
      </c>
      <c r="D192" s="10">
        <v>991</v>
      </c>
      <c r="E192" s="10">
        <v>93</v>
      </c>
      <c r="F192" s="10">
        <v>295</v>
      </c>
      <c r="G192" s="10">
        <v>349</v>
      </c>
      <c r="H192" s="10">
        <v>310</v>
      </c>
      <c r="I192" s="10">
        <v>254</v>
      </c>
      <c r="J192" s="10">
        <v>752</v>
      </c>
      <c r="K192" s="10">
        <v>441</v>
      </c>
      <c r="L192" s="10">
        <v>586</v>
      </c>
      <c r="M192" s="10">
        <v>1919</v>
      </c>
      <c r="N192" s="10">
        <v>60</v>
      </c>
      <c r="O192" s="10">
        <v>553</v>
      </c>
      <c r="P192" s="10">
        <v>227</v>
      </c>
      <c r="Q192" s="10">
        <v>148</v>
      </c>
      <c r="R192" s="10">
        <v>110</v>
      </c>
      <c r="S192" s="10">
        <v>0</v>
      </c>
      <c r="T192" s="11">
        <f>SUM(C192:S192)</f>
        <v>7717</v>
      </c>
    </row>
    <row r="193" spans="1:20" ht="18" customHeight="1">
      <c r="A193" s="111"/>
      <c r="B193" s="17" t="s">
        <v>24</v>
      </c>
      <c r="C193" s="10">
        <v>491</v>
      </c>
      <c r="D193" s="10">
        <v>753</v>
      </c>
      <c r="E193" s="10">
        <v>85</v>
      </c>
      <c r="F193" s="10">
        <v>263</v>
      </c>
      <c r="G193" s="10">
        <v>294</v>
      </c>
      <c r="H193" s="10">
        <v>180</v>
      </c>
      <c r="I193" s="10">
        <v>236</v>
      </c>
      <c r="J193" s="10">
        <v>708</v>
      </c>
      <c r="K193" s="10">
        <v>403</v>
      </c>
      <c r="L193" s="10">
        <v>544</v>
      </c>
      <c r="M193" s="10">
        <v>1838</v>
      </c>
      <c r="N193" s="10">
        <v>60</v>
      </c>
      <c r="O193" s="10">
        <v>553</v>
      </c>
      <c r="P193" s="10">
        <v>192</v>
      </c>
      <c r="Q193" s="10">
        <v>149</v>
      </c>
      <c r="R193" s="10">
        <v>113</v>
      </c>
      <c r="S193" s="10">
        <v>0</v>
      </c>
      <c r="T193" s="11">
        <f>SUM(C193:S193)</f>
        <v>6862</v>
      </c>
    </row>
    <row r="194" spans="1:20" ht="18" customHeight="1">
      <c r="A194" s="111"/>
      <c r="B194" s="17" t="s">
        <v>25</v>
      </c>
      <c r="C194" s="10">
        <v>168</v>
      </c>
      <c r="D194" s="10">
        <v>289</v>
      </c>
      <c r="E194" s="10">
        <v>15</v>
      </c>
      <c r="F194" s="10">
        <v>61</v>
      </c>
      <c r="G194" s="10">
        <v>94</v>
      </c>
      <c r="H194" s="10">
        <v>162</v>
      </c>
      <c r="I194" s="10">
        <v>38</v>
      </c>
      <c r="J194" s="10">
        <v>121</v>
      </c>
      <c r="K194" s="10">
        <v>82</v>
      </c>
      <c r="L194" s="10">
        <v>73</v>
      </c>
      <c r="M194" s="10">
        <v>200</v>
      </c>
      <c r="N194" s="10">
        <v>0</v>
      </c>
      <c r="O194" s="10">
        <v>14</v>
      </c>
      <c r="P194" s="10">
        <v>39</v>
      </c>
      <c r="Q194" s="10">
        <v>8</v>
      </c>
      <c r="R194" s="10">
        <v>0</v>
      </c>
      <c r="S194" s="10">
        <v>0</v>
      </c>
      <c r="T194" s="11">
        <f>SUM(C194:S194)</f>
        <v>1364</v>
      </c>
    </row>
    <row r="195" spans="1:20" ht="18" customHeight="1">
      <c r="A195" s="111"/>
      <c r="B195" s="17" t="s">
        <v>26</v>
      </c>
      <c r="C195" s="12">
        <f t="shared" ref="C195:T195" si="46">C194/(C193+C194)</f>
        <v>0.25493171471927162</v>
      </c>
      <c r="D195" s="12">
        <f t="shared" si="46"/>
        <v>0.27735124760076774</v>
      </c>
      <c r="E195" s="12">
        <f t="shared" si="46"/>
        <v>0.15</v>
      </c>
      <c r="F195" s="12">
        <f t="shared" si="46"/>
        <v>0.18827160493827161</v>
      </c>
      <c r="G195" s="12">
        <f t="shared" si="46"/>
        <v>0.2422680412371134</v>
      </c>
      <c r="H195" s="12">
        <f t="shared" si="46"/>
        <v>0.47368421052631576</v>
      </c>
      <c r="I195" s="12">
        <f t="shared" si="46"/>
        <v>0.13868613138686131</v>
      </c>
      <c r="J195" s="12">
        <f t="shared" si="46"/>
        <v>0.14595898673100122</v>
      </c>
      <c r="K195" s="12">
        <f t="shared" si="46"/>
        <v>0.16907216494845362</v>
      </c>
      <c r="L195" s="12">
        <f t="shared" si="46"/>
        <v>0.11831442463533225</v>
      </c>
      <c r="M195" s="12">
        <f t="shared" si="46"/>
        <v>9.8135426889106966E-2</v>
      </c>
      <c r="N195" s="12">
        <f t="shared" si="46"/>
        <v>0</v>
      </c>
      <c r="O195" s="12">
        <f t="shared" si="46"/>
        <v>2.4691358024691357E-2</v>
      </c>
      <c r="P195" s="12">
        <f t="shared" si="46"/>
        <v>0.16883116883116883</v>
      </c>
      <c r="Q195" s="12">
        <f t="shared" si="46"/>
        <v>5.0955414012738856E-2</v>
      </c>
      <c r="R195" s="12">
        <f t="shared" si="46"/>
        <v>0</v>
      </c>
      <c r="S195" s="12" t="e">
        <f t="shared" si="46"/>
        <v>#DIV/0!</v>
      </c>
      <c r="T195" s="13">
        <f t="shared" si="46"/>
        <v>0.16581570629710674</v>
      </c>
    </row>
    <row r="196" spans="1:20" ht="18" customHeight="1">
      <c r="A196" s="111"/>
      <c r="B196" s="17" t="s">
        <v>22</v>
      </c>
      <c r="C196" s="10">
        <v>275</v>
      </c>
      <c r="D196" s="10">
        <v>317</v>
      </c>
      <c r="E196" s="10">
        <v>70</v>
      </c>
      <c r="F196" s="14">
        <v>165</v>
      </c>
      <c r="G196" s="10">
        <v>188</v>
      </c>
      <c r="H196" s="10">
        <v>197</v>
      </c>
      <c r="I196" s="10">
        <v>154</v>
      </c>
      <c r="J196" s="10">
        <v>197</v>
      </c>
      <c r="K196" s="10">
        <v>222</v>
      </c>
      <c r="L196" s="10">
        <v>244</v>
      </c>
      <c r="M196" s="10">
        <v>716</v>
      </c>
      <c r="N196" s="10">
        <v>33</v>
      </c>
      <c r="O196" s="10">
        <v>159</v>
      </c>
      <c r="P196" s="10">
        <v>101</v>
      </c>
      <c r="Q196" s="10">
        <v>88</v>
      </c>
      <c r="R196" s="10">
        <v>22</v>
      </c>
      <c r="S196" s="10">
        <v>0</v>
      </c>
      <c r="T196" s="11">
        <f>SUM(C196:S196)</f>
        <v>3148</v>
      </c>
    </row>
    <row r="197" spans="1:20" ht="18" customHeight="1">
      <c r="A197" s="111"/>
      <c r="B197" s="17" t="s">
        <v>23</v>
      </c>
      <c r="C197" s="15">
        <f t="shared" ref="C197:T197" si="47">(C191+C192)/C196</f>
        <v>2.3854545454545453</v>
      </c>
      <c r="D197" s="15">
        <f t="shared" si="47"/>
        <v>3.2649842271293377</v>
      </c>
      <c r="E197" s="15">
        <f t="shared" si="47"/>
        <v>1.4285714285714286</v>
      </c>
      <c r="F197" s="15">
        <f t="shared" si="47"/>
        <v>1.9454545454545455</v>
      </c>
      <c r="G197" s="15">
        <f t="shared" si="47"/>
        <v>2.0638297872340425</v>
      </c>
      <c r="H197" s="15">
        <f t="shared" si="47"/>
        <v>1.7258883248730965</v>
      </c>
      <c r="I197" s="15">
        <f t="shared" si="47"/>
        <v>1.7727272727272727</v>
      </c>
      <c r="J197" s="15">
        <f t="shared" si="47"/>
        <v>4.0964467005076139</v>
      </c>
      <c r="K197" s="15">
        <f t="shared" si="47"/>
        <v>2.144144144144144</v>
      </c>
      <c r="L197" s="15">
        <f t="shared" si="47"/>
        <v>2.5081967213114753</v>
      </c>
      <c r="M197" s="15">
        <f t="shared" si="47"/>
        <v>2.8310055865921786</v>
      </c>
      <c r="N197" s="15">
        <f t="shared" si="47"/>
        <v>1.8181818181818181</v>
      </c>
      <c r="O197" s="15">
        <f t="shared" si="47"/>
        <v>3.5283018867924527</v>
      </c>
      <c r="P197" s="15">
        <f t="shared" si="47"/>
        <v>2.277227722772277</v>
      </c>
      <c r="Q197" s="15">
        <f t="shared" si="47"/>
        <v>1.7727272727272727</v>
      </c>
      <c r="R197" s="15">
        <f t="shared" si="47"/>
        <v>5.1363636363636367</v>
      </c>
      <c r="S197" s="15" t="e">
        <f t="shared" si="47"/>
        <v>#DIV/0!</v>
      </c>
      <c r="T197" s="16">
        <f t="shared" si="47"/>
        <v>2.5905336721728083</v>
      </c>
    </row>
    <row r="198" spans="1:20" ht="18" customHeight="1">
      <c r="A198" s="110">
        <v>44654</v>
      </c>
      <c r="B198" s="17" t="s">
        <v>20</v>
      </c>
      <c r="C198" s="10">
        <v>14</v>
      </c>
      <c r="D198" s="10">
        <v>34</v>
      </c>
      <c r="E198" s="10">
        <v>14</v>
      </c>
      <c r="F198" s="10">
        <v>29</v>
      </c>
      <c r="G198" s="10">
        <v>21</v>
      </c>
      <c r="H198" s="10">
        <v>11</v>
      </c>
      <c r="I198" s="10">
        <v>30</v>
      </c>
      <c r="J198" s="10">
        <v>68</v>
      </c>
      <c r="K198" s="10">
        <v>32</v>
      </c>
      <c r="L198" s="10">
        <v>14</v>
      </c>
      <c r="M198" s="10">
        <v>140</v>
      </c>
      <c r="N198" s="10">
        <v>4</v>
      </c>
      <c r="O198" s="10">
        <v>6</v>
      </c>
      <c r="P198" s="10">
        <v>3</v>
      </c>
      <c r="Q198" s="10">
        <v>4</v>
      </c>
      <c r="R198" s="10">
        <v>1</v>
      </c>
      <c r="S198" s="10">
        <v>0</v>
      </c>
      <c r="T198" s="11">
        <f>SUM(C198:S198)</f>
        <v>425</v>
      </c>
    </row>
    <row r="199" spans="1:20" ht="18" customHeight="1">
      <c r="A199" s="111"/>
      <c r="B199" s="17" t="s">
        <v>21</v>
      </c>
      <c r="C199" s="10">
        <v>810</v>
      </c>
      <c r="D199" s="10">
        <v>465</v>
      </c>
      <c r="E199" s="10">
        <v>90</v>
      </c>
      <c r="F199" s="10">
        <v>309</v>
      </c>
      <c r="G199" s="10">
        <v>300</v>
      </c>
      <c r="H199" s="10">
        <v>177</v>
      </c>
      <c r="I199" s="10">
        <v>344</v>
      </c>
      <c r="J199" s="10">
        <v>870</v>
      </c>
      <c r="K199" s="10">
        <v>435</v>
      </c>
      <c r="L199" s="10">
        <v>401</v>
      </c>
      <c r="M199" s="10">
        <v>3512</v>
      </c>
      <c r="N199" s="10">
        <v>99</v>
      </c>
      <c r="O199" s="10">
        <v>257</v>
      </c>
      <c r="P199" s="10">
        <v>229</v>
      </c>
      <c r="Q199" s="10">
        <v>115</v>
      </c>
      <c r="R199" s="10">
        <v>164</v>
      </c>
      <c r="S199" s="10">
        <v>0</v>
      </c>
      <c r="T199" s="11">
        <f>SUM(C199:S199)</f>
        <v>8577</v>
      </c>
    </row>
    <row r="200" spans="1:20" ht="18" customHeight="1">
      <c r="A200" s="111"/>
      <c r="B200" s="17" t="s">
        <v>24</v>
      </c>
      <c r="C200" s="10">
        <v>777</v>
      </c>
      <c r="D200" s="10">
        <v>400</v>
      </c>
      <c r="E200" s="10">
        <v>85</v>
      </c>
      <c r="F200" s="10">
        <v>268</v>
      </c>
      <c r="G200" s="10">
        <v>243</v>
      </c>
      <c r="H200" s="10">
        <v>159</v>
      </c>
      <c r="I200" s="10">
        <v>315</v>
      </c>
      <c r="J200" s="10">
        <v>834</v>
      </c>
      <c r="K200" s="10">
        <v>381</v>
      </c>
      <c r="L200" s="10">
        <v>388</v>
      </c>
      <c r="M200" s="10">
        <v>3322</v>
      </c>
      <c r="N200" s="10">
        <v>92</v>
      </c>
      <c r="O200" s="10">
        <v>240</v>
      </c>
      <c r="P200" s="10">
        <v>225</v>
      </c>
      <c r="Q200" s="10">
        <v>106</v>
      </c>
      <c r="R200" s="10">
        <v>163</v>
      </c>
      <c r="S200" s="10">
        <v>0</v>
      </c>
      <c r="T200" s="11">
        <f>SUM(C200:S200)</f>
        <v>7998</v>
      </c>
    </row>
    <row r="201" spans="1:20" ht="18" customHeight="1">
      <c r="A201" s="111"/>
      <c r="B201" s="17" t="s">
        <v>25</v>
      </c>
      <c r="C201" s="10">
        <v>47</v>
      </c>
      <c r="D201" s="10">
        <v>99</v>
      </c>
      <c r="E201" s="10">
        <v>19</v>
      </c>
      <c r="F201" s="10">
        <v>70</v>
      </c>
      <c r="G201" s="10">
        <v>78</v>
      </c>
      <c r="H201" s="10">
        <v>29</v>
      </c>
      <c r="I201" s="10">
        <v>59</v>
      </c>
      <c r="J201" s="10">
        <v>106</v>
      </c>
      <c r="K201" s="10">
        <v>86</v>
      </c>
      <c r="L201" s="10">
        <v>27</v>
      </c>
      <c r="M201" s="10">
        <v>332</v>
      </c>
      <c r="N201" s="10">
        <v>11</v>
      </c>
      <c r="O201" s="10">
        <v>23</v>
      </c>
      <c r="P201" s="10">
        <v>7</v>
      </c>
      <c r="Q201" s="10">
        <v>13</v>
      </c>
      <c r="R201" s="10">
        <v>2</v>
      </c>
      <c r="S201" s="10">
        <v>0</v>
      </c>
      <c r="T201" s="11">
        <f>SUM(C201:S201)</f>
        <v>1008</v>
      </c>
    </row>
    <row r="202" spans="1:20" ht="18" customHeight="1">
      <c r="A202" s="111"/>
      <c r="B202" s="17" t="s">
        <v>26</v>
      </c>
      <c r="C202" s="12">
        <f t="shared" ref="C202:T202" si="48">C201/(C200+C201)</f>
        <v>5.7038834951456313E-2</v>
      </c>
      <c r="D202" s="12">
        <f t="shared" si="48"/>
        <v>0.19839679358717435</v>
      </c>
      <c r="E202" s="12">
        <f t="shared" si="48"/>
        <v>0.18269230769230768</v>
      </c>
      <c r="F202" s="12">
        <f t="shared" si="48"/>
        <v>0.20710059171597633</v>
      </c>
      <c r="G202" s="12">
        <f t="shared" si="48"/>
        <v>0.24299065420560748</v>
      </c>
      <c r="H202" s="12">
        <f t="shared" si="48"/>
        <v>0.15425531914893617</v>
      </c>
      <c r="I202" s="12">
        <f t="shared" si="48"/>
        <v>0.15775401069518716</v>
      </c>
      <c r="J202" s="12">
        <f t="shared" si="48"/>
        <v>0.11276595744680851</v>
      </c>
      <c r="K202" s="12">
        <f t="shared" si="48"/>
        <v>0.1841541755888651</v>
      </c>
      <c r="L202" s="12">
        <f t="shared" si="48"/>
        <v>6.5060240963855417E-2</v>
      </c>
      <c r="M202" s="12">
        <f t="shared" si="48"/>
        <v>9.0859332238642579E-2</v>
      </c>
      <c r="N202" s="12">
        <f t="shared" si="48"/>
        <v>0.10679611650485436</v>
      </c>
      <c r="O202" s="12">
        <f t="shared" si="48"/>
        <v>8.7452471482889732E-2</v>
      </c>
      <c r="P202" s="12">
        <f t="shared" si="48"/>
        <v>3.017241379310345E-2</v>
      </c>
      <c r="Q202" s="12">
        <f t="shared" si="48"/>
        <v>0.1092436974789916</v>
      </c>
      <c r="R202" s="12">
        <f t="shared" si="48"/>
        <v>1.2121212121212121E-2</v>
      </c>
      <c r="S202" s="12" t="e">
        <f t="shared" si="48"/>
        <v>#DIV/0!</v>
      </c>
      <c r="T202" s="13">
        <f t="shared" si="48"/>
        <v>0.11192538307794804</v>
      </c>
    </row>
    <row r="203" spans="1:20" ht="18" customHeight="1">
      <c r="A203" s="111"/>
      <c r="B203" s="17" t="s">
        <v>22</v>
      </c>
      <c r="C203" s="10">
        <v>369</v>
      </c>
      <c r="D203" s="10">
        <v>174</v>
      </c>
      <c r="E203" s="10">
        <v>51</v>
      </c>
      <c r="F203" s="14">
        <v>168</v>
      </c>
      <c r="G203" s="10">
        <v>135</v>
      </c>
      <c r="H203" s="10">
        <v>123</v>
      </c>
      <c r="I203" s="10">
        <v>216</v>
      </c>
      <c r="J203" s="10">
        <v>196</v>
      </c>
      <c r="K203" s="10">
        <v>207</v>
      </c>
      <c r="L203" s="10">
        <v>178</v>
      </c>
      <c r="M203" s="10">
        <v>1010</v>
      </c>
      <c r="N203" s="10">
        <v>53</v>
      </c>
      <c r="O203" s="10">
        <v>119</v>
      </c>
      <c r="P203" s="10">
        <v>114</v>
      </c>
      <c r="Q203" s="10">
        <v>72</v>
      </c>
      <c r="R203" s="10">
        <v>19</v>
      </c>
      <c r="S203" s="10">
        <v>0</v>
      </c>
      <c r="T203" s="11">
        <f>SUM(C203:S203)</f>
        <v>3204</v>
      </c>
    </row>
    <row r="204" spans="1:20" ht="18" customHeight="1">
      <c r="A204" s="111"/>
      <c r="B204" s="17" t="s">
        <v>23</v>
      </c>
      <c r="C204" s="15">
        <f t="shared" ref="C204:T204" si="49">(C198+C199)/C203</f>
        <v>2.2330623306233064</v>
      </c>
      <c r="D204" s="15">
        <f t="shared" si="49"/>
        <v>2.867816091954023</v>
      </c>
      <c r="E204" s="15">
        <f t="shared" si="49"/>
        <v>2.0392156862745097</v>
      </c>
      <c r="F204" s="15">
        <f t="shared" si="49"/>
        <v>2.0119047619047619</v>
      </c>
      <c r="G204" s="15">
        <f t="shared" si="49"/>
        <v>2.3777777777777778</v>
      </c>
      <c r="H204" s="15">
        <f t="shared" si="49"/>
        <v>1.5284552845528456</v>
      </c>
      <c r="I204" s="15">
        <f t="shared" si="49"/>
        <v>1.7314814814814814</v>
      </c>
      <c r="J204" s="15">
        <f t="shared" si="49"/>
        <v>4.7857142857142856</v>
      </c>
      <c r="K204" s="15">
        <f t="shared" si="49"/>
        <v>2.256038647342995</v>
      </c>
      <c r="L204" s="15">
        <f t="shared" si="49"/>
        <v>2.3314606741573032</v>
      </c>
      <c r="M204" s="15">
        <f t="shared" si="49"/>
        <v>3.6158415841584159</v>
      </c>
      <c r="N204" s="15">
        <f t="shared" si="49"/>
        <v>1.9433962264150944</v>
      </c>
      <c r="O204" s="15">
        <f t="shared" si="49"/>
        <v>2.2100840336134455</v>
      </c>
      <c r="P204" s="15">
        <f t="shared" si="49"/>
        <v>2.0350877192982457</v>
      </c>
      <c r="Q204" s="15">
        <f t="shared" si="49"/>
        <v>1.6527777777777777</v>
      </c>
      <c r="R204" s="15">
        <f t="shared" si="49"/>
        <v>8.6842105263157894</v>
      </c>
      <c r="S204" s="15" t="e">
        <f t="shared" si="49"/>
        <v>#DIV/0!</v>
      </c>
      <c r="T204" s="16">
        <f t="shared" si="49"/>
        <v>2.809612983770287</v>
      </c>
    </row>
    <row r="205" spans="1:20" ht="18" customHeight="1">
      <c r="A205" s="110">
        <v>44655</v>
      </c>
      <c r="B205" s="17" t="s">
        <v>20</v>
      </c>
      <c r="C205" s="10">
        <v>8</v>
      </c>
      <c r="D205" s="10">
        <v>8</v>
      </c>
      <c r="E205" s="10">
        <v>1</v>
      </c>
      <c r="F205" s="10">
        <v>1</v>
      </c>
      <c r="G205" s="10">
        <v>4</v>
      </c>
      <c r="H205" s="10">
        <v>5</v>
      </c>
      <c r="I205" s="10">
        <v>10</v>
      </c>
      <c r="J205" s="10">
        <v>11</v>
      </c>
      <c r="K205" s="10">
        <v>1</v>
      </c>
      <c r="L205" s="10">
        <v>4</v>
      </c>
      <c r="M205" s="10">
        <v>205</v>
      </c>
      <c r="N205" s="10">
        <v>1</v>
      </c>
      <c r="O205" s="10">
        <v>6</v>
      </c>
      <c r="P205" s="10">
        <v>1</v>
      </c>
      <c r="Q205" s="10">
        <v>2</v>
      </c>
      <c r="R205" s="10">
        <v>0</v>
      </c>
      <c r="S205" s="10">
        <v>0</v>
      </c>
      <c r="T205" s="11">
        <f>SUM(C205:S205)</f>
        <v>268</v>
      </c>
    </row>
    <row r="206" spans="1:20" ht="18" customHeight="1">
      <c r="A206" s="111"/>
      <c r="B206" s="17" t="s">
        <v>21</v>
      </c>
      <c r="C206" s="10">
        <v>959</v>
      </c>
      <c r="D206" s="10">
        <v>1218</v>
      </c>
      <c r="E206" s="10">
        <v>31</v>
      </c>
      <c r="F206" s="10">
        <v>48</v>
      </c>
      <c r="G206" s="10">
        <v>249</v>
      </c>
      <c r="H206" s="10">
        <v>602</v>
      </c>
      <c r="I206" s="10">
        <v>209</v>
      </c>
      <c r="J206" s="10">
        <v>1361</v>
      </c>
      <c r="K206" s="10">
        <v>263</v>
      </c>
      <c r="L206" s="10">
        <v>227</v>
      </c>
      <c r="M206" s="10">
        <v>6860</v>
      </c>
      <c r="N206" s="10">
        <v>51</v>
      </c>
      <c r="O206" s="10">
        <v>548</v>
      </c>
      <c r="P206" s="10">
        <v>313</v>
      </c>
      <c r="Q206" s="10">
        <v>62</v>
      </c>
      <c r="R206" s="10">
        <v>45</v>
      </c>
      <c r="S206" s="10">
        <v>0</v>
      </c>
      <c r="T206" s="11">
        <f>SUM(C206:S206)</f>
        <v>13046</v>
      </c>
    </row>
    <row r="207" spans="1:20" ht="18" customHeight="1">
      <c r="A207" s="111"/>
      <c r="B207" s="17" t="s">
        <v>24</v>
      </c>
      <c r="C207" s="10">
        <v>934</v>
      </c>
      <c r="D207" s="10">
        <v>1193</v>
      </c>
      <c r="E207" s="10">
        <v>30</v>
      </c>
      <c r="F207" s="10">
        <v>44</v>
      </c>
      <c r="G207" s="10">
        <v>241</v>
      </c>
      <c r="H207" s="10">
        <v>596</v>
      </c>
      <c r="I207" s="10">
        <v>201</v>
      </c>
      <c r="J207" s="10">
        <v>1342</v>
      </c>
      <c r="K207" s="10">
        <v>262</v>
      </c>
      <c r="L207" s="10">
        <v>230</v>
      </c>
      <c r="M207" s="10">
        <v>6526</v>
      </c>
      <c r="N207" s="10">
        <v>50</v>
      </c>
      <c r="O207" s="10">
        <v>545</v>
      </c>
      <c r="P207" s="10">
        <v>309</v>
      </c>
      <c r="Q207" s="10">
        <v>60</v>
      </c>
      <c r="R207" s="10">
        <v>47</v>
      </c>
      <c r="S207" s="10">
        <v>0</v>
      </c>
      <c r="T207" s="11">
        <f>SUM(C207:S207)</f>
        <v>12610</v>
      </c>
    </row>
    <row r="208" spans="1:20" ht="18" customHeight="1">
      <c r="A208" s="111"/>
      <c r="B208" s="17" t="s">
        <v>25</v>
      </c>
      <c r="C208" s="10">
        <v>36</v>
      </c>
      <c r="D208" s="10">
        <v>36</v>
      </c>
      <c r="E208" s="10">
        <v>3</v>
      </c>
      <c r="F208" s="10">
        <v>6</v>
      </c>
      <c r="G208" s="10">
        <v>13</v>
      </c>
      <c r="H208" s="10">
        <v>12</v>
      </c>
      <c r="I208" s="10">
        <v>19</v>
      </c>
      <c r="J208" s="10">
        <v>39</v>
      </c>
      <c r="K208" s="10">
        <v>3</v>
      </c>
      <c r="L208" s="10">
        <v>7</v>
      </c>
      <c r="M208" s="10">
        <v>545</v>
      </c>
      <c r="N208" s="10">
        <v>2</v>
      </c>
      <c r="O208" s="10">
        <v>14</v>
      </c>
      <c r="P208" s="10">
        <v>5</v>
      </c>
      <c r="Q208" s="10">
        <v>4</v>
      </c>
      <c r="R208" s="10">
        <v>0</v>
      </c>
      <c r="S208" s="10">
        <v>0</v>
      </c>
      <c r="T208" s="11">
        <f>SUM(C208:S208)</f>
        <v>744</v>
      </c>
    </row>
    <row r="209" spans="1:20" ht="18" customHeight="1">
      <c r="A209" s="111"/>
      <c r="B209" s="17" t="s">
        <v>26</v>
      </c>
      <c r="C209" s="12">
        <f t="shared" ref="C209:T209" si="50">C208/(C207+C208)</f>
        <v>3.711340206185567E-2</v>
      </c>
      <c r="D209" s="12">
        <f t="shared" si="50"/>
        <v>2.9292107404393815E-2</v>
      </c>
      <c r="E209" s="12">
        <f t="shared" si="50"/>
        <v>9.0909090909090912E-2</v>
      </c>
      <c r="F209" s="12">
        <f t="shared" si="50"/>
        <v>0.12</v>
      </c>
      <c r="G209" s="12">
        <f t="shared" si="50"/>
        <v>5.1181102362204724E-2</v>
      </c>
      <c r="H209" s="12">
        <f t="shared" si="50"/>
        <v>1.9736842105263157E-2</v>
      </c>
      <c r="I209" s="12">
        <f t="shared" si="50"/>
        <v>8.6363636363636365E-2</v>
      </c>
      <c r="J209" s="12">
        <f t="shared" si="50"/>
        <v>2.8240405503258507E-2</v>
      </c>
      <c r="K209" s="12">
        <f t="shared" si="50"/>
        <v>1.1320754716981131E-2</v>
      </c>
      <c r="L209" s="12">
        <f t="shared" si="50"/>
        <v>2.9535864978902954E-2</v>
      </c>
      <c r="M209" s="12">
        <f t="shared" si="50"/>
        <v>7.7075378305755907E-2</v>
      </c>
      <c r="N209" s="12">
        <f t="shared" si="50"/>
        <v>3.8461538461538464E-2</v>
      </c>
      <c r="O209" s="12">
        <f t="shared" si="50"/>
        <v>2.5044722719141325E-2</v>
      </c>
      <c r="P209" s="12">
        <f t="shared" si="50"/>
        <v>1.5923566878980892E-2</v>
      </c>
      <c r="Q209" s="12">
        <f t="shared" si="50"/>
        <v>6.25E-2</v>
      </c>
      <c r="R209" s="12">
        <f t="shared" si="50"/>
        <v>0</v>
      </c>
      <c r="S209" s="12" t="e">
        <f t="shared" si="50"/>
        <v>#DIV/0!</v>
      </c>
      <c r="T209" s="13">
        <f t="shared" si="50"/>
        <v>5.5713643852029357E-2</v>
      </c>
    </row>
    <row r="210" spans="1:20" ht="18" customHeight="1">
      <c r="A210" s="111"/>
      <c r="B210" s="17" t="s">
        <v>22</v>
      </c>
      <c r="C210" s="10">
        <v>467</v>
      </c>
      <c r="D210" s="10">
        <v>403</v>
      </c>
      <c r="E210" s="10">
        <v>30</v>
      </c>
      <c r="F210" s="14">
        <v>18</v>
      </c>
      <c r="G210" s="10">
        <v>104</v>
      </c>
      <c r="H210" s="10">
        <v>261</v>
      </c>
      <c r="I210" s="10">
        <v>134</v>
      </c>
      <c r="J210" s="10">
        <v>162</v>
      </c>
      <c r="K210" s="10">
        <v>148</v>
      </c>
      <c r="L210" s="10">
        <v>98</v>
      </c>
      <c r="M210" s="10">
        <v>1443</v>
      </c>
      <c r="N210" s="10">
        <v>28</v>
      </c>
      <c r="O210" s="10">
        <v>209</v>
      </c>
      <c r="P210" s="10">
        <v>138</v>
      </c>
      <c r="Q210" s="10">
        <v>39</v>
      </c>
      <c r="R210" s="10">
        <v>9</v>
      </c>
      <c r="S210" s="10">
        <v>0</v>
      </c>
      <c r="T210" s="11">
        <f>SUM(C210:S210)</f>
        <v>3691</v>
      </c>
    </row>
    <row r="211" spans="1:20" ht="18" customHeight="1">
      <c r="A211" s="111"/>
      <c r="B211" s="17" t="s">
        <v>23</v>
      </c>
      <c r="C211" s="15">
        <f t="shared" ref="C211:T211" si="51">(C205+C206)/C210</f>
        <v>2.0706638115631693</v>
      </c>
      <c r="D211" s="15">
        <f t="shared" si="51"/>
        <v>3.0421836228287842</v>
      </c>
      <c r="E211" s="15">
        <f t="shared" si="51"/>
        <v>1.0666666666666667</v>
      </c>
      <c r="F211" s="15">
        <f t="shared" si="51"/>
        <v>2.7222222222222223</v>
      </c>
      <c r="G211" s="15">
        <f t="shared" si="51"/>
        <v>2.4326923076923075</v>
      </c>
      <c r="H211" s="15">
        <f t="shared" si="51"/>
        <v>2.3256704980842913</v>
      </c>
      <c r="I211" s="15">
        <f t="shared" si="51"/>
        <v>1.6343283582089552</v>
      </c>
      <c r="J211" s="15">
        <f t="shared" si="51"/>
        <v>8.4691358024691361</v>
      </c>
      <c r="K211" s="15">
        <f t="shared" si="51"/>
        <v>1.7837837837837838</v>
      </c>
      <c r="L211" s="15">
        <f t="shared" si="51"/>
        <v>2.3571428571428572</v>
      </c>
      <c r="M211" s="15">
        <f t="shared" si="51"/>
        <v>4.8960498960498962</v>
      </c>
      <c r="N211" s="15">
        <f t="shared" si="51"/>
        <v>1.8571428571428572</v>
      </c>
      <c r="O211" s="15">
        <f t="shared" si="51"/>
        <v>2.6507177033492821</v>
      </c>
      <c r="P211" s="15">
        <f t="shared" si="51"/>
        <v>2.2753623188405796</v>
      </c>
      <c r="Q211" s="15">
        <f t="shared" si="51"/>
        <v>1.641025641025641</v>
      </c>
      <c r="R211" s="15">
        <f t="shared" si="51"/>
        <v>5</v>
      </c>
      <c r="S211" s="15" t="e">
        <f t="shared" si="51"/>
        <v>#DIV/0!</v>
      </c>
      <c r="T211" s="16">
        <f t="shared" si="51"/>
        <v>3.6071525331888377</v>
      </c>
    </row>
    <row r="212" spans="1:20" ht="18" customHeight="1">
      <c r="A212" s="110">
        <v>44656</v>
      </c>
      <c r="B212" s="17" t="s">
        <v>20</v>
      </c>
      <c r="C212" s="10">
        <v>16</v>
      </c>
      <c r="D212" s="10">
        <v>23</v>
      </c>
      <c r="E212" s="10">
        <v>6</v>
      </c>
      <c r="F212" s="10">
        <v>12</v>
      </c>
      <c r="G212" s="10">
        <v>7</v>
      </c>
      <c r="H212" s="10">
        <v>8</v>
      </c>
      <c r="I212" s="10">
        <v>11</v>
      </c>
      <c r="J212" s="10">
        <v>23</v>
      </c>
      <c r="K212" s="10">
        <v>7</v>
      </c>
      <c r="L212" s="10">
        <v>11</v>
      </c>
      <c r="M212" s="10">
        <v>162</v>
      </c>
      <c r="N212" s="10">
        <v>1</v>
      </c>
      <c r="O212" s="10">
        <v>14</v>
      </c>
      <c r="P212" s="10">
        <v>6</v>
      </c>
      <c r="Q212" s="10">
        <v>2</v>
      </c>
      <c r="R212" s="10">
        <v>2</v>
      </c>
      <c r="S212" s="10">
        <v>0</v>
      </c>
      <c r="T212" s="11">
        <f>SUM(C212:S212)</f>
        <v>311</v>
      </c>
    </row>
    <row r="213" spans="1:20" ht="18" customHeight="1">
      <c r="A213" s="111"/>
      <c r="B213" s="17" t="s">
        <v>21</v>
      </c>
      <c r="C213" s="10">
        <v>642</v>
      </c>
      <c r="D213" s="10">
        <v>894</v>
      </c>
      <c r="E213" s="10">
        <v>77</v>
      </c>
      <c r="F213" s="10">
        <v>289</v>
      </c>
      <c r="G213" s="10">
        <v>476</v>
      </c>
      <c r="H213" s="10">
        <v>402</v>
      </c>
      <c r="I213" s="10">
        <v>612</v>
      </c>
      <c r="J213" s="10">
        <v>2913</v>
      </c>
      <c r="K213" s="10">
        <v>547</v>
      </c>
      <c r="L213" s="10">
        <v>469</v>
      </c>
      <c r="M213" s="10">
        <v>7975</v>
      </c>
      <c r="N213" s="10">
        <v>76</v>
      </c>
      <c r="O213" s="10">
        <v>782</v>
      </c>
      <c r="P213" s="10">
        <v>378</v>
      </c>
      <c r="Q213" s="10">
        <v>142</v>
      </c>
      <c r="R213" s="10">
        <v>77</v>
      </c>
      <c r="S213" s="10">
        <v>0</v>
      </c>
      <c r="T213" s="11">
        <f>SUM(C213:S213)</f>
        <v>16751</v>
      </c>
    </row>
    <row r="214" spans="1:20" ht="18" customHeight="1">
      <c r="A214" s="111"/>
      <c r="B214" s="17" t="s">
        <v>24</v>
      </c>
      <c r="C214" s="10">
        <v>610</v>
      </c>
      <c r="D214" s="10">
        <v>831</v>
      </c>
      <c r="E214" s="10">
        <v>74</v>
      </c>
      <c r="F214" s="10">
        <v>274</v>
      </c>
      <c r="G214" s="10">
        <v>468</v>
      </c>
      <c r="H214" s="10">
        <v>394</v>
      </c>
      <c r="I214" s="10">
        <v>587</v>
      </c>
      <c r="J214" s="10">
        <v>2872</v>
      </c>
      <c r="K214" s="10">
        <v>535</v>
      </c>
      <c r="L214" s="10">
        <v>472</v>
      </c>
      <c r="M214" s="10">
        <v>7759</v>
      </c>
      <c r="N214" s="10">
        <v>76</v>
      </c>
      <c r="O214" s="10">
        <v>756</v>
      </c>
      <c r="P214" s="10">
        <v>376</v>
      </c>
      <c r="Q214" s="10">
        <v>138</v>
      </c>
      <c r="R214" s="10">
        <v>78</v>
      </c>
      <c r="S214" s="10">
        <v>0</v>
      </c>
      <c r="T214" s="11">
        <f>SUM(C214:S214)</f>
        <v>16300</v>
      </c>
    </row>
    <row r="215" spans="1:20" ht="18" customHeight="1">
      <c r="A215" s="111"/>
      <c r="B215" s="17" t="s">
        <v>25</v>
      </c>
      <c r="C215" s="10">
        <v>48</v>
      </c>
      <c r="D215" s="10">
        <v>89</v>
      </c>
      <c r="E215" s="10">
        <v>10</v>
      </c>
      <c r="F215" s="10">
        <v>28</v>
      </c>
      <c r="G215" s="10">
        <v>15</v>
      </c>
      <c r="H215" s="10">
        <v>16</v>
      </c>
      <c r="I215" s="10">
        <v>36</v>
      </c>
      <c r="J215" s="10">
        <v>65</v>
      </c>
      <c r="K215" s="10">
        <v>19</v>
      </c>
      <c r="L215" s="10">
        <v>9</v>
      </c>
      <c r="M215" s="10">
        <v>386</v>
      </c>
      <c r="N215" s="10">
        <v>1</v>
      </c>
      <c r="O215" s="10">
        <v>40</v>
      </c>
      <c r="P215" s="10">
        <v>8</v>
      </c>
      <c r="Q215" s="10">
        <v>6</v>
      </c>
      <c r="R215" s="10">
        <v>1</v>
      </c>
      <c r="S215" s="10">
        <v>0</v>
      </c>
      <c r="T215" s="11">
        <f>SUM(C215:S215)</f>
        <v>777</v>
      </c>
    </row>
    <row r="216" spans="1:20" ht="18" customHeight="1">
      <c r="A216" s="111"/>
      <c r="B216" s="17" t="s">
        <v>26</v>
      </c>
      <c r="C216" s="12">
        <f t="shared" ref="C216:T216" si="52">C215/(C214+C215)</f>
        <v>7.29483282674772E-2</v>
      </c>
      <c r="D216" s="12">
        <f t="shared" si="52"/>
        <v>9.6739130434782605E-2</v>
      </c>
      <c r="E216" s="12">
        <f t="shared" si="52"/>
        <v>0.11904761904761904</v>
      </c>
      <c r="F216" s="12">
        <f t="shared" si="52"/>
        <v>9.2715231788079472E-2</v>
      </c>
      <c r="G216" s="12">
        <f t="shared" si="52"/>
        <v>3.1055900621118012E-2</v>
      </c>
      <c r="H216" s="12">
        <f t="shared" si="52"/>
        <v>3.9024390243902439E-2</v>
      </c>
      <c r="I216" s="12">
        <f t="shared" si="52"/>
        <v>5.7784911717495988E-2</v>
      </c>
      <c r="J216" s="12">
        <f t="shared" si="52"/>
        <v>2.2131426625808647E-2</v>
      </c>
      <c r="K216" s="12">
        <f t="shared" si="52"/>
        <v>3.4296028880866428E-2</v>
      </c>
      <c r="L216" s="12">
        <f t="shared" si="52"/>
        <v>1.8711018711018712E-2</v>
      </c>
      <c r="M216" s="12">
        <f t="shared" si="52"/>
        <v>4.7391037446286068E-2</v>
      </c>
      <c r="N216" s="12">
        <f t="shared" si="52"/>
        <v>1.2987012987012988E-2</v>
      </c>
      <c r="O216" s="12">
        <f t="shared" si="52"/>
        <v>5.0251256281407038E-2</v>
      </c>
      <c r="P216" s="12">
        <f t="shared" si="52"/>
        <v>2.0833333333333332E-2</v>
      </c>
      <c r="Q216" s="12">
        <f t="shared" si="52"/>
        <v>4.1666666666666664E-2</v>
      </c>
      <c r="R216" s="12">
        <f t="shared" si="52"/>
        <v>1.2658227848101266E-2</v>
      </c>
      <c r="S216" s="12" t="e">
        <f t="shared" si="52"/>
        <v>#DIV/0!</v>
      </c>
      <c r="T216" s="13">
        <f t="shared" si="52"/>
        <v>4.549979504596826E-2</v>
      </c>
    </row>
    <row r="217" spans="1:20" ht="18" customHeight="1">
      <c r="A217" s="111"/>
      <c r="B217" s="17" t="s">
        <v>22</v>
      </c>
      <c r="C217" s="10">
        <v>339</v>
      </c>
      <c r="D217" s="10">
        <v>300</v>
      </c>
      <c r="E217" s="10">
        <v>55</v>
      </c>
      <c r="F217" s="14">
        <v>155</v>
      </c>
      <c r="G217" s="10">
        <v>179</v>
      </c>
      <c r="H217" s="10">
        <v>163</v>
      </c>
      <c r="I217" s="10">
        <v>276</v>
      </c>
      <c r="J217" s="10">
        <v>324</v>
      </c>
      <c r="K217" s="10">
        <v>252</v>
      </c>
      <c r="L217" s="10">
        <v>135</v>
      </c>
      <c r="M217" s="10">
        <v>1274</v>
      </c>
      <c r="N217" s="10">
        <v>32</v>
      </c>
      <c r="O217" s="10">
        <v>278</v>
      </c>
      <c r="P217" s="10">
        <v>179</v>
      </c>
      <c r="Q217" s="10">
        <v>64</v>
      </c>
      <c r="R217" s="10">
        <v>13</v>
      </c>
      <c r="S217" s="10">
        <v>0</v>
      </c>
      <c r="T217" s="11">
        <f>SUM(C217:S217)</f>
        <v>4018</v>
      </c>
    </row>
    <row r="218" spans="1:20" ht="18" customHeight="1">
      <c r="A218" s="111"/>
      <c r="B218" s="17" t="s">
        <v>23</v>
      </c>
      <c r="C218" s="15">
        <f t="shared" ref="C218:T218" si="53">(C212+C213)/C217</f>
        <v>1.9410029498525074</v>
      </c>
      <c r="D218" s="15">
        <f t="shared" si="53"/>
        <v>3.0566666666666666</v>
      </c>
      <c r="E218" s="15">
        <f t="shared" si="53"/>
        <v>1.509090909090909</v>
      </c>
      <c r="F218" s="15">
        <f t="shared" si="53"/>
        <v>1.9419354838709677</v>
      </c>
      <c r="G218" s="15">
        <f t="shared" si="53"/>
        <v>2.6983240223463687</v>
      </c>
      <c r="H218" s="15">
        <f t="shared" si="53"/>
        <v>2.5153374233128836</v>
      </c>
      <c r="I218" s="15">
        <f t="shared" si="53"/>
        <v>2.2572463768115942</v>
      </c>
      <c r="J218" s="15">
        <f t="shared" si="53"/>
        <v>9.0617283950617278</v>
      </c>
      <c r="K218" s="15">
        <f t="shared" si="53"/>
        <v>2.1984126984126986</v>
      </c>
      <c r="L218" s="15">
        <f t="shared" si="53"/>
        <v>3.5555555555555554</v>
      </c>
      <c r="M218" s="15">
        <f t="shared" si="53"/>
        <v>6.3869701726844585</v>
      </c>
      <c r="N218" s="15">
        <f t="shared" si="53"/>
        <v>2.40625</v>
      </c>
      <c r="O218" s="15">
        <f t="shared" si="53"/>
        <v>2.8633093525179856</v>
      </c>
      <c r="P218" s="15">
        <f t="shared" si="53"/>
        <v>2.1452513966480447</v>
      </c>
      <c r="Q218" s="15">
        <f t="shared" si="53"/>
        <v>2.25</v>
      </c>
      <c r="R218" s="15">
        <f t="shared" si="53"/>
        <v>6.0769230769230766</v>
      </c>
      <c r="S218" s="15" t="e">
        <f t="shared" si="53"/>
        <v>#DIV/0!</v>
      </c>
      <c r="T218" s="16">
        <f t="shared" si="53"/>
        <v>4.2463912394225982</v>
      </c>
    </row>
    <row r="219" spans="1:20" ht="18" customHeight="1">
      <c r="A219" s="110">
        <v>44657</v>
      </c>
      <c r="B219" s="17" t="s">
        <v>20</v>
      </c>
      <c r="C219" s="10">
        <v>9</v>
      </c>
      <c r="D219" s="10">
        <v>19</v>
      </c>
      <c r="E219" s="10">
        <v>31</v>
      </c>
      <c r="F219" s="10">
        <v>27</v>
      </c>
      <c r="G219" s="10">
        <v>27</v>
      </c>
      <c r="H219" s="10">
        <v>1</v>
      </c>
      <c r="I219" s="10">
        <v>12</v>
      </c>
      <c r="J219" s="10">
        <v>21</v>
      </c>
      <c r="K219" s="10">
        <v>9</v>
      </c>
      <c r="L219" s="10">
        <v>6</v>
      </c>
      <c r="M219" s="10">
        <v>151</v>
      </c>
      <c r="N219" s="10">
        <v>3</v>
      </c>
      <c r="O219" s="10">
        <v>2</v>
      </c>
      <c r="P219" s="10">
        <v>4</v>
      </c>
      <c r="Q219" s="10">
        <v>0</v>
      </c>
      <c r="R219" s="10">
        <v>0</v>
      </c>
      <c r="S219" s="10">
        <v>0</v>
      </c>
      <c r="T219" s="11">
        <f>SUM(C219:S219)</f>
        <v>322</v>
      </c>
    </row>
    <row r="220" spans="1:20" ht="18" customHeight="1">
      <c r="A220" s="111"/>
      <c r="B220" s="17" t="s">
        <v>21</v>
      </c>
      <c r="C220" s="10">
        <v>1027</v>
      </c>
      <c r="D220" s="10">
        <v>1057</v>
      </c>
      <c r="E220" s="10">
        <v>301</v>
      </c>
      <c r="F220" s="10">
        <v>501</v>
      </c>
      <c r="G220" s="10">
        <v>1001</v>
      </c>
      <c r="H220" s="10">
        <v>649</v>
      </c>
      <c r="I220" s="10">
        <v>597</v>
      </c>
      <c r="J220" s="10">
        <v>2354</v>
      </c>
      <c r="K220" s="10">
        <v>646</v>
      </c>
      <c r="L220" s="10">
        <v>1384</v>
      </c>
      <c r="M220" s="10">
        <v>8251</v>
      </c>
      <c r="N220" s="10">
        <v>5</v>
      </c>
      <c r="O220" s="10">
        <v>767</v>
      </c>
      <c r="P220" s="10">
        <v>462</v>
      </c>
      <c r="Q220" s="10">
        <v>274</v>
      </c>
      <c r="R220" s="10">
        <v>61</v>
      </c>
      <c r="S220" s="10">
        <v>0</v>
      </c>
      <c r="T220" s="11">
        <f>SUM(C220:S220)</f>
        <v>19337</v>
      </c>
    </row>
    <row r="221" spans="1:20" ht="18" customHeight="1">
      <c r="A221" s="111"/>
      <c r="B221" s="17" t="s">
        <v>24</v>
      </c>
      <c r="C221" s="10">
        <v>998</v>
      </c>
      <c r="D221" s="10">
        <v>1062</v>
      </c>
      <c r="E221" s="10">
        <v>306</v>
      </c>
      <c r="F221" s="10">
        <v>503</v>
      </c>
      <c r="G221" s="10">
        <v>991</v>
      </c>
      <c r="H221" s="10">
        <v>613</v>
      </c>
      <c r="I221" s="10">
        <v>601</v>
      </c>
      <c r="J221" s="10">
        <v>2355</v>
      </c>
      <c r="K221" s="10">
        <v>634</v>
      </c>
      <c r="L221" s="10">
        <v>1376</v>
      </c>
      <c r="M221" s="10">
        <v>7967</v>
      </c>
      <c r="N221" s="10">
        <v>74</v>
      </c>
      <c r="O221" s="10">
        <v>776</v>
      </c>
      <c r="P221" s="10">
        <v>464</v>
      </c>
      <c r="Q221" s="10">
        <v>272</v>
      </c>
      <c r="R221" s="10">
        <v>62</v>
      </c>
      <c r="S221" s="10">
        <v>0</v>
      </c>
      <c r="T221" s="11">
        <f>SUM(C221:S221)</f>
        <v>19054</v>
      </c>
    </row>
    <row r="222" spans="1:20" ht="18" customHeight="1">
      <c r="A222" s="111"/>
      <c r="B222" s="17" t="s">
        <v>25</v>
      </c>
      <c r="C222" s="10">
        <v>46</v>
      </c>
      <c r="D222" s="10">
        <v>45</v>
      </c>
      <c r="E222" s="10">
        <v>44</v>
      </c>
      <c r="F222" s="10">
        <v>42</v>
      </c>
      <c r="G222" s="10">
        <v>42</v>
      </c>
      <c r="H222" s="10">
        <v>55</v>
      </c>
      <c r="I222" s="10">
        <v>29</v>
      </c>
      <c r="J222" s="10">
        <v>54</v>
      </c>
      <c r="K222" s="10">
        <v>26</v>
      </c>
      <c r="L222" s="10">
        <v>32</v>
      </c>
      <c r="M222" s="10">
        <v>490</v>
      </c>
      <c r="N222" s="10">
        <v>5</v>
      </c>
      <c r="O222" s="10">
        <v>5</v>
      </c>
      <c r="P222" s="10">
        <v>6</v>
      </c>
      <c r="Q222" s="10">
        <v>6</v>
      </c>
      <c r="R222" s="10">
        <v>1</v>
      </c>
      <c r="S222" s="10">
        <v>0</v>
      </c>
      <c r="T222" s="11">
        <f>SUM(C222:S222)</f>
        <v>928</v>
      </c>
    </row>
    <row r="223" spans="1:20" ht="18" customHeight="1">
      <c r="A223" s="111"/>
      <c r="B223" s="17" t="s">
        <v>26</v>
      </c>
      <c r="C223" s="12">
        <f t="shared" ref="C223:T223" si="54">C222/(C221+C222)</f>
        <v>4.4061302681992334E-2</v>
      </c>
      <c r="D223" s="12">
        <f t="shared" si="54"/>
        <v>4.065040650406504E-2</v>
      </c>
      <c r="E223" s="12">
        <f t="shared" si="54"/>
        <v>0.12571428571428572</v>
      </c>
      <c r="F223" s="12">
        <f t="shared" si="54"/>
        <v>7.7064220183486243E-2</v>
      </c>
      <c r="G223" s="12">
        <f t="shared" si="54"/>
        <v>4.0658276863504358E-2</v>
      </c>
      <c r="H223" s="12">
        <f t="shared" si="54"/>
        <v>8.2335329341317362E-2</v>
      </c>
      <c r="I223" s="12">
        <f t="shared" si="54"/>
        <v>4.6031746031746035E-2</v>
      </c>
      <c r="J223" s="12">
        <f t="shared" si="54"/>
        <v>2.2415940224159402E-2</v>
      </c>
      <c r="K223" s="12">
        <f t="shared" si="54"/>
        <v>3.9393939393939391E-2</v>
      </c>
      <c r="L223" s="12">
        <f t="shared" si="54"/>
        <v>2.2727272727272728E-2</v>
      </c>
      <c r="M223" s="12">
        <f t="shared" si="54"/>
        <v>5.7940167908241691E-2</v>
      </c>
      <c r="N223" s="12">
        <f t="shared" si="54"/>
        <v>6.3291139240506333E-2</v>
      </c>
      <c r="O223" s="12">
        <f t="shared" si="54"/>
        <v>6.4020486555697821E-3</v>
      </c>
      <c r="P223" s="12">
        <f t="shared" si="54"/>
        <v>1.276595744680851E-2</v>
      </c>
      <c r="Q223" s="12">
        <f t="shared" si="54"/>
        <v>2.1582733812949641E-2</v>
      </c>
      <c r="R223" s="12">
        <f t="shared" si="54"/>
        <v>1.5873015873015872E-2</v>
      </c>
      <c r="S223" s="12" t="e">
        <f t="shared" si="54"/>
        <v>#DIV/0!</v>
      </c>
      <c r="T223" s="13">
        <f t="shared" si="54"/>
        <v>4.6441797617856072E-2</v>
      </c>
    </row>
    <row r="224" spans="1:20" ht="18" customHeight="1">
      <c r="A224" s="111"/>
      <c r="B224" s="17" t="s">
        <v>22</v>
      </c>
      <c r="C224" s="10">
        <v>481</v>
      </c>
      <c r="D224" s="10">
        <v>339</v>
      </c>
      <c r="E224" s="10">
        <v>197</v>
      </c>
      <c r="F224" s="14">
        <v>227</v>
      </c>
      <c r="G224" s="10">
        <v>289</v>
      </c>
      <c r="H224" s="10">
        <v>272</v>
      </c>
      <c r="I224" s="10">
        <v>302</v>
      </c>
      <c r="J224" s="10">
        <v>321</v>
      </c>
      <c r="K224" s="10">
        <v>324</v>
      </c>
      <c r="L224" s="10">
        <v>465</v>
      </c>
      <c r="M224" s="10">
        <v>1509</v>
      </c>
      <c r="N224" s="10">
        <v>33</v>
      </c>
      <c r="O224" s="10">
        <v>237</v>
      </c>
      <c r="P224" s="10">
        <v>191</v>
      </c>
      <c r="Q224" s="10">
        <v>75</v>
      </c>
      <c r="R224" s="10">
        <v>16</v>
      </c>
      <c r="S224" s="10">
        <v>0</v>
      </c>
      <c r="T224" s="11">
        <f>SUM(C224:S224)</f>
        <v>5278</v>
      </c>
    </row>
    <row r="225" spans="1:20" ht="18" customHeight="1">
      <c r="A225" s="111"/>
      <c r="B225" s="17" t="s">
        <v>23</v>
      </c>
      <c r="C225" s="15">
        <f t="shared" ref="C225:T225" si="55">(C219+C220)/C224</f>
        <v>2.1538461538461537</v>
      </c>
      <c r="D225" s="15">
        <f t="shared" si="55"/>
        <v>3.1740412979351031</v>
      </c>
      <c r="E225" s="15">
        <f t="shared" si="55"/>
        <v>1.6852791878172588</v>
      </c>
      <c r="F225" s="15">
        <f t="shared" si="55"/>
        <v>2.3259911894273126</v>
      </c>
      <c r="G225" s="15">
        <f t="shared" si="55"/>
        <v>3.5570934256055362</v>
      </c>
      <c r="H225" s="15">
        <f t="shared" si="55"/>
        <v>2.3897058823529411</v>
      </c>
      <c r="I225" s="15">
        <f t="shared" si="55"/>
        <v>2.0165562913907285</v>
      </c>
      <c r="J225" s="15">
        <f t="shared" si="55"/>
        <v>7.3987538940809969</v>
      </c>
      <c r="K225" s="15">
        <f t="shared" si="55"/>
        <v>2.0216049382716048</v>
      </c>
      <c r="L225" s="15">
        <f t="shared" si="55"/>
        <v>2.989247311827957</v>
      </c>
      <c r="M225" s="15">
        <f t="shared" si="55"/>
        <v>5.5679257786613654</v>
      </c>
      <c r="N225" s="15">
        <f t="shared" si="55"/>
        <v>0.24242424242424243</v>
      </c>
      <c r="O225" s="15">
        <f t="shared" si="55"/>
        <v>3.2447257383966246</v>
      </c>
      <c r="P225" s="15">
        <f t="shared" si="55"/>
        <v>2.4397905759162302</v>
      </c>
      <c r="Q225" s="15">
        <f t="shared" si="55"/>
        <v>3.6533333333333333</v>
      </c>
      <c r="R225" s="15">
        <f t="shared" si="55"/>
        <v>3.8125</v>
      </c>
      <c r="S225" s="15" t="e">
        <f t="shared" si="55"/>
        <v>#DIV/0!</v>
      </c>
      <c r="T225" s="16">
        <f t="shared" si="55"/>
        <v>3.7247063281546042</v>
      </c>
    </row>
    <row r="226" spans="1:20" ht="18" customHeight="1">
      <c r="A226" s="110">
        <v>44658</v>
      </c>
      <c r="B226" s="17" t="s">
        <v>20</v>
      </c>
      <c r="C226" s="10">
        <v>14</v>
      </c>
      <c r="D226" s="10">
        <v>43</v>
      </c>
      <c r="E226" s="10">
        <v>29</v>
      </c>
      <c r="F226" s="10">
        <v>22</v>
      </c>
      <c r="G226" s="10">
        <v>11</v>
      </c>
      <c r="H226" s="10">
        <v>26</v>
      </c>
      <c r="I226" s="10">
        <v>29</v>
      </c>
      <c r="J226" s="10">
        <v>95</v>
      </c>
      <c r="K226" s="10">
        <v>9</v>
      </c>
      <c r="L226" s="10">
        <v>23</v>
      </c>
      <c r="M226" s="10">
        <v>307</v>
      </c>
      <c r="N226" s="10">
        <v>72</v>
      </c>
      <c r="O226" s="10">
        <v>107</v>
      </c>
      <c r="P226" s="10">
        <v>4</v>
      </c>
      <c r="Q226" s="10">
        <v>31</v>
      </c>
      <c r="R226" s="10">
        <v>2</v>
      </c>
      <c r="S226" s="10">
        <v>0</v>
      </c>
      <c r="T226" s="11">
        <f>SUM(C226:S226)</f>
        <v>824</v>
      </c>
    </row>
    <row r="227" spans="1:20" ht="18" customHeight="1">
      <c r="A227" s="111"/>
      <c r="B227" s="17" t="s">
        <v>21</v>
      </c>
      <c r="C227" s="10">
        <v>1332</v>
      </c>
      <c r="D227" s="10">
        <v>1995</v>
      </c>
      <c r="E227" s="10">
        <v>812</v>
      </c>
      <c r="F227" s="10">
        <v>342</v>
      </c>
      <c r="G227" s="10">
        <v>934</v>
      </c>
      <c r="H227" s="10">
        <v>552</v>
      </c>
      <c r="I227" s="10">
        <v>565</v>
      </c>
      <c r="J227" s="10">
        <v>2123</v>
      </c>
      <c r="K227" s="10">
        <v>383</v>
      </c>
      <c r="L227" s="10">
        <v>809</v>
      </c>
      <c r="M227" s="10">
        <v>8700</v>
      </c>
      <c r="N227" s="10">
        <v>14</v>
      </c>
      <c r="O227" s="10">
        <v>627</v>
      </c>
      <c r="P227" s="10">
        <v>481</v>
      </c>
      <c r="Q227" s="10">
        <v>50</v>
      </c>
      <c r="R227" s="10">
        <v>259</v>
      </c>
      <c r="S227" s="10">
        <v>0</v>
      </c>
      <c r="T227" s="11">
        <f>SUM(C227:S227)</f>
        <v>19978</v>
      </c>
    </row>
    <row r="228" spans="1:20" ht="18" customHeight="1">
      <c r="A228" s="111"/>
      <c r="B228" s="17" t="s">
        <v>24</v>
      </c>
      <c r="C228" s="10">
        <v>1329</v>
      </c>
      <c r="D228" s="10">
        <v>2053</v>
      </c>
      <c r="E228" s="10">
        <v>830</v>
      </c>
      <c r="F228" s="10">
        <v>369</v>
      </c>
      <c r="G228" s="10">
        <v>930</v>
      </c>
      <c r="H228" s="10">
        <v>575</v>
      </c>
      <c r="I228" s="10">
        <v>580</v>
      </c>
      <c r="J228" s="10">
        <v>2166</v>
      </c>
      <c r="K228" s="10">
        <v>406</v>
      </c>
      <c r="L228" s="10">
        <v>923</v>
      </c>
      <c r="M228" s="10">
        <v>8375</v>
      </c>
      <c r="N228" s="10">
        <v>122</v>
      </c>
      <c r="O228" s="10">
        <v>743</v>
      </c>
      <c r="P228" s="10">
        <v>490</v>
      </c>
      <c r="Q228" s="10">
        <v>90</v>
      </c>
      <c r="R228" s="10">
        <v>261</v>
      </c>
      <c r="S228" s="10">
        <v>0</v>
      </c>
      <c r="T228" s="11">
        <f>SUM(C228:S228)</f>
        <v>20242</v>
      </c>
    </row>
    <row r="229" spans="1:20" ht="18" customHeight="1">
      <c r="A229" s="111"/>
      <c r="B229" s="17" t="s">
        <v>25</v>
      </c>
      <c r="C229" s="10">
        <v>51</v>
      </c>
      <c r="D229" s="10">
        <v>23</v>
      </c>
      <c r="E229" s="10">
        <v>22</v>
      </c>
      <c r="F229" s="10">
        <v>12</v>
      </c>
      <c r="G229" s="10">
        <v>27</v>
      </c>
      <c r="H229" s="10">
        <v>19</v>
      </c>
      <c r="I229" s="10">
        <v>21</v>
      </c>
      <c r="J229" s="10">
        <v>91</v>
      </c>
      <c r="K229" s="10">
        <v>8</v>
      </c>
      <c r="L229" s="10">
        <v>10</v>
      </c>
      <c r="M229" s="10">
        <v>675</v>
      </c>
      <c r="N229" s="10">
        <v>7</v>
      </c>
      <c r="O229" s="10">
        <v>8</v>
      </c>
      <c r="P229" s="10">
        <v>3</v>
      </c>
      <c r="Q229" s="10">
        <v>2</v>
      </c>
      <c r="R229" s="10">
        <v>1</v>
      </c>
      <c r="S229" s="10">
        <v>0</v>
      </c>
      <c r="T229" s="11">
        <f>SUM(C229:S229)</f>
        <v>980</v>
      </c>
    </row>
    <row r="230" spans="1:20" ht="18" customHeight="1">
      <c r="A230" s="111"/>
      <c r="B230" s="17" t="s">
        <v>26</v>
      </c>
      <c r="C230" s="12">
        <f t="shared" ref="C230:T230" si="56">C229/(C228+C229)</f>
        <v>3.6956521739130437E-2</v>
      </c>
      <c r="D230" s="12">
        <f t="shared" si="56"/>
        <v>1.1078998073217727E-2</v>
      </c>
      <c r="E230" s="12">
        <f t="shared" si="56"/>
        <v>2.5821596244131457E-2</v>
      </c>
      <c r="F230" s="12">
        <f t="shared" si="56"/>
        <v>3.1496062992125984E-2</v>
      </c>
      <c r="G230" s="12">
        <f t="shared" si="56"/>
        <v>2.8213166144200628E-2</v>
      </c>
      <c r="H230" s="12">
        <f t="shared" si="56"/>
        <v>3.1986531986531987E-2</v>
      </c>
      <c r="I230" s="12">
        <f t="shared" si="56"/>
        <v>3.4941763727121461E-2</v>
      </c>
      <c r="J230" s="12">
        <f t="shared" si="56"/>
        <v>4.0319007532122288E-2</v>
      </c>
      <c r="K230" s="12">
        <f t="shared" si="56"/>
        <v>1.932367149758454E-2</v>
      </c>
      <c r="L230" s="12">
        <f t="shared" si="56"/>
        <v>1.0718113612004287E-2</v>
      </c>
      <c r="M230" s="12">
        <f t="shared" si="56"/>
        <v>7.4585635359116026E-2</v>
      </c>
      <c r="N230" s="12">
        <f t="shared" si="56"/>
        <v>5.4263565891472867E-2</v>
      </c>
      <c r="O230" s="12">
        <f t="shared" si="56"/>
        <v>1.0652463382157125E-2</v>
      </c>
      <c r="P230" s="12">
        <f t="shared" si="56"/>
        <v>6.0851926977687626E-3</v>
      </c>
      <c r="Q230" s="12">
        <f t="shared" si="56"/>
        <v>2.1739130434782608E-2</v>
      </c>
      <c r="R230" s="12">
        <f t="shared" si="56"/>
        <v>3.8167938931297708E-3</v>
      </c>
      <c r="S230" s="12" t="e">
        <f t="shared" si="56"/>
        <v>#DIV/0!</v>
      </c>
      <c r="T230" s="13">
        <f t="shared" si="56"/>
        <v>4.6178494015644146E-2</v>
      </c>
    </row>
    <row r="231" spans="1:20" ht="18" customHeight="1">
      <c r="A231" s="111"/>
      <c r="B231" s="17" t="s">
        <v>22</v>
      </c>
      <c r="C231" s="10">
        <v>568</v>
      </c>
      <c r="D231" s="10">
        <v>326</v>
      </c>
      <c r="E231" s="10">
        <v>326</v>
      </c>
      <c r="F231" s="14">
        <v>166</v>
      </c>
      <c r="G231" s="10">
        <v>269</v>
      </c>
      <c r="H231" s="10">
        <v>132</v>
      </c>
      <c r="I231" s="10">
        <v>235</v>
      </c>
      <c r="J231" s="10">
        <v>287</v>
      </c>
      <c r="K231" s="10">
        <v>224</v>
      </c>
      <c r="L231" s="10">
        <v>309</v>
      </c>
      <c r="M231" s="10">
        <v>1706</v>
      </c>
      <c r="N231" s="10">
        <v>25</v>
      </c>
      <c r="O231" s="10">
        <v>285</v>
      </c>
      <c r="P231" s="10">
        <v>165</v>
      </c>
      <c r="Q231" s="10">
        <v>42</v>
      </c>
      <c r="R231" s="10">
        <v>10</v>
      </c>
      <c r="S231" s="10">
        <v>0</v>
      </c>
      <c r="T231" s="11">
        <f>SUM(C231:S231)</f>
        <v>5075</v>
      </c>
    </row>
    <row r="232" spans="1:20" ht="18" customHeight="1">
      <c r="A232" s="111"/>
      <c r="B232" s="17" t="s">
        <v>23</v>
      </c>
      <c r="C232" s="15">
        <f t="shared" ref="C232:T232" si="57">(C226+C227)/C231</f>
        <v>2.369718309859155</v>
      </c>
      <c r="D232" s="15">
        <f t="shared" si="57"/>
        <v>6.2515337423312882</v>
      </c>
      <c r="E232" s="15">
        <f t="shared" si="57"/>
        <v>2.5797546012269938</v>
      </c>
      <c r="F232" s="15">
        <f t="shared" si="57"/>
        <v>2.1927710843373496</v>
      </c>
      <c r="G232" s="15">
        <f t="shared" si="57"/>
        <v>3.513011152416357</v>
      </c>
      <c r="H232" s="15">
        <f t="shared" si="57"/>
        <v>4.3787878787878789</v>
      </c>
      <c r="I232" s="15">
        <f t="shared" si="57"/>
        <v>2.527659574468085</v>
      </c>
      <c r="J232" s="15">
        <f t="shared" si="57"/>
        <v>7.7282229965156795</v>
      </c>
      <c r="K232" s="15">
        <f t="shared" si="57"/>
        <v>1.75</v>
      </c>
      <c r="L232" s="15">
        <f t="shared" si="57"/>
        <v>2.6925566343042071</v>
      </c>
      <c r="M232" s="15">
        <f t="shared" si="57"/>
        <v>5.2796014067995314</v>
      </c>
      <c r="N232" s="15">
        <f t="shared" si="57"/>
        <v>3.44</v>
      </c>
      <c r="O232" s="15">
        <f t="shared" si="57"/>
        <v>2.5754385964912281</v>
      </c>
      <c r="P232" s="15">
        <f t="shared" si="57"/>
        <v>2.9393939393939394</v>
      </c>
      <c r="Q232" s="15">
        <f t="shared" si="57"/>
        <v>1.9285714285714286</v>
      </c>
      <c r="R232" s="15">
        <f t="shared" si="57"/>
        <v>26.1</v>
      </c>
      <c r="S232" s="15" t="e">
        <f t="shared" si="57"/>
        <v>#DIV/0!</v>
      </c>
      <c r="T232" s="16">
        <f t="shared" si="57"/>
        <v>4.0989162561576356</v>
      </c>
    </row>
    <row r="233" spans="1:20" ht="18" customHeight="1">
      <c r="A233" s="110">
        <v>44659</v>
      </c>
      <c r="B233" s="17" t="s">
        <v>20</v>
      </c>
      <c r="C233" s="10">
        <v>41</v>
      </c>
      <c r="D233" s="10">
        <v>114</v>
      </c>
      <c r="E233" s="10">
        <v>20</v>
      </c>
      <c r="F233" s="10">
        <v>42</v>
      </c>
      <c r="G233" s="10">
        <v>21</v>
      </c>
      <c r="H233" s="10">
        <v>18</v>
      </c>
      <c r="I233" s="10">
        <v>12</v>
      </c>
      <c r="J233" s="10">
        <v>62</v>
      </c>
      <c r="K233" s="10">
        <v>29</v>
      </c>
      <c r="L233" s="10">
        <v>116</v>
      </c>
      <c r="M233" s="10">
        <v>348</v>
      </c>
      <c r="N233" s="10">
        <v>45</v>
      </c>
      <c r="O233" s="10">
        <v>108</v>
      </c>
      <c r="P233" s="10">
        <v>24</v>
      </c>
      <c r="Q233" s="10">
        <v>12</v>
      </c>
      <c r="R233" s="10">
        <v>3</v>
      </c>
      <c r="S233" s="10">
        <v>0</v>
      </c>
      <c r="T233" s="11">
        <f>SUM(C233:S233)</f>
        <v>1015</v>
      </c>
    </row>
    <row r="234" spans="1:20" ht="18" customHeight="1">
      <c r="A234" s="111"/>
      <c r="B234" s="17" t="s">
        <v>21</v>
      </c>
      <c r="C234" s="10">
        <v>2555</v>
      </c>
      <c r="D234" s="10">
        <v>1499</v>
      </c>
      <c r="E234" s="10">
        <v>591</v>
      </c>
      <c r="F234" s="10">
        <v>622</v>
      </c>
      <c r="G234" s="10">
        <v>1069</v>
      </c>
      <c r="H234" s="10">
        <v>353</v>
      </c>
      <c r="I234" s="10">
        <v>676</v>
      </c>
      <c r="J234" s="10">
        <v>2772</v>
      </c>
      <c r="K234" s="10">
        <v>2781</v>
      </c>
      <c r="L234" s="10">
        <v>1381</v>
      </c>
      <c r="M234" s="10">
        <v>6893</v>
      </c>
      <c r="N234" s="10">
        <v>22</v>
      </c>
      <c r="O234" s="10">
        <v>654</v>
      </c>
      <c r="P234" s="10">
        <v>311</v>
      </c>
      <c r="Q234" s="10">
        <v>73</v>
      </c>
      <c r="R234" s="10">
        <v>166</v>
      </c>
      <c r="S234" s="10">
        <v>0</v>
      </c>
      <c r="T234" s="11">
        <f>SUM(C234:S234)</f>
        <v>22418</v>
      </c>
    </row>
    <row r="235" spans="1:20" ht="18" customHeight="1">
      <c r="A235" s="111"/>
      <c r="B235" s="17" t="s">
        <v>24</v>
      </c>
      <c r="C235" s="10">
        <v>2566</v>
      </c>
      <c r="D235" s="10">
        <v>1408</v>
      </c>
      <c r="E235" s="10">
        <v>602</v>
      </c>
      <c r="F235" s="10">
        <v>617</v>
      </c>
      <c r="G235" s="10">
        <v>1039</v>
      </c>
      <c r="H235" s="10">
        <v>371</v>
      </c>
      <c r="I235" s="10">
        <v>678</v>
      </c>
      <c r="J235" s="10">
        <v>2792</v>
      </c>
      <c r="K235" s="10">
        <v>2800</v>
      </c>
      <c r="L235" s="10">
        <v>1475</v>
      </c>
      <c r="M235" s="10">
        <v>6798</v>
      </c>
      <c r="N235" s="10">
        <v>83</v>
      </c>
      <c r="O235" s="10">
        <v>752</v>
      </c>
      <c r="P235" s="10">
        <v>333</v>
      </c>
      <c r="Q235" s="10">
        <v>94</v>
      </c>
      <c r="R235" s="10">
        <v>166</v>
      </c>
      <c r="S235" s="10">
        <v>0</v>
      </c>
      <c r="T235" s="11">
        <f>SUM(C235:S235)</f>
        <v>22574</v>
      </c>
    </row>
    <row r="236" spans="1:20" ht="18" customHeight="1">
      <c r="A236" s="111"/>
      <c r="B236" s="17" t="s">
        <v>25</v>
      </c>
      <c r="C236" s="10">
        <v>41</v>
      </c>
      <c r="D236" s="10">
        <v>221</v>
      </c>
      <c r="E236" s="10">
        <v>12</v>
      </c>
      <c r="F236" s="10">
        <v>48</v>
      </c>
      <c r="G236" s="10">
        <v>55</v>
      </c>
      <c r="H236" s="10">
        <v>7</v>
      </c>
      <c r="I236" s="10">
        <v>23</v>
      </c>
      <c r="J236" s="10">
        <v>62</v>
      </c>
      <c r="K236" s="10">
        <v>21</v>
      </c>
      <c r="L236" s="10">
        <v>30</v>
      </c>
      <c r="M236" s="10">
        <v>488</v>
      </c>
      <c r="N236" s="10">
        <v>7</v>
      </c>
      <c r="O236" s="10">
        <v>19</v>
      </c>
      <c r="P236" s="10">
        <v>9</v>
      </c>
      <c r="Q236" s="10">
        <v>3</v>
      </c>
      <c r="R236" s="10">
        <v>4</v>
      </c>
      <c r="S236" s="10">
        <v>0</v>
      </c>
      <c r="T236" s="11">
        <f>SUM(C236:S236)</f>
        <v>1050</v>
      </c>
    </row>
    <row r="237" spans="1:20" ht="18" customHeight="1">
      <c r="A237" s="111"/>
      <c r="B237" s="17" t="s">
        <v>26</v>
      </c>
      <c r="C237" s="12">
        <f t="shared" ref="C237:T237" si="58">C236/(C235+C236)</f>
        <v>1.5726889144610665E-2</v>
      </c>
      <c r="D237" s="12">
        <f t="shared" si="58"/>
        <v>0.1356660527931246</v>
      </c>
      <c r="E237" s="12">
        <f t="shared" si="58"/>
        <v>1.9543973941368076E-2</v>
      </c>
      <c r="F237" s="12">
        <f t="shared" si="58"/>
        <v>7.2180451127819553E-2</v>
      </c>
      <c r="G237" s="12">
        <f t="shared" si="58"/>
        <v>5.0274223034734916E-2</v>
      </c>
      <c r="H237" s="12">
        <f t="shared" si="58"/>
        <v>1.8518518518518517E-2</v>
      </c>
      <c r="I237" s="12">
        <f t="shared" si="58"/>
        <v>3.2810271041369472E-2</v>
      </c>
      <c r="J237" s="12">
        <f t="shared" si="58"/>
        <v>2.1723896285914507E-2</v>
      </c>
      <c r="K237" s="12">
        <f t="shared" si="58"/>
        <v>7.4441687344913151E-3</v>
      </c>
      <c r="L237" s="12">
        <f t="shared" si="58"/>
        <v>1.9933554817275746E-2</v>
      </c>
      <c r="M237" s="12">
        <f t="shared" si="58"/>
        <v>6.6977765577820481E-2</v>
      </c>
      <c r="N237" s="12">
        <f t="shared" si="58"/>
        <v>7.7777777777777779E-2</v>
      </c>
      <c r="O237" s="12">
        <f t="shared" si="58"/>
        <v>2.464332036316472E-2</v>
      </c>
      <c r="P237" s="12">
        <f t="shared" si="58"/>
        <v>2.6315789473684209E-2</v>
      </c>
      <c r="Q237" s="12">
        <f t="shared" si="58"/>
        <v>3.0927835051546393E-2</v>
      </c>
      <c r="R237" s="12">
        <f t="shared" si="58"/>
        <v>2.3529411764705882E-2</v>
      </c>
      <c r="S237" s="12" t="e">
        <f t="shared" si="58"/>
        <v>#DIV/0!</v>
      </c>
      <c r="T237" s="13">
        <f t="shared" si="58"/>
        <v>4.4446325770402979E-2</v>
      </c>
    </row>
    <row r="238" spans="1:20" ht="18" customHeight="1">
      <c r="A238" s="111"/>
      <c r="B238" s="17" t="s">
        <v>22</v>
      </c>
      <c r="C238" s="10">
        <v>825</v>
      </c>
      <c r="D238" s="10">
        <v>393</v>
      </c>
      <c r="E238" s="10">
        <v>235</v>
      </c>
      <c r="F238" s="14">
        <v>249</v>
      </c>
      <c r="G238" s="10">
        <v>277</v>
      </c>
      <c r="H238" s="10">
        <v>188</v>
      </c>
      <c r="I238" s="10">
        <v>281</v>
      </c>
      <c r="J238" s="10">
        <v>320</v>
      </c>
      <c r="K238" s="10">
        <v>848</v>
      </c>
      <c r="L238" s="10">
        <v>381</v>
      </c>
      <c r="M238" s="10">
        <v>1409</v>
      </c>
      <c r="N238" s="10">
        <v>12</v>
      </c>
      <c r="O238" s="10">
        <v>271</v>
      </c>
      <c r="P238" s="10">
        <v>112</v>
      </c>
      <c r="Q238" s="10">
        <v>32</v>
      </c>
      <c r="R238" s="10">
        <v>9</v>
      </c>
      <c r="S238" s="10">
        <v>0</v>
      </c>
      <c r="T238" s="11">
        <f>SUM(C238:S238)</f>
        <v>5842</v>
      </c>
    </row>
    <row r="239" spans="1:20" ht="18" customHeight="1">
      <c r="A239" s="111"/>
      <c r="B239" s="17" t="s">
        <v>23</v>
      </c>
      <c r="C239" s="15">
        <f t="shared" ref="C239:T239" si="59">(C233+C234)/C238</f>
        <v>3.1466666666666665</v>
      </c>
      <c r="D239" s="15">
        <f t="shared" si="59"/>
        <v>4.1043256997455471</v>
      </c>
      <c r="E239" s="15">
        <f t="shared" si="59"/>
        <v>2.6</v>
      </c>
      <c r="F239" s="15">
        <f t="shared" si="59"/>
        <v>2.6666666666666665</v>
      </c>
      <c r="G239" s="15">
        <f t="shared" si="59"/>
        <v>3.9350180505415162</v>
      </c>
      <c r="H239" s="15">
        <f t="shared" si="59"/>
        <v>1.9734042553191489</v>
      </c>
      <c r="I239" s="15">
        <f t="shared" si="59"/>
        <v>2.4483985765124556</v>
      </c>
      <c r="J239" s="15">
        <f t="shared" si="59"/>
        <v>8.8562499999999993</v>
      </c>
      <c r="K239" s="15">
        <f t="shared" si="59"/>
        <v>3.3136792452830188</v>
      </c>
      <c r="L239" s="15">
        <f t="shared" si="59"/>
        <v>3.9291338582677167</v>
      </c>
      <c r="M239" s="15">
        <f t="shared" si="59"/>
        <v>5.1391057487579843</v>
      </c>
      <c r="N239" s="15">
        <f t="shared" si="59"/>
        <v>5.583333333333333</v>
      </c>
      <c r="O239" s="15">
        <f t="shared" si="59"/>
        <v>2.8118081180811809</v>
      </c>
      <c r="P239" s="15">
        <f t="shared" si="59"/>
        <v>2.9910714285714284</v>
      </c>
      <c r="Q239" s="15">
        <f t="shared" si="59"/>
        <v>2.65625</v>
      </c>
      <c r="R239" s="15">
        <f t="shared" si="59"/>
        <v>18.777777777777779</v>
      </c>
      <c r="S239" s="15" t="e">
        <f t="shared" si="59"/>
        <v>#DIV/0!</v>
      </c>
      <c r="T239" s="16">
        <f t="shared" si="59"/>
        <v>4.0111263266004791</v>
      </c>
    </row>
    <row r="240" spans="1:20" ht="18" customHeight="1">
      <c r="A240" s="110">
        <v>44660</v>
      </c>
      <c r="B240" s="17" t="s">
        <v>20</v>
      </c>
      <c r="C240" s="10">
        <v>101</v>
      </c>
      <c r="D240" s="10">
        <v>44</v>
      </c>
      <c r="E240" s="10">
        <v>26</v>
      </c>
      <c r="F240" s="10">
        <v>25</v>
      </c>
      <c r="G240" s="10">
        <v>24</v>
      </c>
      <c r="H240" s="10">
        <v>12</v>
      </c>
      <c r="I240" s="10">
        <v>32</v>
      </c>
      <c r="J240" s="10">
        <v>88</v>
      </c>
      <c r="K240" s="10">
        <v>36</v>
      </c>
      <c r="L240" s="10">
        <v>21</v>
      </c>
      <c r="M240" s="10">
        <v>517</v>
      </c>
      <c r="N240" s="10">
        <v>44</v>
      </c>
      <c r="O240" s="10">
        <v>10</v>
      </c>
      <c r="P240" s="10">
        <v>9</v>
      </c>
      <c r="Q240" s="10">
        <v>13</v>
      </c>
      <c r="R240" s="10">
        <v>4</v>
      </c>
      <c r="S240" s="10">
        <v>0</v>
      </c>
      <c r="T240" s="11">
        <f>SUM(C240:S240)</f>
        <v>1006</v>
      </c>
    </row>
    <row r="241" spans="1:20" ht="18" customHeight="1">
      <c r="A241" s="111"/>
      <c r="B241" s="17" t="s">
        <v>21</v>
      </c>
      <c r="C241" s="10">
        <v>443</v>
      </c>
      <c r="D241" s="10">
        <v>1104</v>
      </c>
      <c r="E241" s="10">
        <v>730</v>
      </c>
      <c r="F241" s="10">
        <v>575</v>
      </c>
      <c r="G241" s="10">
        <v>628</v>
      </c>
      <c r="H241" s="10">
        <v>337</v>
      </c>
      <c r="I241" s="10">
        <v>1048</v>
      </c>
      <c r="J241" s="10">
        <v>4526</v>
      </c>
      <c r="K241" s="10">
        <v>2223</v>
      </c>
      <c r="L241" s="10">
        <v>326</v>
      </c>
      <c r="M241" s="10">
        <v>10610</v>
      </c>
      <c r="N241" s="10">
        <v>24</v>
      </c>
      <c r="O241" s="10">
        <v>490</v>
      </c>
      <c r="P241" s="10">
        <v>548</v>
      </c>
      <c r="Q241" s="10">
        <v>111</v>
      </c>
      <c r="R241" s="10">
        <v>167</v>
      </c>
      <c r="S241" s="10">
        <v>0</v>
      </c>
      <c r="T241" s="11">
        <f>SUM(C241:S241)</f>
        <v>23890</v>
      </c>
    </row>
    <row r="242" spans="1:20" ht="18" customHeight="1">
      <c r="A242" s="111"/>
      <c r="B242" s="17" t="s">
        <v>24</v>
      </c>
      <c r="C242" s="10">
        <v>514</v>
      </c>
      <c r="D242" s="10">
        <v>1072</v>
      </c>
      <c r="E242" s="10">
        <v>725</v>
      </c>
      <c r="F242" s="10">
        <v>563</v>
      </c>
      <c r="G242" s="10">
        <v>618</v>
      </c>
      <c r="H242" s="10">
        <v>313</v>
      </c>
      <c r="I242" s="10">
        <v>1053</v>
      </c>
      <c r="J242" s="10">
        <v>4547</v>
      </c>
      <c r="K242" s="10">
        <v>2224</v>
      </c>
      <c r="L242" s="10">
        <v>356</v>
      </c>
      <c r="M242" s="10">
        <v>10449</v>
      </c>
      <c r="N242" s="10">
        <v>64</v>
      </c>
      <c r="O242" s="10">
        <v>491</v>
      </c>
      <c r="P242" s="10">
        <v>554</v>
      </c>
      <c r="Q242" s="10">
        <v>118</v>
      </c>
      <c r="R242" s="10">
        <v>170</v>
      </c>
      <c r="S242" s="10">
        <v>0</v>
      </c>
      <c r="T242" s="11">
        <f>SUM(C242:S242)</f>
        <v>23831</v>
      </c>
    </row>
    <row r="243" spans="1:20" ht="18" customHeight="1">
      <c r="A243" s="111"/>
      <c r="B243" s="17" t="s">
        <v>25</v>
      </c>
      <c r="C243" s="10">
        <v>34</v>
      </c>
      <c r="D243" s="10">
        <v>78</v>
      </c>
      <c r="E243" s="10">
        <v>32</v>
      </c>
      <c r="F243" s="10">
        <v>39</v>
      </c>
      <c r="G243" s="10">
        <v>35</v>
      </c>
      <c r="H243" s="10">
        <v>36</v>
      </c>
      <c r="I243" s="10">
        <v>27</v>
      </c>
      <c r="J243" s="10">
        <v>77</v>
      </c>
      <c r="K243" s="10">
        <v>37</v>
      </c>
      <c r="L243" s="10">
        <v>13</v>
      </c>
      <c r="M243" s="10">
        <v>681</v>
      </c>
      <c r="N243" s="10">
        <v>4</v>
      </c>
      <c r="O243" s="10">
        <v>9</v>
      </c>
      <c r="P243" s="10">
        <v>3</v>
      </c>
      <c r="Q243" s="10">
        <v>6</v>
      </c>
      <c r="R243" s="10">
        <v>1</v>
      </c>
      <c r="S243" s="10">
        <v>0</v>
      </c>
      <c r="T243" s="11">
        <f>SUM(C243:S243)</f>
        <v>1112</v>
      </c>
    </row>
    <row r="244" spans="1:20" ht="18" customHeight="1">
      <c r="A244" s="111"/>
      <c r="B244" s="17" t="s">
        <v>26</v>
      </c>
      <c r="C244" s="12">
        <f t="shared" ref="C244:T244" si="60">C243/(C242+C243)</f>
        <v>6.2043795620437957E-2</v>
      </c>
      <c r="D244" s="12">
        <f t="shared" si="60"/>
        <v>6.7826086956521744E-2</v>
      </c>
      <c r="E244" s="12">
        <f t="shared" si="60"/>
        <v>4.2272126816380449E-2</v>
      </c>
      <c r="F244" s="12">
        <f t="shared" si="60"/>
        <v>6.4784053156146174E-2</v>
      </c>
      <c r="G244" s="12">
        <f t="shared" si="60"/>
        <v>5.359877488514548E-2</v>
      </c>
      <c r="H244" s="12">
        <f t="shared" si="60"/>
        <v>0.10315186246418338</v>
      </c>
      <c r="I244" s="12">
        <f t="shared" si="60"/>
        <v>2.5000000000000001E-2</v>
      </c>
      <c r="J244" s="12">
        <f t="shared" si="60"/>
        <v>1.6652249134948095E-2</v>
      </c>
      <c r="K244" s="12">
        <f t="shared" si="60"/>
        <v>1.6364440513047324E-2</v>
      </c>
      <c r="L244" s="12">
        <f t="shared" si="60"/>
        <v>3.5230352303523033E-2</v>
      </c>
      <c r="M244" s="12">
        <f t="shared" si="60"/>
        <v>6.1185983827493261E-2</v>
      </c>
      <c r="N244" s="12">
        <f t="shared" si="60"/>
        <v>5.8823529411764705E-2</v>
      </c>
      <c r="O244" s="12">
        <f t="shared" si="60"/>
        <v>1.7999999999999999E-2</v>
      </c>
      <c r="P244" s="12">
        <f t="shared" si="60"/>
        <v>5.3859964093357273E-3</v>
      </c>
      <c r="Q244" s="12">
        <f t="shared" si="60"/>
        <v>4.8387096774193547E-2</v>
      </c>
      <c r="R244" s="12">
        <f t="shared" si="60"/>
        <v>5.8479532163742687E-3</v>
      </c>
      <c r="S244" s="12" t="e">
        <f t="shared" si="60"/>
        <v>#DIV/0!</v>
      </c>
      <c r="T244" s="13">
        <f t="shared" si="60"/>
        <v>4.4581646153229362E-2</v>
      </c>
    </row>
    <row r="245" spans="1:20" ht="18" customHeight="1">
      <c r="A245" s="111"/>
      <c r="B245" s="17" t="s">
        <v>22</v>
      </c>
      <c r="C245" s="10">
        <v>289</v>
      </c>
      <c r="D245" s="10">
        <v>323</v>
      </c>
      <c r="E245" s="10">
        <v>277</v>
      </c>
      <c r="F245" s="14">
        <v>232</v>
      </c>
      <c r="G245" s="10">
        <v>220</v>
      </c>
      <c r="H245" s="10">
        <v>170</v>
      </c>
      <c r="I245" s="10">
        <v>403</v>
      </c>
      <c r="J245" s="10">
        <v>366</v>
      </c>
      <c r="K245" s="10">
        <v>786</v>
      </c>
      <c r="L245" s="10">
        <v>115</v>
      </c>
      <c r="M245" s="10">
        <v>1969</v>
      </c>
      <c r="N245" s="10">
        <v>12</v>
      </c>
      <c r="O245" s="10">
        <v>183</v>
      </c>
      <c r="P245" s="10">
        <v>191</v>
      </c>
      <c r="Q245" s="10">
        <v>28</v>
      </c>
      <c r="R245" s="10">
        <v>2</v>
      </c>
      <c r="S245" s="10">
        <v>0</v>
      </c>
      <c r="T245" s="11">
        <f>SUM(C245:S245)</f>
        <v>5566</v>
      </c>
    </row>
    <row r="246" spans="1:20" ht="18" customHeight="1">
      <c r="A246" s="111"/>
      <c r="B246" s="17" t="s">
        <v>23</v>
      </c>
      <c r="C246" s="15">
        <f t="shared" ref="C246:T246" si="61">(C240+C241)/C245</f>
        <v>1.8823529411764706</v>
      </c>
      <c r="D246" s="15">
        <f t="shared" si="61"/>
        <v>3.5541795665634677</v>
      </c>
      <c r="E246" s="15">
        <f t="shared" si="61"/>
        <v>2.7292418772563178</v>
      </c>
      <c r="F246" s="15">
        <f t="shared" si="61"/>
        <v>2.5862068965517242</v>
      </c>
      <c r="G246" s="15">
        <f t="shared" si="61"/>
        <v>2.9636363636363638</v>
      </c>
      <c r="H246" s="15">
        <f t="shared" si="61"/>
        <v>2.052941176470588</v>
      </c>
      <c r="I246" s="15">
        <f t="shared" si="61"/>
        <v>2.6799007444168734</v>
      </c>
      <c r="J246" s="15">
        <f t="shared" si="61"/>
        <v>12.60655737704918</v>
      </c>
      <c r="K246" s="15">
        <f t="shared" si="61"/>
        <v>2.8740458015267176</v>
      </c>
      <c r="L246" s="15">
        <f t="shared" si="61"/>
        <v>3.017391304347826</v>
      </c>
      <c r="M246" s="15">
        <f t="shared" si="61"/>
        <v>5.6510919248349412</v>
      </c>
      <c r="N246" s="15">
        <f t="shared" si="61"/>
        <v>5.666666666666667</v>
      </c>
      <c r="O246" s="15">
        <f t="shared" si="61"/>
        <v>2.7322404371584699</v>
      </c>
      <c r="P246" s="15">
        <f t="shared" si="61"/>
        <v>2.9162303664921465</v>
      </c>
      <c r="Q246" s="15">
        <f t="shared" si="61"/>
        <v>4.4285714285714288</v>
      </c>
      <c r="R246" s="15">
        <f t="shared" si="61"/>
        <v>85.5</v>
      </c>
      <c r="S246" s="15" t="e">
        <f t="shared" si="61"/>
        <v>#DIV/0!</v>
      </c>
      <c r="T246" s="16">
        <f t="shared" si="61"/>
        <v>4.4728710025152711</v>
      </c>
    </row>
    <row r="247" spans="1:20" ht="18" customHeight="1">
      <c r="A247" s="110">
        <v>44661</v>
      </c>
      <c r="B247" s="17" t="s">
        <v>20</v>
      </c>
      <c r="C247" s="10">
        <v>36</v>
      </c>
      <c r="D247" s="10">
        <v>28</v>
      </c>
      <c r="E247" s="10">
        <v>23</v>
      </c>
      <c r="F247" s="10">
        <v>29</v>
      </c>
      <c r="G247" s="10">
        <v>7</v>
      </c>
      <c r="H247" s="10">
        <v>6</v>
      </c>
      <c r="I247" s="10">
        <v>61</v>
      </c>
      <c r="J247" s="10">
        <v>102</v>
      </c>
      <c r="K247" s="10">
        <v>21</v>
      </c>
      <c r="L247" s="10">
        <v>71</v>
      </c>
      <c r="M247" s="10">
        <v>212</v>
      </c>
      <c r="N247" s="10">
        <v>15</v>
      </c>
      <c r="O247" s="10">
        <v>291</v>
      </c>
      <c r="P247" s="10">
        <v>1</v>
      </c>
      <c r="Q247" s="10">
        <v>11</v>
      </c>
      <c r="R247" s="10">
        <v>0</v>
      </c>
      <c r="S247" s="10">
        <v>0</v>
      </c>
      <c r="T247" s="11">
        <f>SUM(C247:S247)</f>
        <v>914</v>
      </c>
    </row>
    <row r="248" spans="1:20" ht="18" customHeight="1">
      <c r="A248" s="111"/>
      <c r="B248" s="17" t="s">
        <v>21</v>
      </c>
      <c r="C248" s="10">
        <v>1705</v>
      </c>
      <c r="D248" s="10">
        <v>3126</v>
      </c>
      <c r="E248" s="10">
        <v>371</v>
      </c>
      <c r="F248" s="10">
        <v>563</v>
      </c>
      <c r="G248" s="10">
        <v>973</v>
      </c>
      <c r="H248" s="10">
        <v>1225</v>
      </c>
      <c r="I248" s="10">
        <v>1798</v>
      </c>
      <c r="J248" s="10">
        <v>3068</v>
      </c>
      <c r="K248" s="10">
        <v>1774</v>
      </c>
      <c r="L248" s="10">
        <v>1325</v>
      </c>
      <c r="M248" s="10">
        <v>6457</v>
      </c>
      <c r="N248" s="10">
        <v>39</v>
      </c>
      <c r="O248" s="10">
        <v>1529</v>
      </c>
      <c r="P248" s="10">
        <v>872</v>
      </c>
      <c r="Q248" s="10">
        <v>23</v>
      </c>
      <c r="R248" s="10">
        <v>52</v>
      </c>
      <c r="S248" s="10">
        <v>0</v>
      </c>
      <c r="T248" s="11">
        <f>SUM(C248:S248)</f>
        <v>24900</v>
      </c>
    </row>
    <row r="249" spans="1:20" ht="18" customHeight="1">
      <c r="A249" s="111"/>
      <c r="B249" s="17" t="s">
        <v>24</v>
      </c>
      <c r="C249" s="10">
        <v>1580</v>
      </c>
      <c r="D249" s="10">
        <v>2924</v>
      </c>
      <c r="E249" s="10">
        <v>395</v>
      </c>
      <c r="F249" s="10">
        <v>562</v>
      </c>
      <c r="G249" s="10">
        <v>943</v>
      </c>
      <c r="H249" s="10">
        <v>1206</v>
      </c>
      <c r="I249" s="10">
        <v>1858</v>
      </c>
      <c r="J249" s="10">
        <v>3103</v>
      </c>
      <c r="K249" s="10">
        <v>1809</v>
      </c>
      <c r="L249" s="10">
        <v>1391</v>
      </c>
      <c r="M249" s="10">
        <v>6254</v>
      </c>
      <c r="N249" s="10">
        <v>52</v>
      </c>
      <c r="O249" s="10">
        <v>1812</v>
      </c>
      <c r="P249" s="10">
        <v>868</v>
      </c>
      <c r="Q249" s="10">
        <v>31</v>
      </c>
      <c r="R249" s="10">
        <v>53</v>
      </c>
      <c r="S249" s="10">
        <v>0</v>
      </c>
      <c r="T249" s="11">
        <f>SUM(C249:S249)</f>
        <v>24841</v>
      </c>
    </row>
    <row r="250" spans="1:20" ht="18" customHeight="1">
      <c r="A250" s="111"/>
      <c r="B250" s="17" t="s">
        <v>25</v>
      </c>
      <c r="C250" s="10">
        <v>181</v>
      </c>
      <c r="D250" s="10">
        <v>261</v>
      </c>
      <c r="E250" s="10">
        <v>10</v>
      </c>
      <c r="F250" s="10">
        <v>41</v>
      </c>
      <c r="G250" s="10">
        <v>58</v>
      </c>
      <c r="H250" s="10">
        <v>32</v>
      </c>
      <c r="I250" s="10">
        <v>19</v>
      </c>
      <c r="J250" s="10">
        <v>86</v>
      </c>
      <c r="K250" s="10">
        <v>30</v>
      </c>
      <c r="L250" s="10">
        <v>14</v>
      </c>
      <c r="M250" s="10">
        <v>478</v>
      </c>
      <c r="N250" s="10">
        <v>5</v>
      </c>
      <c r="O250" s="10">
        <v>13</v>
      </c>
      <c r="P250" s="10">
        <v>9</v>
      </c>
      <c r="Q250" s="10">
        <v>7</v>
      </c>
      <c r="R250" s="10">
        <v>2</v>
      </c>
      <c r="S250" s="10">
        <v>0</v>
      </c>
      <c r="T250" s="11">
        <f>SUM(C250:S250)</f>
        <v>1246</v>
      </c>
    </row>
    <row r="251" spans="1:20" ht="18" customHeight="1">
      <c r="A251" s="111"/>
      <c r="B251" s="17" t="s">
        <v>26</v>
      </c>
      <c r="C251" s="12">
        <f t="shared" ref="C251:T251" si="62">C250/(C249+C250)</f>
        <v>0.10278250993753549</v>
      </c>
      <c r="D251" s="12">
        <f t="shared" si="62"/>
        <v>8.1946624803767659E-2</v>
      </c>
      <c r="E251" s="12">
        <f t="shared" si="62"/>
        <v>2.4691358024691357E-2</v>
      </c>
      <c r="F251" s="12">
        <f t="shared" si="62"/>
        <v>6.7993366500829183E-2</v>
      </c>
      <c r="G251" s="12">
        <f t="shared" si="62"/>
        <v>5.7942057942057944E-2</v>
      </c>
      <c r="H251" s="12">
        <f t="shared" si="62"/>
        <v>2.5848142164781908E-2</v>
      </c>
      <c r="I251" s="12">
        <f t="shared" si="62"/>
        <v>1.0122535961640916E-2</v>
      </c>
      <c r="J251" s="12">
        <f t="shared" si="62"/>
        <v>2.6967701473816243E-2</v>
      </c>
      <c r="K251" s="12">
        <f t="shared" si="62"/>
        <v>1.6313213703099509E-2</v>
      </c>
      <c r="L251" s="12">
        <f t="shared" si="62"/>
        <v>9.9644128113879002E-3</v>
      </c>
      <c r="M251" s="12">
        <f t="shared" si="62"/>
        <v>7.1004159239453357E-2</v>
      </c>
      <c r="N251" s="12">
        <f t="shared" si="62"/>
        <v>8.771929824561403E-2</v>
      </c>
      <c r="O251" s="12">
        <f t="shared" si="62"/>
        <v>7.1232876712328764E-3</v>
      </c>
      <c r="P251" s="12">
        <f t="shared" si="62"/>
        <v>1.0262257696693273E-2</v>
      </c>
      <c r="Q251" s="12">
        <f t="shared" si="62"/>
        <v>0.18421052631578946</v>
      </c>
      <c r="R251" s="12">
        <f t="shared" si="62"/>
        <v>3.6363636363636362E-2</v>
      </c>
      <c r="S251" s="12" t="e">
        <f t="shared" si="62"/>
        <v>#DIV/0!</v>
      </c>
      <c r="T251" s="13">
        <f t="shared" si="62"/>
        <v>4.7763253727910453E-2</v>
      </c>
    </row>
    <row r="252" spans="1:20" ht="18" customHeight="1">
      <c r="A252" s="111"/>
      <c r="B252" s="17" t="s">
        <v>22</v>
      </c>
      <c r="C252" s="10">
        <v>647</v>
      </c>
      <c r="D252" s="10">
        <v>587</v>
      </c>
      <c r="E252" s="10">
        <v>164</v>
      </c>
      <c r="F252" s="14">
        <v>214</v>
      </c>
      <c r="G252" s="10">
        <v>247</v>
      </c>
      <c r="H252" s="10">
        <v>379</v>
      </c>
      <c r="I252" s="10">
        <v>573</v>
      </c>
      <c r="J252" s="10">
        <v>505</v>
      </c>
      <c r="K252" s="10">
        <v>580</v>
      </c>
      <c r="L252" s="10">
        <v>332</v>
      </c>
      <c r="M252" s="10">
        <v>1421</v>
      </c>
      <c r="N252" s="10">
        <v>20</v>
      </c>
      <c r="O252" s="10">
        <v>380</v>
      </c>
      <c r="P252" s="10">
        <v>224</v>
      </c>
      <c r="Q252" s="10">
        <v>21</v>
      </c>
      <c r="R252" s="10">
        <v>6</v>
      </c>
      <c r="S252" s="10">
        <v>0</v>
      </c>
      <c r="T252" s="11">
        <f>SUM(C252:S252)</f>
        <v>6300</v>
      </c>
    </row>
    <row r="253" spans="1:20" ht="18" customHeight="1">
      <c r="A253" s="111"/>
      <c r="B253" s="17" t="s">
        <v>23</v>
      </c>
      <c r="C253" s="15">
        <f>(C247+C248)/C252</f>
        <v>2.6908809891808345</v>
      </c>
      <c r="D253" s="15">
        <f t="shared" ref="D253:R253" si="63">(D247+D248)/D252</f>
        <v>5.3730834752981265</v>
      </c>
      <c r="E253" s="15">
        <f t="shared" si="63"/>
        <v>2.4024390243902438</v>
      </c>
      <c r="F253" s="15">
        <f t="shared" si="63"/>
        <v>2.7663551401869158</v>
      </c>
      <c r="G253" s="15">
        <f t="shared" si="63"/>
        <v>3.9676113360323888</v>
      </c>
      <c r="H253" s="15">
        <f t="shared" si="63"/>
        <v>3.2480211081794197</v>
      </c>
      <c r="I253" s="15">
        <f t="shared" si="63"/>
        <v>3.244328097731239</v>
      </c>
      <c r="J253" s="15">
        <f t="shared" si="63"/>
        <v>6.2772277227722775</v>
      </c>
      <c r="K253" s="15">
        <f t="shared" si="63"/>
        <v>3.0948275862068964</v>
      </c>
      <c r="L253" s="15">
        <f t="shared" si="63"/>
        <v>4.2048192771084336</v>
      </c>
      <c r="M253" s="15">
        <f t="shared" si="63"/>
        <v>4.693173821252639</v>
      </c>
      <c r="N253" s="15">
        <f t="shared" si="63"/>
        <v>2.7</v>
      </c>
      <c r="O253" s="15">
        <f t="shared" si="63"/>
        <v>4.7894736842105265</v>
      </c>
      <c r="P253" s="15">
        <f t="shared" si="63"/>
        <v>3.8973214285714284</v>
      </c>
      <c r="Q253" s="15">
        <f t="shared" si="63"/>
        <v>1.6190476190476191</v>
      </c>
      <c r="R253" s="15">
        <f t="shared" si="63"/>
        <v>8.6666666666666661</v>
      </c>
      <c r="S253" s="15" t="e">
        <f t="shared" ref="S253:T253" si="64">(S247+S248)/S252</f>
        <v>#DIV/0!</v>
      </c>
      <c r="T253" s="16">
        <f t="shared" si="64"/>
        <v>4.0974603174603175</v>
      </c>
    </row>
    <row r="254" spans="1:20" ht="18" customHeight="1">
      <c r="A254" s="110">
        <v>44662</v>
      </c>
      <c r="B254" s="17" t="s">
        <v>20</v>
      </c>
      <c r="C254" s="10">
        <v>117</v>
      </c>
      <c r="D254" s="10">
        <v>48</v>
      </c>
      <c r="E254" s="10">
        <v>25</v>
      </c>
      <c r="F254" s="10">
        <v>20</v>
      </c>
      <c r="G254" s="10">
        <v>37</v>
      </c>
      <c r="H254" s="10">
        <v>25</v>
      </c>
      <c r="I254" s="10">
        <v>30</v>
      </c>
      <c r="J254" s="10">
        <v>68</v>
      </c>
      <c r="K254" s="10">
        <v>47</v>
      </c>
      <c r="L254" s="10">
        <v>43</v>
      </c>
      <c r="M254" s="10">
        <v>493</v>
      </c>
      <c r="N254" s="10">
        <v>3</v>
      </c>
      <c r="O254" s="10">
        <v>21</v>
      </c>
      <c r="P254" s="10">
        <v>7</v>
      </c>
      <c r="Q254" s="10">
        <v>4</v>
      </c>
      <c r="R254" s="10">
        <v>6</v>
      </c>
      <c r="S254" s="10">
        <v>0</v>
      </c>
      <c r="T254" s="11">
        <f>SUM(C254:S254)</f>
        <v>994</v>
      </c>
    </row>
    <row r="255" spans="1:20" ht="18" customHeight="1">
      <c r="A255" s="111"/>
      <c r="B255" s="17" t="s">
        <v>21</v>
      </c>
      <c r="C255" s="10">
        <v>2105</v>
      </c>
      <c r="D255" s="10">
        <v>1722</v>
      </c>
      <c r="E255" s="10">
        <v>368</v>
      </c>
      <c r="F255" s="10">
        <v>530</v>
      </c>
      <c r="G255" s="10">
        <v>1840</v>
      </c>
      <c r="H255" s="10">
        <v>1350</v>
      </c>
      <c r="I255" s="10">
        <v>1390</v>
      </c>
      <c r="J255" s="10">
        <v>2936</v>
      </c>
      <c r="K255" s="10">
        <v>977</v>
      </c>
      <c r="L255" s="10">
        <v>154</v>
      </c>
      <c r="M255" s="10">
        <v>7811</v>
      </c>
      <c r="N255" s="10">
        <v>35</v>
      </c>
      <c r="O255" s="10">
        <v>669</v>
      </c>
      <c r="P255" s="10">
        <v>323</v>
      </c>
      <c r="Q255" s="10">
        <v>64</v>
      </c>
      <c r="R255" s="10">
        <v>51</v>
      </c>
      <c r="S255" s="10">
        <v>0</v>
      </c>
      <c r="T255" s="11">
        <f>SUM(C255:S255)</f>
        <v>22325</v>
      </c>
    </row>
    <row r="256" spans="1:20" ht="18" customHeight="1">
      <c r="A256" s="111"/>
      <c r="B256" s="17" t="s">
        <v>24</v>
      </c>
      <c r="C256" s="10">
        <v>2164</v>
      </c>
      <c r="D256" s="10">
        <v>1712</v>
      </c>
      <c r="E256" s="10">
        <v>384</v>
      </c>
      <c r="F256" s="10">
        <v>528</v>
      </c>
      <c r="G256" s="10">
        <v>1836</v>
      </c>
      <c r="H256" s="10">
        <v>1355</v>
      </c>
      <c r="I256" s="10">
        <v>1400</v>
      </c>
      <c r="J256" s="10">
        <v>2942</v>
      </c>
      <c r="K256" s="10">
        <v>1012</v>
      </c>
      <c r="L256" s="10">
        <v>182</v>
      </c>
      <c r="M256" s="10">
        <v>7886</v>
      </c>
      <c r="N256" s="10">
        <v>35</v>
      </c>
      <c r="O256" s="10">
        <v>676</v>
      </c>
      <c r="P256" s="10">
        <v>320</v>
      </c>
      <c r="Q256" s="10">
        <v>68</v>
      </c>
      <c r="R256" s="10">
        <v>56</v>
      </c>
      <c r="S256" s="10">
        <v>0</v>
      </c>
      <c r="T256" s="11">
        <f>SUM(C256:S256)</f>
        <v>22556</v>
      </c>
    </row>
    <row r="257" spans="1:20" ht="18" customHeight="1">
      <c r="A257" s="111"/>
      <c r="B257" s="17" t="s">
        <v>25</v>
      </c>
      <c r="C257" s="10">
        <v>59</v>
      </c>
      <c r="D257" s="10">
        <v>59</v>
      </c>
      <c r="E257" s="10">
        <v>9</v>
      </c>
      <c r="F257" s="10">
        <v>24</v>
      </c>
      <c r="G257" s="10">
        <v>42</v>
      </c>
      <c r="H257" s="10">
        <v>20</v>
      </c>
      <c r="I257" s="10">
        <v>20</v>
      </c>
      <c r="J257" s="10">
        <v>65</v>
      </c>
      <c r="K257" s="10">
        <v>12</v>
      </c>
      <c r="L257" s="10">
        <v>26</v>
      </c>
      <c r="M257" s="10">
        <v>420</v>
      </c>
      <c r="N257" s="10">
        <v>3</v>
      </c>
      <c r="O257" s="10">
        <v>15</v>
      </c>
      <c r="P257" s="10">
        <v>11</v>
      </c>
      <c r="Q257" s="10">
        <v>0</v>
      </c>
      <c r="R257" s="10">
        <v>1</v>
      </c>
      <c r="S257" s="10">
        <v>0</v>
      </c>
      <c r="T257" s="11">
        <f>SUM(C257:S257)</f>
        <v>786</v>
      </c>
    </row>
    <row r="258" spans="1:20" ht="18" customHeight="1">
      <c r="A258" s="111"/>
      <c r="B258" s="17" t="s">
        <v>26</v>
      </c>
      <c r="C258" s="12">
        <f t="shared" ref="C258" si="65">C257/(C256+C257)</f>
        <v>2.6540710751237068E-2</v>
      </c>
      <c r="D258" s="12">
        <f t="shared" ref="D258" si="66">D257/(D256+D257)</f>
        <v>3.3314511575381144E-2</v>
      </c>
      <c r="E258" s="12">
        <f t="shared" ref="E258" si="67">E257/(E256+E257)</f>
        <v>2.2900763358778626E-2</v>
      </c>
      <c r="F258" s="12">
        <f t="shared" ref="F258" si="68">F257/(F256+F257)</f>
        <v>4.3478260869565216E-2</v>
      </c>
      <c r="G258" s="12">
        <f t="shared" ref="G258" si="69">G257/(G256+G257)</f>
        <v>2.2364217252396165E-2</v>
      </c>
      <c r="H258" s="12">
        <f t="shared" ref="H258" si="70">H257/(H256+H257)</f>
        <v>1.4545454545454545E-2</v>
      </c>
      <c r="I258" s="12">
        <f t="shared" ref="I258" si="71">I257/(I256+I257)</f>
        <v>1.4084507042253521E-2</v>
      </c>
      <c r="J258" s="12">
        <f t="shared" ref="J258" si="72">J257/(J256+J257)</f>
        <v>2.161622879946791E-2</v>
      </c>
      <c r="K258" s="12">
        <f t="shared" ref="K258" si="73">K257/(K256+K257)</f>
        <v>1.171875E-2</v>
      </c>
      <c r="L258" s="12">
        <f t="shared" ref="L258" si="74">L257/(L256+L257)</f>
        <v>0.125</v>
      </c>
      <c r="M258" s="12">
        <f t="shared" ref="M258" si="75">M257/(M256+M257)</f>
        <v>5.0565856007705273E-2</v>
      </c>
      <c r="N258" s="12">
        <f t="shared" ref="N258" si="76">N257/(N256+N257)</f>
        <v>7.8947368421052627E-2</v>
      </c>
      <c r="O258" s="12">
        <f t="shared" ref="O258" si="77">O257/(O256+O257)</f>
        <v>2.1707670043415339E-2</v>
      </c>
      <c r="P258" s="12">
        <f t="shared" ref="P258" si="78">P257/(P256+P257)</f>
        <v>3.3232628398791542E-2</v>
      </c>
      <c r="Q258" s="12">
        <f t="shared" ref="Q258" si="79">Q257/(Q256+Q257)</f>
        <v>0</v>
      </c>
      <c r="R258" s="12">
        <f t="shared" ref="R258" si="80">R257/(R256+R257)</f>
        <v>1.7543859649122806E-2</v>
      </c>
      <c r="S258" s="12" t="e">
        <f t="shared" ref="S258" si="81">S257/(S256+S257)</f>
        <v>#DIV/0!</v>
      </c>
      <c r="T258" s="13">
        <f t="shared" ref="T258" si="82">T257/(T256+T257)</f>
        <v>3.3673207094507752E-2</v>
      </c>
    </row>
    <row r="259" spans="1:20" ht="18" customHeight="1">
      <c r="A259" s="111"/>
      <c r="B259" s="17" t="s">
        <v>22</v>
      </c>
      <c r="C259" s="10">
        <v>668</v>
      </c>
      <c r="D259" s="10">
        <v>354</v>
      </c>
      <c r="E259" s="10">
        <v>159</v>
      </c>
      <c r="F259" s="14">
        <v>210</v>
      </c>
      <c r="G259" s="10">
        <v>343</v>
      </c>
      <c r="H259" s="10">
        <v>454</v>
      </c>
      <c r="I259" s="10">
        <v>453</v>
      </c>
      <c r="J259" s="10">
        <v>619</v>
      </c>
      <c r="K259" s="10">
        <v>359</v>
      </c>
      <c r="L259" s="10">
        <v>65</v>
      </c>
      <c r="M259" s="10">
        <v>1588</v>
      </c>
      <c r="N259" s="10">
        <v>8</v>
      </c>
      <c r="O259" s="10">
        <v>215</v>
      </c>
      <c r="P259" s="10">
        <v>91</v>
      </c>
      <c r="Q259" s="10">
        <v>29</v>
      </c>
      <c r="R259" s="10">
        <v>9</v>
      </c>
      <c r="S259" s="10">
        <v>0</v>
      </c>
      <c r="T259" s="11">
        <f>SUM(C259:S259)</f>
        <v>5624</v>
      </c>
    </row>
    <row r="260" spans="1:20" ht="18" customHeight="1">
      <c r="A260" s="111"/>
      <c r="B260" s="17" t="s">
        <v>23</v>
      </c>
      <c r="C260" s="15">
        <f t="shared" ref="C260" si="83">(C254+C255)/C259</f>
        <v>3.3263473053892216</v>
      </c>
      <c r="D260" s="15">
        <f t="shared" ref="D260" si="84">(D254+D255)/D259</f>
        <v>5</v>
      </c>
      <c r="E260" s="15">
        <f t="shared" ref="E260" si="85">(E254+E255)/E259</f>
        <v>2.4716981132075473</v>
      </c>
      <c r="F260" s="15">
        <f t="shared" ref="F260" si="86">(F254+F255)/F259</f>
        <v>2.6190476190476191</v>
      </c>
      <c r="G260" s="15">
        <f t="shared" ref="G260" si="87">(G254+G255)/G259</f>
        <v>5.4723032069970845</v>
      </c>
      <c r="H260" s="15">
        <f t="shared" ref="H260" si="88">(H254+H255)/H259</f>
        <v>3.0286343612334803</v>
      </c>
      <c r="I260" s="15">
        <f t="shared" ref="I260" si="89">(I254+I255)/I259</f>
        <v>3.1346578366445916</v>
      </c>
      <c r="J260" s="15">
        <f t="shared" ref="J260" si="90">(J254+J255)/J259</f>
        <v>4.8529886914378029</v>
      </c>
      <c r="K260" s="15">
        <f t="shared" ref="K260" si="91">(K254+K255)/K259</f>
        <v>2.8523676880222841</v>
      </c>
      <c r="L260" s="15">
        <f t="shared" ref="L260" si="92">(L254+L255)/L259</f>
        <v>3.0307692307692307</v>
      </c>
      <c r="M260" s="15">
        <f t="shared" ref="M260" si="93">(M254+M255)/M259</f>
        <v>5.2292191435768265</v>
      </c>
      <c r="N260" s="15">
        <f t="shared" ref="N260" si="94">(N254+N255)/N259</f>
        <v>4.75</v>
      </c>
      <c r="O260" s="15">
        <f t="shared" ref="O260" si="95">(O254+O255)/O259</f>
        <v>3.2093023255813953</v>
      </c>
      <c r="P260" s="15">
        <f t="shared" ref="P260" si="96">(P254+P255)/P259</f>
        <v>3.6263736263736264</v>
      </c>
      <c r="Q260" s="15">
        <f t="shared" ref="Q260" si="97">(Q254+Q255)/Q259</f>
        <v>2.3448275862068964</v>
      </c>
      <c r="R260" s="15">
        <f t="shared" ref="R260" si="98">(R254+R255)/R259</f>
        <v>6.333333333333333</v>
      </c>
      <c r="S260" s="15" t="e">
        <f t="shared" ref="S260" si="99">(S254+S255)/S259</f>
        <v>#DIV/0!</v>
      </c>
      <c r="T260" s="16">
        <f t="shared" ref="T260" si="100">(T254+T255)/T259</f>
        <v>4.1463371266002849</v>
      </c>
    </row>
    <row r="261" spans="1:20" ht="18" customHeight="1">
      <c r="A261" s="110">
        <v>44663</v>
      </c>
      <c r="B261" s="17" t="s">
        <v>20</v>
      </c>
      <c r="C261" s="10">
        <v>74</v>
      </c>
      <c r="D261" s="10">
        <v>56</v>
      </c>
      <c r="E261" s="10">
        <v>90</v>
      </c>
      <c r="F261" s="10">
        <v>75</v>
      </c>
      <c r="G261" s="10">
        <v>50</v>
      </c>
      <c r="H261" s="10">
        <v>83</v>
      </c>
      <c r="I261" s="10">
        <v>60</v>
      </c>
      <c r="J261" s="10">
        <v>280</v>
      </c>
      <c r="K261" s="10">
        <v>16</v>
      </c>
      <c r="L261" s="10">
        <v>42</v>
      </c>
      <c r="M261" s="10">
        <v>192</v>
      </c>
      <c r="N261" s="10">
        <v>3</v>
      </c>
      <c r="O261" s="10">
        <v>77</v>
      </c>
      <c r="P261" s="10">
        <v>61</v>
      </c>
      <c r="Q261" s="10">
        <v>1</v>
      </c>
      <c r="R261" s="10">
        <v>29</v>
      </c>
      <c r="S261" s="10">
        <v>0</v>
      </c>
      <c r="T261" s="11">
        <f>SUM(C261:S261)</f>
        <v>1189</v>
      </c>
    </row>
    <row r="262" spans="1:20" ht="18" customHeight="1">
      <c r="A262" s="111"/>
      <c r="B262" s="17" t="s">
        <v>21</v>
      </c>
      <c r="C262" s="10">
        <v>1719</v>
      </c>
      <c r="D262" s="10">
        <v>1051</v>
      </c>
      <c r="E262" s="10">
        <v>1043</v>
      </c>
      <c r="F262" s="10">
        <v>981</v>
      </c>
      <c r="G262" s="10">
        <v>1118</v>
      </c>
      <c r="H262" s="10">
        <v>847</v>
      </c>
      <c r="I262" s="10">
        <v>1099</v>
      </c>
      <c r="J262" s="10">
        <v>3922</v>
      </c>
      <c r="K262" s="10">
        <v>278</v>
      </c>
      <c r="L262" s="10">
        <v>936</v>
      </c>
      <c r="M262" s="10">
        <v>10856</v>
      </c>
      <c r="N262" s="10">
        <v>36</v>
      </c>
      <c r="O262" s="10">
        <v>630</v>
      </c>
      <c r="P262" s="10">
        <v>422</v>
      </c>
      <c r="Q262" s="10">
        <v>32</v>
      </c>
      <c r="R262" s="10">
        <v>57</v>
      </c>
      <c r="S262" s="10">
        <v>0</v>
      </c>
      <c r="T262" s="11">
        <f>SUM(C262:S262)</f>
        <v>25027</v>
      </c>
    </row>
    <row r="263" spans="1:20" ht="18" customHeight="1">
      <c r="A263" s="111"/>
      <c r="B263" s="17" t="s">
        <v>24</v>
      </c>
      <c r="C263" s="10">
        <v>1733</v>
      </c>
      <c r="D263" s="10">
        <v>1062</v>
      </c>
      <c r="E263" s="10">
        <v>1104</v>
      </c>
      <c r="F263" s="10">
        <v>942</v>
      </c>
      <c r="G263" s="10">
        <v>1088</v>
      </c>
      <c r="H263" s="10">
        <v>898</v>
      </c>
      <c r="I263" s="10">
        <v>1143</v>
      </c>
      <c r="J263" s="10">
        <v>4207</v>
      </c>
      <c r="K263" s="10">
        <v>267</v>
      </c>
      <c r="L263" s="10">
        <v>973</v>
      </c>
      <c r="M263" s="10">
        <v>10627</v>
      </c>
      <c r="N263" s="10">
        <v>36</v>
      </c>
      <c r="O263" s="10">
        <v>703</v>
      </c>
      <c r="P263" s="10">
        <v>510</v>
      </c>
      <c r="Q263" s="10">
        <v>30</v>
      </c>
      <c r="R263" s="10">
        <v>67</v>
      </c>
      <c r="S263" s="10">
        <v>0</v>
      </c>
      <c r="T263" s="11">
        <f>SUM(C263:S263)</f>
        <v>25390</v>
      </c>
    </row>
    <row r="264" spans="1:20" ht="18" customHeight="1">
      <c r="A264" s="111"/>
      <c r="B264" s="17" t="s">
        <v>25</v>
      </c>
      <c r="C264" s="10">
        <v>71</v>
      </c>
      <c r="D264" s="10">
        <v>46</v>
      </c>
      <c r="E264" s="10">
        <v>29</v>
      </c>
      <c r="F264" s="10">
        <v>114</v>
      </c>
      <c r="G264" s="10">
        <v>82</v>
      </c>
      <c r="H264" s="10">
        <v>33</v>
      </c>
      <c r="I264" s="10">
        <v>16</v>
      </c>
      <c r="J264" s="10">
        <v>38</v>
      </c>
      <c r="K264" s="10">
        <v>28</v>
      </c>
      <c r="L264" s="10">
        <v>13</v>
      </c>
      <c r="M264" s="10">
        <v>422</v>
      </c>
      <c r="N264" s="10">
        <v>3</v>
      </c>
      <c r="O264" s="10">
        <v>9</v>
      </c>
      <c r="P264" s="10">
        <v>14</v>
      </c>
      <c r="Q264" s="10">
        <v>3</v>
      </c>
      <c r="R264" s="10">
        <v>19</v>
      </c>
      <c r="S264" s="10">
        <v>0</v>
      </c>
      <c r="T264" s="11">
        <f>SUM(C264:S264)</f>
        <v>940</v>
      </c>
    </row>
    <row r="265" spans="1:20" ht="18" customHeight="1">
      <c r="A265" s="111"/>
      <c r="B265" s="17" t="s">
        <v>26</v>
      </c>
      <c r="C265" s="12">
        <f t="shared" ref="C265" si="101">C264/(C263+C264)</f>
        <v>3.9356984478935701E-2</v>
      </c>
      <c r="D265" s="12">
        <f t="shared" ref="D265" si="102">D264/(D263+D264)</f>
        <v>4.1516245487364621E-2</v>
      </c>
      <c r="E265" s="12">
        <f t="shared" ref="E265" si="103">E264/(E263+E264)</f>
        <v>2.5595763459841131E-2</v>
      </c>
      <c r="F265" s="12">
        <f t="shared" ref="F265" si="104">F264/(F263+F264)</f>
        <v>0.10795454545454546</v>
      </c>
      <c r="G265" s="12">
        <f t="shared" ref="G265" si="105">G264/(G263+G264)</f>
        <v>7.0085470085470086E-2</v>
      </c>
      <c r="H265" s="12">
        <f t="shared" ref="H265" si="106">H264/(H263+H264)</f>
        <v>3.5445757250268529E-2</v>
      </c>
      <c r="I265" s="12">
        <f t="shared" ref="I265" si="107">I264/(I263+I264)</f>
        <v>1.3805004314063849E-2</v>
      </c>
      <c r="J265" s="12">
        <f t="shared" ref="J265" si="108">J264/(J263+J264)</f>
        <v>8.9517078916372204E-3</v>
      </c>
      <c r="K265" s="12">
        <f t="shared" ref="K265" si="109">K264/(K263+K264)</f>
        <v>9.4915254237288138E-2</v>
      </c>
      <c r="L265" s="12">
        <f t="shared" ref="L265" si="110">L264/(L263+L264)</f>
        <v>1.3184584178498986E-2</v>
      </c>
      <c r="M265" s="12">
        <f t="shared" ref="M265" si="111">M264/(M263+M264)</f>
        <v>3.819350167435967E-2</v>
      </c>
      <c r="N265" s="12">
        <f t="shared" ref="N265" si="112">N264/(N263+N264)</f>
        <v>7.6923076923076927E-2</v>
      </c>
      <c r="O265" s="12">
        <f t="shared" ref="O265" si="113">O264/(O263+O264)</f>
        <v>1.2640449438202247E-2</v>
      </c>
      <c r="P265" s="12">
        <f t="shared" ref="P265" si="114">P264/(P263+P264)</f>
        <v>2.6717557251908396E-2</v>
      </c>
      <c r="Q265" s="12">
        <f t="shared" ref="Q265" si="115">Q264/(Q263+Q264)</f>
        <v>9.0909090909090912E-2</v>
      </c>
      <c r="R265" s="12">
        <f t="shared" ref="R265" si="116">R264/(R263+R264)</f>
        <v>0.22093023255813954</v>
      </c>
      <c r="S265" s="12" t="e">
        <f t="shared" ref="S265" si="117">S264/(S263+S264)</f>
        <v>#DIV/0!</v>
      </c>
      <c r="T265" s="13">
        <f t="shared" ref="T265" si="118">T264/(T263+T264)</f>
        <v>3.5700721610330423E-2</v>
      </c>
    </row>
    <row r="266" spans="1:20" ht="18" customHeight="1">
      <c r="A266" s="111"/>
      <c r="B266" s="17" t="s">
        <v>22</v>
      </c>
      <c r="C266" s="10">
        <v>637</v>
      </c>
      <c r="D266" s="10">
        <v>321</v>
      </c>
      <c r="E266" s="10">
        <v>315</v>
      </c>
      <c r="F266" s="14">
        <v>395</v>
      </c>
      <c r="G266" s="10">
        <v>271</v>
      </c>
      <c r="H266" s="10">
        <v>335</v>
      </c>
      <c r="I266" s="10">
        <v>376</v>
      </c>
      <c r="J266" s="10">
        <v>740</v>
      </c>
      <c r="K266" s="10">
        <v>141</v>
      </c>
      <c r="L266" s="10">
        <v>253</v>
      </c>
      <c r="M266" s="10">
        <v>1580</v>
      </c>
      <c r="N266" s="10">
        <v>7</v>
      </c>
      <c r="O266" s="10">
        <v>243</v>
      </c>
      <c r="P266" s="10">
        <v>151</v>
      </c>
      <c r="Q266" s="10">
        <v>12</v>
      </c>
      <c r="R266" s="10">
        <v>6</v>
      </c>
      <c r="S266" s="10">
        <v>0</v>
      </c>
      <c r="T266" s="11">
        <f>SUM(C266:S266)</f>
        <v>5783</v>
      </c>
    </row>
    <row r="267" spans="1:20" ht="18" customHeight="1">
      <c r="A267" s="111"/>
      <c r="B267" s="17" t="s">
        <v>23</v>
      </c>
      <c r="C267" s="15">
        <f t="shared" ref="C267" si="119">(C261+C262)/C266</f>
        <v>2.8147566718995289</v>
      </c>
      <c r="D267" s="15">
        <f t="shared" ref="D267" si="120">(D261+D262)/D266</f>
        <v>3.4485981308411215</v>
      </c>
      <c r="E267" s="15">
        <f t="shared" ref="E267" si="121">(E261+E262)/E266</f>
        <v>3.5968253968253969</v>
      </c>
      <c r="F267" s="15">
        <f t="shared" ref="F267" si="122">(F261+F262)/F266</f>
        <v>2.6734177215189874</v>
      </c>
      <c r="G267" s="15">
        <f t="shared" ref="G267" si="123">(G261+G262)/G266</f>
        <v>4.3099630996309966</v>
      </c>
      <c r="H267" s="15">
        <f t="shared" ref="H267" si="124">(H261+H262)/H266</f>
        <v>2.7761194029850746</v>
      </c>
      <c r="I267" s="15">
        <f t="shared" ref="I267" si="125">(I261+I262)/I266</f>
        <v>3.0824468085106385</v>
      </c>
      <c r="J267" s="15">
        <f t="shared" ref="J267" si="126">(J261+J262)/J266</f>
        <v>5.6783783783783788</v>
      </c>
      <c r="K267" s="15">
        <f t="shared" ref="K267" si="127">(K261+K262)/K266</f>
        <v>2.0851063829787235</v>
      </c>
      <c r="L267" s="15">
        <f t="shared" ref="L267" si="128">(L261+L262)/L266</f>
        <v>3.8656126482213438</v>
      </c>
      <c r="M267" s="15">
        <f t="shared" ref="M267" si="129">(M261+M262)/M266</f>
        <v>6.9924050632911392</v>
      </c>
      <c r="N267" s="15">
        <f t="shared" ref="N267" si="130">(N261+N262)/N266</f>
        <v>5.5714285714285712</v>
      </c>
      <c r="O267" s="15">
        <f t="shared" ref="O267" si="131">(O261+O262)/O266</f>
        <v>2.9094650205761319</v>
      </c>
      <c r="P267" s="15">
        <f t="shared" ref="P267" si="132">(P261+P262)/P266</f>
        <v>3.1986754966887418</v>
      </c>
      <c r="Q267" s="15">
        <f t="shared" ref="Q267" si="133">(Q261+Q262)/Q266</f>
        <v>2.75</v>
      </c>
      <c r="R267" s="15">
        <f t="shared" ref="R267" si="134">(R261+R262)/R266</f>
        <v>14.333333333333334</v>
      </c>
      <c r="S267" s="15" t="e">
        <f t="shared" ref="S267" si="135">(S261+S262)/S266</f>
        <v>#DIV/0!</v>
      </c>
      <c r="T267" s="16">
        <f t="shared" ref="T267" si="136">(T261+T262)/T266</f>
        <v>4.5332872211654847</v>
      </c>
    </row>
    <row r="268" spans="1:20" ht="18" customHeight="1">
      <c r="A268" s="110">
        <v>44664</v>
      </c>
      <c r="B268" s="17" t="s">
        <v>20</v>
      </c>
      <c r="C268" s="10">
        <v>227</v>
      </c>
      <c r="D268" s="10">
        <v>143</v>
      </c>
      <c r="E268" s="10">
        <v>105</v>
      </c>
      <c r="F268" s="10">
        <v>49</v>
      </c>
      <c r="G268" s="10">
        <v>45</v>
      </c>
      <c r="H268" s="10">
        <v>121</v>
      </c>
      <c r="I268" s="10">
        <v>54</v>
      </c>
      <c r="J268" s="10">
        <v>372</v>
      </c>
      <c r="K268" s="10">
        <v>13</v>
      </c>
      <c r="L268" s="10">
        <v>54</v>
      </c>
      <c r="M268" s="10">
        <v>1139</v>
      </c>
      <c r="N268" s="10">
        <v>12</v>
      </c>
      <c r="O268" s="10">
        <v>131</v>
      </c>
      <c r="P268" s="10">
        <v>99</v>
      </c>
      <c r="Q268" s="10">
        <v>2</v>
      </c>
      <c r="R268" s="10">
        <v>7</v>
      </c>
      <c r="S268" s="10">
        <v>0</v>
      </c>
      <c r="T268" s="11">
        <f>SUM(C268:S268)</f>
        <v>2573</v>
      </c>
    </row>
    <row r="269" spans="1:20" ht="18" customHeight="1">
      <c r="A269" s="111"/>
      <c r="B269" s="17" t="s">
        <v>21</v>
      </c>
      <c r="C269" s="10">
        <v>1177</v>
      </c>
      <c r="D269" s="10">
        <v>1228</v>
      </c>
      <c r="E269" s="10">
        <v>852</v>
      </c>
      <c r="F269" s="10">
        <v>171</v>
      </c>
      <c r="G269" s="10">
        <v>430</v>
      </c>
      <c r="H269" s="10">
        <v>1367</v>
      </c>
      <c r="I269" s="10">
        <v>1130</v>
      </c>
      <c r="J269" s="10">
        <v>2566</v>
      </c>
      <c r="K269" s="10">
        <v>636</v>
      </c>
      <c r="L269" s="10">
        <v>569</v>
      </c>
      <c r="M269" s="10">
        <v>13810</v>
      </c>
      <c r="N269" s="10">
        <v>22</v>
      </c>
      <c r="O269" s="10">
        <v>526</v>
      </c>
      <c r="P269" s="10">
        <v>220</v>
      </c>
      <c r="Q269" s="10">
        <v>80</v>
      </c>
      <c r="R269" s="10">
        <v>55</v>
      </c>
      <c r="S269" s="10">
        <v>0</v>
      </c>
      <c r="T269" s="11">
        <f>SUM(C269:S269)</f>
        <v>24839</v>
      </c>
    </row>
    <row r="270" spans="1:20" ht="18" customHeight="1">
      <c r="A270" s="111"/>
      <c r="B270" s="17" t="s">
        <v>24</v>
      </c>
      <c r="C270" s="10">
        <v>1361</v>
      </c>
      <c r="D270" s="10">
        <v>1445</v>
      </c>
      <c r="E270" s="10">
        <v>935</v>
      </c>
      <c r="F270" s="10">
        <v>196</v>
      </c>
      <c r="G270" s="10">
        <v>435</v>
      </c>
      <c r="H270" s="10">
        <v>1471</v>
      </c>
      <c r="I270" s="10">
        <v>1181</v>
      </c>
      <c r="J270" s="10">
        <v>2892</v>
      </c>
      <c r="K270" s="10">
        <v>634</v>
      </c>
      <c r="L270" s="10">
        <v>713</v>
      </c>
      <c r="M270" s="10">
        <v>14473</v>
      </c>
      <c r="N270" s="10">
        <v>34</v>
      </c>
      <c r="O270" s="10">
        <v>646</v>
      </c>
      <c r="P270" s="10">
        <v>313</v>
      </c>
      <c r="Q270" s="10">
        <v>80</v>
      </c>
      <c r="R270" s="10">
        <v>53</v>
      </c>
      <c r="S270" s="10">
        <v>0</v>
      </c>
      <c r="T270" s="11">
        <f>SUM(C270:S270)</f>
        <v>26862</v>
      </c>
    </row>
    <row r="271" spans="1:20" ht="18" customHeight="1">
      <c r="A271" s="111"/>
      <c r="B271" s="17" t="s">
        <v>25</v>
      </c>
      <c r="C271" s="10">
        <v>47</v>
      </c>
      <c r="D271" s="10">
        <v>47</v>
      </c>
      <c r="E271" s="10">
        <v>22</v>
      </c>
      <c r="F271" s="10">
        <v>24</v>
      </c>
      <c r="G271" s="10">
        <v>40</v>
      </c>
      <c r="H271" s="10">
        <v>17</v>
      </c>
      <c r="I271" s="10">
        <v>4</v>
      </c>
      <c r="J271" s="10">
        <v>47</v>
      </c>
      <c r="K271" s="10">
        <v>17</v>
      </c>
      <c r="L271" s="10">
        <v>8</v>
      </c>
      <c r="M271" s="10">
        <v>554</v>
      </c>
      <c r="N271" s="10">
        <v>0</v>
      </c>
      <c r="O271" s="10">
        <v>11</v>
      </c>
      <c r="P271" s="10">
        <v>6</v>
      </c>
      <c r="Q271" s="10">
        <v>3</v>
      </c>
      <c r="R271" s="10">
        <v>10</v>
      </c>
      <c r="S271" s="10">
        <v>0</v>
      </c>
      <c r="T271" s="11">
        <f>SUM(C271:S271)</f>
        <v>857</v>
      </c>
    </row>
    <row r="272" spans="1:20" ht="18" customHeight="1">
      <c r="A272" s="111"/>
      <c r="B272" s="17" t="s">
        <v>26</v>
      </c>
      <c r="C272" s="12">
        <f t="shared" ref="C272:T272" si="137">C271/(C270+C271)</f>
        <v>3.3380681818181816E-2</v>
      </c>
      <c r="D272" s="12">
        <f t="shared" si="137"/>
        <v>3.1501340482573727E-2</v>
      </c>
      <c r="E272" s="12">
        <f t="shared" si="137"/>
        <v>2.2988505747126436E-2</v>
      </c>
      <c r="F272" s="12">
        <f t="shared" si="137"/>
        <v>0.10909090909090909</v>
      </c>
      <c r="G272" s="12">
        <f t="shared" si="137"/>
        <v>8.4210526315789472E-2</v>
      </c>
      <c r="H272" s="12">
        <f t="shared" si="137"/>
        <v>1.1424731182795699E-2</v>
      </c>
      <c r="I272" s="12">
        <f t="shared" si="137"/>
        <v>3.3755274261603376E-3</v>
      </c>
      <c r="J272" s="12">
        <f t="shared" si="137"/>
        <v>1.5991833957128276E-2</v>
      </c>
      <c r="K272" s="12">
        <f t="shared" si="137"/>
        <v>2.6113671274961597E-2</v>
      </c>
      <c r="L272" s="12">
        <f t="shared" si="137"/>
        <v>1.1095700416088766E-2</v>
      </c>
      <c r="M272" s="12">
        <f t="shared" si="137"/>
        <v>3.6866972782325147E-2</v>
      </c>
      <c r="N272" s="12">
        <f t="shared" si="137"/>
        <v>0</v>
      </c>
      <c r="O272" s="12">
        <f t="shared" si="137"/>
        <v>1.6742770167427701E-2</v>
      </c>
      <c r="P272" s="12">
        <f t="shared" si="137"/>
        <v>1.8808777429467086E-2</v>
      </c>
      <c r="Q272" s="12">
        <f t="shared" si="137"/>
        <v>3.614457831325301E-2</v>
      </c>
      <c r="R272" s="12">
        <f t="shared" si="137"/>
        <v>0.15873015873015872</v>
      </c>
      <c r="S272" s="12" t="e">
        <f t="shared" si="137"/>
        <v>#DIV/0!</v>
      </c>
      <c r="T272" s="13">
        <f t="shared" si="137"/>
        <v>3.0917421263393339E-2</v>
      </c>
    </row>
    <row r="273" spans="1:20" ht="18" customHeight="1">
      <c r="A273" s="111"/>
      <c r="B273" s="17" t="s">
        <v>22</v>
      </c>
      <c r="C273" s="10">
        <v>516</v>
      </c>
      <c r="D273" s="10">
        <v>365</v>
      </c>
      <c r="E273" s="10">
        <v>315</v>
      </c>
      <c r="F273" s="14">
        <v>87</v>
      </c>
      <c r="G273" s="10">
        <v>127</v>
      </c>
      <c r="H273" s="10">
        <v>522</v>
      </c>
      <c r="I273" s="10">
        <v>381</v>
      </c>
      <c r="J273" s="10">
        <v>623</v>
      </c>
      <c r="K273" s="10">
        <v>231</v>
      </c>
      <c r="L273" s="10">
        <v>191</v>
      </c>
      <c r="M273" s="10">
        <v>1863</v>
      </c>
      <c r="N273" s="10">
        <v>4</v>
      </c>
      <c r="O273" s="10">
        <v>221</v>
      </c>
      <c r="P273" s="10">
        <v>77</v>
      </c>
      <c r="Q273" s="10">
        <v>10</v>
      </c>
      <c r="R273" s="10">
        <v>6</v>
      </c>
      <c r="S273" s="10">
        <v>0</v>
      </c>
      <c r="T273" s="11">
        <f>SUM(C273:S273)</f>
        <v>5539</v>
      </c>
    </row>
    <row r="274" spans="1:20" ht="18" customHeight="1">
      <c r="A274" s="111"/>
      <c r="B274" s="17" t="s">
        <v>23</v>
      </c>
      <c r="C274" s="15">
        <f t="shared" ref="C274:T274" si="138">(C268+C269)/C273</f>
        <v>2.7209302325581395</v>
      </c>
      <c r="D274" s="15">
        <f t="shared" si="138"/>
        <v>3.7561643835616438</v>
      </c>
      <c r="E274" s="15">
        <f t="shared" si="138"/>
        <v>3.038095238095238</v>
      </c>
      <c r="F274" s="15">
        <f t="shared" si="138"/>
        <v>2.5287356321839081</v>
      </c>
      <c r="G274" s="15">
        <f t="shared" si="138"/>
        <v>3.7401574803149606</v>
      </c>
      <c r="H274" s="15">
        <f t="shared" si="138"/>
        <v>2.8505747126436782</v>
      </c>
      <c r="I274" s="15">
        <f t="shared" si="138"/>
        <v>3.1076115485564304</v>
      </c>
      <c r="J274" s="15">
        <f t="shared" si="138"/>
        <v>4.7158908507223112</v>
      </c>
      <c r="K274" s="15">
        <f t="shared" si="138"/>
        <v>2.8095238095238093</v>
      </c>
      <c r="L274" s="15">
        <f t="shared" si="138"/>
        <v>3.261780104712042</v>
      </c>
      <c r="M274" s="15">
        <f t="shared" si="138"/>
        <v>8.0241545893719799</v>
      </c>
      <c r="N274" s="15">
        <f t="shared" si="138"/>
        <v>8.5</v>
      </c>
      <c r="O274" s="15">
        <f t="shared" si="138"/>
        <v>2.9728506787330318</v>
      </c>
      <c r="P274" s="15">
        <f t="shared" si="138"/>
        <v>4.1428571428571432</v>
      </c>
      <c r="Q274" s="15">
        <f t="shared" si="138"/>
        <v>8.1999999999999993</v>
      </c>
      <c r="R274" s="15">
        <f t="shared" si="138"/>
        <v>10.333333333333334</v>
      </c>
      <c r="S274" s="15" t="e">
        <f t="shared" si="138"/>
        <v>#DIV/0!</v>
      </c>
      <c r="T274" s="16">
        <f t="shared" si="138"/>
        <v>4.9489077450803398</v>
      </c>
    </row>
    <row r="275" spans="1:20" ht="18" customHeight="1">
      <c r="A275" s="110">
        <v>44665</v>
      </c>
      <c r="B275" s="17" t="s">
        <v>20</v>
      </c>
      <c r="C275" s="10">
        <v>268</v>
      </c>
      <c r="D275" s="10">
        <v>293</v>
      </c>
      <c r="E275" s="10">
        <v>148</v>
      </c>
      <c r="F275" s="10">
        <v>70</v>
      </c>
      <c r="G275" s="10">
        <v>45</v>
      </c>
      <c r="H275" s="10">
        <v>174</v>
      </c>
      <c r="I275" s="10">
        <v>48</v>
      </c>
      <c r="J275" s="10">
        <v>274</v>
      </c>
      <c r="K275" s="10">
        <v>50</v>
      </c>
      <c r="L275" s="10">
        <v>200</v>
      </c>
      <c r="M275" s="10">
        <v>1252</v>
      </c>
      <c r="N275" s="10">
        <v>23</v>
      </c>
      <c r="O275" s="10">
        <v>178</v>
      </c>
      <c r="P275" s="10">
        <v>128</v>
      </c>
      <c r="Q275" s="10">
        <v>20</v>
      </c>
      <c r="R275" s="10">
        <v>29</v>
      </c>
      <c r="S275" s="10">
        <v>0</v>
      </c>
      <c r="T275" s="11">
        <f>SUM(C275:S275)</f>
        <v>3200</v>
      </c>
    </row>
    <row r="276" spans="1:20" ht="18" customHeight="1">
      <c r="A276" s="111"/>
      <c r="B276" s="17" t="s">
        <v>21</v>
      </c>
      <c r="C276" s="10">
        <v>1739</v>
      </c>
      <c r="D276" s="10">
        <v>880</v>
      </c>
      <c r="E276" s="10">
        <v>715</v>
      </c>
      <c r="F276" s="10">
        <v>195</v>
      </c>
      <c r="G276" s="10">
        <v>218</v>
      </c>
      <c r="H276" s="10">
        <v>571</v>
      </c>
      <c r="I276" s="10">
        <v>622</v>
      </c>
      <c r="J276" s="10">
        <v>1906</v>
      </c>
      <c r="K276" s="10">
        <v>314</v>
      </c>
      <c r="L276" s="10">
        <v>597</v>
      </c>
      <c r="M276" s="10">
        <v>10386</v>
      </c>
      <c r="N276" s="10">
        <v>5</v>
      </c>
      <c r="O276" s="10">
        <v>583</v>
      </c>
      <c r="P276" s="10">
        <v>175</v>
      </c>
      <c r="Q276" s="10">
        <v>15</v>
      </c>
      <c r="R276" s="10">
        <v>29</v>
      </c>
      <c r="S276" s="10">
        <v>0</v>
      </c>
      <c r="T276" s="11">
        <f>SUM(C276:S276)</f>
        <v>18950</v>
      </c>
    </row>
    <row r="277" spans="1:20" ht="18" customHeight="1">
      <c r="A277" s="111"/>
      <c r="B277" s="17" t="s">
        <v>24</v>
      </c>
      <c r="C277" s="10">
        <v>1977</v>
      </c>
      <c r="D277" s="10">
        <v>1231</v>
      </c>
      <c r="E277" s="10">
        <v>972</v>
      </c>
      <c r="F277" s="10">
        <v>245</v>
      </c>
      <c r="G277" s="10">
        <v>235</v>
      </c>
      <c r="H277" s="10">
        <v>883</v>
      </c>
      <c r="I277" s="10">
        <v>814</v>
      </c>
      <c r="J277" s="10">
        <v>2355</v>
      </c>
      <c r="K277" s="10">
        <v>397</v>
      </c>
      <c r="L277" s="10">
        <v>796</v>
      </c>
      <c r="M277" s="10">
        <v>11286</v>
      </c>
      <c r="N277" s="10">
        <v>26</v>
      </c>
      <c r="O277" s="10">
        <v>751</v>
      </c>
      <c r="P277" s="10">
        <v>294</v>
      </c>
      <c r="Q277" s="10">
        <v>31</v>
      </c>
      <c r="R277" s="10">
        <v>55</v>
      </c>
      <c r="S277" s="10">
        <v>0</v>
      </c>
      <c r="T277" s="11">
        <f>SUM(C277:S277)</f>
        <v>22348</v>
      </c>
    </row>
    <row r="278" spans="1:20" ht="18" customHeight="1">
      <c r="A278" s="111"/>
      <c r="B278" s="17" t="s">
        <v>25</v>
      </c>
      <c r="C278" s="10">
        <v>36</v>
      </c>
      <c r="D278" s="10">
        <v>111</v>
      </c>
      <c r="E278" s="10">
        <v>26</v>
      </c>
      <c r="F278" s="10">
        <v>21</v>
      </c>
      <c r="G278" s="10">
        <v>29</v>
      </c>
      <c r="H278" s="10">
        <v>47</v>
      </c>
      <c r="I278" s="10">
        <v>3</v>
      </c>
      <c r="J278" s="10">
        <v>23</v>
      </c>
      <c r="K278" s="10">
        <v>20</v>
      </c>
      <c r="L278" s="10">
        <v>7</v>
      </c>
      <c r="M278" s="10">
        <v>370</v>
      </c>
      <c r="N278" s="10">
        <v>2</v>
      </c>
      <c r="O278" s="10">
        <v>10</v>
      </c>
      <c r="P278" s="10">
        <v>10</v>
      </c>
      <c r="Q278" s="10">
        <v>4</v>
      </c>
      <c r="R278" s="10">
        <v>5</v>
      </c>
      <c r="S278" s="10">
        <v>0</v>
      </c>
      <c r="T278" s="11">
        <f>SUM(C278:S278)</f>
        <v>724</v>
      </c>
    </row>
    <row r="279" spans="1:20" ht="18" customHeight="1">
      <c r="A279" s="111"/>
      <c r="B279" s="17" t="s">
        <v>26</v>
      </c>
      <c r="C279" s="12">
        <f t="shared" ref="C279:T279" si="139">C278/(C277+C278)</f>
        <v>1.7883755588673621E-2</v>
      </c>
      <c r="D279" s="12">
        <f t="shared" si="139"/>
        <v>8.2712369597615493E-2</v>
      </c>
      <c r="E279" s="12">
        <f t="shared" si="139"/>
        <v>2.6052104208416832E-2</v>
      </c>
      <c r="F279" s="12">
        <f t="shared" si="139"/>
        <v>7.8947368421052627E-2</v>
      </c>
      <c r="G279" s="12">
        <f t="shared" si="139"/>
        <v>0.10984848484848485</v>
      </c>
      <c r="H279" s="12">
        <f t="shared" si="139"/>
        <v>5.053763440860215E-2</v>
      </c>
      <c r="I279" s="12">
        <f t="shared" si="139"/>
        <v>3.6719706242350062E-3</v>
      </c>
      <c r="J279" s="12">
        <f t="shared" si="139"/>
        <v>9.6719932716568553E-3</v>
      </c>
      <c r="K279" s="12">
        <f t="shared" si="139"/>
        <v>4.7961630695443645E-2</v>
      </c>
      <c r="L279" s="12">
        <f t="shared" si="139"/>
        <v>8.717310087173101E-3</v>
      </c>
      <c r="M279" s="12">
        <f t="shared" si="139"/>
        <v>3.1743308167467399E-2</v>
      </c>
      <c r="N279" s="12">
        <f t="shared" si="139"/>
        <v>7.1428571428571425E-2</v>
      </c>
      <c r="O279" s="12">
        <f t="shared" si="139"/>
        <v>1.3140604467805518E-2</v>
      </c>
      <c r="P279" s="12">
        <f t="shared" si="139"/>
        <v>3.2894736842105261E-2</v>
      </c>
      <c r="Q279" s="12">
        <f t="shared" si="139"/>
        <v>0.11428571428571428</v>
      </c>
      <c r="R279" s="12">
        <f t="shared" si="139"/>
        <v>8.3333333333333329E-2</v>
      </c>
      <c r="S279" s="12" t="e">
        <f t="shared" si="139"/>
        <v>#DIV/0!</v>
      </c>
      <c r="T279" s="13">
        <f t="shared" si="139"/>
        <v>3.138002773925104E-2</v>
      </c>
    </row>
    <row r="280" spans="1:20" ht="18" customHeight="1">
      <c r="A280" s="111"/>
      <c r="B280" s="17" t="s">
        <v>22</v>
      </c>
      <c r="C280" s="10">
        <v>700</v>
      </c>
      <c r="D280" s="10">
        <v>360</v>
      </c>
      <c r="E280" s="10">
        <v>298</v>
      </c>
      <c r="F280" s="14">
        <v>96</v>
      </c>
      <c r="G280" s="10">
        <v>80</v>
      </c>
      <c r="H280" s="10">
        <v>330</v>
      </c>
      <c r="I280" s="10">
        <v>302</v>
      </c>
      <c r="J280" s="10">
        <v>530</v>
      </c>
      <c r="K280" s="10">
        <v>195</v>
      </c>
      <c r="L280" s="10">
        <v>219</v>
      </c>
      <c r="M280" s="10">
        <v>1704</v>
      </c>
      <c r="N280" s="10">
        <v>3</v>
      </c>
      <c r="O280" s="10">
        <v>189</v>
      </c>
      <c r="P280" s="10">
        <v>58</v>
      </c>
      <c r="Q280" s="10">
        <v>5</v>
      </c>
      <c r="R280" s="10">
        <v>5</v>
      </c>
      <c r="S280" s="10">
        <v>0</v>
      </c>
      <c r="T280" s="11">
        <f>SUM(C280:S280)</f>
        <v>5074</v>
      </c>
    </row>
    <row r="281" spans="1:20" ht="18" customHeight="1">
      <c r="A281" s="111"/>
      <c r="B281" s="17" t="s">
        <v>23</v>
      </c>
      <c r="C281" s="15">
        <f t="shared" ref="C281:T281" si="140">(C275+C276)/C280</f>
        <v>2.867142857142857</v>
      </c>
      <c r="D281" s="15">
        <f t="shared" si="140"/>
        <v>3.2583333333333333</v>
      </c>
      <c r="E281" s="15">
        <f t="shared" si="140"/>
        <v>2.8959731543624163</v>
      </c>
      <c r="F281" s="15">
        <f t="shared" si="140"/>
        <v>2.7604166666666665</v>
      </c>
      <c r="G281" s="15">
        <f t="shared" si="140"/>
        <v>3.2875000000000001</v>
      </c>
      <c r="H281" s="15">
        <f t="shared" si="140"/>
        <v>2.2575757575757578</v>
      </c>
      <c r="I281" s="15">
        <f t="shared" si="140"/>
        <v>2.2185430463576159</v>
      </c>
      <c r="J281" s="15">
        <f t="shared" si="140"/>
        <v>4.1132075471698117</v>
      </c>
      <c r="K281" s="15">
        <f t="shared" si="140"/>
        <v>1.8666666666666667</v>
      </c>
      <c r="L281" s="15">
        <f t="shared" si="140"/>
        <v>3.6392694063926943</v>
      </c>
      <c r="M281" s="15">
        <f t="shared" si="140"/>
        <v>6.82981220657277</v>
      </c>
      <c r="N281" s="15">
        <f t="shared" si="140"/>
        <v>9.3333333333333339</v>
      </c>
      <c r="O281" s="15">
        <f t="shared" si="140"/>
        <v>4.0264550264550261</v>
      </c>
      <c r="P281" s="15">
        <f t="shared" si="140"/>
        <v>5.2241379310344831</v>
      </c>
      <c r="Q281" s="15">
        <f t="shared" si="140"/>
        <v>7</v>
      </c>
      <c r="R281" s="15">
        <f t="shared" si="140"/>
        <v>11.6</v>
      </c>
      <c r="S281" s="15" t="e">
        <f t="shared" si="140"/>
        <v>#DIV/0!</v>
      </c>
      <c r="T281" s="16">
        <f t="shared" si="140"/>
        <v>4.3653921955065034</v>
      </c>
    </row>
    <row r="282" spans="1:20" ht="18" customHeight="1">
      <c r="A282" s="110">
        <v>44666</v>
      </c>
      <c r="B282" s="17" t="s">
        <v>20</v>
      </c>
      <c r="C282" s="10">
        <v>246</v>
      </c>
      <c r="D282" s="10">
        <v>277</v>
      </c>
      <c r="E282" s="10">
        <v>233</v>
      </c>
      <c r="F282" s="10">
        <v>92</v>
      </c>
      <c r="G282" s="10">
        <v>66</v>
      </c>
      <c r="H282" s="10">
        <v>287</v>
      </c>
      <c r="I282" s="10">
        <v>275</v>
      </c>
      <c r="J282" s="10">
        <v>301</v>
      </c>
      <c r="K282" s="10">
        <v>74</v>
      </c>
      <c r="L282" s="10">
        <v>173</v>
      </c>
      <c r="M282" s="10">
        <v>1142</v>
      </c>
      <c r="N282" s="10">
        <v>21</v>
      </c>
      <c r="O282" s="10">
        <v>198</v>
      </c>
      <c r="P282" s="10">
        <v>131</v>
      </c>
      <c r="Q282" s="10">
        <v>23</v>
      </c>
      <c r="R282" s="10">
        <v>51</v>
      </c>
      <c r="S282" s="10">
        <v>0</v>
      </c>
      <c r="T282" s="11">
        <f>SUM(C282:S282)</f>
        <v>3590</v>
      </c>
    </row>
    <row r="283" spans="1:20" ht="18" customHeight="1">
      <c r="A283" s="111"/>
      <c r="B283" s="17" t="s">
        <v>21</v>
      </c>
      <c r="C283" s="10">
        <v>1132</v>
      </c>
      <c r="D283" s="10">
        <v>1411</v>
      </c>
      <c r="E283" s="10">
        <v>516</v>
      </c>
      <c r="F283" s="10">
        <v>341</v>
      </c>
      <c r="G283" s="10">
        <v>359</v>
      </c>
      <c r="H283" s="10">
        <v>1210</v>
      </c>
      <c r="I283" s="10">
        <v>1135</v>
      </c>
      <c r="J283" s="10">
        <v>1087</v>
      </c>
      <c r="K283" s="10">
        <v>1245</v>
      </c>
      <c r="L283" s="10">
        <v>546</v>
      </c>
      <c r="M283" s="10">
        <v>8664</v>
      </c>
      <c r="N283" s="10">
        <v>5</v>
      </c>
      <c r="O283" s="10">
        <v>574</v>
      </c>
      <c r="P283" s="10">
        <v>403</v>
      </c>
      <c r="Q283" s="10">
        <v>80</v>
      </c>
      <c r="R283" s="10">
        <v>38</v>
      </c>
      <c r="S283" s="10">
        <v>0</v>
      </c>
      <c r="T283" s="11">
        <f>SUM(C283:S283)</f>
        <v>18746</v>
      </c>
    </row>
    <row r="284" spans="1:20" ht="18" customHeight="1">
      <c r="A284" s="111"/>
      <c r="B284" s="17" t="s">
        <v>24</v>
      </c>
      <c r="C284" s="10">
        <v>1358</v>
      </c>
      <c r="D284" s="10">
        <v>1648</v>
      </c>
      <c r="E284" s="10">
        <v>676</v>
      </c>
      <c r="F284" s="10">
        <v>405</v>
      </c>
      <c r="G284" s="10">
        <v>386</v>
      </c>
      <c r="H284" s="10">
        <v>1493</v>
      </c>
      <c r="I284" s="10">
        <v>1405</v>
      </c>
      <c r="J284" s="10">
        <v>1996</v>
      </c>
      <c r="K284" s="10">
        <v>1319</v>
      </c>
      <c r="L284" s="10">
        <v>727</v>
      </c>
      <c r="M284" s="10">
        <v>9753</v>
      </c>
      <c r="N284" s="10">
        <v>31</v>
      </c>
      <c r="O284" s="10">
        <v>762</v>
      </c>
      <c r="P284" s="10">
        <v>516</v>
      </c>
      <c r="Q284" s="10">
        <v>102</v>
      </c>
      <c r="R284" s="10">
        <v>84</v>
      </c>
      <c r="S284" s="10">
        <v>0</v>
      </c>
      <c r="T284" s="11">
        <f>SUM(C284:S284)</f>
        <v>22661</v>
      </c>
    </row>
    <row r="285" spans="1:20" ht="18" customHeight="1">
      <c r="A285" s="111"/>
      <c r="B285" s="17" t="s">
        <v>25</v>
      </c>
      <c r="C285" s="10">
        <v>26</v>
      </c>
      <c r="D285" s="10">
        <v>41</v>
      </c>
      <c r="E285" s="10">
        <v>76</v>
      </c>
      <c r="F285" s="10">
        <v>28</v>
      </c>
      <c r="G285" s="10">
        <v>40</v>
      </c>
      <c r="H285" s="10">
        <v>4</v>
      </c>
      <c r="I285" s="10">
        <v>6</v>
      </c>
      <c r="J285" s="10">
        <v>41</v>
      </c>
      <c r="K285" s="10">
        <v>4</v>
      </c>
      <c r="L285" s="10">
        <v>14</v>
      </c>
      <c r="M285" s="10">
        <v>529</v>
      </c>
      <c r="N285" s="10">
        <v>0</v>
      </c>
      <c r="O285" s="10">
        <v>11</v>
      </c>
      <c r="P285" s="10">
        <v>20</v>
      </c>
      <c r="Q285" s="10">
        <v>4</v>
      </c>
      <c r="R285" s="10">
        <v>8</v>
      </c>
      <c r="S285" s="10">
        <v>0</v>
      </c>
      <c r="T285" s="11">
        <f>SUM(C285:S285)</f>
        <v>852</v>
      </c>
    </row>
    <row r="286" spans="1:20" ht="18" customHeight="1">
      <c r="A286" s="111"/>
      <c r="B286" s="17" t="s">
        <v>26</v>
      </c>
      <c r="C286" s="12">
        <f t="shared" ref="C286:T286" si="141">C285/(C284+C285)</f>
        <v>1.8786127167630059E-2</v>
      </c>
      <c r="D286" s="12">
        <f t="shared" si="141"/>
        <v>2.4274718768502072E-2</v>
      </c>
      <c r="E286" s="12">
        <f t="shared" si="141"/>
        <v>0.10106382978723404</v>
      </c>
      <c r="F286" s="12">
        <f t="shared" si="141"/>
        <v>6.4665127020785224E-2</v>
      </c>
      <c r="G286" s="12">
        <f t="shared" si="141"/>
        <v>9.3896713615023469E-2</v>
      </c>
      <c r="H286" s="12">
        <f t="shared" si="141"/>
        <v>2.6720106880427524E-3</v>
      </c>
      <c r="I286" s="12">
        <f t="shared" si="141"/>
        <v>4.2523033309709423E-3</v>
      </c>
      <c r="J286" s="12">
        <f t="shared" si="141"/>
        <v>2.0127638684339717E-2</v>
      </c>
      <c r="K286" s="12">
        <f t="shared" si="141"/>
        <v>3.0234315948601664E-3</v>
      </c>
      <c r="L286" s="12">
        <f t="shared" si="141"/>
        <v>1.8893387314439947E-2</v>
      </c>
      <c r="M286" s="12">
        <f t="shared" si="141"/>
        <v>5.1449134409647927E-2</v>
      </c>
      <c r="N286" s="12">
        <f t="shared" si="141"/>
        <v>0</v>
      </c>
      <c r="O286" s="12">
        <f t="shared" si="141"/>
        <v>1.4230271668822769E-2</v>
      </c>
      <c r="P286" s="12">
        <f t="shared" si="141"/>
        <v>3.7313432835820892E-2</v>
      </c>
      <c r="Q286" s="12">
        <f t="shared" si="141"/>
        <v>3.7735849056603772E-2</v>
      </c>
      <c r="R286" s="12">
        <f t="shared" si="141"/>
        <v>8.6956521739130432E-2</v>
      </c>
      <c r="S286" s="12" t="e">
        <f t="shared" si="141"/>
        <v>#DIV/0!</v>
      </c>
      <c r="T286" s="13">
        <f t="shared" si="141"/>
        <v>3.623527410368732E-2</v>
      </c>
    </row>
    <row r="287" spans="1:20" ht="18" customHeight="1">
      <c r="A287" s="111"/>
      <c r="B287" s="17" t="s">
        <v>22</v>
      </c>
      <c r="C287" s="10">
        <v>601</v>
      </c>
      <c r="D287" s="10">
        <v>357</v>
      </c>
      <c r="E287" s="10">
        <v>285</v>
      </c>
      <c r="F287" s="14">
        <v>106</v>
      </c>
      <c r="G287" s="10">
        <v>64</v>
      </c>
      <c r="H287" s="10">
        <v>377</v>
      </c>
      <c r="I287" s="10">
        <v>402</v>
      </c>
      <c r="J287" s="10">
        <v>433</v>
      </c>
      <c r="K287" s="10">
        <v>234</v>
      </c>
      <c r="L287" s="10">
        <v>211</v>
      </c>
      <c r="M287" s="10">
        <v>1746</v>
      </c>
      <c r="N287" s="10">
        <v>2</v>
      </c>
      <c r="O287" s="10">
        <v>207</v>
      </c>
      <c r="P287" s="10">
        <v>112</v>
      </c>
      <c r="Q287" s="10">
        <v>11</v>
      </c>
      <c r="R287" s="10">
        <v>7</v>
      </c>
      <c r="S287" s="10">
        <v>0</v>
      </c>
      <c r="T287" s="11">
        <f>SUM(C287:S287)</f>
        <v>5155</v>
      </c>
    </row>
    <row r="288" spans="1:20" ht="18" customHeight="1">
      <c r="A288" s="111"/>
      <c r="B288" s="17" t="s">
        <v>23</v>
      </c>
      <c r="C288" s="15">
        <f t="shared" ref="C288:T288" si="142">(C282+C283)/C287</f>
        <v>2.2928452579034944</v>
      </c>
      <c r="D288" s="15">
        <f t="shared" si="142"/>
        <v>4.7282913165266107</v>
      </c>
      <c r="E288" s="15">
        <f t="shared" si="142"/>
        <v>2.6280701754385967</v>
      </c>
      <c r="F288" s="15">
        <f t="shared" si="142"/>
        <v>4.0849056603773581</v>
      </c>
      <c r="G288" s="15">
        <f t="shared" si="142"/>
        <v>6.640625</v>
      </c>
      <c r="H288" s="15">
        <f t="shared" si="142"/>
        <v>3.9708222811671088</v>
      </c>
      <c r="I288" s="15">
        <f t="shared" si="142"/>
        <v>3.5074626865671643</v>
      </c>
      <c r="J288" s="15">
        <f t="shared" si="142"/>
        <v>3.2055427251732103</v>
      </c>
      <c r="K288" s="15">
        <f t="shared" si="142"/>
        <v>5.6367521367521372</v>
      </c>
      <c r="L288" s="15">
        <f t="shared" si="142"/>
        <v>3.4075829383886256</v>
      </c>
      <c r="M288" s="15">
        <f t="shared" si="142"/>
        <v>5.6162657502863684</v>
      </c>
      <c r="N288" s="15">
        <f t="shared" si="142"/>
        <v>13</v>
      </c>
      <c r="O288" s="15">
        <f t="shared" si="142"/>
        <v>3.7294685990338166</v>
      </c>
      <c r="P288" s="15">
        <f t="shared" si="142"/>
        <v>4.7678571428571432</v>
      </c>
      <c r="Q288" s="15">
        <f t="shared" si="142"/>
        <v>9.3636363636363633</v>
      </c>
      <c r="R288" s="15">
        <f t="shared" si="142"/>
        <v>12.714285714285714</v>
      </c>
      <c r="S288" s="15" t="e">
        <f t="shared" si="142"/>
        <v>#DIV/0!</v>
      </c>
      <c r="T288" s="16">
        <f t="shared" si="142"/>
        <v>4.332880698351115</v>
      </c>
    </row>
    <row r="289" spans="1:20" ht="18" customHeight="1">
      <c r="A289" s="110">
        <v>44667</v>
      </c>
      <c r="B289" s="17" t="s">
        <v>20</v>
      </c>
      <c r="C289" s="10">
        <v>188</v>
      </c>
      <c r="D289" s="10">
        <v>170</v>
      </c>
      <c r="E289" s="10">
        <v>127</v>
      </c>
      <c r="F289" s="10">
        <v>143</v>
      </c>
      <c r="G289" s="10">
        <v>145</v>
      </c>
      <c r="H289" s="10">
        <v>157</v>
      </c>
      <c r="I289" s="10">
        <v>84</v>
      </c>
      <c r="J289" s="10">
        <v>890</v>
      </c>
      <c r="K289" s="10">
        <v>51</v>
      </c>
      <c r="L289" s="10">
        <v>103</v>
      </c>
      <c r="M289" s="10">
        <v>1002</v>
      </c>
      <c r="N289" s="10">
        <v>9</v>
      </c>
      <c r="O289" s="10">
        <v>87</v>
      </c>
      <c r="P289" s="10">
        <v>46</v>
      </c>
      <c r="Q289" s="10">
        <v>23</v>
      </c>
      <c r="R289" s="10">
        <v>13</v>
      </c>
      <c r="S289" s="10">
        <v>0</v>
      </c>
      <c r="T289" s="11">
        <f>SUM(C289:S289)</f>
        <v>3238</v>
      </c>
    </row>
    <row r="290" spans="1:20" ht="18" customHeight="1">
      <c r="A290" s="111"/>
      <c r="B290" s="17" t="s">
        <v>21</v>
      </c>
      <c r="C290" s="10">
        <v>1371</v>
      </c>
      <c r="D290" s="10">
        <v>1255</v>
      </c>
      <c r="E290" s="10">
        <v>579</v>
      </c>
      <c r="F290" s="10">
        <v>988</v>
      </c>
      <c r="G290" s="10">
        <v>940</v>
      </c>
      <c r="H290" s="10">
        <v>761</v>
      </c>
      <c r="I290" s="10">
        <v>771</v>
      </c>
      <c r="J290" s="10">
        <v>2132</v>
      </c>
      <c r="K290" s="10">
        <v>1234</v>
      </c>
      <c r="L290" s="10">
        <v>278</v>
      </c>
      <c r="M290" s="10">
        <v>9767</v>
      </c>
      <c r="N290" s="10">
        <v>11</v>
      </c>
      <c r="O290" s="10">
        <v>320</v>
      </c>
      <c r="P290" s="10">
        <v>258</v>
      </c>
      <c r="Q290" s="10">
        <v>28</v>
      </c>
      <c r="R290" s="10">
        <v>36</v>
      </c>
      <c r="S290" s="10">
        <v>0</v>
      </c>
      <c r="T290" s="11">
        <f>SUM(C290:S290)</f>
        <v>20729</v>
      </c>
    </row>
    <row r="291" spans="1:20" ht="18" customHeight="1">
      <c r="A291" s="111"/>
      <c r="B291" s="17" t="s">
        <v>24</v>
      </c>
      <c r="C291" s="10">
        <v>1527</v>
      </c>
      <c r="D291" s="10">
        <v>1485</v>
      </c>
      <c r="E291" s="10">
        <v>682</v>
      </c>
      <c r="F291" s="10">
        <v>1111</v>
      </c>
      <c r="G291" s="10">
        <v>1287</v>
      </c>
      <c r="H291" s="10">
        <v>990</v>
      </c>
      <c r="I291" s="10">
        <v>854</v>
      </c>
      <c r="J291" s="10">
        <v>3041</v>
      </c>
      <c r="K291" s="10">
        <v>1279</v>
      </c>
      <c r="L291" s="10">
        <v>672</v>
      </c>
      <c r="M291" s="10">
        <v>10365</v>
      </c>
      <c r="N291" s="10">
        <v>21</v>
      </c>
      <c r="O291" s="10">
        <v>406</v>
      </c>
      <c r="P291" s="10">
        <v>299</v>
      </c>
      <c r="Q291" s="10">
        <v>50</v>
      </c>
      <c r="R291" s="10">
        <v>29</v>
      </c>
      <c r="S291" s="10">
        <v>0</v>
      </c>
      <c r="T291" s="11">
        <f>SUM(C291:S291)</f>
        <v>24098</v>
      </c>
    </row>
    <row r="292" spans="1:20" ht="18" customHeight="1">
      <c r="A292" s="111"/>
      <c r="B292" s="17" t="s">
        <v>25</v>
      </c>
      <c r="C292" s="10">
        <v>38</v>
      </c>
      <c r="D292" s="10">
        <v>47</v>
      </c>
      <c r="E292" s="10">
        <v>24</v>
      </c>
      <c r="F292" s="10">
        <v>23</v>
      </c>
      <c r="G292" s="10">
        <v>44</v>
      </c>
      <c r="H292" s="10">
        <v>37</v>
      </c>
      <c r="I292" s="10">
        <v>6</v>
      </c>
      <c r="J292" s="10">
        <v>19</v>
      </c>
      <c r="K292" s="10">
        <v>14</v>
      </c>
      <c r="L292" s="10">
        <v>13</v>
      </c>
      <c r="M292" s="10">
        <v>426</v>
      </c>
      <c r="N292" s="10">
        <v>0</v>
      </c>
      <c r="O292" s="10">
        <v>4</v>
      </c>
      <c r="P292" s="10">
        <v>6</v>
      </c>
      <c r="Q292" s="10">
        <v>1</v>
      </c>
      <c r="R292" s="10">
        <v>20</v>
      </c>
      <c r="S292" s="10">
        <v>0</v>
      </c>
      <c r="T292" s="11">
        <f>SUM(C292:S292)</f>
        <v>722</v>
      </c>
    </row>
    <row r="293" spans="1:20" ht="18" customHeight="1">
      <c r="A293" s="111"/>
      <c r="B293" s="17" t="s">
        <v>26</v>
      </c>
      <c r="C293" s="12">
        <f t="shared" ref="C293:T293" si="143">C292/(C291+C292)</f>
        <v>2.428115015974441E-2</v>
      </c>
      <c r="D293" s="12">
        <f t="shared" si="143"/>
        <v>3.0678851174934726E-2</v>
      </c>
      <c r="E293" s="12">
        <f t="shared" si="143"/>
        <v>3.39943342776204E-2</v>
      </c>
      <c r="F293" s="12">
        <f t="shared" si="143"/>
        <v>2.0282186948853614E-2</v>
      </c>
      <c r="G293" s="12">
        <f t="shared" si="143"/>
        <v>3.3057851239669422E-2</v>
      </c>
      <c r="H293" s="12">
        <f t="shared" si="143"/>
        <v>3.6027263875365138E-2</v>
      </c>
      <c r="I293" s="12">
        <f t="shared" si="143"/>
        <v>6.9767441860465115E-3</v>
      </c>
      <c r="J293" s="12">
        <f t="shared" si="143"/>
        <v>6.2091503267973852E-3</v>
      </c>
      <c r="K293" s="12">
        <f t="shared" si="143"/>
        <v>1.082753286929621E-2</v>
      </c>
      <c r="L293" s="12">
        <f t="shared" si="143"/>
        <v>1.8978102189781021E-2</v>
      </c>
      <c r="M293" s="12">
        <f t="shared" si="143"/>
        <v>3.9477342229635809E-2</v>
      </c>
      <c r="N293" s="12">
        <f t="shared" si="143"/>
        <v>0</v>
      </c>
      <c r="O293" s="12">
        <f t="shared" si="143"/>
        <v>9.7560975609756097E-3</v>
      </c>
      <c r="P293" s="12">
        <f t="shared" si="143"/>
        <v>1.9672131147540985E-2</v>
      </c>
      <c r="Q293" s="12">
        <f t="shared" si="143"/>
        <v>1.9607843137254902E-2</v>
      </c>
      <c r="R293" s="12">
        <f t="shared" si="143"/>
        <v>0.40816326530612246</v>
      </c>
      <c r="S293" s="12" t="e">
        <f t="shared" si="143"/>
        <v>#DIV/0!</v>
      </c>
      <c r="T293" s="13">
        <f t="shared" si="143"/>
        <v>2.9089443996776793E-2</v>
      </c>
    </row>
    <row r="294" spans="1:20" ht="18" customHeight="1">
      <c r="A294" s="111"/>
      <c r="B294" s="17" t="s">
        <v>22</v>
      </c>
      <c r="C294" s="10">
        <v>570</v>
      </c>
      <c r="D294" s="10">
        <v>374</v>
      </c>
      <c r="E294" s="10">
        <v>179</v>
      </c>
      <c r="F294" s="14">
        <v>320</v>
      </c>
      <c r="G294" s="10">
        <v>280</v>
      </c>
      <c r="H294" s="10">
        <v>365</v>
      </c>
      <c r="I294" s="10">
        <v>307</v>
      </c>
      <c r="J294" s="10">
        <v>562</v>
      </c>
      <c r="K294" s="10">
        <v>333</v>
      </c>
      <c r="L294" s="10">
        <v>177</v>
      </c>
      <c r="M294" s="10">
        <v>1778</v>
      </c>
      <c r="N294" s="10">
        <v>1</v>
      </c>
      <c r="O294" s="10">
        <v>52</v>
      </c>
      <c r="P294" s="10">
        <v>62</v>
      </c>
      <c r="Q294" s="10">
        <v>4</v>
      </c>
      <c r="R294" s="10">
        <v>4</v>
      </c>
      <c r="S294" s="10">
        <v>0</v>
      </c>
      <c r="T294" s="11">
        <f>SUM(C294:S294)</f>
        <v>5368</v>
      </c>
    </row>
    <row r="295" spans="1:20" ht="18" customHeight="1">
      <c r="A295" s="111"/>
      <c r="B295" s="17" t="s">
        <v>23</v>
      </c>
      <c r="C295" s="15">
        <f t="shared" ref="C295:T295" si="144">(C289+C290)/C294</f>
        <v>2.7350877192982455</v>
      </c>
      <c r="D295" s="15">
        <f t="shared" si="144"/>
        <v>3.8101604278074865</v>
      </c>
      <c r="E295" s="15">
        <f t="shared" si="144"/>
        <v>3.9441340782122905</v>
      </c>
      <c r="F295" s="15">
        <f t="shared" si="144"/>
        <v>3.5343749999999998</v>
      </c>
      <c r="G295" s="15">
        <f t="shared" si="144"/>
        <v>3.875</v>
      </c>
      <c r="H295" s="15">
        <f t="shared" si="144"/>
        <v>2.515068493150685</v>
      </c>
      <c r="I295" s="15">
        <f t="shared" si="144"/>
        <v>2.785016286644951</v>
      </c>
      <c r="J295" s="15">
        <f t="shared" si="144"/>
        <v>5.3772241992882561</v>
      </c>
      <c r="K295" s="15">
        <f t="shared" si="144"/>
        <v>3.8588588588588588</v>
      </c>
      <c r="L295" s="15">
        <f t="shared" si="144"/>
        <v>2.152542372881356</v>
      </c>
      <c r="M295" s="15">
        <f t="shared" si="144"/>
        <v>6.0568053993250848</v>
      </c>
      <c r="N295" s="15">
        <f t="shared" si="144"/>
        <v>20</v>
      </c>
      <c r="O295" s="15">
        <f t="shared" si="144"/>
        <v>7.8269230769230766</v>
      </c>
      <c r="P295" s="15">
        <f t="shared" si="144"/>
        <v>4.903225806451613</v>
      </c>
      <c r="Q295" s="15">
        <f t="shared" si="144"/>
        <v>12.75</v>
      </c>
      <c r="R295" s="15">
        <f t="shared" si="144"/>
        <v>12.25</v>
      </c>
      <c r="S295" s="15" t="e">
        <f t="shared" si="144"/>
        <v>#DIV/0!</v>
      </c>
      <c r="T295" s="16">
        <f t="shared" si="144"/>
        <v>4.4647913561847989</v>
      </c>
    </row>
    <row r="296" spans="1:20" ht="18" customHeight="1">
      <c r="A296" s="110">
        <v>44668</v>
      </c>
      <c r="B296" s="17" t="s">
        <v>20</v>
      </c>
      <c r="C296" s="10">
        <v>186</v>
      </c>
      <c r="D296" s="10">
        <v>167</v>
      </c>
      <c r="E296" s="10">
        <v>62</v>
      </c>
      <c r="F296" s="10">
        <v>127</v>
      </c>
      <c r="G296" s="10">
        <v>330</v>
      </c>
      <c r="H296" s="10">
        <v>266</v>
      </c>
      <c r="I296" s="10">
        <v>26</v>
      </c>
      <c r="J296" s="10">
        <v>106</v>
      </c>
      <c r="K296" s="10">
        <v>85</v>
      </c>
      <c r="L296" s="10">
        <v>356</v>
      </c>
      <c r="M296" s="10">
        <v>521</v>
      </c>
      <c r="N296" s="10">
        <v>5</v>
      </c>
      <c r="O296" s="10">
        <v>153</v>
      </c>
      <c r="P296" s="10">
        <v>17</v>
      </c>
      <c r="Q296" s="10">
        <v>1</v>
      </c>
      <c r="R296" s="10">
        <v>9</v>
      </c>
      <c r="S296" s="10">
        <v>0</v>
      </c>
      <c r="T296" s="11">
        <f>SUM(C296:S296)</f>
        <v>2417</v>
      </c>
    </row>
    <row r="297" spans="1:20" ht="18" customHeight="1">
      <c r="A297" s="111"/>
      <c r="B297" s="17" t="s">
        <v>21</v>
      </c>
      <c r="C297" s="10">
        <v>1705</v>
      </c>
      <c r="D297" s="10">
        <v>1369</v>
      </c>
      <c r="E297" s="10">
        <v>568</v>
      </c>
      <c r="F297" s="10">
        <v>712</v>
      </c>
      <c r="G297" s="10">
        <v>894</v>
      </c>
      <c r="H297" s="10">
        <v>817</v>
      </c>
      <c r="I297" s="10">
        <v>855</v>
      </c>
      <c r="J297" s="10">
        <v>2131</v>
      </c>
      <c r="K297" s="10">
        <v>1265</v>
      </c>
      <c r="L297" s="10">
        <v>618</v>
      </c>
      <c r="M297" s="10">
        <v>6831</v>
      </c>
      <c r="N297" s="10">
        <v>19</v>
      </c>
      <c r="O297" s="10">
        <v>685</v>
      </c>
      <c r="P297" s="10">
        <v>329</v>
      </c>
      <c r="Q297" s="10">
        <v>18</v>
      </c>
      <c r="R297" s="10">
        <v>41</v>
      </c>
      <c r="S297" s="10">
        <v>0</v>
      </c>
      <c r="T297" s="11">
        <f>SUM(C297:S297)</f>
        <v>18857</v>
      </c>
    </row>
    <row r="298" spans="1:20" ht="18" customHeight="1">
      <c r="A298" s="111"/>
      <c r="B298" s="17" t="s">
        <v>24</v>
      </c>
      <c r="C298" s="10">
        <v>1826</v>
      </c>
      <c r="D298" s="10">
        <v>1499</v>
      </c>
      <c r="E298" s="10">
        <v>704</v>
      </c>
      <c r="F298" s="10">
        <v>827</v>
      </c>
      <c r="G298" s="10">
        <v>1193</v>
      </c>
      <c r="H298" s="10">
        <v>1144</v>
      </c>
      <c r="I298" s="10">
        <v>876</v>
      </c>
      <c r="J298" s="10">
        <v>2378</v>
      </c>
      <c r="K298" s="10">
        <v>1439</v>
      </c>
      <c r="L298" s="10">
        <v>966</v>
      </c>
      <c r="M298" s="10">
        <v>7510</v>
      </c>
      <c r="N298" s="10">
        <v>23</v>
      </c>
      <c r="O298" s="10">
        <v>897</v>
      </c>
      <c r="P298" s="10">
        <v>360</v>
      </c>
      <c r="Q298" s="10">
        <v>15</v>
      </c>
      <c r="R298" s="10">
        <v>30</v>
      </c>
      <c r="S298" s="10">
        <v>0</v>
      </c>
      <c r="T298" s="11">
        <f>SUM(C298:S298)</f>
        <v>21687</v>
      </c>
    </row>
    <row r="299" spans="1:20" ht="18" customHeight="1">
      <c r="A299" s="111"/>
      <c r="B299" s="17" t="s">
        <v>25</v>
      </c>
      <c r="C299" s="10">
        <v>70</v>
      </c>
      <c r="D299" s="10">
        <v>54</v>
      </c>
      <c r="E299" s="10">
        <v>35</v>
      </c>
      <c r="F299" s="10">
        <v>15</v>
      </c>
      <c r="G299" s="10">
        <v>32</v>
      </c>
      <c r="H299" s="10">
        <v>22</v>
      </c>
      <c r="I299" s="10">
        <v>11</v>
      </c>
      <c r="J299" s="10">
        <v>24</v>
      </c>
      <c r="K299" s="10">
        <v>11</v>
      </c>
      <c r="L299" s="10">
        <v>12</v>
      </c>
      <c r="M299" s="10">
        <v>230</v>
      </c>
      <c r="N299" s="10">
        <v>1</v>
      </c>
      <c r="O299" s="10">
        <v>8</v>
      </c>
      <c r="P299" s="10">
        <v>9</v>
      </c>
      <c r="Q299" s="10">
        <v>5</v>
      </c>
      <c r="R299" s="10">
        <v>22</v>
      </c>
      <c r="S299" s="10">
        <v>0</v>
      </c>
      <c r="T299" s="11">
        <f>SUM(C299:S299)</f>
        <v>561</v>
      </c>
    </row>
    <row r="300" spans="1:20" ht="18" customHeight="1">
      <c r="A300" s="111"/>
      <c r="B300" s="17" t="s">
        <v>26</v>
      </c>
      <c r="C300" s="12">
        <f t="shared" ref="C300:T300" si="145">C299/(C298+C299)</f>
        <v>3.6919831223628692E-2</v>
      </c>
      <c r="D300" s="12">
        <f t="shared" si="145"/>
        <v>3.4771410173857049E-2</v>
      </c>
      <c r="E300" s="12">
        <f t="shared" si="145"/>
        <v>4.7361299052774017E-2</v>
      </c>
      <c r="F300" s="12">
        <f t="shared" si="145"/>
        <v>1.7814726840855107E-2</v>
      </c>
      <c r="G300" s="12">
        <f t="shared" si="145"/>
        <v>2.6122448979591838E-2</v>
      </c>
      <c r="H300" s="12">
        <f t="shared" si="145"/>
        <v>1.8867924528301886E-2</v>
      </c>
      <c r="I300" s="12">
        <f t="shared" si="145"/>
        <v>1.2401352874859075E-2</v>
      </c>
      <c r="J300" s="12">
        <f t="shared" si="145"/>
        <v>9.9916736053288924E-3</v>
      </c>
      <c r="K300" s="12">
        <f t="shared" si="145"/>
        <v>7.5862068965517242E-3</v>
      </c>
      <c r="L300" s="12">
        <f t="shared" si="145"/>
        <v>1.2269938650306749E-2</v>
      </c>
      <c r="M300" s="12">
        <f t="shared" si="145"/>
        <v>2.9715762273901807E-2</v>
      </c>
      <c r="N300" s="12">
        <f t="shared" si="145"/>
        <v>4.1666666666666664E-2</v>
      </c>
      <c r="O300" s="12">
        <f t="shared" si="145"/>
        <v>8.8397790055248626E-3</v>
      </c>
      <c r="P300" s="12">
        <f t="shared" si="145"/>
        <v>2.4390243902439025E-2</v>
      </c>
      <c r="Q300" s="12">
        <f t="shared" si="145"/>
        <v>0.25</v>
      </c>
      <c r="R300" s="12">
        <f t="shared" si="145"/>
        <v>0.42307692307692307</v>
      </c>
      <c r="S300" s="12" t="e">
        <f t="shared" si="145"/>
        <v>#DIV/0!</v>
      </c>
      <c r="T300" s="13">
        <f t="shared" si="145"/>
        <v>2.5215749730312837E-2</v>
      </c>
    </row>
    <row r="301" spans="1:20" ht="18" customHeight="1">
      <c r="A301" s="111"/>
      <c r="B301" s="17" t="s">
        <v>22</v>
      </c>
      <c r="C301" s="10">
        <v>681</v>
      </c>
      <c r="D301" s="10">
        <v>349</v>
      </c>
      <c r="E301" s="10">
        <v>175</v>
      </c>
      <c r="F301" s="14">
        <v>292</v>
      </c>
      <c r="G301" s="10">
        <v>206</v>
      </c>
      <c r="H301" s="10">
        <v>398</v>
      </c>
      <c r="I301" s="10">
        <v>300</v>
      </c>
      <c r="J301" s="10">
        <v>506</v>
      </c>
      <c r="K301" s="10">
        <v>413</v>
      </c>
      <c r="L301" s="10">
        <v>204</v>
      </c>
      <c r="M301" s="10">
        <v>1550</v>
      </c>
      <c r="N301" s="10">
        <v>0</v>
      </c>
      <c r="O301" s="10">
        <v>162</v>
      </c>
      <c r="P301" s="10">
        <v>84</v>
      </c>
      <c r="Q301" s="10">
        <v>5</v>
      </c>
      <c r="R301" s="10">
        <v>1</v>
      </c>
      <c r="S301" s="10">
        <v>0</v>
      </c>
      <c r="T301" s="11">
        <f>SUM(C301:S301)</f>
        <v>5326</v>
      </c>
    </row>
    <row r="302" spans="1:20" ht="18" customHeight="1">
      <c r="A302" s="111"/>
      <c r="B302" s="17" t="s">
        <v>23</v>
      </c>
      <c r="C302" s="15">
        <f t="shared" ref="C302:T302" si="146">(C296+C297)/C301</f>
        <v>2.7767988252569751</v>
      </c>
      <c r="D302" s="15">
        <f t="shared" si="146"/>
        <v>4.4011461318051577</v>
      </c>
      <c r="E302" s="15">
        <f t="shared" si="146"/>
        <v>3.6</v>
      </c>
      <c r="F302" s="15">
        <f t="shared" si="146"/>
        <v>2.8732876712328768</v>
      </c>
      <c r="G302" s="15">
        <f t="shared" si="146"/>
        <v>5.941747572815534</v>
      </c>
      <c r="H302" s="15">
        <f t="shared" si="146"/>
        <v>2.721105527638191</v>
      </c>
      <c r="I302" s="15">
        <f t="shared" si="146"/>
        <v>2.9366666666666665</v>
      </c>
      <c r="J302" s="15">
        <f t="shared" si="146"/>
        <v>4.4209486166007901</v>
      </c>
      <c r="K302" s="15">
        <f t="shared" si="146"/>
        <v>3.2687651331719128</v>
      </c>
      <c r="L302" s="15">
        <f t="shared" si="146"/>
        <v>4.7745098039215685</v>
      </c>
      <c r="M302" s="15">
        <f t="shared" si="146"/>
        <v>4.7432258064516128</v>
      </c>
      <c r="N302" s="15" t="e">
        <f t="shared" si="146"/>
        <v>#DIV/0!</v>
      </c>
      <c r="O302" s="15">
        <f t="shared" si="146"/>
        <v>5.1728395061728394</v>
      </c>
      <c r="P302" s="15">
        <f t="shared" si="146"/>
        <v>4.1190476190476186</v>
      </c>
      <c r="Q302" s="15">
        <f t="shared" si="146"/>
        <v>3.8</v>
      </c>
      <c r="R302" s="15">
        <f t="shared" si="146"/>
        <v>50</v>
      </c>
      <c r="S302" s="15" t="e">
        <f t="shared" si="146"/>
        <v>#DIV/0!</v>
      </c>
      <c r="T302" s="16">
        <f t="shared" si="146"/>
        <v>3.9943672549755913</v>
      </c>
    </row>
    <row r="303" spans="1:20" ht="18" customHeight="1">
      <c r="A303" s="110">
        <v>44669</v>
      </c>
      <c r="B303" s="17" t="s">
        <v>20</v>
      </c>
      <c r="C303" s="10">
        <v>362</v>
      </c>
      <c r="D303" s="10">
        <v>68</v>
      </c>
      <c r="E303" s="10">
        <v>193</v>
      </c>
      <c r="F303" s="10">
        <v>203</v>
      </c>
      <c r="G303" s="10">
        <v>21</v>
      </c>
      <c r="H303" s="10">
        <v>233</v>
      </c>
      <c r="I303" s="10">
        <v>64</v>
      </c>
      <c r="J303" s="10">
        <v>312</v>
      </c>
      <c r="K303" s="10">
        <v>203</v>
      </c>
      <c r="L303" s="10">
        <v>72</v>
      </c>
      <c r="M303" s="10">
        <v>1075</v>
      </c>
      <c r="N303" s="10">
        <v>3</v>
      </c>
      <c r="O303" s="10">
        <v>191</v>
      </c>
      <c r="P303" s="10">
        <v>77</v>
      </c>
      <c r="Q303" s="10">
        <v>2</v>
      </c>
      <c r="R303" s="10">
        <v>5</v>
      </c>
      <c r="S303" s="10">
        <v>0</v>
      </c>
      <c r="T303" s="11">
        <f>SUM(C303:S303)</f>
        <v>3084</v>
      </c>
    </row>
    <row r="304" spans="1:20" ht="18" customHeight="1">
      <c r="A304" s="111"/>
      <c r="B304" s="17" t="s">
        <v>21</v>
      </c>
      <c r="C304" s="10">
        <v>2865</v>
      </c>
      <c r="D304" s="10">
        <v>501</v>
      </c>
      <c r="E304" s="10">
        <v>474</v>
      </c>
      <c r="F304" s="10">
        <v>797</v>
      </c>
      <c r="G304" s="10">
        <v>334</v>
      </c>
      <c r="H304" s="10">
        <v>845</v>
      </c>
      <c r="I304" s="10">
        <v>381</v>
      </c>
      <c r="J304" s="10">
        <v>949</v>
      </c>
      <c r="K304" s="10">
        <v>825</v>
      </c>
      <c r="L304" s="10">
        <v>492</v>
      </c>
      <c r="M304" s="10">
        <v>7561</v>
      </c>
      <c r="N304" s="10">
        <v>3</v>
      </c>
      <c r="O304" s="10">
        <v>570</v>
      </c>
      <c r="P304" s="10">
        <v>176</v>
      </c>
      <c r="Q304" s="10">
        <v>10</v>
      </c>
      <c r="R304" s="10">
        <v>16</v>
      </c>
      <c r="S304" s="10">
        <v>0</v>
      </c>
      <c r="T304" s="11">
        <f>SUM(C304:S304)</f>
        <v>16799</v>
      </c>
    </row>
    <row r="305" spans="1:20" ht="18" customHeight="1">
      <c r="A305" s="111"/>
      <c r="B305" s="17" t="s">
        <v>24</v>
      </c>
      <c r="C305" s="10">
        <v>3205</v>
      </c>
      <c r="D305" s="10">
        <v>535</v>
      </c>
      <c r="E305" s="10">
        <v>658</v>
      </c>
      <c r="F305" s="10">
        <v>985</v>
      </c>
      <c r="G305" s="10">
        <v>363</v>
      </c>
      <c r="H305" s="10">
        <v>1056</v>
      </c>
      <c r="I305" s="10">
        <v>478</v>
      </c>
      <c r="J305" s="10">
        <v>1356</v>
      </c>
      <c r="K305" s="10">
        <v>1017</v>
      </c>
      <c r="L305" s="10">
        <v>579</v>
      </c>
      <c r="M305" s="10">
        <v>8603</v>
      </c>
      <c r="N305" s="10">
        <v>7</v>
      </c>
      <c r="O305" s="10">
        <v>760</v>
      </c>
      <c r="P305" s="10">
        <v>230</v>
      </c>
      <c r="Q305" s="10">
        <v>14</v>
      </c>
      <c r="R305" s="10">
        <v>20</v>
      </c>
      <c r="S305" s="10">
        <v>0</v>
      </c>
      <c r="T305" s="11">
        <f>SUM(C305:S305)</f>
        <v>19866</v>
      </c>
    </row>
    <row r="306" spans="1:20" ht="18" customHeight="1">
      <c r="A306" s="111"/>
      <c r="B306" s="17" t="s">
        <v>25</v>
      </c>
      <c r="C306" s="10">
        <v>118</v>
      </c>
      <c r="D306" s="10">
        <v>37</v>
      </c>
      <c r="E306" s="10">
        <v>22</v>
      </c>
      <c r="F306" s="10">
        <v>25</v>
      </c>
      <c r="G306" s="10">
        <v>8</v>
      </c>
      <c r="H306" s="10">
        <v>36</v>
      </c>
      <c r="I306" s="10">
        <v>3</v>
      </c>
      <c r="J306" s="10">
        <v>16</v>
      </c>
      <c r="K306" s="10">
        <v>13</v>
      </c>
      <c r="L306" s="10">
        <v>9</v>
      </c>
      <c r="M306" s="10">
        <v>228</v>
      </c>
      <c r="N306" s="10">
        <v>0</v>
      </c>
      <c r="O306" s="10">
        <v>2</v>
      </c>
      <c r="P306" s="10">
        <v>27</v>
      </c>
      <c r="Q306" s="10">
        <v>0</v>
      </c>
      <c r="R306" s="10">
        <v>6</v>
      </c>
      <c r="S306" s="10">
        <v>0</v>
      </c>
      <c r="T306" s="11">
        <f>SUM(C306:S306)</f>
        <v>550</v>
      </c>
    </row>
    <row r="307" spans="1:20" ht="18" customHeight="1">
      <c r="A307" s="111"/>
      <c r="B307" s="17" t="s">
        <v>26</v>
      </c>
      <c r="C307" s="12">
        <f t="shared" ref="C307:T307" si="147">C306/(C305+C306)</f>
        <v>3.5510081251880828E-2</v>
      </c>
      <c r="D307" s="12">
        <f t="shared" si="147"/>
        <v>6.4685314685314688E-2</v>
      </c>
      <c r="E307" s="12">
        <f t="shared" si="147"/>
        <v>3.2352941176470591E-2</v>
      </c>
      <c r="F307" s="12">
        <f t="shared" si="147"/>
        <v>2.4752475247524754E-2</v>
      </c>
      <c r="G307" s="12">
        <f t="shared" si="147"/>
        <v>2.15633423180593E-2</v>
      </c>
      <c r="H307" s="12">
        <f t="shared" si="147"/>
        <v>3.2967032967032968E-2</v>
      </c>
      <c r="I307" s="12">
        <f t="shared" si="147"/>
        <v>6.2370062370062374E-3</v>
      </c>
      <c r="J307" s="12">
        <f t="shared" si="147"/>
        <v>1.1661807580174927E-2</v>
      </c>
      <c r="K307" s="12">
        <f t="shared" si="147"/>
        <v>1.262135922330097E-2</v>
      </c>
      <c r="L307" s="12">
        <f t="shared" si="147"/>
        <v>1.5306122448979591E-2</v>
      </c>
      <c r="M307" s="12">
        <f t="shared" si="147"/>
        <v>2.5818140640924019E-2</v>
      </c>
      <c r="N307" s="12">
        <f t="shared" si="147"/>
        <v>0</v>
      </c>
      <c r="O307" s="12">
        <f t="shared" si="147"/>
        <v>2.6246719160104987E-3</v>
      </c>
      <c r="P307" s="12">
        <f t="shared" si="147"/>
        <v>0.10505836575875487</v>
      </c>
      <c r="Q307" s="12">
        <f t="shared" si="147"/>
        <v>0</v>
      </c>
      <c r="R307" s="12">
        <f t="shared" si="147"/>
        <v>0.23076923076923078</v>
      </c>
      <c r="S307" s="12" t="e">
        <f t="shared" si="147"/>
        <v>#DIV/0!</v>
      </c>
      <c r="T307" s="13">
        <f t="shared" si="147"/>
        <v>2.6939655172413791E-2</v>
      </c>
    </row>
    <row r="308" spans="1:20" ht="18" customHeight="1">
      <c r="A308" s="111"/>
      <c r="B308" s="17" t="s">
        <v>22</v>
      </c>
      <c r="C308" s="10">
        <v>915</v>
      </c>
      <c r="D308" s="10">
        <v>171</v>
      </c>
      <c r="E308" s="10">
        <v>192</v>
      </c>
      <c r="F308" s="14">
        <v>290</v>
      </c>
      <c r="G308" s="10">
        <v>130</v>
      </c>
      <c r="H308" s="10">
        <v>433</v>
      </c>
      <c r="I308" s="10">
        <v>178</v>
      </c>
      <c r="J308" s="10">
        <v>328</v>
      </c>
      <c r="K308" s="10">
        <v>346</v>
      </c>
      <c r="L308" s="10">
        <v>185</v>
      </c>
      <c r="M308" s="10">
        <v>1397</v>
      </c>
      <c r="N308" s="10">
        <v>0</v>
      </c>
      <c r="O308" s="10">
        <v>201</v>
      </c>
      <c r="P308" s="10">
        <v>52</v>
      </c>
      <c r="Q308" s="10">
        <v>1</v>
      </c>
      <c r="R308" s="10">
        <v>0</v>
      </c>
      <c r="S308" s="10">
        <v>0</v>
      </c>
      <c r="T308" s="11">
        <f>SUM(C308:S308)</f>
        <v>4819</v>
      </c>
    </row>
    <row r="309" spans="1:20" ht="18" customHeight="1">
      <c r="A309" s="111"/>
      <c r="B309" s="17" t="s">
        <v>23</v>
      </c>
      <c r="C309" s="15">
        <f t="shared" ref="C309:T309" si="148">(C303+C304)/C308</f>
        <v>3.526775956284153</v>
      </c>
      <c r="D309" s="15">
        <f t="shared" si="148"/>
        <v>3.327485380116959</v>
      </c>
      <c r="E309" s="15">
        <f t="shared" si="148"/>
        <v>3.4739583333333335</v>
      </c>
      <c r="F309" s="15">
        <f t="shared" si="148"/>
        <v>3.4482758620689653</v>
      </c>
      <c r="G309" s="15">
        <f t="shared" si="148"/>
        <v>2.7307692307692308</v>
      </c>
      <c r="H309" s="15">
        <f t="shared" si="148"/>
        <v>2.4896073903002311</v>
      </c>
      <c r="I309" s="15">
        <f t="shared" si="148"/>
        <v>2.5</v>
      </c>
      <c r="J309" s="15">
        <f t="shared" si="148"/>
        <v>3.8445121951219514</v>
      </c>
      <c r="K309" s="15">
        <f t="shared" si="148"/>
        <v>2.9710982658959537</v>
      </c>
      <c r="L309" s="15">
        <f t="shared" si="148"/>
        <v>3.0486486486486486</v>
      </c>
      <c r="M309" s="15">
        <f t="shared" si="148"/>
        <v>6.1818181818181817</v>
      </c>
      <c r="N309" s="15" t="e">
        <f t="shared" si="148"/>
        <v>#DIV/0!</v>
      </c>
      <c r="O309" s="15">
        <f t="shared" si="148"/>
        <v>3.7860696517412937</v>
      </c>
      <c r="P309" s="15">
        <f t="shared" si="148"/>
        <v>4.865384615384615</v>
      </c>
      <c r="Q309" s="15">
        <f t="shared" si="148"/>
        <v>12</v>
      </c>
      <c r="R309" s="15" t="e">
        <f t="shared" si="148"/>
        <v>#DIV/0!</v>
      </c>
      <c r="S309" s="15" t="e">
        <f t="shared" si="148"/>
        <v>#DIV/0!</v>
      </c>
      <c r="T309" s="16">
        <f t="shared" si="148"/>
        <v>4.1259597426852048</v>
      </c>
    </row>
    <row r="310" spans="1:20" ht="18" customHeight="1">
      <c r="A310" s="110">
        <v>44670</v>
      </c>
      <c r="B310" s="17" t="s">
        <v>20</v>
      </c>
      <c r="C310" s="10">
        <v>368</v>
      </c>
      <c r="D310" s="10">
        <v>144</v>
      </c>
      <c r="E310" s="10">
        <v>53</v>
      </c>
      <c r="F310" s="10">
        <v>205</v>
      </c>
      <c r="G310" s="10">
        <v>100</v>
      </c>
      <c r="H310" s="10">
        <v>148</v>
      </c>
      <c r="I310" s="10">
        <v>64</v>
      </c>
      <c r="J310" s="10">
        <v>389</v>
      </c>
      <c r="K310" s="10">
        <v>41</v>
      </c>
      <c r="L310" s="10">
        <v>104</v>
      </c>
      <c r="M310" s="10">
        <v>720</v>
      </c>
      <c r="N310" s="10">
        <v>1</v>
      </c>
      <c r="O310" s="10">
        <v>58</v>
      </c>
      <c r="P310" s="10">
        <v>72</v>
      </c>
      <c r="Q310" s="10">
        <v>2</v>
      </c>
      <c r="R310" s="10">
        <v>25</v>
      </c>
      <c r="S310" s="10">
        <v>0</v>
      </c>
      <c r="T310" s="11">
        <f>SUM(C310:S310)</f>
        <v>2494</v>
      </c>
    </row>
    <row r="311" spans="1:20" ht="18" customHeight="1">
      <c r="A311" s="111"/>
      <c r="B311" s="17" t="s">
        <v>21</v>
      </c>
      <c r="C311" s="10">
        <v>2681</v>
      </c>
      <c r="D311" s="10">
        <v>1409</v>
      </c>
      <c r="E311" s="10">
        <v>555</v>
      </c>
      <c r="F311" s="10">
        <v>1502</v>
      </c>
      <c r="G311" s="10">
        <v>417</v>
      </c>
      <c r="H311" s="10">
        <v>598</v>
      </c>
      <c r="I311" s="10">
        <v>679</v>
      </c>
      <c r="J311" s="10">
        <v>1187</v>
      </c>
      <c r="K311" s="10">
        <v>905</v>
      </c>
      <c r="L311" s="10">
        <v>626</v>
      </c>
      <c r="M311" s="10">
        <v>4771</v>
      </c>
      <c r="N311" s="10">
        <v>1</v>
      </c>
      <c r="O311" s="10">
        <v>245</v>
      </c>
      <c r="P311" s="10">
        <v>261</v>
      </c>
      <c r="Q311" s="10">
        <v>57</v>
      </c>
      <c r="R311" s="10">
        <v>54</v>
      </c>
      <c r="S311" s="10">
        <v>0</v>
      </c>
      <c r="T311" s="11">
        <f>SUM(C311:S311)</f>
        <v>15948</v>
      </c>
    </row>
    <row r="312" spans="1:20" ht="18" customHeight="1">
      <c r="A312" s="111"/>
      <c r="B312" s="17" t="s">
        <v>24</v>
      </c>
      <c r="C312" s="10">
        <v>3046</v>
      </c>
      <c r="D312" s="10">
        <v>1513</v>
      </c>
      <c r="E312" s="10">
        <v>612</v>
      </c>
      <c r="F312" s="10">
        <v>1694</v>
      </c>
      <c r="G312" s="10">
        <v>516</v>
      </c>
      <c r="H312" s="10">
        <v>737</v>
      </c>
      <c r="I312" s="10">
        <v>763</v>
      </c>
      <c r="J312" s="10">
        <v>1593</v>
      </c>
      <c r="K312" s="10">
        <v>953</v>
      </c>
      <c r="L312" s="10">
        <v>733</v>
      </c>
      <c r="M312" s="10">
        <v>5500</v>
      </c>
      <c r="N312" s="10">
        <v>9</v>
      </c>
      <c r="O312" s="10">
        <v>323</v>
      </c>
      <c r="P312" s="10">
        <v>381</v>
      </c>
      <c r="Q312" s="10">
        <v>58</v>
      </c>
      <c r="R312" s="10">
        <v>80</v>
      </c>
      <c r="S312" s="10">
        <v>0</v>
      </c>
      <c r="T312" s="11">
        <f>SUM(C312:S312)</f>
        <v>18511</v>
      </c>
    </row>
    <row r="313" spans="1:20" ht="18" customHeight="1">
      <c r="A313" s="111"/>
      <c r="B313" s="17" t="s">
        <v>25</v>
      </c>
      <c r="C313" s="10">
        <v>38</v>
      </c>
      <c r="D313" s="10">
        <v>95</v>
      </c>
      <c r="E313" s="10">
        <v>6</v>
      </c>
      <c r="F313" s="10">
        <v>39</v>
      </c>
      <c r="G313" s="10">
        <v>12</v>
      </c>
      <c r="H313" s="10">
        <v>16</v>
      </c>
      <c r="I313" s="10">
        <v>3</v>
      </c>
      <c r="J313" s="10">
        <v>9</v>
      </c>
      <c r="K313" s="10">
        <v>4</v>
      </c>
      <c r="L313" s="10">
        <v>10</v>
      </c>
      <c r="M313" s="10">
        <v>146</v>
      </c>
      <c r="N313" s="10">
        <v>0</v>
      </c>
      <c r="O313" s="10">
        <v>2</v>
      </c>
      <c r="P313" s="10">
        <v>8</v>
      </c>
      <c r="Q313" s="10">
        <v>2</v>
      </c>
      <c r="R313" s="10">
        <v>0</v>
      </c>
      <c r="S313" s="10">
        <v>0</v>
      </c>
      <c r="T313" s="11">
        <f>SUM(C313:S313)</f>
        <v>390</v>
      </c>
    </row>
    <row r="314" spans="1:20" ht="18" customHeight="1">
      <c r="A314" s="111"/>
      <c r="B314" s="17" t="s">
        <v>26</v>
      </c>
      <c r="C314" s="12">
        <f t="shared" ref="C314:T314" si="149">C313/(C312+C313)</f>
        <v>1.232166018158236E-2</v>
      </c>
      <c r="D314" s="12">
        <f t="shared" si="149"/>
        <v>5.9079601990049753E-2</v>
      </c>
      <c r="E314" s="12">
        <f t="shared" si="149"/>
        <v>9.7087378640776691E-3</v>
      </c>
      <c r="F314" s="12">
        <f t="shared" si="149"/>
        <v>2.2504327755337564E-2</v>
      </c>
      <c r="G314" s="12">
        <f t="shared" si="149"/>
        <v>2.2727272727272728E-2</v>
      </c>
      <c r="H314" s="12">
        <f t="shared" si="149"/>
        <v>2.1248339973439574E-2</v>
      </c>
      <c r="I314" s="12">
        <f t="shared" si="149"/>
        <v>3.9164490861618795E-3</v>
      </c>
      <c r="J314" s="12">
        <f t="shared" si="149"/>
        <v>5.6179775280898875E-3</v>
      </c>
      <c r="K314" s="12">
        <f t="shared" si="149"/>
        <v>4.1797283176593526E-3</v>
      </c>
      <c r="L314" s="12">
        <f t="shared" si="149"/>
        <v>1.3458950201884253E-2</v>
      </c>
      <c r="M314" s="12">
        <f t="shared" si="149"/>
        <v>2.5859015232022671E-2</v>
      </c>
      <c r="N314" s="12">
        <f t="shared" si="149"/>
        <v>0</v>
      </c>
      <c r="O314" s="12">
        <f t="shared" si="149"/>
        <v>6.1538461538461538E-3</v>
      </c>
      <c r="P314" s="12">
        <f t="shared" si="149"/>
        <v>2.056555269922879E-2</v>
      </c>
      <c r="Q314" s="12">
        <f t="shared" si="149"/>
        <v>3.3333333333333333E-2</v>
      </c>
      <c r="R314" s="12">
        <f t="shared" si="149"/>
        <v>0</v>
      </c>
      <c r="S314" s="12" t="e">
        <f t="shared" si="149"/>
        <v>#DIV/0!</v>
      </c>
      <c r="T314" s="13">
        <f t="shared" si="149"/>
        <v>2.0633828897941908E-2</v>
      </c>
    </row>
    <row r="315" spans="1:20" ht="18" customHeight="1">
      <c r="A315" s="111"/>
      <c r="B315" s="17" t="s">
        <v>22</v>
      </c>
      <c r="C315" s="10">
        <v>953</v>
      </c>
      <c r="D315" s="10">
        <v>360</v>
      </c>
      <c r="E315" s="10">
        <v>196</v>
      </c>
      <c r="F315" s="14">
        <v>509</v>
      </c>
      <c r="G315" s="10">
        <v>152</v>
      </c>
      <c r="H315" s="10">
        <v>284</v>
      </c>
      <c r="I315" s="10">
        <v>275</v>
      </c>
      <c r="J315" s="10">
        <v>393</v>
      </c>
      <c r="K315" s="10">
        <v>295</v>
      </c>
      <c r="L315" s="10">
        <v>169</v>
      </c>
      <c r="M315" s="10">
        <v>1144</v>
      </c>
      <c r="N315" s="10">
        <v>2</v>
      </c>
      <c r="O315" s="10">
        <v>92</v>
      </c>
      <c r="P315" s="10">
        <v>93</v>
      </c>
      <c r="Q315" s="10">
        <v>0</v>
      </c>
      <c r="R315" s="10">
        <v>0</v>
      </c>
      <c r="S315" s="10">
        <v>0</v>
      </c>
      <c r="T315" s="11">
        <f>SUM(C315:S315)</f>
        <v>4917</v>
      </c>
    </row>
    <row r="316" spans="1:20" ht="18" customHeight="1">
      <c r="A316" s="111"/>
      <c r="B316" s="17" t="s">
        <v>23</v>
      </c>
      <c r="C316" s="15">
        <f t="shared" ref="C316:T316" si="150">(C310+C311)/C315</f>
        <v>3.1993704092339978</v>
      </c>
      <c r="D316" s="15">
        <f t="shared" si="150"/>
        <v>4.3138888888888891</v>
      </c>
      <c r="E316" s="15">
        <f t="shared" si="150"/>
        <v>3.1020408163265305</v>
      </c>
      <c r="F316" s="15">
        <f t="shared" si="150"/>
        <v>3.3536345776031435</v>
      </c>
      <c r="G316" s="15">
        <f t="shared" si="150"/>
        <v>3.4013157894736841</v>
      </c>
      <c r="H316" s="15">
        <f t="shared" si="150"/>
        <v>2.6267605633802815</v>
      </c>
      <c r="I316" s="15">
        <f t="shared" si="150"/>
        <v>2.7018181818181817</v>
      </c>
      <c r="J316" s="15">
        <f t="shared" si="150"/>
        <v>4.0101781170483459</v>
      </c>
      <c r="K316" s="15">
        <f t="shared" si="150"/>
        <v>3.2067796610169492</v>
      </c>
      <c r="L316" s="15">
        <f t="shared" si="150"/>
        <v>4.3195266272189352</v>
      </c>
      <c r="M316" s="15">
        <f t="shared" si="150"/>
        <v>4.799825174825175</v>
      </c>
      <c r="N316" s="15">
        <f t="shared" si="150"/>
        <v>1</v>
      </c>
      <c r="O316" s="15">
        <f t="shared" si="150"/>
        <v>3.2934782608695654</v>
      </c>
      <c r="P316" s="15">
        <f t="shared" si="150"/>
        <v>3.5806451612903225</v>
      </c>
      <c r="Q316" s="15" t="e">
        <f t="shared" si="150"/>
        <v>#DIV/0!</v>
      </c>
      <c r="R316" s="15" t="e">
        <f t="shared" si="150"/>
        <v>#DIV/0!</v>
      </c>
      <c r="S316" s="15" t="e">
        <f t="shared" si="150"/>
        <v>#DIV/0!</v>
      </c>
      <c r="T316" s="16">
        <f t="shared" si="150"/>
        <v>3.7506609721374824</v>
      </c>
    </row>
    <row r="317" spans="1:20" ht="18" customHeight="1">
      <c r="A317" s="110">
        <v>44671</v>
      </c>
      <c r="B317" s="17" t="s">
        <v>20</v>
      </c>
      <c r="C317" s="10">
        <v>252</v>
      </c>
      <c r="D317" s="10">
        <v>191</v>
      </c>
      <c r="E317" s="10">
        <v>123</v>
      </c>
      <c r="F317" s="10">
        <v>164</v>
      </c>
      <c r="G317" s="10">
        <v>49</v>
      </c>
      <c r="H317" s="10">
        <v>102</v>
      </c>
      <c r="I317" s="10">
        <v>202</v>
      </c>
      <c r="J317" s="10">
        <v>291</v>
      </c>
      <c r="K317" s="10">
        <v>107</v>
      </c>
      <c r="L317" s="10">
        <v>82</v>
      </c>
      <c r="M317" s="10">
        <v>756</v>
      </c>
      <c r="N317" s="10">
        <v>16</v>
      </c>
      <c r="O317" s="10">
        <v>165</v>
      </c>
      <c r="P317" s="10">
        <v>120</v>
      </c>
      <c r="Q317" s="10">
        <v>6</v>
      </c>
      <c r="R317" s="10">
        <v>8</v>
      </c>
      <c r="S317" s="10">
        <v>0</v>
      </c>
      <c r="T317" s="11">
        <f>SUM(C317:S317)</f>
        <v>2634</v>
      </c>
    </row>
    <row r="318" spans="1:20" ht="18" customHeight="1">
      <c r="A318" s="111"/>
      <c r="B318" s="17" t="s">
        <v>21</v>
      </c>
      <c r="C318" s="10">
        <v>2820</v>
      </c>
      <c r="D318" s="10">
        <v>1179</v>
      </c>
      <c r="E318" s="10">
        <v>602</v>
      </c>
      <c r="F318" s="10">
        <v>965</v>
      </c>
      <c r="G318" s="10">
        <v>504</v>
      </c>
      <c r="H318" s="10">
        <v>729</v>
      </c>
      <c r="I318" s="10">
        <v>1802</v>
      </c>
      <c r="J318" s="10">
        <v>1395</v>
      </c>
      <c r="K318" s="10">
        <v>723</v>
      </c>
      <c r="L318" s="10">
        <v>559</v>
      </c>
      <c r="M318" s="10">
        <v>3695</v>
      </c>
      <c r="N318" s="10">
        <v>3</v>
      </c>
      <c r="O318" s="10">
        <v>511</v>
      </c>
      <c r="P318" s="10">
        <v>157</v>
      </c>
      <c r="Q318" s="10">
        <v>22</v>
      </c>
      <c r="R318" s="10">
        <v>52</v>
      </c>
      <c r="S318" s="10">
        <v>0</v>
      </c>
      <c r="T318" s="11">
        <f>SUM(C318:S318)</f>
        <v>15718</v>
      </c>
    </row>
    <row r="319" spans="1:20" ht="18" customHeight="1">
      <c r="A319" s="111"/>
      <c r="B319" s="17" t="s">
        <v>24</v>
      </c>
      <c r="C319" s="10">
        <v>3051</v>
      </c>
      <c r="D319" s="10">
        <v>1407</v>
      </c>
      <c r="E319" s="10">
        <v>678</v>
      </c>
      <c r="F319" s="10">
        <v>1117</v>
      </c>
      <c r="G319" s="10">
        <v>523</v>
      </c>
      <c r="H319" s="10">
        <v>800</v>
      </c>
      <c r="I319" s="10">
        <v>1989</v>
      </c>
      <c r="J319" s="10">
        <v>1653</v>
      </c>
      <c r="K319" s="10">
        <v>805</v>
      </c>
      <c r="L319" s="10">
        <v>633</v>
      </c>
      <c r="M319" s="10">
        <v>4335</v>
      </c>
      <c r="N319" s="10">
        <v>24</v>
      </c>
      <c r="O319" s="10">
        <v>669</v>
      </c>
      <c r="P319" s="10">
        <v>273</v>
      </c>
      <c r="Q319" s="10">
        <v>32</v>
      </c>
      <c r="R319" s="10">
        <v>65</v>
      </c>
      <c r="S319" s="10">
        <v>0</v>
      </c>
      <c r="T319" s="11">
        <f>SUM(C319:S319)</f>
        <v>18054</v>
      </c>
    </row>
    <row r="320" spans="1:20" ht="18" customHeight="1">
      <c r="A320" s="111"/>
      <c r="B320" s="17" t="s">
        <v>25</v>
      </c>
      <c r="C320" s="10">
        <v>46</v>
      </c>
      <c r="D320" s="10">
        <v>40</v>
      </c>
      <c r="E320" s="10">
        <v>48</v>
      </c>
      <c r="F320" s="10">
        <v>13</v>
      </c>
      <c r="G320" s="10">
        <v>32</v>
      </c>
      <c r="H320" s="10">
        <v>32</v>
      </c>
      <c r="I320" s="10">
        <v>16</v>
      </c>
      <c r="J320" s="10">
        <v>33</v>
      </c>
      <c r="K320" s="10">
        <v>28</v>
      </c>
      <c r="L320" s="10">
        <v>8</v>
      </c>
      <c r="M320" s="10">
        <v>130</v>
      </c>
      <c r="N320" s="10">
        <v>1</v>
      </c>
      <c r="O320" s="10">
        <v>7</v>
      </c>
      <c r="P320" s="10">
        <v>7</v>
      </c>
      <c r="Q320" s="10">
        <v>0</v>
      </c>
      <c r="R320" s="10">
        <v>0</v>
      </c>
      <c r="S320" s="10">
        <v>0</v>
      </c>
      <c r="T320" s="11">
        <f>SUM(C320:S320)</f>
        <v>441</v>
      </c>
    </row>
    <row r="321" spans="1:20" ht="18" customHeight="1">
      <c r="A321" s="111"/>
      <c r="B321" s="17" t="s">
        <v>26</v>
      </c>
      <c r="C321" s="12">
        <f t="shared" ref="C321:T321" si="151">C320/(C319+C320)</f>
        <v>1.4853083629318696E-2</v>
      </c>
      <c r="D321" s="12">
        <f t="shared" si="151"/>
        <v>2.7643400138217002E-2</v>
      </c>
      <c r="E321" s="12">
        <f t="shared" si="151"/>
        <v>6.6115702479338845E-2</v>
      </c>
      <c r="F321" s="12">
        <f t="shared" si="151"/>
        <v>1.1504424778761062E-2</v>
      </c>
      <c r="G321" s="12">
        <f t="shared" si="151"/>
        <v>5.7657657657657659E-2</v>
      </c>
      <c r="H321" s="12">
        <f t="shared" si="151"/>
        <v>3.8461538461538464E-2</v>
      </c>
      <c r="I321" s="12">
        <f t="shared" si="151"/>
        <v>7.9800498753117202E-3</v>
      </c>
      <c r="J321" s="12">
        <f t="shared" si="151"/>
        <v>1.9572953736654804E-2</v>
      </c>
      <c r="K321" s="12">
        <f t="shared" si="151"/>
        <v>3.3613445378151259E-2</v>
      </c>
      <c r="L321" s="12">
        <f t="shared" si="151"/>
        <v>1.2480499219968799E-2</v>
      </c>
      <c r="M321" s="12">
        <f t="shared" si="151"/>
        <v>2.9115341545352745E-2</v>
      </c>
      <c r="N321" s="12">
        <f t="shared" si="151"/>
        <v>0.04</v>
      </c>
      <c r="O321" s="12">
        <f t="shared" si="151"/>
        <v>1.0355029585798817E-2</v>
      </c>
      <c r="P321" s="12">
        <f t="shared" si="151"/>
        <v>2.5000000000000001E-2</v>
      </c>
      <c r="Q321" s="12">
        <f t="shared" si="151"/>
        <v>0</v>
      </c>
      <c r="R321" s="12">
        <f t="shared" si="151"/>
        <v>0</v>
      </c>
      <c r="S321" s="12" t="e">
        <f t="shared" si="151"/>
        <v>#DIV/0!</v>
      </c>
      <c r="T321" s="13">
        <f t="shared" si="151"/>
        <v>2.3844282238442822E-2</v>
      </c>
    </row>
    <row r="322" spans="1:20" ht="18" customHeight="1">
      <c r="A322" s="111"/>
      <c r="B322" s="17" t="s">
        <v>22</v>
      </c>
      <c r="C322" s="10">
        <v>949</v>
      </c>
      <c r="D322" s="10">
        <v>380</v>
      </c>
      <c r="E322" s="10">
        <v>206</v>
      </c>
      <c r="F322" s="14">
        <v>368</v>
      </c>
      <c r="G322" s="10">
        <v>128</v>
      </c>
      <c r="H322" s="10">
        <v>347</v>
      </c>
      <c r="I322" s="10">
        <v>482</v>
      </c>
      <c r="J322" s="10">
        <v>411</v>
      </c>
      <c r="K322" s="10">
        <v>325</v>
      </c>
      <c r="L322" s="10">
        <v>179</v>
      </c>
      <c r="M322" s="10">
        <v>982</v>
      </c>
      <c r="N322" s="10">
        <v>1</v>
      </c>
      <c r="O322" s="10">
        <v>196</v>
      </c>
      <c r="P322" s="10">
        <v>60</v>
      </c>
      <c r="Q322" s="10">
        <v>0</v>
      </c>
      <c r="R322" s="10">
        <v>0</v>
      </c>
      <c r="S322" s="10">
        <v>0</v>
      </c>
      <c r="T322" s="11">
        <f>SUM(C322:S322)</f>
        <v>5014</v>
      </c>
    </row>
    <row r="323" spans="1:20" ht="18" customHeight="1">
      <c r="A323" s="111"/>
      <c r="B323" s="17" t="s">
        <v>23</v>
      </c>
      <c r="C323" s="15">
        <f t="shared" ref="C323:T323" si="152">(C317+C318)/C322</f>
        <v>3.2370916754478398</v>
      </c>
      <c r="D323" s="15">
        <f t="shared" si="152"/>
        <v>3.6052631578947367</v>
      </c>
      <c r="E323" s="15">
        <f t="shared" si="152"/>
        <v>3.5194174757281553</v>
      </c>
      <c r="F323" s="15">
        <f t="shared" si="152"/>
        <v>3.0679347826086958</v>
      </c>
      <c r="G323" s="15">
        <f t="shared" si="152"/>
        <v>4.3203125</v>
      </c>
      <c r="H323" s="15">
        <f t="shared" si="152"/>
        <v>2.3948126801152738</v>
      </c>
      <c r="I323" s="15">
        <f t="shared" si="152"/>
        <v>4.1576763485477182</v>
      </c>
      <c r="J323" s="15">
        <f t="shared" si="152"/>
        <v>4.1021897810218979</v>
      </c>
      <c r="K323" s="15">
        <f t="shared" si="152"/>
        <v>2.5538461538461537</v>
      </c>
      <c r="L323" s="15">
        <f t="shared" si="152"/>
        <v>3.5810055865921786</v>
      </c>
      <c r="M323" s="15">
        <f t="shared" si="152"/>
        <v>4.5325865580448061</v>
      </c>
      <c r="N323" s="15">
        <f t="shared" si="152"/>
        <v>19</v>
      </c>
      <c r="O323" s="15">
        <f t="shared" si="152"/>
        <v>3.4489795918367347</v>
      </c>
      <c r="P323" s="15">
        <f t="shared" si="152"/>
        <v>4.6166666666666663</v>
      </c>
      <c r="Q323" s="15" t="e">
        <f t="shared" si="152"/>
        <v>#DIV/0!</v>
      </c>
      <c r="R323" s="15" t="e">
        <f t="shared" si="152"/>
        <v>#DIV/0!</v>
      </c>
      <c r="S323" s="15" t="e">
        <f t="shared" si="152"/>
        <v>#DIV/0!</v>
      </c>
      <c r="T323" s="16">
        <f t="shared" si="152"/>
        <v>3.6601515755883525</v>
      </c>
    </row>
    <row r="324" spans="1:20" ht="18" customHeight="1">
      <c r="A324" s="110">
        <v>44672</v>
      </c>
      <c r="B324" s="17" t="s">
        <v>20</v>
      </c>
      <c r="C324" s="10">
        <v>192</v>
      </c>
      <c r="D324" s="10">
        <v>347</v>
      </c>
      <c r="E324" s="10">
        <v>85</v>
      </c>
      <c r="F324" s="10">
        <v>150</v>
      </c>
      <c r="G324" s="10">
        <v>94</v>
      </c>
      <c r="H324" s="10">
        <v>103</v>
      </c>
      <c r="I324" s="10">
        <v>54</v>
      </c>
      <c r="J324" s="10">
        <v>153</v>
      </c>
      <c r="K324" s="10">
        <v>136</v>
      </c>
      <c r="L324" s="10">
        <v>80</v>
      </c>
      <c r="M324" s="10">
        <v>409</v>
      </c>
      <c r="N324" s="10">
        <v>8</v>
      </c>
      <c r="O324" s="10">
        <v>22</v>
      </c>
      <c r="P324" s="10">
        <v>60</v>
      </c>
      <c r="Q324" s="10">
        <v>14</v>
      </c>
      <c r="R324" s="10">
        <v>24</v>
      </c>
      <c r="S324" s="10">
        <v>0</v>
      </c>
      <c r="T324" s="11">
        <f>SUM(C324:S324)</f>
        <v>1931</v>
      </c>
    </row>
    <row r="325" spans="1:20" ht="18" customHeight="1">
      <c r="A325" s="111"/>
      <c r="B325" s="17" t="s">
        <v>21</v>
      </c>
      <c r="C325" s="10">
        <v>1300</v>
      </c>
      <c r="D325" s="10">
        <v>940</v>
      </c>
      <c r="E325" s="10">
        <v>335</v>
      </c>
      <c r="F325" s="10">
        <v>1910</v>
      </c>
      <c r="G325" s="10">
        <v>364</v>
      </c>
      <c r="H325" s="10">
        <v>468</v>
      </c>
      <c r="I325" s="10">
        <v>483</v>
      </c>
      <c r="J325" s="10">
        <v>2318</v>
      </c>
      <c r="K325" s="10">
        <v>785</v>
      </c>
      <c r="L325" s="10">
        <v>688</v>
      </c>
      <c r="M325" s="10">
        <v>4064</v>
      </c>
      <c r="N325" s="10">
        <v>22</v>
      </c>
      <c r="O325" s="10">
        <v>468</v>
      </c>
      <c r="P325" s="10">
        <v>323</v>
      </c>
      <c r="Q325" s="10">
        <v>19</v>
      </c>
      <c r="R325" s="10">
        <v>91</v>
      </c>
      <c r="S325" s="10">
        <v>0</v>
      </c>
      <c r="T325" s="11">
        <f>SUM(C325:S325)</f>
        <v>14578</v>
      </c>
    </row>
    <row r="326" spans="1:20" ht="18" customHeight="1">
      <c r="A326" s="111"/>
      <c r="B326" s="17" t="s">
        <v>24</v>
      </c>
      <c r="C326" s="10">
        <v>1731</v>
      </c>
      <c r="D326" s="10">
        <v>1316</v>
      </c>
      <c r="E326" s="10">
        <v>488</v>
      </c>
      <c r="F326" s="10">
        <v>2047</v>
      </c>
      <c r="G326" s="10">
        <v>477</v>
      </c>
      <c r="H326" s="10">
        <v>879</v>
      </c>
      <c r="I326" s="10">
        <v>533</v>
      </c>
      <c r="J326" s="10">
        <v>2518</v>
      </c>
      <c r="K326" s="10">
        <v>965</v>
      </c>
      <c r="L326" s="10">
        <v>764</v>
      </c>
      <c r="M326" s="10">
        <v>4618</v>
      </c>
      <c r="N326" s="10">
        <v>30</v>
      </c>
      <c r="O326" s="10">
        <v>491</v>
      </c>
      <c r="P326" s="10">
        <v>368</v>
      </c>
      <c r="Q326" s="10">
        <v>34</v>
      </c>
      <c r="R326" s="10">
        <v>120</v>
      </c>
      <c r="S326" s="10">
        <v>0</v>
      </c>
      <c r="T326" s="11">
        <f>SUM(C326:S326)</f>
        <v>17379</v>
      </c>
    </row>
    <row r="327" spans="1:20" ht="18" customHeight="1">
      <c r="A327" s="111"/>
      <c r="B327" s="17" t="s">
        <v>25</v>
      </c>
      <c r="C327" s="10">
        <v>21</v>
      </c>
      <c r="D327" s="10">
        <v>50</v>
      </c>
      <c r="E327" s="10">
        <v>8</v>
      </c>
      <c r="F327" s="10">
        <v>17</v>
      </c>
      <c r="G327" s="10">
        <v>12</v>
      </c>
      <c r="H327" s="10">
        <v>6</v>
      </c>
      <c r="I327" s="10">
        <v>10</v>
      </c>
      <c r="J327" s="10">
        <v>45</v>
      </c>
      <c r="K327" s="10">
        <v>13</v>
      </c>
      <c r="L327" s="10">
        <v>12</v>
      </c>
      <c r="M327" s="10">
        <v>37</v>
      </c>
      <c r="N327" s="10">
        <v>0</v>
      </c>
      <c r="O327" s="10">
        <v>2</v>
      </c>
      <c r="P327" s="10">
        <v>17</v>
      </c>
      <c r="Q327" s="10">
        <v>0</v>
      </c>
      <c r="R327" s="10">
        <v>0</v>
      </c>
      <c r="S327" s="10">
        <v>0</v>
      </c>
      <c r="T327" s="11">
        <f>SUM(C327:S327)</f>
        <v>250</v>
      </c>
    </row>
    <row r="328" spans="1:20" ht="18" customHeight="1">
      <c r="A328" s="111"/>
      <c r="B328" s="17" t="s">
        <v>26</v>
      </c>
      <c r="C328" s="12">
        <f t="shared" ref="C328:T328" si="153">C327/(C326+C327)</f>
        <v>1.1986301369863013E-2</v>
      </c>
      <c r="D328" s="12">
        <f t="shared" si="153"/>
        <v>3.6603221083455345E-2</v>
      </c>
      <c r="E328" s="12">
        <f t="shared" si="153"/>
        <v>1.6129032258064516E-2</v>
      </c>
      <c r="F328" s="12">
        <f t="shared" si="153"/>
        <v>8.2364341085271325E-3</v>
      </c>
      <c r="G328" s="12">
        <f t="shared" si="153"/>
        <v>2.4539877300613498E-2</v>
      </c>
      <c r="H328" s="12">
        <f t="shared" si="153"/>
        <v>6.7796610169491523E-3</v>
      </c>
      <c r="I328" s="12">
        <f t="shared" si="153"/>
        <v>1.841620626151013E-2</v>
      </c>
      <c r="J328" s="12">
        <f t="shared" si="153"/>
        <v>1.7557549746390948E-2</v>
      </c>
      <c r="K328" s="12">
        <f t="shared" si="153"/>
        <v>1.3292433537832311E-2</v>
      </c>
      <c r="L328" s="12">
        <f t="shared" si="153"/>
        <v>1.5463917525773196E-2</v>
      </c>
      <c r="M328" s="12">
        <f t="shared" si="153"/>
        <v>7.9484425349087007E-3</v>
      </c>
      <c r="N328" s="12">
        <f t="shared" si="153"/>
        <v>0</v>
      </c>
      <c r="O328" s="12">
        <f t="shared" si="153"/>
        <v>4.0567951318458417E-3</v>
      </c>
      <c r="P328" s="12">
        <f t="shared" si="153"/>
        <v>4.4155844155844157E-2</v>
      </c>
      <c r="Q328" s="12">
        <f t="shared" si="153"/>
        <v>0</v>
      </c>
      <c r="R328" s="12">
        <f t="shared" si="153"/>
        <v>0</v>
      </c>
      <c r="S328" s="12" t="e">
        <f t="shared" si="153"/>
        <v>#DIV/0!</v>
      </c>
      <c r="T328" s="13">
        <f t="shared" si="153"/>
        <v>1.4181178739576833E-2</v>
      </c>
    </row>
    <row r="329" spans="1:20" ht="18" customHeight="1">
      <c r="A329" s="111"/>
      <c r="B329" s="17" t="s">
        <v>22</v>
      </c>
      <c r="C329" s="10">
        <v>658</v>
      </c>
      <c r="D329" s="10">
        <v>359</v>
      </c>
      <c r="E329" s="10">
        <v>159</v>
      </c>
      <c r="F329" s="14">
        <v>516</v>
      </c>
      <c r="G329" s="10">
        <v>131</v>
      </c>
      <c r="H329" s="10">
        <v>343</v>
      </c>
      <c r="I329" s="10">
        <v>200</v>
      </c>
      <c r="J329" s="10">
        <v>511</v>
      </c>
      <c r="K329" s="10">
        <v>308</v>
      </c>
      <c r="L329" s="10">
        <v>174</v>
      </c>
      <c r="M329" s="10">
        <v>1050</v>
      </c>
      <c r="N329" s="10">
        <v>1</v>
      </c>
      <c r="O329" s="10">
        <v>149</v>
      </c>
      <c r="P329" s="10">
        <v>94</v>
      </c>
      <c r="Q329" s="10">
        <v>0</v>
      </c>
      <c r="R329" s="10">
        <v>0</v>
      </c>
      <c r="S329" s="10">
        <v>0</v>
      </c>
      <c r="T329" s="11">
        <f>SUM(C329:S329)</f>
        <v>4653</v>
      </c>
    </row>
    <row r="330" spans="1:20" ht="18" customHeight="1">
      <c r="A330" s="111"/>
      <c r="B330" s="17" t="s">
        <v>23</v>
      </c>
      <c r="C330" s="15">
        <f t="shared" ref="C330:T330" si="154">(C324+C325)/C329</f>
        <v>2.2674772036474162</v>
      </c>
      <c r="D330" s="15">
        <f t="shared" si="154"/>
        <v>3.584958217270195</v>
      </c>
      <c r="E330" s="15">
        <f t="shared" si="154"/>
        <v>2.641509433962264</v>
      </c>
      <c r="F330" s="15">
        <f t="shared" si="154"/>
        <v>3.9922480620155039</v>
      </c>
      <c r="G330" s="15">
        <f t="shared" si="154"/>
        <v>3.4961832061068701</v>
      </c>
      <c r="H330" s="15">
        <f t="shared" si="154"/>
        <v>1.6647230320699709</v>
      </c>
      <c r="I330" s="15">
        <f t="shared" si="154"/>
        <v>2.6850000000000001</v>
      </c>
      <c r="J330" s="15">
        <f t="shared" si="154"/>
        <v>4.8356164383561646</v>
      </c>
      <c r="K330" s="15">
        <f t="shared" si="154"/>
        <v>2.9902597402597402</v>
      </c>
      <c r="L330" s="15">
        <f t="shared" si="154"/>
        <v>4.4137931034482758</v>
      </c>
      <c r="M330" s="15">
        <f t="shared" si="154"/>
        <v>4.26</v>
      </c>
      <c r="N330" s="15">
        <f t="shared" si="154"/>
        <v>30</v>
      </c>
      <c r="O330" s="15">
        <f t="shared" si="154"/>
        <v>3.2885906040268456</v>
      </c>
      <c r="P330" s="15">
        <f t="shared" si="154"/>
        <v>4.0744680851063828</v>
      </c>
      <c r="Q330" s="15" t="e">
        <f t="shared" si="154"/>
        <v>#DIV/0!</v>
      </c>
      <c r="R330" s="15" t="e">
        <f t="shared" si="154"/>
        <v>#DIV/0!</v>
      </c>
      <c r="S330" s="15" t="e">
        <f t="shared" si="154"/>
        <v>#DIV/0!</v>
      </c>
      <c r="T330" s="16">
        <f t="shared" si="154"/>
        <v>3.5480335267569312</v>
      </c>
    </row>
    <row r="331" spans="1:20" ht="18" customHeight="1">
      <c r="A331" s="110">
        <v>44673</v>
      </c>
      <c r="B331" s="17" t="s">
        <v>20</v>
      </c>
      <c r="C331" s="10">
        <v>435</v>
      </c>
      <c r="D331" s="10">
        <v>123</v>
      </c>
      <c r="E331" s="10">
        <v>164</v>
      </c>
      <c r="F331" s="10">
        <v>76</v>
      </c>
      <c r="G331" s="10">
        <v>71</v>
      </c>
      <c r="H331" s="10">
        <v>428</v>
      </c>
      <c r="I331" s="10">
        <v>88</v>
      </c>
      <c r="J331" s="10">
        <v>208</v>
      </c>
      <c r="K331" s="10">
        <v>179</v>
      </c>
      <c r="L331" s="10">
        <v>76</v>
      </c>
      <c r="M331" s="10">
        <v>704</v>
      </c>
      <c r="N331" s="10">
        <v>0</v>
      </c>
      <c r="O331" s="10">
        <v>120</v>
      </c>
      <c r="P331" s="10">
        <v>44</v>
      </c>
      <c r="Q331" s="10">
        <v>6</v>
      </c>
      <c r="R331" s="10">
        <v>14</v>
      </c>
      <c r="S331" s="10">
        <v>0</v>
      </c>
      <c r="T331" s="11">
        <f>SUM(C331:S331)</f>
        <v>2736</v>
      </c>
    </row>
    <row r="332" spans="1:20" ht="18" customHeight="1">
      <c r="A332" s="111"/>
      <c r="B332" s="17" t="s">
        <v>21</v>
      </c>
      <c r="C332" s="10">
        <v>2355</v>
      </c>
      <c r="D332" s="10">
        <v>1145</v>
      </c>
      <c r="E332" s="10">
        <v>498</v>
      </c>
      <c r="F332" s="10">
        <v>708</v>
      </c>
      <c r="G332" s="10">
        <v>443</v>
      </c>
      <c r="H332" s="10">
        <v>538</v>
      </c>
      <c r="I332" s="10">
        <v>1263</v>
      </c>
      <c r="J332" s="10">
        <v>1067</v>
      </c>
      <c r="K332" s="10">
        <v>1852</v>
      </c>
      <c r="L332" s="10">
        <v>414</v>
      </c>
      <c r="M332" s="10">
        <v>6921</v>
      </c>
      <c r="N332" s="10">
        <v>26</v>
      </c>
      <c r="O332" s="10">
        <v>2446</v>
      </c>
      <c r="P332" s="10">
        <v>314</v>
      </c>
      <c r="Q332" s="10">
        <v>1</v>
      </c>
      <c r="R332" s="10">
        <v>102</v>
      </c>
      <c r="S332" s="10">
        <v>0</v>
      </c>
      <c r="T332" s="11">
        <f>SUM(C332:S332)</f>
        <v>20093</v>
      </c>
    </row>
    <row r="333" spans="1:20" ht="18" customHeight="1">
      <c r="A333" s="111"/>
      <c r="B333" s="17" t="s">
        <v>24</v>
      </c>
      <c r="C333" s="10">
        <v>2833</v>
      </c>
      <c r="D333" s="10">
        <v>1224</v>
      </c>
      <c r="E333" s="10">
        <v>708</v>
      </c>
      <c r="F333" s="10">
        <v>769</v>
      </c>
      <c r="G333" s="10">
        <v>517</v>
      </c>
      <c r="H333" s="10">
        <v>991</v>
      </c>
      <c r="I333" s="10">
        <v>1342</v>
      </c>
      <c r="J333" s="10">
        <v>1276</v>
      </c>
      <c r="K333" s="10">
        <v>2009</v>
      </c>
      <c r="L333" s="10">
        <v>494</v>
      </c>
      <c r="M333" s="10">
        <v>7930</v>
      </c>
      <c r="N333" s="10">
        <v>25</v>
      </c>
      <c r="O333" s="10">
        <v>2564</v>
      </c>
      <c r="P333" s="10">
        <v>345</v>
      </c>
      <c r="Q333" s="10">
        <v>8</v>
      </c>
      <c r="R333" s="10">
        <v>117</v>
      </c>
      <c r="S333" s="10">
        <v>0</v>
      </c>
      <c r="T333" s="11">
        <f>SUM(C333:S333)</f>
        <v>23152</v>
      </c>
    </row>
    <row r="334" spans="1:20" ht="18" customHeight="1">
      <c r="A334" s="111"/>
      <c r="B334" s="17" t="s">
        <v>25</v>
      </c>
      <c r="C334" s="10">
        <v>10</v>
      </c>
      <c r="D334" s="10">
        <v>51</v>
      </c>
      <c r="E334" s="10">
        <v>5</v>
      </c>
      <c r="F334" s="10">
        <v>17</v>
      </c>
      <c r="G334" s="10">
        <v>6</v>
      </c>
      <c r="H334" s="10">
        <v>6</v>
      </c>
      <c r="I334" s="10">
        <v>14</v>
      </c>
      <c r="J334" s="10">
        <v>29</v>
      </c>
      <c r="K334" s="10">
        <v>24</v>
      </c>
      <c r="L334" s="10">
        <v>6</v>
      </c>
      <c r="M334" s="10">
        <v>31</v>
      </c>
      <c r="N334" s="10">
        <v>1</v>
      </c>
      <c r="O334" s="10">
        <v>4</v>
      </c>
      <c r="P334" s="10">
        <v>14</v>
      </c>
      <c r="Q334" s="10">
        <v>0</v>
      </c>
      <c r="R334" s="10">
        <v>0</v>
      </c>
      <c r="S334" s="10">
        <v>0</v>
      </c>
      <c r="T334" s="11">
        <f>SUM(C334:S334)</f>
        <v>218</v>
      </c>
    </row>
    <row r="335" spans="1:20" ht="18" customHeight="1">
      <c r="A335" s="111"/>
      <c r="B335" s="17" t="s">
        <v>26</v>
      </c>
      <c r="C335" s="12">
        <f t="shared" ref="C335:T335" si="155">C334/(C333+C334)</f>
        <v>3.5174111853675696E-3</v>
      </c>
      <c r="D335" s="12">
        <f t="shared" si="155"/>
        <v>0.04</v>
      </c>
      <c r="E335" s="12">
        <f t="shared" si="155"/>
        <v>7.0126227208976155E-3</v>
      </c>
      <c r="F335" s="12">
        <f t="shared" si="155"/>
        <v>2.1628498727735368E-2</v>
      </c>
      <c r="G335" s="12">
        <f t="shared" si="155"/>
        <v>1.1472275334608031E-2</v>
      </c>
      <c r="H335" s="12">
        <f t="shared" si="155"/>
        <v>6.018054162487462E-3</v>
      </c>
      <c r="I335" s="12">
        <f t="shared" si="155"/>
        <v>1.0324483775811209E-2</v>
      </c>
      <c r="J335" s="12">
        <f t="shared" si="155"/>
        <v>2.2222222222222223E-2</v>
      </c>
      <c r="K335" s="12">
        <f t="shared" si="155"/>
        <v>1.1805213969503197E-2</v>
      </c>
      <c r="L335" s="12">
        <f t="shared" si="155"/>
        <v>1.2E-2</v>
      </c>
      <c r="M335" s="12">
        <f t="shared" si="155"/>
        <v>3.8939831679437255E-3</v>
      </c>
      <c r="N335" s="12">
        <f t="shared" si="155"/>
        <v>3.8461538461538464E-2</v>
      </c>
      <c r="O335" s="12">
        <f t="shared" si="155"/>
        <v>1.557632398753894E-3</v>
      </c>
      <c r="P335" s="12">
        <f t="shared" si="155"/>
        <v>3.8997214484679667E-2</v>
      </c>
      <c r="Q335" s="12">
        <f t="shared" si="155"/>
        <v>0</v>
      </c>
      <c r="R335" s="12">
        <f t="shared" si="155"/>
        <v>0</v>
      </c>
      <c r="S335" s="12" t="e">
        <f t="shared" si="155"/>
        <v>#DIV/0!</v>
      </c>
      <c r="T335" s="13">
        <f t="shared" si="155"/>
        <v>9.3281985451433465E-3</v>
      </c>
    </row>
    <row r="336" spans="1:20" ht="18" customHeight="1">
      <c r="A336" s="111"/>
      <c r="B336" s="17" t="s">
        <v>22</v>
      </c>
      <c r="C336" s="10">
        <v>930</v>
      </c>
      <c r="D336" s="10">
        <v>321</v>
      </c>
      <c r="E336" s="10">
        <v>185</v>
      </c>
      <c r="F336" s="14">
        <v>238</v>
      </c>
      <c r="G336" s="10">
        <v>112</v>
      </c>
      <c r="H336" s="10">
        <v>391</v>
      </c>
      <c r="I336" s="10">
        <v>362</v>
      </c>
      <c r="J336" s="10">
        <v>328</v>
      </c>
      <c r="K336" s="10">
        <v>556</v>
      </c>
      <c r="L336" s="10">
        <v>156</v>
      </c>
      <c r="M336" s="10">
        <v>1522</v>
      </c>
      <c r="N336" s="10">
        <v>1</v>
      </c>
      <c r="O336" s="10">
        <v>119</v>
      </c>
      <c r="P336" s="10">
        <v>85</v>
      </c>
      <c r="Q336" s="10">
        <v>0</v>
      </c>
      <c r="R336" s="10">
        <v>0</v>
      </c>
      <c r="S336" s="10">
        <v>0</v>
      </c>
      <c r="T336" s="11">
        <f>SUM(C336:S336)</f>
        <v>5306</v>
      </c>
    </row>
    <row r="337" spans="1:20" ht="18" customHeight="1">
      <c r="A337" s="111"/>
      <c r="B337" s="17" t="s">
        <v>23</v>
      </c>
      <c r="C337" s="15">
        <f t="shared" ref="C337:T337" si="156">(C331+C332)/C336</f>
        <v>3</v>
      </c>
      <c r="D337" s="15">
        <f t="shared" si="156"/>
        <v>3.9501557632398754</v>
      </c>
      <c r="E337" s="15">
        <f t="shared" si="156"/>
        <v>3.5783783783783782</v>
      </c>
      <c r="F337" s="15">
        <f t="shared" si="156"/>
        <v>3.2941176470588234</v>
      </c>
      <c r="G337" s="15">
        <f t="shared" si="156"/>
        <v>4.5892857142857144</v>
      </c>
      <c r="H337" s="15">
        <f t="shared" si="156"/>
        <v>2.4705882352941178</v>
      </c>
      <c r="I337" s="15">
        <f t="shared" si="156"/>
        <v>3.7320441988950277</v>
      </c>
      <c r="J337" s="15">
        <f t="shared" si="156"/>
        <v>3.8871951219512195</v>
      </c>
      <c r="K337" s="15">
        <f t="shared" si="156"/>
        <v>3.6528776978417268</v>
      </c>
      <c r="L337" s="15">
        <f t="shared" si="156"/>
        <v>3.141025641025641</v>
      </c>
      <c r="M337" s="15">
        <f t="shared" si="156"/>
        <v>5.0098554533508546</v>
      </c>
      <c r="N337" s="15">
        <f t="shared" si="156"/>
        <v>26</v>
      </c>
      <c r="O337" s="15">
        <f t="shared" si="156"/>
        <v>21.563025210084035</v>
      </c>
      <c r="P337" s="15">
        <f t="shared" si="156"/>
        <v>4.2117647058823531</v>
      </c>
      <c r="Q337" s="15" t="e">
        <f t="shared" si="156"/>
        <v>#DIV/0!</v>
      </c>
      <c r="R337" s="15" t="e">
        <f t="shared" si="156"/>
        <v>#DIV/0!</v>
      </c>
      <c r="S337" s="15" t="e">
        <f t="shared" si="156"/>
        <v>#DIV/0!</v>
      </c>
      <c r="T337" s="16">
        <f t="shared" si="156"/>
        <v>4.3024877497173009</v>
      </c>
    </row>
    <row r="338" spans="1:20" ht="18" customHeight="1">
      <c r="A338" s="110">
        <v>44674</v>
      </c>
      <c r="B338" s="17" t="s">
        <v>20</v>
      </c>
      <c r="C338" s="10">
        <v>96</v>
      </c>
      <c r="D338" s="10">
        <v>91</v>
      </c>
      <c r="E338" s="10">
        <v>69</v>
      </c>
      <c r="F338" s="10">
        <v>40</v>
      </c>
      <c r="G338" s="10">
        <v>39</v>
      </c>
      <c r="H338" s="10">
        <v>82</v>
      </c>
      <c r="I338" s="10">
        <v>42</v>
      </c>
      <c r="J338" s="10">
        <v>108</v>
      </c>
      <c r="K338" s="10">
        <v>135</v>
      </c>
      <c r="L338" s="10">
        <v>73</v>
      </c>
      <c r="M338" s="10">
        <v>541</v>
      </c>
      <c r="N338" s="10">
        <v>0</v>
      </c>
      <c r="O338" s="10">
        <v>32</v>
      </c>
      <c r="P338" s="10">
        <v>26</v>
      </c>
      <c r="Q338" s="10">
        <v>1</v>
      </c>
      <c r="R338" s="10">
        <v>26</v>
      </c>
      <c r="S338" s="10">
        <v>0</v>
      </c>
      <c r="T338" s="11">
        <f>SUM(C338:S338)</f>
        <v>1401</v>
      </c>
    </row>
    <row r="339" spans="1:20" ht="18" customHeight="1">
      <c r="A339" s="111"/>
      <c r="B339" s="17" t="s">
        <v>21</v>
      </c>
      <c r="C339" s="10">
        <v>1721</v>
      </c>
      <c r="D339" s="10">
        <v>1530</v>
      </c>
      <c r="E339" s="10">
        <v>647</v>
      </c>
      <c r="F339" s="10">
        <v>402</v>
      </c>
      <c r="G339" s="10">
        <v>434</v>
      </c>
      <c r="H339" s="10">
        <v>732</v>
      </c>
      <c r="I339" s="10">
        <v>1215</v>
      </c>
      <c r="J339" s="10">
        <v>726</v>
      </c>
      <c r="K339" s="10">
        <v>2741</v>
      </c>
      <c r="L339" s="10">
        <v>675</v>
      </c>
      <c r="M339" s="10">
        <v>6742</v>
      </c>
      <c r="N339" s="10">
        <v>44</v>
      </c>
      <c r="O339" s="10">
        <v>610</v>
      </c>
      <c r="P339" s="10">
        <v>395</v>
      </c>
      <c r="Q339" s="10">
        <v>15</v>
      </c>
      <c r="R339" s="10">
        <v>182</v>
      </c>
      <c r="S339" s="10">
        <v>0</v>
      </c>
      <c r="T339" s="11">
        <f>SUM(C339:S339)</f>
        <v>18811</v>
      </c>
    </row>
    <row r="340" spans="1:20" ht="18" customHeight="1">
      <c r="A340" s="111"/>
      <c r="B340" s="17" t="s">
        <v>24</v>
      </c>
      <c r="C340" s="10">
        <v>1958</v>
      </c>
      <c r="D340" s="10">
        <v>1701</v>
      </c>
      <c r="E340" s="10">
        <v>710</v>
      </c>
      <c r="F340" s="10">
        <v>464</v>
      </c>
      <c r="G340" s="10">
        <v>477</v>
      </c>
      <c r="H340" s="10">
        <v>802</v>
      </c>
      <c r="I340" s="10">
        <v>1253</v>
      </c>
      <c r="J340" s="10">
        <v>851</v>
      </c>
      <c r="K340" s="10">
        <v>2849</v>
      </c>
      <c r="L340" s="10">
        <v>741</v>
      </c>
      <c r="M340" s="10">
        <v>7564</v>
      </c>
      <c r="N340" s="10">
        <v>43</v>
      </c>
      <c r="O340" s="10">
        <v>769</v>
      </c>
      <c r="P340" s="10">
        <v>381</v>
      </c>
      <c r="Q340" s="10">
        <v>8</v>
      </c>
      <c r="R340" s="10">
        <v>207</v>
      </c>
      <c r="S340" s="10">
        <v>0</v>
      </c>
      <c r="T340" s="11">
        <f>SUM(C340:S340)</f>
        <v>20778</v>
      </c>
    </row>
    <row r="341" spans="1:20" ht="18" customHeight="1">
      <c r="A341" s="111"/>
      <c r="B341" s="17" t="s">
        <v>25</v>
      </c>
      <c r="C341" s="10">
        <v>1</v>
      </c>
      <c r="D341" s="10">
        <v>21</v>
      </c>
      <c r="E341" s="10">
        <v>17</v>
      </c>
      <c r="F341" s="10">
        <v>7</v>
      </c>
      <c r="G341" s="10">
        <v>1</v>
      </c>
      <c r="H341" s="10">
        <v>17</v>
      </c>
      <c r="I341" s="10">
        <v>24</v>
      </c>
      <c r="J341" s="10">
        <v>26</v>
      </c>
      <c r="K341" s="10">
        <v>37</v>
      </c>
      <c r="L341" s="10">
        <v>10</v>
      </c>
      <c r="M341" s="10">
        <v>62</v>
      </c>
      <c r="N341" s="10">
        <v>1</v>
      </c>
      <c r="O341" s="10">
        <v>4</v>
      </c>
      <c r="P341" s="10">
        <v>43</v>
      </c>
      <c r="Q341" s="10">
        <v>8</v>
      </c>
      <c r="R341" s="10">
        <v>1</v>
      </c>
      <c r="S341" s="10">
        <v>0</v>
      </c>
      <c r="T341" s="11">
        <f>SUM(C341:S341)</f>
        <v>280</v>
      </c>
    </row>
    <row r="342" spans="1:20" ht="18" customHeight="1">
      <c r="A342" s="111"/>
      <c r="B342" s="17" t="s">
        <v>26</v>
      </c>
      <c r="C342" s="12">
        <f t="shared" ref="C342:T342" si="157">C341/(C340+C341)</f>
        <v>5.1046452271567128E-4</v>
      </c>
      <c r="D342" s="12">
        <f t="shared" si="157"/>
        <v>1.2195121951219513E-2</v>
      </c>
      <c r="E342" s="12">
        <f t="shared" si="157"/>
        <v>2.3383768913342505E-2</v>
      </c>
      <c r="F342" s="12">
        <f t="shared" si="157"/>
        <v>1.4861995753715499E-2</v>
      </c>
      <c r="G342" s="12">
        <f t="shared" si="157"/>
        <v>2.0920502092050207E-3</v>
      </c>
      <c r="H342" s="12">
        <f t="shared" si="157"/>
        <v>2.0757020757020756E-2</v>
      </c>
      <c r="I342" s="12">
        <f t="shared" si="157"/>
        <v>1.8794048551292093E-2</v>
      </c>
      <c r="J342" s="12">
        <f t="shared" si="157"/>
        <v>2.9646522234891677E-2</v>
      </c>
      <c r="K342" s="12">
        <f t="shared" si="157"/>
        <v>1.282051282051282E-2</v>
      </c>
      <c r="L342" s="12">
        <f t="shared" si="157"/>
        <v>1.3315579227696404E-2</v>
      </c>
      <c r="M342" s="12">
        <f t="shared" si="157"/>
        <v>8.130081300813009E-3</v>
      </c>
      <c r="N342" s="12">
        <f t="shared" si="157"/>
        <v>2.2727272727272728E-2</v>
      </c>
      <c r="O342" s="12">
        <f t="shared" si="157"/>
        <v>5.1746442432082798E-3</v>
      </c>
      <c r="P342" s="12">
        <f t="shared" si="157"/>
        <v>0.10141509433962265</v>
      </c>
      <c r="Q342" s="12">
        <f t="shared" si="157"/>
        <v>0.5</v>
      </c>
      <c r="R342" s="12">
        <f t="shared" si="157"/>
        <v>4.807692307692308E-3</v>
      </c>
      <c r="S342" s="12" t="e">
        <f t="shared" si="157"/>
        <v>#DIV/0!</v>
      </c>
      <c r="T342" s="13">
        <f t="shared" si="157"/>
        <v>1.3296609364612024E-2</v>
      </c>
    </row>
    <row r="343" spans="1:20" ht="18" customHeight="1">
      <c r="A343" s="111"/>
      <c r="B343" s="17" t="s">
        <v>22</v>
      </c>
      <c r="C343" s="10">
        <v>748</v>
      </c>
      <c r="D343" s="10">
        <v>308</v>
      </c>
      <c r="E343" s="10">
        <v>206</v>
      </c>
      <c r="F343" s="14">
        <v>127</v>
      </c>
      <c r="G343" s="10">
        <v>119</v>
      </c>
      <c r="H343" s="10">
        <v>297</v>
      </c>
      <c r="I343" s="10">
        <v>391</v>
      </c>
      <c r="J343" s="10">
        <v>225</v>
      </c>
      <c r="K343" s="10">
        <v>743</v>
      </c>
      <c r="L343" s="10">
        <v>169</v>
      </c>
      <c r="M343" s="10">
        <v>1472</v>
      </c>
      <c r="N343" s="10">
        <v>3</v>
      </c>
      <c r="O343" s="10">
        <v>168</v>
      </c>
      <c r="P343" s="10">
        <v>90</v>
      </c>
      <c r="Q343" s="10">
        <v>5</v>
      </c>
      <c r="R343" s="10">
        <v>0</v>
      </c>
      <c r="S343" s="10">
        <v>0</v>
      </c>
      <c r="T343" s="11">
        <f>SUM(C343:S343)</f>
        <v>5071</v>
      </c>
    </row>
    <row r="344" spans="1:20" ht="18" customHeight="1">
      <c r="A344" s="111"/>
      <c r="B344" s="17" t="s">
        <v>23</v>
      </c>
      <c r="C344" s="15">
        <f t="shared" ref="C344:T344" si="158">(C338+C339)/C343</f>
        <v>2.429144385026738</v>
      </c>
      <c r="D344" s="15">
        <f t="shared" si="158"/>
        <v>5.2629870129870131</v>
      </c>
      <c r="E344" s="15">
        <f t="shared" si="158"/>
        <v>3.4757281553398056</v>
      </c>
      <c r="F344" s="15">
        <f t="shared" si="158"/>
        <v>3.4803149606299213</v>
      </c>
      <c r="G344" s="15">
        <f t="shared" si="158"/>
        <v>3.9747899159663866</v>
      </c>
      <c r="H344" s="15">
        <f t="shared" si="158"/>
        <v>2.7407407407407409</v>
      </c>
      <c r="I344" s="15">
        <f t="shared" si="158"/>
        <v>3.214833759590793</v>
      </c>
      <c r="J344" s="15">
        <f t="shared" si="158"/>
        <v>3.7066666666666666</v>
      </c>
      <c r="K344" s="15">
        <f t="shared" si="158"/>
        <v>3.8707940780619112</v>
      </c>
      <c r="L344" s="15">
        <f t="shared" si="158"/>
        <v>4.4260355029585803</v>
      </c>
      <c r="M344" s="15">
        <f t="shared" si="158"/>
        <v>4.9476902173913047</v>
      </c>
      <c r="N344" s="15">
        <f t="shared" si="158"/>
        <v>14.666666666666666</v>
      </c>
      <c r="O344" s="15">
        <f t="shared" si="158"/>
        <v>3.8214285714285716</v>
      </c>
      <c r="P344" s="15">
        <f t="shared" si="158"/>
        <v>4.677777777777778</v>
      </c>
      <c r="Q344" s="15">
        <f t="shared" si="158"/>
        <v>3.2</v>
      </c>
      <c r="R344" s="15" t="e">
        <f t="shared" si="158"/>
        <v>#DIV/0!</v>
      </c>
      <c r="S344" s="15" t="e">
        <f t="shared" si="158"/>
        <v>#DIV/0!</v>
      </c>
      <c r="T344" s="16">
        <f t="shared" si="158"/>
        <v>3.9858016170380597</v>
      </c>
    </row>
    <row r="345" spans="1:20" ht="18" customHeight="1">
      <c r="A345" s="110">
        <v>44675</v>
      </c>
      <c r="B345" s="17" t="s">
        <v>20</v>
      </c>
      <c r="C345" s="10">
        <v>317</v>
      </c>
      <c r="D345" s="10">
        <v>228</v>
      </c>
      <c r="E345" s="10">
        <v>76</v>
      </c>
      <c r="F345" s="10">
        <v>142</v>
      </c>
      <c r="G345" s="10">
        <v>43</v>
      </c>
      <c r="H345" s="10">
        <v>106</v>
      </c>
      <c r="I345" s="10">
        <v>75</v>
      </c>
      <c r="J345" s="10">
        <v>143</v>
      </c>
      <c r="K345" s="10">
        <v>135</v>
      </c>
      <c r="L345" s="10">
        <v>132</v>
      </c>
      <c r="M345" s="10">
        <v>874</v>
      </c>
      <c r="N345" s="10">
        <v>0</v>
      </c>
      <c r="O345" s="10">
        <v>166</v>
      </c>
      <c r="P345" s="10">
        <v>8</v>
      </c>
      <c r="Q345" s="10">
        <v>0</v>
      </c>
      <c r="R345" s="10">
        <v>27</v>
      </c>
      <c r="S345" s="10">
        <v>0</v>
      </c>
      <c r="T345" s="11">
        <f>SUM(C345:S345)</f>
        <v>2472</v>
      </c>
    </row>
    <row r="346" spans="1:20" ht="18" customHeight="1">
      <c r="A346" s="111"/>
      <c r="B346" s="17" t="s">
        <v>21</v>
      </c>
      <c r="C346" s="10">
        <v>1337</v>
      </c>
      <c r="D346" s="10">
        <v>995</v>
      </c>
      <c r="E346" s="10">
        <v>619</v>
      </c>
      <c r="F346" s="10">
        <v>1460</v>
      </c>
      <c r="G346" s="10">
        <v>425</v>
      </c>
      <c r="H346" s="10">
        <v>498</v>
      </c>
      <c r="I346" s="10">
        <v>1125</v>
      </c>
      <c r="J346" s="10">
        <v>1053</v>
      </c>
      <c r="K346" s="10">
        <v>2306</v>
      </c>
      <c r="L346" s="10">
        <v>455</v>
      </c>
      <c r="M346" s="10">
        <v>5041</v>
      </c>
      <c r="N346" s="10">
        <v>68</v>
      </c>
      <c r="O346" s="10">
        <v>319</v>
      </c>
      <c r="P346" s="10">
        <v>241</v>
      </c>
      <c r="Q346" s="10">
        <v>5</v>
      </c>
      <c r="R346" s="10">
        <v>68</v>
      </c>
      <c r="S346" s="10">
        <v>0</v>
      </c>
      <c r="T346" s="11">
        <f>SUM(C346:S346)</f>
        <v>16015</v>
      </c>
    </row>
    <row r="347" spans="1:20" ht="18" customHeight="1">
      <c r="A347" s="111"/>
      <c r="B347" s="17" t="s">
        <v>24</v>
      </c>
      <c r="C347" s="10">
        <v>1752</v>
      </c>
      <c r="D347" s="10">
        <v>1380</v>
      </c>
      <c r="E347" s="10">
        <v>745</v>
      </c>
      <c r="F347" s="10">
        <v>1682</v>
      </c>
      <c r="G347" s="10">
        <v>474</v>
      </c>
      <c r="H347" s="10">
        <v>644</v>
      </c>
      <c r="I347" s="10">
        <v>1209</v>
      </c>
      <c r="J347" s="10">
        <v>1196</v>
      </c>
      <c r="K347" s="10">
        <v>2489</v>
      </c>
      <c r="L347" s="10">
        <v>594</v>
      </c>
      <c r="M347" s="10">
        <v>6108</v>
      </c>
      <c r="N347" s="10">
        <v>67</v>
      </c>
      <c r="O347" s="10">
        <v>548</v>
      </c>
      <c r="P347" s="10">
        <v>248</v>
      </c>
      <c r="Q347" s="10">
        <v>7</v>
      </c>
      <c r="R347" s="10">
        <v>95</v>
      </c>
      <c r="S347" s="10">
        <v>0</v>
      </c>
      <c r="T347" s="11">
        <f>SUM(C347:S347)</f>
        <v>19238</v>
      </c>
    </row>
    <row r="348" spans="1:20" ht="18" customHeight="1">
      <c r="A348" s="111"/>
      <c r="B348" s="17" t="s">
        <v>25</v>
      </c>
      <c r="C348" s="10">
        <v>3</v>
      </c>
      <c r="D348" s="10">
        <v>16</v>
      </c>
      <c r="E348" s="10">
        <v>4</v>
      </c>
      <c r="F348" s="10">
        <v>20</v>
      </c>
      <c r="G348" s="10">
        <v>3</v>
      </c>
      <c r="H348" s="10">
        <v>11</v>
      </c>
      <c r="I348" s="10">
        <v>26</v>
      </c>
      <c r="J348" s="10">
        <v>33</v>
      </c>
      <c r="K348" s="10">
        <v>17</v>
      </c>
      <c r="L348" s="10">
        <v>7</v>
      </c>
      <c r="M348" s="10">
        <v>73</v>
      </c>
      <c r="N348" s="10">
        <v>1</v>
      </c>
      <c r="O348" s="10">
        <v>0</v>
      </c>
      <c r="P348" s="10">
        <v>3</v>
      </c>
      <c r="Q348" s="10">
        <v>0</v>
      </c>
      <c r="R348" s="10">
        <v>0</v>
      </c>
      <c r="S348" s="10">
        <v>0</v>
      </c>
      <c r="T348" s="11">
        <f>SUM(C348:S348)</f>
        <v>217</v>
      </c>
    </row>
    <row r="349" spans="1:20" ht="18" customHeight="1">
      <c r="A349" s="111"/>
      <c r="B349" s="17" t="s">
        <v>26</v>
      </c>
      <c r="C349" s="12">
        <f t="shared" ref="C349:T349" si="159">C348/(C347+C348)</f>
        <v>1.7094017094017094E-3</v>
      </c>
      <c r="D349" s="12">
        <f t="shared" si="159"/>
        <v>1.1461318051575931E-2</v>
      </c>
      <c r="E349" s="12">
        <f t="shared" si="159"/>
        <v>5.3404539385847796E-3</v>
      </c>
      <c r="F349" s="12">
        <f t="shared" si="159"/>
        <v>1.1750881316098707E-2</v>
      </c>
      <c r="G349" s="12">
        <f t="shared" si="159"/>
        <v>6.2893081761006293E-3</v>
      </c>
      <c r="H349" s="12">
        <f t="shared" si="159"/>
        <v>1.6793893129770993E-2</v>
      </c>
      <c r="I349" s="12">
        <f t="shared" si="159"/>
        <v>2.1052631578947368E-2</v>
      </c>
      <c r="J349" s="12">
        <f t="shared" si="159"/>
        <v>2.6851098454027666E-2</v>
      </c>
      <c r="K349" s="12">
        <f t="shared" si="159"/>
        <v>6.7837190742218679E-3</v>
      </c>
      <c r="L349" s="12">
        <f t="shared" si="159"/>
        <v>1.1647254575707155E-2</v>
      </c>
      <c r="M349" s="12">
        <f t="shared" si="159"/>
        <v>1.1810386668823815E-2</v>
      </c>
      <c r="N349" s="12">
        <f t="shared" si="159"/>
        <v>1.4705882352941176E-2</v>
      </c>
      <c r="O349" s="12">
        <f t="shared" si="159"/>
        <v>0</v>
      </c>
      <c r="P349" s="12">
        <f t="shared" si="159"/>
        <v>1.1952191235059761E-2</v>
      </c>
      <c r="Q349" s="12">
        <f t="shared" si="159"/>
        <v>0</v>
      </c>
      <c r="R349" s="12">
        <f t="shared" si="159"/>
        <v>0</v>
      </c>
      <c r="S349" s="12" t="e">
        <f t="shared" si="159"/>
        <v>#DIV/0!</v>
      </c>
      <c r="T349" s="13">
        <f t="shared" si="159"/>
        <v>1.1153945001285017E-2</v>
      </c>
    </row>
    <row r="350" spans="1:20" ht="18" customHeight="1">
      <c r="A350" s="111"/>
      <c r="B350" s="17" t="s">
        <v>22</v>
      </c>
      <c r="C350" s="10">
        <v>718</v>
      </c>
      <c r="D350" s="10">
        <v>375</v>
      </c>
      <c r="E350" s="10">
        <v>179</v>
      </c>
      <c r="F350" s="14">
        <v>542</v>
      </c>
      <c r="G350" s="10">
        <v>138</v>
      </c>
      <c r="H350" s="10">
        <v>240</v>
      </c>
      <c r="I350" s="10">
        <v>378</v>
      </c>
      <c r="J350" s="10">
        <v>328</v>
      </c>
      <c r="K350" s="10">
        <v>586</v>
      </c>
      <c r="L350" s="10">
        <v>184</v>
      </c>
      <c r="M350" s="10">
        <v>1320</v>
      </c>
      <c r="N350" s="10">
        <v>4</v>
      </c>
      <c r="O350" s="10">
        <v>88</v>
      </c>
      <c r="P350" s="10">
        <v>58</v>
      </c>
      <c r="Q350" s="10">
        <v>4</v>
      </c>
      <c r="R350" s="10">
        <v>1</v>
      </c>
      <c r="S350" s="10">
        <v>0</v>
      </c>
      <c r="T350" s="11">
        <f>SUM(C350:S350)</f>
        <v>5143</v>
      </c>
    </row>
    <row r="351" spans="1:20" ht="18" customHeight="1">
      <c r="A351" s="111"/>
      <c r="B351" s="17" t="s">
        <v>23</v>
      </c>
      <c r="C351" s="15">
        <f t="shared" ref="C351:T351" si="160">(C345+C346)/C350</f>
        <v>2.3036211699164344</v>
      </c>
      <c r="D351" s="15">
        <f t="shared" si="160"/>
        <v>3.2613333333333334</v>
      </c>
      <c r="E351" s="15">
        <f t="shared" si="160"/>
        <v>3.8826815642458099</v>
      </c>
      <c r="F351" s="15">
        <f t="shared" si="160"/>
        <v>2.9557195571955721</v>
      </c>
      <c r="G351" s="15">
        <f t="shared" si="160"/>
        <v>3.3913043478260869</v>
      </c>
      <c r="H351" s="15">
        <f t="shared" si="160"/>
        <v>2.5166666666666666</v>
      </c>
      <c r="I351" s="15">
        <f t="shared" si="160"/>
        <v>3.1746031746031744</v>
      </c>
      <c r="J351" s="15">
        <f t="shared" si="160"/>
        <v>3.6463414634146343</v>
      </c>
      <c r="K351" s="15">
        <f t="shared" si="160"/>
        <v>4.1655290102389078</v>
      </c>
      <c r="L351" s="15">
        <f t="shared" si="160"/>
        <v>3.1902173913043477</v>
      </c>
      <c r="M351" s="15">
        <f t="shared" si="160"/>
        <v>4.4810606060606064</v>
      </c>
      <c r="N351" s="15">
        <f t="shared" si="160"/>
        <v>17</v>
      </c>
      <c r="O351" s="15">
        <f t="shared" si="160"/>
        <v>5.5113636363636367</v>
      </c>
      <c r="P351" s="15">
        <f t="shared" si="160"/>
        <v>4.2931034482758621</v>
      </c>
      <c r="Q351" s="15">
        <f t="shared" si="160"/>
        <v>1.25</v>
      </c>
      <c r="R351" s="15">
        <f t="shared" si="160"/>
        <v>95</v>
      </c>
      <c r="S351" s="15" t="e">
        <f t="shared" si="160"/>
        <v>#DIV/0!</v>
      </c>
      <c r="T351" s="16">
        <f t="shared" si="160"/>
        <v>3.5945945945945947</v>
      </c>
    </row>
    <row r="352" spans="1:20" ht="18" customHeight="1">
      <c r="A352" s="110">
        <v>44676</v>
      </c>
      <c r="B352" s="17" t="s">
        <v>20</v>
      </c>
      <c r="C352" s="10">
        <v>156</v>
      </c>
      <c r="D352" s="10">
        <v>209</v>
      </c>
      <c r="E352" s="10">
        <v>97</v>
      </c>
      <c r="F352" s="10">
        <v>131</v>
      </c>
      <c r="G352" s="10">
        <v>47</v>
      </c>
      <c r="H352" s="10">
        <v>138</v>
      </c>
      <c r="I352" s="10">
        <v>65</v>
      </c>
      <c r="J352" s="10">
        <v>61</v>
      </c>
      <c r="K352" s="10">
        <v>216</v>
      </c>
      <c r="L352" s="10">
        <v>58</v>
      </c>
      <c r="M352" s="10">
        <v>292</v>
      </c>
      <c r="N352" s="10">
        <v>0</v>
      </c>
      <c r="O352" s="10">
        <v>108</v>
      </c>
      <c r="P352" s="10">
        <v>44</v>
      </c>
      <c r="Q352" s="10">
        <v>3</v>
      </c>
      <c r="R352" s="10">
        <v>36</v>
      </c>
      <c r="S352" s="10">
        <v>0</v>
      </c>
      <c r="T352" s="11">
        <f>SUM(C352:S352)</f>
        <v>1661</v>
      </c>
    </row>
    <row r="353" spans="1:20" ht="18" customHeight="1">
      <c r="A353" s="111"/>
      <c r="B353" s="17" t="s">
        <v>21</v>
      </c>
      <c r="C353" s="10">
        <v>2238</v>
      </c>
      <c r="D353" s="10">
        <v>990</v>
      </c>
      <c r="E353" s="10">
        <v>398</v>
      </c>
      <c r="F353" s="10">
        <v>771</v>
      </c>
      <c r="G353" s="10">
        <v>290</v>
      </c>
      <c r="H353" s="10">
        <v>1107</v>
      </c>
      <c r="I353" s="10">
        <v>1156</v>
      </c>
      <c r="J353" s="10">
        <v>633</v>
      </c>
      <c r="K353" s="10">
        <v>1295</v>
      </c>
      <c r="L353" s="10">
        <v>419</v>
      </c>
      <c r="M353" s="10">
        <v>3497</v>
      </c>
      <c r="N353" s="10">
        <v>21</v>
      </c>
      <c r="O353" s="10">
        <v>504</v>
      </c>
      <c r="P353" s="10">
        <v>313</v>
      </c>
      <c r="Q353" s="10">
        <v>8</v>
      </c>
      <c r="R353" s="10">
        <v>426</v>
      </c>
      <c r="S353" s="10">
        <v>0</v>
      </c>
      <c r="T353" s="11">
        <f>SUM(C353:S353)</f>
        <v>14066</v>
      </c>
    </row>
    <row r="354" spans="1:20" ht="18" customHeight="1">
      <c r="A354" s="111"/>
      <c r="B354" s="17" t="s">
        <v>24</v>
      </c>
      <c r="C354" s="10">
        <v>2670</v>
      </c>
      <c r="D354" s="10">
        <v>1331</v>
      </c>
      <c r="E354" s="10">
        <v>531</v>
      </c>
      <c r="F354" s="10">
        <v>1013</v>
      </c>
      <c r="G354" s="10">
        <v>414</v>
      </c>
      <c r="H354" s="10">
        <v>1256</v>
      </c>
      <c r="I354" s="10">
        <v>1178</v>
      </c>
      <c r="J354" s="10">
        <v>710</v>
      </c>
      <c r="K354" s="10">
        <v>1751</v>
      </c>
      <c r="L354" s="10">
        <v>523</v>
      </c>
      <c r="M354" s="10">
        <v>3863</v>
      </c>
      <c r="N354" s="10">
        <v>22</v>
      </c>
      <c r="O354" s="10">
        <v>636</v>
      </c>
      <c r="P354" s="10">
        <v>379</v>
      </c>
      <c r="Q354" s="10">
        <v>12</v>
      </c>
      <c r="R354" s="10">
        <v>474</v>
      </c>
      <c r="S354" s="10">
        <v>0</v>
      </c>
      <c r="T354" s="11">
        <f>SUM(C354:S354)</f>
        <v>16763</v>
      </c>
    </row>
    <row r="355" spans="1:20" ht="18" customHeight="1">
      <c r="A355" s="111"/>
      <c r="B355" s="17" t="s">
        <v>25</v>
      </c>
      <c r="C355" s="10">
        <v>1</v>
      </c>
      <c r="D355" s="10">
        <v>10</v>
      </c>
      <c r="E355" s="10">
        <v>3</v>
      </c>
      <c r="F355" s="10">
        <v>3</v>
      </c>
      <c r="G355" s="10">
        <v>4</v>
      </c>
      <c r="H355" s="10">
        <v>14</v>
      </c>
      <c r="I355" s="10">
        <v>66</v>
      </c>
      <c r="J355" s="10">
        <v>7</v>
      </c>
      <c r="K355" s="10">
        <v>35</v>
      </c>
      <c r="L355" s="10">
        <v>20</v>
      </c>
      <c r="M355" s="10">
        <v>49</v>
      </c>
      <c r="N355" s="10">
        <v>0</v>
      </c>
      <c r="O355" s="10">
        <v>5</v>
      </c>
      <c r="P355" s="10">
        <v>0</v>
      </c>
      <c r="Q355" s="10">
        <v>0</v>
      </c>
      <c r="R355" s="10">
        <v>0</v>
      </c>
      <c r="S355" s="10">
        <v>0</v>
      </c>
      <c r="T355" s="11">
        <f>SUM(C355:S355)</f>
        <v>217</v>
      </c>
    </row>
    <row r="356" spans="1:20" ht="18" customHeight="1">
      <c r="A356" s="111"/>
      <c r="B356" s="17" t="s">
        <v>26</v>
      </c>
      <c r="C356" s="12">
        <f t="shared" ref="C356:T356" si="161">C355/(C354+C355)</f>
        <v>3.7439161362785476E-4</v>
      </c>
      <c r="D356" s="12">
        <f t="shared" si="161"/>
        <v>7.4571215510812828E-3</v>
      </c>
      <c r="E356" s="12">
        <f t="shared" si="161"/>
        <v>5.6179775280898875E-3</v>
      </c>
      <c r="F356" s="12">
        <f t="shared" si="161"/>
        <v>2.952755905511811E-3</v>
      </c>
      <c r="G356" s="12">
        <f t="shared" si="161"/>
        <v>9.5693779904306216E-3</v>
      </c>
      <c r="H356" s="12">
        <f t="shared" si="161"/>
        <v>1.1023622047244094E-2</v>
      </c>
      <c r="I356" s="12">
        <f t="shared" si="161"/>
        <v>5.3054662379421219E-2</v>
      </c>
      <c r="J356" s="12">
        <f t="shared" si="161"/>
        <v>9.7629009762900971E-3</v>
      </c>
      <c r="K356" s="12">
        <f t="shared" si="161"/>
        <v>1.9596864501679731E-2</v>
      </c>
      <c r="L356" s="12">
        <f t="shared" si="161"/>
        <v>3.6832412523020261E-2</v>
      </c>
      <c r="M356" s="12">
        <f t="shared" si="161"/>
        <v>1.2525562372188138E-2</v>
      </c>
      <c r="N356" s="12">
        <f t="shared" si="161"/>
        <v>0</v>
      </c>
      <c r="O356" s="12">
        <f t="shared" si="161"/>
        <v>7.8003120124804995E-3</v>
      </c>
      <c r="P356" s="12">
        <f t="shared" si="161"/>
        <v>0</v>
      </c>
      <c r="Q356" s="12">
        <f t="shared" si="161"/>
        <v>0</v>
      </c>
      <c r="R356" s="12">
        <f t="shared" si="161"/>
        <v>0</v>
      </c>
      <c r="S356" s="12" t="e">
        <f t="shared" si="161"/>
        <v>#DIV/0!</v>
      </c>
      <c r="T356" s="13">
        <f t="shared" si="161"/>
        <v>1.2779740871613663E-2</v>
      </c>
    </row>
    <row r="357" spans="1:20" ht="18" customHeight="1">
      <c r="A357" s="111"/>
      <c r="B357" s="17" t="s">
        <v>22</v>
      </c>
      <c r="C357" s="10">
        <v>895</v>
      </c>
      <c r="D357" s="10">
        <v>310</v>
      </c>
      <c r="E357" s="10">
        <v>135</v>
      </c>
      <c r="F357" s="14">
        <v>306</v>
      </c>
      <c r="G357" s="10">
        <v>119</v>
      </c>
      <c r="H357" s="10">
        <v>428</v>
      </c>
      <c r="I357" s="10">
        <v>342</v>
      </c>
      <c r="J357" s="10">
        <v>199</v>
      </c>
      <c r="K357" s="10">
        <v>388</v>
      </c>
      <c r="L357" s="10">
        <v>162</v>
      </c>
      <c r="M357" s="10">
        <v>926</v>
      </c>
      <c r="N357" s="10">
        <v>0</v>
      </c>
      <c r="O357" s="10">
        <v>144</v>
      </c>
      <c r="P357" s="10">
        <v>99</v>
      </c>
      <c r="Q357" s="10">
        <v>3</v>
      </c>
      <c r="R357" s="10">
        <v>1</v>
      </c>
      <c r="S357" s="10">
        <v>0</v>
      </c>
      <c r="T357" s="11">
        <f>SUM(C357:S357)</f>
        <v>4457</v>
      </c>
    </row>
    <row r="358" spans="1:20" ht="18" customHeight="1">
      <c r="A358" s="111"/>
      <c r="B358" s="17" t="s">
        <v>23</v>
      </c>
      <c r="C358" s="15">
        <f t="shared" ref="C358:T358" si="162">(C352+C353)/C357</f>
        <v>2.6748603351955307</v>
      </c>
      <c r="D358" s="15">
        <f t="shared" si="162"/>
        <v>3.8677419354838709</v>
      </c>
      <c r="E358" s="15">
        <f t="shared" si="162"/>
        <v>3.6666666666666665</v>
      </c>
      <c r="F358" s="15">
        <f t="shared" si="162"/>
        <v>2.9477124183006538</v>
      </c>
      <c r="G358" s="15">
        <f t="shared" si="162"/>
        <v>2.8319327731092439</v>
      </c>
      <c r="H358" s="15">
        <f t="shared" si="162"/>
        <v>2.9088785046728973</v>
      </c>
      <c r="I358" s="15">
        <f t="shared" si="162"/>
        <v>3.5701754385964914</v>
      </c>
      <c r="J358" s="15">
        <f t="shared" si="162"/>
        <v>3.487437185929648</v>
      </c>
      <c r="K358" s="15">
        <f t="shared" si="162"/>
        <v>3.8943298969072164</v>
      </c>
      <c r="L358" s="15">
        <f t="shared" si="162"/>
        <v>2.9444444444444446</v>
      </c>
      <c r="M358" s="15">
        <f t="shared" si="162"/>
        <v>4.0917926565874732</v>
      </c>
      <c r="N358" s="15" t="e">
        <f t="shared" si="162"/>
        <v>#DIV/0!</v>
      </c>
      <c r="O358" s="15">
        <f t="shared" si="162"/>
        <v>4.25</v>
      </c>
      <c r="P358" s="15">
        <f t="shared" si="162"/>
        <v>3.606060606060606</v>
      </c>
      <c r="Q358" s="15">
        <f t="shared" si="162"/>
        <v>3.6666666666666665</v>
      </c>
      <c r="R358" s="15">
        <f t="shared" si="162"/>
        <v>462</v>
      </c>
      <c r="S358" s="15" t="e">
        <f t="shared" si="162"/>
        <v>#DIV/0!</v>
      </c>
      <c r="T358" s="16">
        <f t="shared" si="162"/>
        <v>3.5286066861117344</v>
      </c>
    </row>
    <row r="359" spans="1:20" ht="18" customHeight="1">
      <c r="A359" s="110">
        <v>44677</v>
      </c>
      <c r="B359" s="17" t="s">
        <v>20</v>
      </c>
      <c r="C359" s="10">
        <v>301</v>
      </c>
      <c r="D359" s="10">
        <v>173</v>
      </c>
      <c r="E359" s="10">
        <v>64</v>
      </c>
      <c r="F359" s="10">
        <v>145</v>
      </c>
      <c r="G359" s="10">
        <v>104</v>
      </c>
      <c r="H359" s="10">
        <v>37</v>
      </c>
      <c r="I359" s="10">
        <v>47</v>
      </c>
      <c r="J359" s="10">
        <v>71</v>
      </c>
      <c r="K359" s="10">
        <v>295</v>
      </c>
      <c r="L359" s="10">
        <v>89</v>
      </c>
      <c r="M359" s="10">
        <v>206</v>
      </c>
      <c r="N359" s="10">
        <v>2</v>
      </c>
      <c r="O359" s="10">
        <v>29</v>
      </c>
      <c r="P359" s="10">
        <v>27</v>
      </c>
      <c r="Q359" s="10">
        <v>2</v>
      </c>
      <c r="R359" s="10">
        <v>14</v>
      </c>
      <c r="S359" s="10">
        <v>0</v>
      </c>
      <c r="T359" s="11">
        <f>SUM(C359:S359)</f>
        <v>1606</v>
      </c>
    </row>
    <row r="360" spans="1:20" ht="18" customHeight="1">
      <c r="A360" s="111"/>
      <c r="B360" s="17" t="s">
        <v>21</v>
      </c>
      <c r="C360" s="10">
        <v>853</v>
      </c>
      <c r="D360" s="10">
        <v>436</v>
      </c>
      <c r="E360" s="10">
        <v>287</v>
      </c>
      <c r="F360" s="10">
        <v>1236</v>
      </c>
      <c r="G360" s="10">
        <v>248</v>
      </c>
      <c r="H360" s="10">
        <v>1064</v>
      </c>
      <c r="I360" s="10">
        <v>1034</v>
      </c>
      <c r="J360" s="10">
        <v>644</v>
      </c>
      <c r="K360" s="10">
        <v>1648</v>
      </c>
      <c r="L360" s="10">
        <v>336</v>
      </c>
      <c r="M360" s="10">
        <v>2117</v>
      </c>
      <c r="N360" s="10">
        <v>18</v>
      </c>
      <c r="O360" s="10">
        <v>156</v>
      </c>
      <c r="P360" s="10">
        <v>281</v>
      </c>
      <c r="Q360" s="10">
        <v>11</v>
      </c>
      <c r="R360" s="10">
        <v>448</v>
      </c>
      <c r="S360" s="10">
        <v>0</v>
      </c>
      <c r="T360" s="11">
        <f>SUM(C360:S360)</f>
        <v>10817</v>
      </c>
    </row>
    <row r="361" spans="1:20" ht="18" customHeight="1">
      <c r="A361" s="111"/>
      <c r="B361" s="17" t="s">
        <v>24</v>
      </c>
      <c r="C361" s="10">
        <v>1228</v>
      </c>
      <c r="D361" s="10">
        <v>888</v>
      </c>
      <c r="E361" s="10">
        <v>418</v>
      </c>
      <c r="F361" s="10">
        <v>1385</v>
      </c>
      <c r="G361" s="10">
        <v>363</v>
      </c>
      <c r="H361" s="10">
        <v>1129</v>
      </c>
      <c r="I361" s="10">
        <v>1106</v>
      </c>
      <c r="J361" s="10">
        <v>748</v>
      </c>
      <c r="K361" s="10">
        <v>1952</v>
      </c>
      <c r="L361" s="10">
        <v>434</v>
      </c>
      <c r="M361" s="10">
        <v>2637</v>
      </c>
      <c r="N361" s="10">
        <v>27</v>
      </c>
      <c r="O361" s="10">
        <v>285</v>
      </c>
      <c r="P361" s="10">
        <v>311</v>
      </c>
      <c r="Q361" s="10">
        <v>13</v>
      </c>
      <c r="R361" s="10">
        <v>467</v>
      </c>
      <c r="S361" s="10">
        <v>0</v>
      </c>
      <c r="T361" s="11">
        <f>SUM(C361:S361)</f>
        <v>13391</v>
      </c>
    </row>
    <row r="362" spans="1:20" ht="18" customHeight="1">
      <c r="A362" s="111"/>
      <c r="B362" s="17" t="s">
        <v>25</v>
      </c>
      <c r="C362" s="10">
        <v>0</v>
      </c>
      <c r="D362" s="10">
        <v>16</v>
      </c>
      <c r="E362" s="10">
        <v>1</v>
      </c>
      <c r="F362" s="10">
        <v>9</v>
      </c>
      <c r="G362" s="10">
        <v>2</v>
      </c>
      <c r="H362" s="10">
        <v>7</v>
      </c>
      <c r="I362" s="10">
        <v>0</v>
      </c>
      <c r="J362" s="10">
        <v>1</v>
      </c>
      <c r="K362" s="10">
        <v>24</v>
      </c>
      <c r="L362" s="10">
        <v>0</v>
      </c>
      <c r="M362" s="10">
        <v>108</v>
      </c>
      <c r="N362" s="10">
        <v>1</v>
      </c>
      <c r="O362" s="10">
        <v>2</v>
      </c>
      <c r="P362" s="10">
        <v>0</v>
      </c>
      <c r="Q362" s="10">
        <v>0</v>
      </c>
      <c r="R362" s="10">
        <v>0</v>
      </c>
      <c r="S362" s="10">
        <v>0</v>
      </c>
      <c r="T362" s="11">
        <f>SUM(C362:S362)</f>
        <v>171</v>
      </c>
    </row>
    <row r="363" spans="1:20" ht="18" customHeight="1">
      <c r="A363" s="111"/>
      <c r="B363" s="17" t="s">
        <v>26</v>
      </c>
      <c r="C363" s="12">
        <f t="shared" ref="C363:T363" si="163">C362/(C361+C362)</f>
        <v>0</v>
      </c>
      <c r="D363" s="12">
        <f t="shared" si="163"/>
        <v>1.7699115044247787E-2</v>
      </c>
      <c r="E363" s="12">
        <f t="shared" si="163"/>
        <v>2.3866348448687352E-3</v>
      </c>
      <c r="F363" s="12">
        <f t="shared" si="163"/>
        <v>6.4562410329985654E-3</v>
      </c>
      <c r="G363" s="12">
        <f t="shared" si="163"/>
        <v>5.4794520547945206E-3</v>
      </c>
      <c r="H363" s="12">
        <f t="shared" si="163"/>
        <v>6.1619718309859151E-3</v>
      </c>
      <c r="I363" s="12">
        <f t="shared" si="163"/>
        <v>0</v>
      </c>
      <c r="J363" s="12">
        <f t="shared" si="163"/>
        <v>1.3351134846461949E-3</v>
      </c>
      <c r="K363" s="12">
        <f t="shared" si="163"/>
        <v>1.2145748987854251E-2</v>
      </c>
      <c r="L363" s="12">
        <f t="shared" si="163"/>
        <v>0</v>
      </c>
      <c r="M363" s="12">
        <f t="shared" si="163"/>
        <v>3.9344262295081971E-2</v>
      </c>
      <c r="N363" s="12">
        <f t="shared" si="163"/>
        <v>3.5714285714285712E-2</v>
      </c>
      <c r="O363" s="12">
        <f t="shared" si="163"/>
        <v>6.9686411149825784E-3</v>
      </c>
      <c r="P363" s="12">
        <f t="shared" si="163"/>
        <v>0</v>
      </c>
      <c r="Q363" s="12">
        <f t="shared" si="163"/>
        <v>0</v>
      </c>
      <c r="R363" s="12">
        <f t="shared" si="163"/>
        <v>0</v>
      </c>
      <c r="S363" s="12" t="e">
        <f t="shared" si="163"/>
        <v>#DIV/0!</v>
      </c>
      <c r="T363" s="13">
        <f t="shared" si="163"/>
        <v>1.2608759769945436E-2</v>
      </c>
    </row>
    <row r="364" spans="1:20" ht="18" customHeight="1">
      <c r="A364" s="111"/>
      <c r="B364" s="17" t="s">
        <v>22</v>
      </c>
      <c r="C364" s="10">
        <v>522</v>
      </c>
      <c r="D364" s="10">
        <v>269</v>
      </c>
      <c r="E364" s="10">
        <v>137</v>
      </c>
      <c r="F364" s="14">
        <v>376</v>
      </c>
      <c r="G364" s="10">
        <v>106</v>
      </c>
      <c r="H364" s="10">
        <v>355</v>
      </c>
      <c r="I364" s="10">
        <v>339</v>
      </c>
      <c r="J364" s="10">
        <v>197</v>
      </c>
      <c r="K364" s="10">
        <v>515</v>
      </c>
      <c r="L364" s="10">
        <v>113</v>
      </c>
      <c r="M364" s="10">
        <v>740</v>
      </c>
      <c r="N364" s="10">
        <v>1</v>
      </c>
      <c r="O364" s="10">
        <v>91</v>
      </c>
      <c r="P364" s="10">
        <v>63</v>
      </c>
      <c r="Q364" s="10">
        <v>5</v>
      </c>
      <c r="R364" s="10">
        <v>3</v>
      </c>
      <c r="S364" s="10">
        <v>0</v>
      </c>
      <c r="T364" s="11">
        <f>SUM(C364:S364)</f>
        <v>3832</v>
      </c>
    </row>
    <row r="365" spans="1:20" ht="18" customHeight="1">
      <c r="A365" s="111"/>
      <c r="B365" s="17" t="s">
        <v>23</v>
      </c>
      <c r="C365" s="15">
        <f t="shared" ref="C365:T365" si="164">(C359+C360)/C364</f>
        <v>2.210727969348659</v>
      </c>
      <c r="D365" s="15">
        <f t="shared" si="164"/>
        <v>2.2639405204460967</v>
      </c>
      <c r="E365" s="15">
        <f t="shared" si="164"/>
        <v>2.562043795620438</v>
      </c>
      <c r="F365" s="15">
        <f t="shared" si="164"/>
        <v>3.6728723404255321</v>
      </c>
      <c r="G365" s="15">
        <f t="shared" si="164"/>
        <v>3.3207547169811322</v>
      </c>
      <c r="H365" s="15">
        <f t="shared" si="164"/>
        <v>3.1014084507042252</v>
      </c>
      <c r="I365" s="15">
        <f t="shared" si="164"/>
        <v>3.1887905604719764</v>
      </c>
      <c r="J365" s="15">
        <f t="shared" si="164"/>
        <v>3.6294416243654823</v>
      </c>
      <c r="K365" s="15">
        <f t="shared" si="164"/>
        <v>3.7728155339805824</v>
      </c>
      <c r="L365" s="15">
        <f t="shared" si="164"/>
        <v>3.7610619469026547</v>
      </c>
      <c r="M365" s="15">
        <f t="shared" si="164"/>
        <v>3.1391891891891892</v>
      </c>
      <c r="N365" s="15">
        <f t="shared" si="164"/>
        <v>20</v>
      </c>
      <c r="O365" s="15">
        <f t="shared" si="164"/>
        <v>2.0329670329670328</v>
      </c>
      <c r="P365" s="15">
        <f t="shared" si="164"/>
        <v>4.8888888888888893</v>
      </c>
      <c r="Q365" s="15">
        <f t="shared" si="164"/>
        <v>2.6</v>
      </c>
      <c r="R365" s="15">
        <f t="shared" si="164"/>
        <v>154</v>
      </c>
      <c r="S365" s="15" t="e">
        <f t="shared" si="164"/>
        <v>#DIV/0!</v>
      </c>
      <c r="T365" s="16">
        <f t="shared" si="164"/>
        <v>3.2419102296450939</v>
      </c>
    </row>
    <row r="366" spans="1:20" ht="18" customHeight="1">
      <c r="A366" s="110">
        <v>44678</v>
      </c>
      <c r="B366" s="17" t="s">
        <v>20</v>
      </c>
      <c r="C366" s="10">
        <v>135</v>
      </c>
      <c r="D366" s="10">
        <v>212</v>
      </c>
      <c r="E366" s="10">
        <v>19</v>
      </c>
      <c r="F366" s="10">
        <v>32</v>
      </c>
      <c r="G366" s="10">
        <v>24</v>
      </c>
      <c r="H366" s="10">
        <v>68</v>
      </c>
      <c r="I366" s="10">
        <v>60</v>
      </c>
      <c r="J366" s="10">
        <v>51</v>
      </c>
      <c r="K366" s="10">
        <v>52</v>
      </c>
      <c r="L366" s="10">
        <v>13</v>
      </c>
      <c r="M366" s="10">
        <v>534</v>
      </c>
      <c r="N366" s="10">
        <v>10</v>
      </c>
      <c r="O366" s="10">
        <v>52</v>
      </c>
      <c r="P366" s="10">
        <v>4</v>
      </c>
      <c r="Q366" s="10">
        <v>0</v>
      </c>
      <c r="R366" s="10">
        <v>26</v>
      </c>
      <c r="S366" s="10">
        <v>0</v>
      </c>
      <c r="T366" s="11">
        <f>SUM(C366:S366)</f>
        <v>1292</v>
      </c>
    </row>
    <row r="367" spans="1:20" ht="18" customHeight="1">
      <c r="A367" s="111"/>
      <c r="B367" s="17" t="s">
        <v>21</v>
      </c>
      <c r="C367" s="10">
        <v>0</v>
      </c>
      <c r="D367" s="10">
        <v>0</v>
      </c>
      <c r="E367" s="10">
        <v>0</v>
      </c>
      <c r="F367" s="10">
        <v>741</v>
      </c>
      <c r="G367" s="10">
        <v>199</v>
      </c>
      <c r="H367" s="10">
        <v>621</v>
      </c>
      <c r="I367" s="10">
        <v>404</v>
      </c>
      <c r="J367" s="10">
        <v>221</v>
      </c>
      <c r="K367" s="10">
        <v>802</v>
      </c>
      <c r="L367" s="10">
        <v>189</v>
      </c>
      <c r="M367" s="10">
        <v>1103</v>
      </c>
      <c r="N367" s="10">
        <v>24</v>
      </c>
      <c r="O367" s="10">
        <v>0</v>
      </c>
      <c r="P367" s="10">
        <v>72</v>
      </c>
      <c r="Q367" s="10">
        <v>1</v>
      </c>
      <c r="R367" s="10">
        <v>172</v>
      </c>
      <c r="S367" s="10">
        <v>0</v>
      </c>
      <c r="T367" s="11">
        <f>SUM(C367:S367)</f>
        <v>4549</v>
      </c>
    </row>
    <row r="368" spans="1:20" ht="18" customHeight="1">
      <c r="A368" s="111"/>
      <c r="B368" s="17" t="s">
        <v>24</v>
      </c>
      <c r="C368" s="10">
        <v>1452</v>
      </c>
      <c r="D368" s="10">
        <v>544</v>
      </c>
      <c r="E368" s="10">
        <v>189</v>
      </c>
      <c r="F368" s="10">
        <v>1074</v>
      </c>
      <c r="G368" s="10">
        <v>292</v>
      </c>
      <c r="H368" s="10">
        <v>1069</v>
      </c>
      <c r="I368" s="10">
        <v>526</v>
      </c>
      <c r="J368" s="10">
        <v>319</v>
      </c>
      <c r="K368" s="10">
        <v>1097</v>
      </c>
      <c r="L368" s="10">
        <v>292</v>
      </c>
      <c r="M368" s="10">
        <v>2896</v>
      </c>
      <c r="N368" s="10">
        <v>41</v>
      </c>
      <c r="O368" s="10">
        <v>229</v>
      </c>
      <c r="P368" s="10">
        <v>208</v>
      </c>
      <c r="Q368" s="10">
        <v>3</v>
      </c>
      <c r="R368" s="10">
        <v>199</v>
      </c>
      <c r="S368" s="10">
        <v>0</v>
      </c>
      <c r="T368" s="11">
        <f>SUM(C368:S368)</f>
        <v>10430</v>
      </c>
    </row>
    <row r="369" spans="1:20" ht="18" customHeight="1">
      <c r="A369" s="111"/>
      <c r="B369" s="17" t="s">
        <v>25</v>
      </c>
      <c r="C369" s="10">
        <v>0</v>
      </c>
      <c r="D369" s="10">
        <v>8</v>
      </c>
      <c r="E369" s="10">
        <v>19</v>
      </c>
      <c r="F369" s="10">
        <v>15</v>
      </c>
      <c r="G369" s="10">
        <v>9</v>
      </c>
      <c r="H369" s="10">
        <v>22</v>
      </c>
      <c r="I369" s="10">
        <v>0</v>
      </c>
      <c r="J369" s="10">
        <v>2</v>
      </c>
      <c r="K369" s="10">
        <v>18</v>
      </c>
      <c r="L369" s="10">
        <v>0</v>
      </c>
      <c r="M369" s="10">
        <v>97</v>
      </c>
      <c r="N369" s="10">
        <v>0</v>
      </c>
      <c r="O369" s="10">
        <v>2</v>
      </c>
      <c r="P369" s="10">
        <v>0</v>
      </c>
      <c r="Q369" s="10">
        <v>0</v>
      </c>
      <c r="R369" s="10">
        <v>0</v>
      </c>
      <c r="S369" s="10">
        <v>0</v>
      </c>
      <c r="T369" s="11">
        <f>SUM(C369:S369)</f>
        <v>192</v>
      </c>
    </row>
    <row r="370" spans="1:20" ht="18" customHeight="1">
      <c r="A370" s="111"/>
      <c r="B370" s="17" t="s">
        <v>26</v>
      </c>
      <c r="C370" s="12">
        <f t="shared" ref="C370:T370" si="165">C369/(C368+C369)</f>
        <v>0</v>
      </c>
      <c r="D370" s="12">
        <f t="shared" si="165"/>
        <v>1.4492753623188406E-2</v>
      </c>
      <c r="E370" s="12">
        <f t="shared" si="165"/>
        <v>9.1346153846153841E-2</v>
      </c>
      <c r="F370" s="12">
        <f t="shared" si="165"/>
        <v>1.3774104683195593E-2</v>
      </c>
      <c r="G370" s="12">
        <f t="shared" si="165"/>
        <v>2.9900332225913623E-2</v>
      </c>
      <c r="H370" s="12">
        <f t="shared" si="165"/>
        <v>2.0164986251145739E-2</v>
      </c>
      <c r="I370" s="12">
        <f t="shared" si="165"/>
        <v>0</v>
      </c>
      <c r="J370" s="12">
        <f t="shared" si="165"/>
        <v>6.2305295950155761E-3</v>
      </c>
      <c r="K370" s="12">
        <f t="shared" si="165"/>
        <v>1.6143497757847534E-2</v>
      </c>
      <c r="L370" s="12">
        <f t="shared" si="165"/>
        <v>0</v>
      </c>
      <c r="M370" s="12">
        <f t="shared" si="165"/>
        <v>3.2408954226528564E-2</v>
      </c>
      <c r="N370" s="12">
        <f t="shared" si="165"/>
        <v>0</v>
      </c>
      <c r="O370" s="12">
        <f t="shared" si="165"/>
        <v>8.658008658008658E-3</v>
      </c>
      <c r="P370" s="12">
        <f t="shared" si="165"/>
        <v>0</v>
      </c>
      <c r="Q370" s="12">
        <f t="shared" si="165"/>
        <v>0</v>
      </c>
      <c r="R370" s="12">
        <f t="shared" si="165"/>
        <v>0</v>
      </c>
      <c r="S370" s="12" t="e">
        <f t="shared" si="165"/>
        <v>#DIV/0!</v>
      </c>
      <c r="T370" s="13">
        <f t="shared" si="165"/>
        <v>1.8075691960082848E-2</v>
      </c>
    </row>
    <row r="371" spans="1:20" ht="18" customHeight="1">
      <c r="A371" s="111"/>
      <c r="B371" s="17" t="s">
        <v>22</v>
      </c>
      <c r="C371" s="10">
        <v>609</v>
      </c>
      <c r="D371" s="10">
        <v>133</v>
      </c>
      <c r="E371" s="10">
        <v>76</v>
      </c>
      <c r="F371" s="14">
        <v>403</v>
      </c>
      <c r="G371" s="10">
        <v>99</v>
      </c>
      <c r="H371" s="10">
        <v>361</v>
      </c>
      <c r="I371" s="10">
        <v>220</v>
      </c>
      <c r="J371" s="10">
        <v>98</v>
      </c>
      <c r="K371" s="10">
        <v>312</v>
      </c>
      <c r="L371" s="10">
        <v>73</v>
      </c>
      <c r="M371" s="10">
        <v>741</v>
      </c>
      <c r="N371" s="10">
        <v>0</v>
      </c>
      <c r="O371" s="10">
        <v>93</v>
      </c>
      <c r="P371" s="10">
        <v>50</v>
      </c>
      <c r="Q371" s="10">
        <v>2</v>
      </c>
      <c r="R371" s="10">
        <v>4</v>
      </c>
      <c r="S371" s="10">
        <v>0</v>
      </c>
      <c r="T371" s="11">
        <f>SUM(C371:S371)</f>
        <v>3274</v>
      </c>
    </row>
    <row r="372" spans="1:20" ht="18" customHeight="1">
      <c r="A372" s="111"/>
      <c r="B372" s="17" t="s">
        <v>23</v>
      </c>
      <c r="C372" s="15">
        <f t="shared" ref="C372:T372" si="166">(C366+C367)/C371</f>
        <v>0.22167487684729065</v>
      </c>
      <c r="D372" s="15">
        <f t="shared" si="166"/>
        <v>1.5939849624060149</v>
      </c>
      <c r="E372" s="15">
        <f t="shared" si="166"/>
        <v>0.25</v>
      </c>
      <c r="F372" s="15">
        <f t="shared" si="166"/>
        <v>1.9181141439205955</v>
      </c>
      <c r="G372" s="15">
        <f t="shared" si="166"/>
        <v>2.2525252525252526</v>
      </c>
      <c r="H372" s="15">
        <f t="shared" si="166"/>
        <v>1.9085872576177285</v>
      </c>
      <c r="I372" s="15">
        <f t="shared" si="166"/>
        <v>2.1090909090909089</v>
      </c>
      <c r="J372" s="15">
        <f t="shared" si="166"/>
        <v>2.7755102040816326</v>
      </c>
      <c r="K372" s="15">
        <f t="shared" si="166"/>
        <v>2.7371794871794872</v>
      </c>
      <c r="L372" s="15">
        <f t="shared" si="166"/>
        <v>2.7671232876712328</v>
      </c>
      <c r="M372" s="15">
        <f t="shared" si="166"/>
        <v>2.2091767881241564</v>
      </c>
      <c r="N372" s="15" t="e">
        <f t="shared" si="166"/>
        <v>#DIV/0!</v>
      </c>
      <c r="O372" s="15">
        <f t="shared" si="166"/>
        <v>0.55913978494623651</v>
      </c>
      <c r="P372" s="15">
        <f t="shared" si="166"/>
        <v>1.52</v>
      </c>
      <c r="Q372" s="15">
        <f t="shared" si="166"/>
        <v>0.5</v>
      </c>
      <c r="R372" s="15">
        <f t="shared" si="166"/>
        <v>49.5</v>
      </c>
      <c r="S372" s="15" t="e">
        <f t="shared" si="166"/>
        <v>#DIV/0!</v>
      </c>
      <c r="T372" s="16">
        <f t="shared" si="166"/>
        <v>1.7840562003665241</v>
      </c>
    </row>
    <row r="373" spans="1:20" ht="18" customHeight="1">
      <c r="A373" s="110">
        <v>44679</v>
      </c>
      <c r="B373" s="17" t="s">
        <v>20</v>
      </c>
      <c r="C373" s="10">
        <v>1370</v>
      </c>
      <c r="D373" s="10">
        <v>527</v>
      </c>
      <c r="E373" s="10">
        <v>263</v>
      </c>
      <c r="F373" s="10">
        <v>349</v>
      </c>
      <c r="G373" s="10">
        <v>96</v>
      </c>
      <c r="H373" s="10">
        <v>469</v>
      </c>
      <c r="I373" s="10">
        <v>75</v>
      </c>
      <c r="J373" s="10">
        <v>70</v>
      </c>
      <c r="K373" s="10">
        <v>277</v>
      </c>
      <c r="L373" s="10">
        <v>132</v>
      </c>
      <c r="M373" s="10">
        <v>1456</v>
      </c>
      <c r="N373" s="10">
        <v>8</v>
      </c>
      <c r="O373" s="10">
        <v>252</v>
      </c>
      <c r="P373" s="10">
        <v>137</v>
      </c>
      <c r="Q373" s="10">
        <v>3</v>
      </c>
      <c r="R373" s="10">
        <v>3</v>
      </c>
      <c r="S373" s="10">
        <v>0</v>
      </c>
      <c r="T373" s="11">
        <f>SUM(C373:S373)</f>
        <v>5487</v>
      </c>
    </row>
    <row r="374" spans="1:20" ht="18" customHeight="1">
      <c r="A374" s="111"/>
      <c r="B374" s="17" t="s">
        <v>21</v>
      </c>
      <c r="C374" s="10">
        <v>1044</v>
      </c>
      <c r="D374" s="10">
        <v>889</v>
      </c>
      <c r="E374" s="10">
        <v>330</v>
      </c>
      <c r="F374" s="10">
        <v>925</v>
      </c>
      <c r="G374" s="10">
        <v>116</v>
      </c>
      <c r="H374" s="10">
        <v>898</v>
      </c>
      <c r="I374" s="10">
        <v>717</v>
      </c>
      <c r="J374" s="10">
        <v>216</v>
      </c>
      <c r="K374" s="10">
        <v>862</v>
      </c>
      <c r="L374" s="10">
        <v>343</v>
      </c>
      <c r="M374" s="10">
        <v>1927</v>
      </c>
      <c r="N374" s="10">
        <v>19</v>
      </c>
      <c r="O374" s="10">
        <v>140</v>
      </c>
      <c r="P374" s="10">
        <v>97</v>
      </c>
      <c r="Q374" s="10">
        <v>2</v>
      </c>
      <c r="R374" s="10">
        <v>35</v>
      </c>
      <c r="S374" s="10">
        <v>0</v>
      </c>
      <c r="T374" s="11">
        <f>SUM(C374:S374)</f>
        <v>8560</v>
      </c>
    </row>
    <row r="375" spans="1:20" ht="18" customHeight="1">
      <c r="A375" s="111"/>
      <c r="B375" s="17" t="s">
        <v>24</v>
      </c>
      <c r="C375" s="10">
        <v>2656</v>
      </c>
      <c r="D375" s="10">
        <v>1580</v>
      </c>
      <c r="E375" s="10">
        <v>647</v>
      </c>
      <c r="F375" s="10">
        <v>1356</v>
      </c>
      <c r="G375" s="10">
        <v>234</v>
      </c>
      <c r="H375" s="10">
        <v>1374</v>
      </c>
      <c r="I375" s="10">
        <v>808</v>
      </c>
      <c r="J375" s="10">
        <v>421</v>
      </c>
      <c r="K375" s="10">
        <v>1222</v>
      </c>
      <c r="L375" s="10">
        <v>488</v>
      </c>
      <c r="M375" s="10">
        <v>3401</v>
      </c>
      <c r="N375" s="10">
        <v>28</v>
      </c>
      <c r="O375" s="10">
        <v>396</v>
      </c>
      <c r="P375" s="10">
        <v>269</v>
      </c>
      <c r="Q375" s="10">
        <v>6</v>
      </c>
      <c r="R375" s="10">
        <v>38</v>
      </c>
      <c r="S375" s="10">
        <v>0</v>
      </c>
      <c r="T375" s="11">
        <f>SUM(C375:S375)</f>
        <v>14924</v>
      </c>
    </row>
    <row r="376" spans="1:20" ht="18" customHeight="1">
      <c r="A376" s="111"/>
      <c r="B376" s="17" t="s">
        <v>25</v>
      </c>
      <c r="C376" s="10">
        <v>0</v>
      </c>
      <c r="D376" s="10">
        <v>0</v>
      </c>
      <c r="E376" s="10">
        <v>0</v>
      </c>
      <c r="F376" s="10">
        <v>8</v>
      </c>
      <c r="G376" s="10">
        <v>1</v>
      </c>
      <c r="H376" s="10">
        <v>0</v>
      </c>
      <c r="I376" s="10">
        <v>0</v>
      </c>
      <c r="J376" s="10">
        <v>1</v>
      </c>
      <c r="K376" s="10">
        <v>21</v>
      </c>
      <c r="L376" s="10">
        <v>0</v>
      </c>
      <c r="M376" s="10">
        <v>71</v>
      </c>
      <c r="N376" s="10">
        <v>0</v>
      </c>
      <c r="O376" s="10">
        <v>6</v>
      </c>
      <c r="P376" s="10">
        <v>0</v>
      </c>
      <c r="Q376" s="10">
        <v>0</v>
      </c>
      <c r="R376" s="10">
        <v>0</v>
      </c>
      <c r="S376" s="10">
        <v>0</v>
      </c>
      <c r="T376" s="11">
        <f>SUM(C376:S376)</f>
        <v>108</v>
      </c>
    </row>
    <row r="377" spans="1:20" ht="18" customHeight="1">
      <c r="A377" s="111"/>
      <c r="B377" s="17" t="s">
        <v>26</v>
      </c>
      <c r="C377" s="12">
        <f t="shared" ref="C377:T377" si="167">C376/(C375+C376)</f>
        <v>0</v>
      </c>
      <c r="D377" s="12">
        <f t="shared" si="167"/>
        <v>0</v>
      </c>
      <c r="E377" s="12">
        <f t="shared" si="167"/>
        <v>0</v>
      </c>
      <c r="F377" s="12">
        <f t="shared" si="167"/>
        <v>5.8651026392961877E-3</v>
      </c>
      <c r="G377" s="12">
        <f t="shared" si="167"/>
        <v>4.2553191489361703E-3</v>
      </c>
      <c r="H377" s="12">
        <f t="shared" si="167"/>
        <v>0</v>
      </c>
      <c r="I377" s="12">
        <f t="shared" si="167"/>
        <v>0</v>
      </c>
      <c r="J377" s="12">
        <f t="shared" si="167"/>
        <v>2.3696682464454978E-3</v>
      </c>
      <c r="K377" s="12">
        <f t="shared" si="167"/>
        <v>1.6894609814963796E-2</v>
      </c>
      <c r="L377" s="12">
        <f t="shared" si="167"/>
        <v>0</v>
      </c>
      <c r="M377" s="12">
        <f t="shared" si="167"/>
        <v>2.044930875576037E-2</v>
      </c>
      <c r="N377" s="12">
        <f t="shared" si="167"/>
        <v>0</v>
      </c>
      <c r="O377" s="12">
        <f t="shared" si="167"/>
        <v>1.4925373134328358E-2</v>
      </c>
      <c r="P377" s="12">
        <f t="shared" si="167"/>
        <v>0</v>
      </c>
      <c r="Q377" s="12">
        <f t="shared" si="167"/>
        <v>0</v>
      </c>
      <c r="R377" s="12">
        <f t="shared" si="167"/>
        <v>0</v>
      </c>
      <c r="S377" s="12" t="e">
        <f t="shared" si="167"/>
        <v>#DIV/0!</v>
      </c>
      <c r="T377" s="13">
        <f t="shared" si="167"/>
        <v>7.1846726982437463E-3</v>
      </c>
    </row>
    <row r="378" spans="1:20" ht="18" customHeight="1">
      <c r="A378" s="111"/>
      <c r="B378" s="17" t="s">
        <v>22</v>
      </c>
      <c r="C378" s="10">
        <v>575</v>
      </c>
      <c r="D378" s="10">
        <v>298</v>
      </c>
      <c r="E378" s="10">
        <v>130</v>
      </c>
      <c r="F378" s="14">
        <v>361</v>
      </c>
      <c r="G378" s="10">
        <v>79</v>
      </c>
      <c r="H378" s="10">
        <v>341</v>
      </c>
      <c r="I378" s="10">
        <v>213</v>
      </c>
      <c r="J378" s="10">
        <v>100</v>
      </c>
      <c r="K378" s="10">
        <v>277</v>
      </c>
      <c r="L378" s="10">
        <v>107</v>
      </c>
      <c r="M378" s="10">
        <v>689</v>
      </c>
      <c r="N378" s="10">
        <v>1</v>
      </c>
      <c r="O378" s="10">
        <v>68</v>
      </c>
      <c r="P378" s="10">
        <v>50</v>
      </c>
      <c r="Q378" s="10">
        <v>0</v>
      </c>
      <c r="R378" s="10">
        <v>6</v>
      </c>
      <c r="S378" s="10">
        <v>0</v>
      </c>
      <c r="T378" s="11">
        <f>SUM(C378:S378)</f>
        <v>3295</v>
      </c>
    </row>
    <row r="379" spans="1:20" ht="18" customHeight="1">
      <c r="A379" s="111"/>
      <c r="B379" s="17" t="s">
        <v>23</v>
      </c>
      <c r="C379" s="15">
        <f t="shared" ref="C379:T379" si="168">(C373+C374)/C378</f>
        <v>4.1982608695652175</v>
      </c>
      <c r="D379" s="15">
        <f t="shared" si="168"/>
        <v>4.7516778523489931</v>
      </c>
      <c r="E379" s="15">
        <f t="shared" si="168"/>
        <v>4.5615384615384613</v>
      </c>
      <c r="F379" s="15">
        <f t="shared" si="168"/>
        <v>3.5290858725761773</v>
      </c>
      <c r="G379" s="15">
        <f t="shared" si="168"/>
        <v>2.6835443037974684</v>
      </c>
      <c r="H379" s="15">
        <f t="shared" si="168"/>
        <v>4.0087976539589443</v>
      </c>
      <c r="I379" s="15">
        <f t="shared" si="168"/>
        <v>3.7183098591549295</v>
      </c>
      <c r="J379" s="15">
        <f t="shared" si="168"/>
        <v>2.86</v>
      </c>
      <c r="K379" s="15">
        <f t="shared" si="168"/>
        <v>4.1119133574007218</v>
      </c>
      <c r="L379" s="15">
        <f t="shared" si="168"/>
        <v>4.4392523364485985</v>
      </c>
      <c r="M379" s="15">
        <f t="shared" si="168"/>
        <v>4.9100145137880986</v>
      </c>
      <c r="N379" s="15">
        <f t="shared" si="168"/>
        <v>27</v>
      </c>
      <c r="O379" s="15">
        <f t="shared" si="168"/>
        <v>5.7647058823529411</v>
      </c>
      <c r="P379" s="15">
        <f t="shared" si="168"/>
        <v>4.68</v>
      </c>
      <c r="Q379" s="15" t="e">
        <f t="shared" si="168"/>
        <v>#DIV/0!</v>
      </c>
      <c r="R379" s="15">
        <f t="shared" si="168"/>
        <v>6.333333333333333</v>
      </c>
      <c r="S379" s="15" t="e">
        <f t="shared" si="168"/>
        <v>#DIV/0!</v>
      </c>
      <c r="T379" s="16">
        <f t="shared" si="168"/>
        <v>4.2631259484066764</v>
      </c>
    </row>
    <row r="380" spans="1:20" ht="18" customHeight="1">
      <c r="A380" s="110">
        <v>44680</v>
      </c>
      <c r="B380" s="17" t="s">
        <v>20</v>
      </c>
      <c r="C380" s="10">
        <v>250</v>
      </c>
      <c r="D380" s="10">
        <v>214</v>
      </c>
      <c r="E380" s="10">
        <v>58</v>
      </c>
      <c r="F380" s="10">
        <v>124</v>
      </c>
      <c r="G380" s="10">
        <v>55</v>
      </c>
      <c r="H380" s="10">
        <v>22</v>
      </c>
      <c r="I380" s="10">
        <v>27</v>
      </c>
      <c r="J380" s="10">
        <v>144</v>
      </c>
      <c r="K380" s="10">
        <v>130</v>
      </c>
      <c r="L380" s="10">
        <v>22</v>
      </c>
      <c r="M380" s="10">
        <v>131</v>
      </c>
      <c r="N380" s="10">
        <v>1</v>
      </c>
      <c r="O380" s="10">
        <v>24</v>
      </c>
      <c r="P380" s="10">
        <v>46</v>
      </c>
      <c r="Q380" s="10">
        <v>1</v>
      </c>
      <c r="R380" s="10">
        <v>0</v>
      </c>
      <c r="S380" s="10">
        <v>0</v>
      </c>
      <c r="T380" s="11">
        <f>SUM(C380:S380)</f>
        <v>1249</v>
      </c>
    </row>
    <row r="381" spans="1:20" ht="18" customHeight="1">
      <c r="A381" s="111"/>
      <c r="B381" s="17" t="s">
        <v>21</v>
      </c>
      <c r="C381" s="10">
        <v>1040</v>
      </c>
      <c r="D381" s="10">
        <v>262</v>
      </c>
      <c r="E381" s="10">
        <v>280</v>
      </c>
      <c r="F381" s="10">
        <v>1050</v>
      </c>
      <c r="G381" s="10">
        <v>64</v>
      </c>
      <c r="H381" s="10">
        <v>957</v>
      </c>
      <c r="I381" s="10">
        <v>720</v>
      </c>
      <c r="J381" s="10">
        <v>322</v>
      </c>
      <c r="K381" s="10">
        <v>979</v>
      </c>
      <c r="L381" s="10">
        <v>208</v>
      </c>
      <c r="M381" s="10">
        <v>1875</v>
      </c>
      <c r="N381" s="10">
        <v>18</v>
      </c>
      <c r="O381" s="10">
        <v>91</v>
      </c>
      <c r="P381" s="10">
        <v>91</v>
      </c>
      <c r="Q381" s="10">
        <v>24</v>
      </c>
      <c r="R381" s="10">
        <v>268</v>
      </c>
      <c r="S381" s="10">
        <v>0</v>
      </c>
      <c r="T381" s="11">
        <f>SUM(C381:S381)</f>
        <v>8249</v>
      </c>
    </row>
    <row r="382" spans="1:20" ht="18" customHeight="1">
      <c r="A382" s="111"/>
      <c r="B382" s="17" t="s">
        <v>24</v>
      </c>
      <c r="C382" s="10">
        <v>1399</v>
      </c>
      <c r="D382" s="10">
        <v>602</v>
      </c>
      <c r="E382" s="10">
        <v>377</v>
      </c>
      <c r="F382" s="10">
        <v>1267</v>
      </c>
      <c r="G382" s="10">
        <v>141</v>
      </c>
      <c r="H382" s="10">
        <v>1015</v>
      </c>
      <c r="I382" s="10">
        <v>767</v>
      </c>
      <c r="J382" s="10">
        <v>516</v>
      </c>
      <c r="K382" s="10">
        <v>1197</v>
      </c>
      <c r="L382" s="10">
        <v>268</v>
      </c>
      <c r="M382" s="10">
        <v>2028</v>
      </c>
      <c r="N382" s="10">
        <v>19</v>
      </c>
      <c r="O382" s="10">
        <v>134</v>
      </c>
      <c r="P382" s="10">
        <v>156</v>
      </c>
      <c r="Q382" s="10">
        <v>26</v>
      </c>
      <c r="R382" s="10">
        <v>269</v>
      </c>
      <c r="S382" s="10">
        <v>0</v>
      </c>
      <c r="T382" s="11">
        <f>SUM(C382:S382)</f>
        <v>10181</v>
      </c>
    </row>
    <row r="383" spans="1:20" ht="18" customHeight="1">
      <c r="A383" s="111"/>
      <c r="B383" s="17" t="s">
        <v>25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1">
        <f>SUM(C383:S383)</f>
        <v>0</v>
      </c>
    </row>
    <row r="384" spans="1:20" ht="18" customHeight="1">
      <c r="A384" s="111"/>
      <c r="B384" s="17" t="s">
        <v>26</v>
      </c>
      <c r="C384" s="12">
        <f t="shared" ref="C384:T384" si="169">C383/(C382+C383)</f>
        <v>0</v>
      </c>
      <c r="D384" s="12">
        <f t="shared" si="169"/>
        <v>0</v>
      </c>
      <c r="E384" s="12">
        <f t="shared" si="169"/>
        <v>0</v>
      </c>
      <c r="F384" s="12">
        <f t="shared" si="169"/>
        <v>0</v>
      </c>
      <c r="G384" s="12">
        <f t="shared" si="169"/>
        <v>0</v>
      </c>
      <c r="H384" s="12">
        <f t="shared" si="169"/>
        <v>0</v>
      </c>
      <c r="I384" s="12">
        <f t="shared" si="169"/>
        <v>0</v>
      </c>
      <c r="J384" s="12">
        <f t="shared" si="169"/>
        <v>0</v>
      </c>
      <c r="K384" s="12">
        <f t="shared" si="169"/>
        <v>0</v>
      </c>
      <c r="L384" s="12">
        <f t="shared" si="169"/>
        <v>0</v>
      </c>
      <c r="M384" s="12">
        <f t="shared" si="169"/>
        <v>0</v>
      </c>
      <c r="N384" s="12">
        <f t="shared" si="169"/>
        <v>0</v>
      </c>
      <c r="O384" s="12">
        <f t="shared" si="169"/>
        <v>0</v>
      </c>
      <c r="P384" s="12">
        <f t="shared" si="169"/>
        <v>0</v>
      </c>
      <c r="Q384" s="12">
        <f t="shared" si="169"/>
        <v>0</v>
      </c>
      <c r="R384" s="12">
        <f t="shared" si="169"/>
        <v>0</v>
      </c>
      <c r="S384" s="12" t="e">
        <f t="shared" si="169"/>
        <v>#DIV/0!</v>
      </c>
      <c r="T384" s="13">
        <f t="shared" si="169"/>
        <v>0</v>
      </c>
    </row>
    <row r="385" spans="1:20" ht="18" customHeight="1">
      <c r="A385" s="111"/>
      <c r="B385" s="17" t="s">
        <v>22</v>
      </c>
      <c r="C385" s="10">
        <v>508</v>
      </c>
      <c r="D385" s="10">
        <v>180</v>
      </c>
      <c r="E385" s="10">
        <v>95</v>
      </c>
      <c r="F385" s="14">
        <v>407</v>
      </c>
      <c r="G385" s="10">
        <v>41</v>
      </c>
      <c r="H385" s="10">
        <v>285</v>
      </c>
      <c r="I385" s="10">
        <v>247</v>
      </c>
      <c r="J385" s="10">
        <v>125</v>
      </c>
      <c r="K385" s="10">
        <v>386</v>
      </c>
      <c r="L385" s="10">
        <v>68</v>
      </c>
      <c r="M385" s="10">
        <v>658</v>
      </c>
      <c r="N385" s="10">
        <v>2</v>
      </c>
      <c r="O385" s="10">
        <v>58</v>
      </c>
      <c r="P385" s="10">
        <v>29</v>
      </c>
      <c r="Q385" s="10">
        <v>2</v>
      </c>
      <c r="R385" s="10">
        <v>7</v>
      </c>
      <c r="S385" s="10">
        <v>0</v>
      </c>
      <c r="T385" s="11">
        <f>SUM(C385:S385)</f>
        <v>3098</v>
      </c>
    </row>
    <row r="386" spans="1:20" ht="18" customHeight="1">
      <c r="A386" s="111"/>
      <c r="B386" s="17" t="s">
        <v>23</v>
      </c>
      <c r="C386" s="15">
        <f t="shared" ref="C386:T386" si="170">(C380+C381)/C385</f>
        <v>2.5393700787401574</v>
      </c>
      <c r="D386" s="15">
        <f t="shared" si="170"/>
        <v>2.6444444444444444</v>
      </c>
      <c r="E386" s="15">
        <f t="shared" si="170"/>
        <v>3.5578947368421052</v>
      </c>
      <c r="F386" s="15">
        <f t="shared" si="170"/>
        <v>2.8845208845208847</v>
      </c>
      <c r="G386" s="15">
        <f t="shared" si="170"/>
        <v>2.9024390243902438</v>
      </c>
      <c r="H386" s="15">
        <f t="shared" si="170"/>
        <v>3.4350877192982456</v>
      </c>
      <c r="I386" s="15">
        <f t="shared" si="170"/>
        <v>3.0242914979757085</v>
      </c>
      <c r="J386" s="15">
        <f t="shared" si="170"/>
        <v>3.7280000000000002</v>
      </c>
      <c r="K386" s="15">
        <f t="shared" si="170"/>
        <v>2.8730569948186528</v>
      </c>
      <c r="L386" s="15">
        <f t="shared" si="170"/>
        <v>3.3823529411764706</v>
      </c>
      <c r="M386" s="15">
        <f t="shared" si="170"/>
        <v>3.0486322188449848</v>
      </c>
      <c r="N386" s="15">
        <f t="shared" si="170"/>
        <v>9.5</v>
      </c>
      <c r="O386" s="15">
        <f t="shared" si="170"/>
        <v>1.9827586206896552</v>
      </c>
      <c r="P386" s="15">
        <f t="shared" si="170"/>
        <v>4.7241379310344831</v>
      </c>
      <c r="Q386" s="15">
        <f t="shared" si="170"/>
        <v>12.5</v>
      </c>
      <c r="R386" s="15">
        <f t="shared" si="170"/>
        <v>38.285714285714285</v>
      </c>
      <c r="S386" s="15" t="e">
        <f t="shared" si="170"/>
        <v>#DIV/0!</v>
      </c>
      <c r="T386" s="16">
        <f t="shared" si="170"/>
        <v>3.0658489347966431</v>
      </c>
    </row>
    <row r="387" spans="1:20" ht="18" customHeight="1">
      <c r="A387" s="110">
        <v>44681</v>
      </c>
      <c r="B387" s="17" t="s">
        <v>20</v>
      </c>
      <c r="C387" s="10">
        <v>110</v>
      </c>
      <c r="D387" s="10">
        <v>136</v>
      </c>
      <c r="E387" s="10">
        <v>40</v>
      </c>
      <c r="F387" s="10">
        <v>110</v>
      </c>
      <c r="G387" s="10">
        <v>27</v>
      </c>
      <c r="H387" s="10">
        <v>47</v>
      </c>
      <c r="I387" s="10">
        <v>22</v>
      </c>
      <c r="J387" s="10">
        <v>53</v>
      </c>
      <c r="K387" s="10">
        <v>112</v>
      </c>
      <c r="L387" s="10">
        <v>41</v>
      </c>
      <c r="M387" s="10">
        <v>37</v>
      </c>
      <c r="N387" s="10">
        <v>0</v>
      </c>
      <c r="O387" s="10">
        <v>29</v>
      </c>
      <c r="P387" s="10">
        <v>21</v>
      </c>
      <c r="Q387" s="10">
        <v>2</v>
      </c>
      <c r="R387" s="10">
        <v>1</v>
      </c>
      <c r="S387" s="10">
        <v>0</v>
      </c>
      <c r="T387" s="11">
        <f>SUM(C387:S387)</f>
        <v>788</v>
      </c>
    </row>
    <row r="388" spans="1:20" ht="18" customHeight="1">
      <c r="A388" s="111"/>
      <c r="B388" s="17" t="s">
        <v>21</v>
      </c>
      <c r="C388" s="10">
        <v>921</v>
      </c>
      <c r="D388" s="10">
        <v>316</v>
      </c>
      <c r="E388" s="10">
        <v>108</v>
      </c>
      <c r="F388" s="10">
        <v>850</v>
      </c>
      <c r="G388" s="10">
        <v>80</v>
      </c>
      <c r="H388" s="10">
        <v>533</v>
      </c>
      <c r="I388" s="10">
        <v>292</v>
      </c>
      <c r="J388" s="10">
        <v>354</v>
      </c>
      <c r="K388" s="10">
        <v>948</v>
      </c>
      <c r="L388" s="10">
        <v>204</v>
      </c>
      <c r="M388" s="10">
        <v>1474</v>
      </c>
      <c r="N388" s="10">
        <v>9</v>
      </c>
      <c r="O388" s="10">
        <v>72</v>
      </c>
      <c r="P388" s="10">
        <v>86</v>
      </c>
      <c r="Q388" s="10">
        <v>1</v>
      </c>
      <c r="R388" s="10">
        <v>307</v>
      </c>
      <c r="S388" s="10">
        <v>0</v>
      </c>
      <c r="T388" s="11">
        <f>SUM(C388:S388)</f>
        <v>6555</v>
      </c>
    </row>
    <row r="389" spans="1:20" ht="18" customHeight="1">
      <c r="A389" s="111"/>
      <c r="B389" s="17" t="s">
        <v>24</v>
      </c>
      <c r="C389" s="10">
        <v>1156</v>
      </c>
      <c r="D389" s="10">
        <v>488</v>
      </c>
      <c r="E389" s="10">
        <v>181</v>
      </c>
      <c r="F389" s="10">
        <v>996</v>
      </c>
      <c r="G389" s="10">
        <v>114</v>
      </c>
      <c r="H389" s="10">
        <v>591</v>
      </c>
      <c r="I389" s="10">
        <v>342</v>
      </c>
      <c r="J389" s="10">
        <v>431</v>
      </c>
      <c r="K389" s="10">
        <v>1133</v>
      </c>
      <c r="L389" s="10">
        <v>259</v>
      </c>
      <c r="M389" s="10">
        <v>1625</v>
      </c>
      <c r="N389" s="10">
        <v>11</v>
      </c>
      <c r="O389" s="10">
        <v>105</v>
      </c>
      <c r="P389" s="10">
        <v>128</v>
      </c>
      <c r="Q389" s="10">
        <v>4</v>
      </c>
      <c r="R389" s="10">
        <v>308</v>
      </c>
      <c r="S389" s="10">
        <v>0</v>
      </c>
      <c r="T389" s="11">
        <f>SUM(C389:S389)</f>
        <v>7872</v>
      </c>
    </row>
    <row r="390" spans="1:20" ht="18" customHeight="1">
      <c r="A390" s="111"/>
      <c r="B390" s="17" t="s">
        <v>25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1">
        <f>SUM(C390:S390)</f>
        <v>0</v>
      </c>
    </row>
    <row r="391" spans="1:20" ht="18" customHeight="1">
      <c r="A391" s="111"/>
      <c r="B391" s="17" t="s">
        <v>26</v>
      </c>
      <c r="C391" s="12">
        <f t="shared" ref="C391:T391" si="171">C390/(C389+C390)</f>
        <v>0</v>
      </c>
      <c r="D391" s="12">
        <f t="shared" si="171"/>
        <v>0</v>
      </c>
      <c r="E391" s="12">
        <f t="shared" si="171"/>
        <v>0</v>
      </c>
      <c r="F391" s="12">
        <f t="shared" si="171"/>
        <v>0</v>
      </c>
      <c r="G391" s="12">
        <f t="shared" si="171"/>
        <v>0</v>
      </c>
      <c r="H391" s="12">
        <f t="shared" si="171"/>
        <v>0</v>
      </c>
      <c r="I391" s="12">
        <f t="shared" si="171"/>
        <v>0</v>
      </c>
      <c r="J391" s="12">
        <f t="shared" si="171"/>
        <v>0</v>
      </c>
      <c r="K391" s="12">
        <f t="shared" si="171"/>
        <v>0</v>
      </c>
      <c r="L391" s="12">
        <f t="shared" si="171"/>
        <v>0</v>
      </c>
      <c r="M391" s="12">
        <f t="shared" si="171"/>
        <v>0</v>
      </c>
      <c r="N391" s="12">
        <f t="shared" si="171"/>
        <v>0</v>
      </c>
      <c r="O391" s="12">
        <f t="shared" si="171"/>
        <v>0</v>
      </c>
      <c r="P391" s="12">
        <f t="shared" si="171"/>
        <v>0</v>
      </c>
      <c r="Q391" s="12">
        <f t="shared" si="171"/>
        <v>0</v>
      </c>
      <c r="R391" s="12">
        <f t="shared" si="171"/>
        <v>0</v>
      </c>
      <c r="S391" s="12" t="e">
        <f t="shared" si="171"/>
        <v>#DIV/0!</v>
      </c>
      <c r="T391" s="13">
        <f t="shared" si="171"/>
        <v>0</v>
      </c>
    </row>
    <row r="392" spans="1:20" ht="18" customHeight="1">
      <c r="A392" s="111"/>
      <c r="B392" s="17" t="s">
        <v>22</v>
      </c>
      <c r="C392" s="10">
        <v>489</v>
      </c>
      <c r="D392" s="10">
        <v>116</v>
      </c>
      <c r="E392" s="10">
        <v>68</v>
      </c>
      <c r="F392" s="14">
        <v>313</v>
      </c>
      <c r="G392" s="10">
        <v>46</v>
      </c>
      <c r="H392" s="10">
        <v>209</v>
      </c>
      <c r="I392" s="10">
        <v>141</v>
      </c>
      <c r="J392" s="10">
        <v>88</v>
      </c>
      <c r="K392" s="10">
        <v>388</v>
      </c>
      <c r="L392" s="10">
        <v>50</v>
      </c>
      <c r="M392" s="10">
        <v>440</v>
      </c>
      <c r="N392" s="10">
        <v>0</v>
      </c>
      <c r="O392" s="10">
        <v>49</v>
      </c>
      <c r="P392" s="10">
        <v>35</v>
      </c>
      <c r="Q392" s="10">
        <v>0</v>
      </c>
      <c r="R392" s="10">
        <v>4</v>
      </c>
      <c r="S392" s="10">
        <v>0</v>
      </c>
      <c r="T392" s="11">
        <f>SUM(C392:S392)</f>
        <v>2436</v>
      </c>
    </row>
    <row r="393" spans="1:20" ht="18" customHeight="1">
      <c r="A393" s="111"/>
      <c r="B393" s="17" t="s">
        <v>23</v>
      </c>
      <c r="C393" s="15">
        <f t="shared" ref="C393:T393" si="172">(C387+C388)/C392</f>
        <v>2.1083844580777096</v>
      </c>
      <c r="D393" s="15">
        <f t="shared" si="172"/>
        <v>3.896551724137931</v>
      </c>
      <c r="E393" s="15">
        <f t="shared" si="172"/>
        <v>2.1764705882352939</v>
      </c>
      <c r="F393" s="15">
        <f t="shared" si="172"/>
        <v>3.0670926517571884</v>
      </c>
      <c r="G393" s="15">
        <f t="shared" si="172"/>
        <v>2.3260869565217392</v>
      </c>
      <c r="H393" s="15">
        <f t="shared" si="172"/>
        <v>2.7751196172248802</v>
      </c>
      <c r="I393" s="15">
        <f t="shared" si="172"/>
        <v>2.226950354609929</v>
      </c>
      <c r="J393" s="15">
        <f t="shared" si="172"/>
        <v>4.625</v>
      </c>
      <c r="K393" s="15">
        <f t="shared" si="172"/>
        <v>2.731958762886598</v>
      </c>
      <c r="L393" s="15">
        <f t="shared" si="172"/>
        <v>4.9000000000000004</v>
      </c>
      <c r="M393" s="15">
        <f t="shared" si="172"/>
        <v>3.4340909090909091</v>
      </c>
      <c r="N393" s="15" t="e">
        <f t="shared" si="172"/>
        <v>#DIV/0!</v>
      </c>
      <c r="O393" s="15">
        <f t="shared" si="172"/>
        <v>2.0612244897959182</v>
      </c>
      <c r="P393" s="15">
        <f t="shared" si="172"/>
        <v>3.0571428571428569</v>
      </c>
      <c r="Q393" s="15" t="e">
        <f t="shared" si="172"/>
        <v>#DIV/0!</v>
      </c>
      <c r="R393" s="15">
        <f t="shared" si="172"/>
        <v>77</v>
      </c>
      <c r="S393" s="15" t="e">
        <f t="shared" si="172"/>
        <v>#DIV/0!</v>
      </c>
      <c r="T393" s="16">
        <f t="shared" si="172"/>
        <v>3.014367816091954</v>
      </c>
    </row>
    <row r="394" spans="1:20" ht="18" customHeight="1">
      <c r="A394" s="110">
        <v>44682</v>
      </c>
      <c r="B394" s="17" t="s">
        <v>20</v>
      </c>
      <c r="C394" s="10">
        <v>128</v>
      </c>
      <c r="D394" s="10">
        <v>71</v>
      </c>
      <c r="E394" s="10">
        <v>33</v>
      </c>
      <c r="F394" s="10">
        <v>70</v>
      </c>
      <c r="G394" s="10">
        <v>12</v>
      </c>
      <c r="H394" s="10">
        <v>69</v>
      </c>
      <c r="I394" s="10">
        <v>35</v>
      </c>
      <c r="J394" s="10">
        <v>29</v>
      </c>
      <c r="K394" s="10">
        <v>94</v>
      </c>
      <c r="L394" s="10">
        <v>14</v>
      </c>
      <c r="M394" s="10">
        <v>132</v>
      </c>
      <c r="N394" s="10">
        <v>2</v>
      </c>
      <c r="O394" s="10">
        <v>12</v>
      </c>
      <c r="P394" s="10">
        <v>24</v>
      </c>
      <c r="Q394" s="10">
        <v>1</v>
      </c>
      <c r="R394" s="10">
        <v>1</v>
      </c>
      <c r="S394" s="10">
        <v>0</v>
      </c>
      <c r="T394" s="11">
        <f>SUM(C394:S394)</f>
        <v>727</v>
      </c>
    </row>
    <row r="395" spans="1:20" ht="18" customHeight="1">
      <c r="A395" s="111"/>
      <c r="B395" s="17" t="s">
        <v>21</v>
      </c>
      <c r="C395" s="10">
        <v>970</v>
      </c>
      <c r="D395" s="10">
        <v>347</v>
      </c>
      <c r="E395" s="10">
        <v>206</v>
      </c>
      <c r="F395" s="10">
        <v>617</v>
      </c>
      <c r="G395" s="10">
        <v>83</v>
      </c>
      <c r="H395" s="10">
        <v>587</v>
      </c>
      <c r="I395" s="10">
        <v>403</v>
      </c>
      <c r="J395" s="10">
        <v>336</v>
      </c>
      <c r="K395" s="10">
        <v>875</v>
      </c>
      <c r="L395" s="10">
        <v>251</v>
      </c>
      <c r="M395" s="10">
        <v>1506</v>
      </c>
      <c r="N395" s="10">
        <v>12</v>
      </c>
      <c r="O395" s="10">
        <v>83</v>
      </c>
      <c r="P395" s="10">
        <v>88</v>
      </c>
      <c r="Q395" s="10">
        <v>12</v>
      </c>
      <c r="R395" s="10">
        <v>75</v>
      </c>
      <c r="S395" s="10">
        <v>0</v>
      </c>
      <c r="T395" s="11">
        <f>SUM(C395:S395)</f>
        <v>6451</v>
      </c>
    </row>
    <row r="396" spans="1:20" ht="18" customHeight="1">
      <c r="A396" s="111"/>
      <c r="B396" s="17" t="s">
        <v>24</v>
      </c>
      <c r="C396" s="10">
        <v>1104</v>
      </c>
      <c r="D396" s="10">
        <v>439</v>
      </c>
      <c r="E396" s="10">
        <v>243</v>
      </c>
      <c r="F396" s="10">
        <v>702</v>
      </c>
      <c r="G396" s="10">
        <v>95</v>
      </c>
      <c r="H396" s="10">
        <v>648</v>
      </c>
      <c r="I396" s="10">
        <v>467</v>
      </c>
      <c r="J396" s="10">
        <v>386</v>
      </c>
      <c r="K396" s="10">
        <v>972</v>
      </c>
      <c r="L396" s="10">
        <v>268</v>
      </c>
      <c r="M396" s="10">
        <v>1642</v>
      </c>
      <c r="N396" s="10">
        <v>14</v>
      </c>
      <c r="O396" s="10">
        <v>92</v>
      </c>
      <c r="P396" s="10">
        <v>114</v>
      </c>
      <c r="Q396" s="10">
        <v>13</v>
      </c>
      <c r="R396" s="10">
        <v>76</v>
      </c>
      <c r="S396" s="10">
        <v>0</v>
      </c>
      <c r="T396" s="11">
        <f>SUM(C396:S396)</f>
        <v>7275</v>
      </c>
    </row>
    <row r="397" spans="1:20" ht="18" customHeight="1">
      <c r="A397" s="111"/>
      <c r="B397" s="17" t="s">
        <v>25</v>
      </c>
      <c r="C397" s="10">
        <v>8</v>
      </c>
      <c r="D397" s="10">
        <v>3</v>
      </c>
      <c r="E397" s="10">
        <v>0</v>
      </c>
      <c r="F397" s="10">
        <v>0</v>
      </c>
      <c r="G397" s="10">
        <v>0</v>
      </c>
      <c r="H397" s="10">
        <v>21</v>
      </c>
      <c r="I397" s="10">
        <v>0</v>
      </c>
      <c r="J397" s="10">
        <v>0</v>
      </c>
      <c r="K397" s="10">
        <v>11</v>
      </c>
      <c r="L397" s="10">
        <v>0</v>
      </c>
      <c r="M397" s="10">
        <v>10</v>
      </c>
      <c r="N397" s="10">
        <v>0</v>
      </c>
      <c r="O397" s="10">
        <v>4</v>
      </c>
      <c r="P397" s="10">
        <v>1</v>
      </c>
      <c r="Q397" s="10">
        <v>0</v>
      </c>
      <c r="R397" s="10">
        <v>0</v>
      </c>
      <c r="S397" s="10">
        <v>0</v>
      </c>
      <c r="T397" s="11">
        <f>SUM(C397:S397)</f>
        <v>58</v>
      </c>
    </row>
    <row r="398" spans="1:20" ht="18" customHeight="1">
      <c r="A398" s="111"/>
      <c r="B398" s="17" t="s">
        <v>26</v>
      </c>
      <c r="C398" s="12">
        <f t="shared" ref="C398:T398" si="173">C397/(C396+C397)</f>
        <v>7.1942446043165471E-3</v>
      </c>
      <c r="D398" s="12">
        <f t="shared" si="173"/>
        <v>6.7873303167420816E-3</v>
      </c>
      <c r="E398" s="12">
        <f t="shared" si="173"/>
        <v>0</v>
      </c>
      <c r="F398" s="12">
        <f t="shared" si="173"/>
        <v>0</v>
      </c>
      <c r="G398" s="12">
        <f t="shared" si="173"/>
        <v>0</v>
      </c>
      <c r="H398" s="12">
        <f t="shared" si="173"/>
        <v>3.1390134529147982E-2</v>
      </c>
      <c r="I398" s="12">
        <f t="shared" si="173"/>
        <v>0</v>
      </c>
      <c r="J398" s="12">
        <f t="shared" si="173"/>
        <v>0</v>
      </c>
      <c r="K398" s="12">
        <f t="shared" si="173"/>
        <v>1.1190233977619531E-2</v>
      </c>
      <c r="L398" s="12">
        <f t="shared" si="173"/>
        <v>0</v>
      </c>
      <c r="M398" s="12">
        <f t="shared" si="173"/>
        <v>6.0532687651331718E-3</v>
      </c>
      <c r="N398" s="12">
        <f t="shared" si="173"/>
        <v>0</v>
      </c>
      <c r="O398" s="12">
        <f t="shared" si="173"/>
        <v>4.1666666666666664E-2</v>
      </c>
      <c r="P398" s="12">
        <f t="shared" si="173"/>
        <v>8.6956521739130436E-3</v>
      </c>
      <c r="Q398" s="12">
        <f t="shared" si="173"/>
        <v>0</v>
      </c>
      <c r="R398" s="12">
        <f t="shared" si="173"/>
        <v>0</v>
      </c>
      <c r="S398" s="12" t="e">
        <f t="shared" si="173"/>
        <v>#DIV/0!</v>
      </c>
      <c r="T398" s="13">
        <f t="shared" si="173"/>
        <v>7.909450429564981E-3</v>
      </c>
    </row>
    <row r="399" spans="1:20" ht="18" customHeight="1">
      <c r="A399" s="111"/>
      <c r="B399" s="17" t="s">
        <v>22</v>
      </c>
      <c r="C399" s="10">
        <v>485</v>
      </c>
      <c r="D399" s="10">
        <v>113</v>
      </c>
      <c r="E399" s="10">
        <v>60</v>
      </c>
      <c r="F399" s="14">
        <v>234</v>
      </c>
      <c r="G399" s="10">
        <v>39</v>
      </c>
      <c r="H399" s="10">
        <v>250</v>
      </c>
      <c r="I399" s="10">
        <v>192</v>
      </c>
      <c r="J399" s="10">
        <v>88</v>
      </c>
      <c r="K399" s="10">
        <v>326</v>
      </c>
      <c r="L399" s="10">
        <v>44</v>
      </c>
      <c r="M399" s="10">
        <v>513</v>
      </c>
      <c r="N399" s="10">
        <v>0</v>
      </c>
      <c r="O399" s="10">
        <v>42</v>
      </c>
      <c r="P399" s="10">
        <v>37</v>
      </c>
      <c r="Q399" s="10">
        <v>0</v>
      </c>
      <c r="R399" s="10">
        <v>9</v>
      </c>
      <c r="S399" s="10">
        <v>0</v>
      </c>
      <c r="T399" s="11">
        <f>SUM(C399:S399)</f>
        <v>2432</v>
      </c>
    </row>
    <row r="400" spans="1:20" ht="18" customHeight="1">
      <c r="A400" s="111"/>
      <c r="B400" s="17" t="s">
        <v>23</v>
      </c>
      <c r="C400" s="15">
        <f t="shared" ref="C400:T400" si="174">(C394+C395)/C399</f>
        <v>2.2639175257731958</v>
      </c>
      <c r="D400" s="15">
        <f t="shared" si="174"/>
        <v>3.6991150442477876</v>
      </c>
      <c r="E400" s="15">
        <f t="shared" si="174"/>
        <v>3.9833333333333334</v>
      </c>
      <c r="F400" s="15">
        <f t="shared" si="174"/>
        <v>2.9358974358974357</v>
      </c>
      <c r="G400" s="15">
        <f t="shared" si="174"/>
        <v>2.4358974358974357</v>
      </c>
      <c r="H400" s="15">
        <f t="shared" si="174"/>
        <v>2.6240000000000001</v>
      </c>
      <c r="I400" s="15">
        <f t="shared" si="174"/>
        <v>2.28125</v>
      </c>
      <c r="J400" s="15">
        <f t="shared" si="174"/>
        <v>4.1477272727272725</v>
      </c>
      <c r="K400" s="15">
        <f t="shared" si="174"/>
        <v>2.9723926380368098</v>
      </c>
      <c r="L400" s="15">
        <f t="shared" si="174"/>
        <v>6.0227272727272725</v>
      </c>
      <c r="M400" s="15">
        <f t="shared" si="174"/>
        <v>3.192982456140351</v>
      </c>
      <c r="N400" s="15" t="e">
        <f t="shared" si="174"/>
        <v>#DIV/0!</v>
      </c>
      <c r="O400" s="15">
        <f t="shared" si="174"/>
        <v>2.2619047619047619</v>
      </c>
      <c r="P400" s="15">
        <f t="shared" si="174"/>
        <v>3.0270270270270272</v>
      </c>
      <c r="Q400" s="15" t="e">
        <f t="shared" si="174"/>
        <v>#DIV/0!</v>
      </c>
      <c r="R400" s="15">
        <f t="shared" si="174"/>
        <v>8.4444444444444446</v>
      </c>
      <c r="S400" s="15" t="e">
        <f t="shared" si="174"/>
        <v>#DIV/0!</v>
      </c>
      <c r="T400" s="16">
        <f t="shared" si="174"/>
        <v>2.9514802631578947</v>
      </c>
    </row>
    <row r="401" spans="1:20" ht="18" customHeight="1">
      <c r="A401" s="110">
        <v>44683</v>
      </c>
      <c r="B401" s="17" t="s">
        <v>20</v>
      </c>
      <c r="C401" s="10">
        <v>17</v>
      </c>
      <c r="D401" s="10">
        <v>38</v>
      </c>
      <c r="E401" s="10">
        <v>4</v>
      </c>
      <c r="F401" s="10">
        <v>20</v>
      </c>
      <c r="G401" s="10">
        <v>1</v>
      </c>
      <c r="H401" s="10">
        <v>18</v>
      </c>
      <c r="I401" s="10">
        <v>34</v>
      </c>
      <c r="J401" s="10">
        <v>28</v>
      </c>
      <c r="K401" s="10">
        <v>33</v>
      </c>
      <c r="L401" s="10">
        <v>4</v>
      </c>
      <c r="M401" s="10">
        <v>38</v>
      </c>
      <c r="N401" s="10">
        <v>0</v>
      </c>
      <c r="O401" s="10">
        <v>29</v>
      </c>
      <c r="P401" s="10">
        <v>10</v>
      </c>
      <c r="Q401" s="10">
        <v>0</v>
      </c>
      <c r="R401" s="10">
        <v>0</v>
      </c>
      <c r="S401" s="10">
        <v>0</v>
      </c>
      <c r="T401" s="11">
        <f>SUM(C401:S401)</f>
        <v>274</v>
      </c>
    </row>
    <row r="402" spans="1:20" ht="18" customHeight="1">
      <c r="A402" s="111"/>
      <c r="B402" s="17" t="s">
        <v>21</v>
      </c>
      <c r="C402" s="10">
        <v>931</v>
      </c>
      <c r="D402" s="10">
        <v>358</v>
      </c>
      <c r="E402" s="10">
        <v>143</v>
      </c>
      <c r="F402" s="10">
        <v>588</v>
      </c>
      <c r="G402" s="10">
        <v>73</v>
      </c>
      <c r="H402" s="10">
        <v>340</v>
      </c>
      <c r="I402" s="10">
        <v>333</v>
      </c>
      <c r="J402" s="10">
        <v>247</v>
      </c>
      <c r="K402" s="10">
        <v>585</v>
      </c>
      <c r="L402" s="10">
        <v>271</v>
      </c>
      <c r="M402" s="10">
        <v>1108</v>
      </c>
      <c r="N402" s="10">
        <v>7</v>
      </c>
      <c r="O402" s="10">
        <v>33</v>
      </c>
      <c r="P402" s="10">
        <v>82</v>
      </c>
      <c r="Q402" s="10">
        <v>10</v>
      </c>
      <c r="R402" s="10">
        <v>135</v>
      </c>
      <c r="S402" s="10">
        <v>0</v>
      </c>
      <c r="T402" s="11">
        <f>SUM(C402:S402)</f>
        <v>5244</v>
      </c>
    </row>
    <row r="403" spans="1:20" ht="18" customHeight="1">
      <c r="A403" s="111"/>
      <c r="B403" s="17" t="s">
        <v>24</v>
      </c>
      <c r="C403" s="10">
        <v>931</v>
      </c>
      <c r="D403" s="10">
        <v>414</v>
      </c>
      <c r="E403" s="10">
        <v>145</v>
      </c>
      <c r="F403" s="10">
        <v>614</v>
      </c>
      <c r="G403" s="10">
        <v>79</v>
      </c>
      <c r="H403" s="10">
        <v>366</v>
      </c>
      <c r="I403" s="10">
        <v>388</v>
      </c>
      <c r="J403" s="10">
        <v>287</v>
      </c>
      <c r="K403" s="10">
        <v>622</v>
      </c>
      <c r="L403" s="10">
        <v>279</v>
      </c>
      <c r="M403" s="10">
        <v>1160</v>
      </c>
      <c r="N403" s="10">
        <v>7</v>
      </c>
      <c r="O403" s="10">
        <v>68</v>
      </c>
      <c r="P403" s="10">
        <v>94</v>
      </c>
      <c r="Q403" s="10">
        <v>8</v>
      </c>
      <c r="R403" s="10">
        <v>134</v>
      </c>
      <c r="S403" s="10">
        <v>0</v>
      </c>
      <c r="T403" s="11">
        <f>SUM(C403:S403)</f>
        <v>5596</v>
      </c>
    </row>
    <row r="404" spans="1:20" ht="18" customHeight="1">
      <c r="A404" s="111"/>
      <c r="B404" s="17" t="s">
        <v>25</v>
      </c>
      <c r="C404" s="10">
        <v>43</v>
      </c>
      <c r="D404" s="10">
        <v>3</v>
      </c>
      <c r="E404" s="10">
        <v>6</v>
      </c>
      <c r="F404" s="10">
        <v>2</v>
      </c>
      <c r="G404" s="10">
        <v>0</v>
      </c>
      <c r="H404" s="10">
        <v>0</v>
      </c>
      <c r="I404" s="10">
        <v>0</v>
      </c>
      <c r="J404" s="10">
        <v>0</v>
      </c>
      <c r="K404" s="10">
        <v>14</v>
      </c>
      <c r="L404" s="10">
        <v>0</v>
      </c>
      <c r="M404" s="10">
        <v>2</v>
      </c>
      <c r="N404" s="10">
        <v>0</v>
      </c>
      <c r="O404" s="10">
        <v>0</v>
      </c>
      <c r="P404" s="10">
        <v>0</v>
      </c>
      <c r="Q404" s="10">
        <v>2</v>
      </c>
      <c r="R404" s="10">
        <v>1</v>
      </c>
      <c r="S404" s="10">
        <v>0</v>
      </c>
      <c r="T404" s="11">
        <f>SUM(C404:S404)</f>
        <v>73</v>
      </c>
    </row>
    <row r="405" spans="1:20" ht="18" customHeight="1">
      <c r="A405" s="111"/>
      <c r="B405" s="17" t="s">
        <v>26</v>
      </c>
      <c r="C405" s="12">
        <f t="shared" ref="C405:T405" si="175">C404/(C403+C404)</f>
        <v>4.4147843942505136E-2</v>
      </c>
      <c r="D405" s="12">
        <f t="shared" si="175"/>
        <v>7.1942446043165471E-3</v>
      </c>
      <c r="E405" s="12">
        <f t="shared" si="175"/>
        <v>3.9735099337748346E-2</v>
      </c>
      <c r="F405" s="12">
        <f t="shared" si="175"/>
        <v>3.246753246753247E-3</v>
      </c>
      <c r="G405" s="12">
        <f t="shared" si="175"/>
        <v>0</v>
      </c>
      <c r="H405" s="12">
        <f t="shared" si="175"/>
        <v>0</v>
      </c>
      <c r="I405" s="12">
        <f t="shared" si="175"/>
        <v>0</v>
      </c>
      <c r="J405" s="12">
        <f t="shared" si="175"/>
        <v>0</v>
      </c>
      <c r="K405" s="12">
        <f t="shared" si="175"/>
        <v>2.20125786163522E-2</v>
      </c>
      <c r="L405" s="12">
        <f t="shared" si="175"/>
        <v>0</v>
      </c>
      <c r="M405" s="12">
        <f t="shared" si="175"/>
        <v>1.7211703958691911E-3</v>
      </c>
      <c r="N405" s="12">
        <f t="shared" si="175"/>
        <v>0</v>
      </c>
      <c r="O405" s="12">
        <f t="shared" si="175"/>
        <v>0</v>
      </c>
      <c r="P405" s="12">
        <f t="shared" si="175"/>
        <v>0</v>
      </c>
      <c r="Q405" s="12">
        <f t="shared" si="175"/>
        <v>0.2</v>
      </c>
      <c r="R405" s="12">
        <f t="shared" si="175"/>
        <v>7.4074074074074077E-3</v>
      </c>
      <c r="S405" s="12" t="e">
        <f t="shared" si="175"/>
        <v>#DIV/0!</v>
      </c>
      <c r="T405" s="13">
        <f t="shared" si="175"/>
        <v>1.2877050626212735E-2</v>
      </c>
    </row>
    <row r="406" spans="1:20" ht="18" customHeight="1">
      <c r="A406" s="111"/>
      <c r="B406" s="17" t="s">
        <v>22</v>
      </c>
      <c r="C406" s="10">
        <v>427</v>
      </c>
      <c r="D406" s="10">
        <v>89</v>
      </c>
      <c r="E406" s="10">
        <v>68</v>
      </c>
      <c r="F406" s="14">
        <v>236</v>
      </c>
      <c r="G406" s="10">
        <v>38</v>
      </c>
      <c r="H406" s="10">
        <v>173</v>
      </c>
      <c r="I406" s="10">
        <v>127</v>
      </c>
      <c r="J406" s="10">
        <v>69</v>
      </c>
      <c r="K406" s="10">
        <v>262</v>
      </c>
      <c r="L406" s="10">
        <v>48</v>
      </c>
      <c r="M406" s="10">
        <v>409</v>
      </c>
      <c r="N406" s="10">
        <v>0</v>
      </c>
      <c r="O406" s="10">
        <v>28</v>
      </c>
      <c r="P406" s="10">
        <v>22</v>
      </c>
      <c r="Q406" s="10">
        <v>3</v>
      </c>
      <c r="R406" s="10">
        <v>8</v>
      </c>
      <c r="S406" s="10">
        <v>0</v>
      </c>
      <c r="T406" s="11">
        <f>SUM(C406:S406)</f>
        <v>2007</v>
      </c>
    </row>
    <row r="407" spans="1:20" ht="18" customHeight="1">
      <c r="A407" s="111"/>
      <c r="B407" s="17" t="s">
        <v>23</v>
      </c>
      <c r="C407" s="15">
        <f t="shared" ref="C407:T407" si="176">(C401+C402)/C406</f>
        <v>2.2201405152224822</v>
      </c>
      <c r="D407" s="15">
        <f t="shared" si="176"/>
        <v>4.4494382022471912</v>
      </c>
      <c r="E407" s="15">
        <f t="shared" si="176"/>
        <v>2.1617647058823528</v>
      </c>
      <c r="F407" s="15">
        <f t="shared" si="176"/>
        <v>2.5762711864406778</v>
      </c>
      <c r="G407" s="15">
        <f t="shared" si="176"/>
        <v>1.9473684210526316</v>
      </c>
      <c r="H407" s="15">
        <f t="shared" si="176"/>
        <v>2.0693641618497112</v>
      </c>
      <c r="I407" s="15">
        <f t="shared" si="176"/>
        <v>2.8897637795275593</v>
      </c>
      <c r="J407" s="15">
        <f t="shared" si="176"/>
        <v>3.9855072463768115</v>
      </c>
      <c r="K407" s="15">
        <f t="shared" si="176"/>
        <v>2.3587786259541983</v>
      </c>
      <c r="L407" s="15">
        <f t="shared" si="176"/>
        <v>5.729166666666667</v>
      </c>
      <c r="M407" s="15">
        <f t="shared" si="176"/>
        <v>2.801955990220049</v>
      </c>
      <c r="N407" s="15" t="e">
        <f t="shared" si="176"/>
        <v>#DIV/0!</v>
      </c>
      <c r="O407" s="15">
        <f t="shared" si="176"/>
        <v>2.2142857142857144</v>
      </c>
      <c r="P407" s="15">
        <f t="shared" si="176"/>
        <v>4.1818181818181817</v>
      </c>
      <c r="Q407" s="15">
        <f t="shared" si="176"/>
        <v>3.3333333333333335</v>
      </c>
      <c r="R407" s="15">
        <f t="shared" si="176"/>
        <v>16.875</v>
      </c>
      <c r="S407" s="15" t="e">
        <f t="shared" si="176"/>
        <v>#DIV/0!</v>
      </c>
      <c r="T407" s="16">
        <f t="shared" si="176"/>
        <v>2.7493771798704536</v>
      </c>
    </row>
    <row r="408" spans="1:20" ht="18" customHeight="1">
      <c r="A408" s="110">
        <v>44684</v>
      </c>
      <c r="B408" s="17" t="s">
        <v>20</v>
      </c>
      <c r="C408" s="10">
        <v>27</v>
      </c>
      <c r="D408" s="10">
        <v>26</v>
      </c>
      <c r="E408" s="10">
        <v>6</v>
      </c>
      <c r="F408" s="10">
        <v>17</v>
      </c>
      <c r="G408" s="10">
        <v>8</v>
      </c>
      <c r="H408" s="10">
        <v>11</v>
      </c>
      <c r="I408" s="10">
        <v>27</v>
      </c>
      <c r="J408" s="10">
        <v>15</v>
      </c>
      <c r="K408" s="10">
        <v>34</v>
      </c>
      <c r="L408" s="10">
        <v>4</v>
      </c>
      <c r="M408" s="10">
        <v>49</v>
      </c>
      <c r="N408" s="10">
        <v>0</v>
      </c>
      <c r="O408" s="10">
        <v>34</v>
      </c>
      <c r="P408" s="10">
        <v>2</v>
      </c>
      <c r="Q408" s="10">
        <v>0</v>
      </c>
      <c r="R408" s="10">
        <v>0</v>
      </c>
      <c r="S408" s="10">
        <v>0</v>
      </c>
      <c r="T408" s="11">
        <f>SUM(C408:S408)</f>
        <v>260</v>
      </c>
    </row>
    <row r="409" spans="1:20" ht="18" customHeight="1">
      <c r="A409" s="111"/>
      <c r="B409" s="17" t="s">
        <v>21</v>
      </c>
      <c r="C409" s="10">
        <v>894</v>
      </c>
      <c r="D409" s="10">
        <v>329</v>
      </c>
      <c r="E409" s="10">
        <v>91</v>
      </c>
      <c r="F409" s="10">
        <v>537</v>
      </c>
      <c r="G409" s="10">
        <v>53</v>
      </c>
      <c r="H409" s="10">
        <v>342</v>
      </c>
      <c r="I409" s="10">
        <v>374</v>
      </c>
      <c r="J409" s="10">
        <v>215</v>
      </c>
      <c r="K409" s="10">
        <v>572</v>
      </c>
      <c r="L409" s="10">
        <v>167</v>
      </c>
      <c r="M409" s="10">
        <v>807</v>
      </c>
      <c r="N409" s="10">
        <v>2</v>
      </c>
      <c r="O409" s="10">
        <v>12</v>
      </c>
      <c r="P409" s="10">
        <v>37</v>
      </c>
      <c r="Q409" s="10">
        <v>6</v>
      </c>
      <c r="R409" s="10">
        <v>98</v>
      </c>
      <c r="S409" s="10">
        <v>0</v>
      </c>
      <c r="T409" s="11">
        <f>SUM(C409:S409)</f>
        <v>4536</v>
      </c>
    </row>
    <row r="410" spans="1:20" ht="18" customHeight="1">
      <c r="A410" s="111"/>
      <c r="B410" s="17" t="s">
        <v>24</v>
      </c>
      <c r="C410" s="10">
        <v>904</v>
      </c>
      <c r="D410" s="10">
        <v>361</v>
      </c>
      <c r="E410" s="10">
        <v>98</v>
      </c>
      <c r="F410" s="10">
        <v>565</v>
      </c>
      <c r="G410" s="10">
        <v>62</v>
      </c>
      <c r="H410" s="10">
        <v>356</v>
      </c>
      <c r="I410" s="10">
        <v>415</v>
      </c>
      <c r="J410" s="10">
        <v>252</v>
      </c>
      <c r="K410" s="10">
        <v>614</v>
      </c>
      <c r="L410" s="10">
        <v>174</v>
      </c>
      <c r="M410" s="10">
        <v>882</v>
      </c>
      <c r="N410" s="10">
        <v>4</v>
      </c>
      <c r="O410" s="10">
        <v>86</v>
      </c>
      <c r="P410" s="10">
        <v>43</v>
      </c>
      <c r="Q410" s="10">
        <v>5</v>
      </c>
      <c r="R410" s="10">
        <v>98</v>
      </c>
      <c r="S410" s="10">
        <v>0</v>
      </c>
      <c r="T410" s="11">
        <f>SUM(C410:S410)</f>
        <v>4919</v>
      </c>
    </row>
    <row r="411" spans="1:20" ht="18" customHeight="1">
      <c r="A411" s="111"/>
      <c r="B411" s="17" t="s">
        <v>25</v>
      </c>
      <c r="C411" s="10">
        <v>35</v>
      </c>
      <c r="D411" s="10">
        <v>2</v>
      </c>
      <c r="E411" s="10">
        <v>4</v>
      </c>
      <c r="F411" s="10">
        <v>0</v>
      </c>
      <c r="G411" s="10">
        <v>0</v>
      </c>
      <c r="H411" s="10">
        <v>2</v>
      </c>
      <c r="I411" s="10">
        <v>6</v>
      </c>
      <c r="J411" s="10">
        <v>0</v>
      </c>
      <c r="K411" s="10">
        <v>6</v>
      </c>
      <c r="L411" s="10">
        <v>1</v>
      </c>
      <c r="M411" s="10">
        <v>1</v>
      </c>
      <c r="N411" s="10">
        <v>0</v>
      </c>
      <c r="O411" s="10">
        <v>4</v>
      </c>
      <c r="P411" s="10">
        <v>0</v>
      </c>
      <c r="Q411" s="10">
        <v>1</v>
      </c>
      <c r="R411" s="10">
        <v>1</v>
      </c>
      <c r="S411" s="10">
        <v>0</v>
      </c>
      <c r="T411" s="11">
        <f>SUM(C411:S411)</f>
        <v>63</v>
      </c>
    </row>
    <row r="412" spans="1:20" ht="18" customHeight="1">
      <c r="A412" s="111"/>
      <c r="B412" s="17" t="s">
        <v>26</v>
      </c>
      <c r="C412" s="12">
        <f t="shared" ref="C412:T412" si="177">C411/(C410+C411)</f>
        <v>3.727369542066028E-2</v>
      </c>
      <c r="D412" s="12">
        <f t="shared" si="177"/>
        <v>5.5096418732782371E-3</v>
      </c>
      <c r="E412" s="12">
        <f t="shared" si="177"/>
        <v>3.9215686274509803E-2</v>
      </c>
      <c r="F412" s="12">
        <f t="shared" si="177"/>
        <v>0</v>
      </c>
      <c r="G412" s="12">
        <f t="shared" si="177"/>
        <v>0</v>
      </c>
      <c r="H412" s="12">
        <f t="shared" si="177"/>
        <v>5.5865921787709499E-3</v>
      </c>
      <c r="I412" s="12">
        <f t="shared" si="177"/>
        <v>1.4251781472684086E-2</v>
      </c>
      <c r="J412" s="12">
        <f t="shared" si="177"/>
        <v>0</v>
      </c>
      <c r="K412" s="12">
        <f t="shared" si="177"/>
        <v>9.6774193548387101E-3</v>
      </c>
      <c r="L412" s="12">
        <f t="shared" si="177"/>
        <v>5.7142857142857143E-3</v>
      </c>
      <c r="M412" s="12">
        <f t="shared" si="177"/>
        <v>1.1325028312570782E-3</v>
      </c>
      <c r="N412" s="12">
        <f t="shared" si="177"/>
        <v>0</v>
      </c>
      <c r="O412" s="12">
        <f t="shared" si="177"/>
        <v>4.4444444444444446E-2</v>
      </c>
      <c r="P412" s="12">
        <f t="shared" si="177"/>
        <v>0</v>
      </c>
      <c r="Q412" s="12">
        <f t="shared" si="177"/>
        <v>0.16666666666666666</v>
      </c>
      <c r="R412" s="12">
        <f t="shared" si="177"/>
        <v>1.0101010101010102E-2</v>
      </c>
      <c r="S412" s="12" t="e">
        <f t="shared" si="177"/>
        <v>#DIV/0!</v>
      </c>
      <c r="T412" s="13">
        <f t="shared" si="177"/>
        <v>1.2645523885989562E-2</v>
      </c>
    </row>
    <row r="413" spans="1:20" ht="18" customHeight="1">
      <c r="A413" s="111"/>
      <c r="B413" s="17" t="s">
        <v>22</v>
      </c>
      <c r="C413" s="10">
        <v>411</v>
      </c>
      <c r="D413" s="10">
        <v>77</v>
      </c>
      <c r="E413" s="10">
        <v>49</v>
      </c>
      <c r="F413" s="14">
        <v>247</v>
      </c>
      <c r="G413" s="10">
        <v>23</v>
      </c>
      <c r="H413" s="10">
        <v>182</v>
      </c>
      <c r="I413" s="10">
        <v>158</v>
      </c>
      <c r="J413" s="10">
        <v>67</v>
      </c>
      <c r="K413" s="10">
        <v>232</v>
      </c>
      <c r="L413" s="10">
        <v>20</v>
      </c>
      <c r="M413" s="10">
        <v>337</v>
      </c>
      <c r="N413" s="10">
        <v>0</v>
      </c>
      <c r="O413" s="10">
        <v>39</v>
      </c>
      <c r="P413" s="10">
        <v>19</v>
      </c>
      <c r="Q413" s="10">
        <v>3</v>
      </c>
      <c r="R413" s="10">
        <v>11</v>
      </c>
      <c r="S413" s="10">
        <v>0</v>
      </c>
      <c r="T413" s="11">
        <f>SUM(C413:S413)</f>
        <v>1875</v>
      </c>
    </row>
    <row r="414" spans="1:20" ht="18" customHeight="1">
      <c r="A414" s="111"/>
      <c r="B414" s="17" t="s">
        <v>23</v>
      </c>
      <c r="C414" s="15">
        <f t="shared" ref="C414:T414" si="178">(C408+C409)/C413</f>
        <v>2.2408759124087592</v>
      </c>
      <c r="D414" s="15">
        <f t="shared" si="178"/>
        <v>4.6103896103896105</v>
      </c>
      <c r="E414" s="15">
        <f t="shared" si="178"/>
        <v>1.9795918367346939</v>
      </c>
      <c r="F414" s="15">
        <f t="shared" si="178"/>
        <v>2.2429149797570851</v>
      </c>
      <c r="G414" s="15">
        <f t="shared" si="178"/>
        <v>2.652173913043478</v>
      </c>
      <c r="H414" s="15">
        <f t="shared" si="178"/>
        <v>1.9395604395604396</v>
      </c>
      <c r="I414" s="15">
        <f t="shared" si="178"/>
        <v>2.537974683544304</v>
      </c>
      <c r="J414" s="15">
        <f t="shared" si="178"/>
        <v>3.4328358208955225</v>
      </c>
      <c r="K414" s="15">
        <f t="shared" si="178"/>
        <v>2.6120689655172415</v>
      </c>
      <c r="L414" s="15">
        <f t="shared" si="178"/>
        <v>8.5500000000000007</v>
      </c>
      <c r="M414" s="15">
        <f t="shared" si="178"/>
        <v>2.5400593471810091</v>
      </c>
      <c r="N414" s="15" t="e">
        <f t="shared" si="178"/>
        <v>#DIV/0!</v>
      </c>
      <c r="O414" s="15">
        <f t="shared" si="178"/>
        <v>1.1794871794871795</v>
      </c>
      <c r="P414" s="15">
        <f t="shared" si="178"/>
        <v>2.0526315789473686</v>
      </c>
      <c r="Q414" s="15">
        <f t="shared" si="178"/>
        <v>2</v>
      </c>
      <c r="R414" s="15">
        <f t="shared" si="178"/>
        <v>8.9090909090909083</v>
      </c>
      <c r="S414" s="15" t="e">
        <f t="shared" si="178"/>
        <v>#DIV/0!</v>
      </c>
      <c r="T414" s="16">
        <f t="shared" si="178"/>
        <v>2.5578666666666665</v>
      </c>
    </row>
    <row r="415" spans="1:20" ht="18" customHeight="1">
      <c r="A415" s="110">
        <v>44685</v>
      </c>
      <c r="B415" s="17" t="s">
        <v>20</v>
      </c>
      <c r="C415" s="10">
        <v>21</v>
      </c>
      <c r="D415" s="10">
        <v>13</v>
      </c>
      <c r="E415" s="10">
        <v>5</v>
      </c>
      <c r="F415" s="10">
        <v>20</v>
      </c>
      <c r="G415" s="10">
        <v>3</v>
      </c>
      <c r="H415" s="10">
        <v>16</v>
      </c>
      <c r="I415" s="10">
        <v>24</v>
      </c>
      <c r="J415" s="10">
        <v>25</v>
      </c>
      <c r="K415" s="10">
        <v>19</v>
      </c>
      <c r="L415" s="10">
        <v>4</v>
      </c>
      <c r="M415" s="10">
        <v>50</v>
      </c>
      <c r="N415" s="10">
        <v>1</v>
      </c>
      <c r="O415" s="10">
        <v>55</v>
      </c>
      <c r="P415" s="10">
        <v>4</v>
      </c>
      <c r="Q415" s="10">
        <v>0</v>
      </c>
      <c r="R415" s="10">
        <v>1</v>
      </c>
      <c r="S415" s="10">
        <v>0</v>
      </c>
      <c r="T415" s="11">
        <f>SUM(C415:S415)</f>
        <v>261</v>
      </c>
    </row>
    <row r="416" spans="1:20" ht="18" customHeight="1">
      <c r="A416" s="111"/>
      <c r="B416" s="17" t="s">
        <v>21</v>
      </c>
      <c r="C416" s="10">
        <v>722</v>
      </c>
      <c r="D416" s="10">
        <v>310</v>
      </c>
      <c r="E416" s="10">
        <v>115</v>
      </c>
      <c r="F416" s="10">
        <v>503</v>
      </c>
      <c r="G416" s="10">
        <v>87</v>
      </c>
      <c r="H416" s="10">
        <v>307</v>
      </c>
      <c r="I416" s="10">
        <v>325</v>
      </c>
      <c r="J416" s="10">
        <v>253</v>
      </c>
      <c r="K416" s="10">
        <v>429</v>
      </c>
      <c r="L416" s="10">
        <v>205</v>
      </c>
      <c r="M416" s="10">
        <v>828</v>
      </c>
      <c r="N416" s="10">
        <v>0</v>
      </c>
      <c r="O416" s="10">
        <v>4</v>
      </c>
      <c r="P416" s="10">
        <v>66</v>
      </c>
      <c r="Q416" s="10">
        <v>1</v>
      </c>
      <c r="R416" s="10">
        <v>53</v>
      </c>
      <c r="S416" s="10">
        <v>0</v>
      </c>
      <c r="T416" s="11">
        <f>SUM(C416:S416)</f>
        <v>4208</v>
      </c>
    </row>
    <row r="417" spans="1:20" ht="18" customHeight="1">
      <c r="A417" s="111"/>
      <c r="B417" s="17" t="s">
        <v>24</v>
      </c>
      <c r="C417" s="10">
        <v>763</v>
      </c>
      <c r="D417" s="10">
        <v>328</v>
      </c>
      <c r="E417" s="10">
        <v>115</v>
      </c>
      <c r="F417" s="10">
        <v>544</v>
      </c>
      <c r="G417" s="10">
        <v>91</v>
      </c>
      <c r="H417" s="10">
        <v>323</v>
      </c>
      <c r="I417" s="10">
        <v>393</v>
      </c>
      <c r="J417" s="10">
        <v>285</v>
      </c>
      <c r="K417" s="10">
        <v>455</v>
      </c>
      <c r="L417" s="10">
        <v>214</v>
      </c>
      <c r="M417" s="10">
        <v>887</v>
      </c>
      <c r="N417" s="10">
        <v>3</v>
      </c>
      <c r="O417" s="10">
        <v>89</v>
      </c>
      <c r="P417" s="10">
        <v>70</v>
      </c>
      <c r="Q417" s="10">
        <v>1</v>
      </c>
      <c r="R417" s="10">
        <v>56</v>
      </c>
      <c r="S417" s="10">
        <v>0</v>
      </c>
      <c r="T417" s="11">
        <f>SUM(C417:S417)</f>
        <v>4617</v>
      </c>
    </row>
    <row r="418" spans="1:20" ht="18" customHeight="1">
      <c r="A418" s="111"/>
      <c r="B418" s="17" t="s">
        <v>25</v>
      </c>
      <c r="C418" s="10">
        <v>12</v>
      </c>
      <c r="D418" s="10">
        <v>2</v>
      </c>
      <c r="E418" s="10">
        <v>6</v>
      </c>
      <c r="F418" s="10">
        <v>1</v>
      </c>
      <c r="G418" s="10">
        <v>0</v>
      </c>
      <c r="H418" s="10">
        <v>3</v>
      </c>
      <c r="I418" s="10">
        <v>0</v>
      </c>
      <c r="J418" s="10">
        <v>0</v>
      </c>
      <c r="K418" s="10">
        <v>4</v>
      </c>
      <c r="L418" s="10">
        <v>1</v>
      </c>
      <c r="M418" s="10">
        <v>2</v>
      </c>
      <c r="N418" s="10">
        <v>0</v>
      </c>
      <c r="O418" s="10">
        <v>3</v>
      </c>
      <c r="P418" s="10">
        <v>0</v>
      </c>
      <c r="Q418" s="10">
        <v>0</v>
      </c>
      <c r="R418" s="10">
        <v>0</v>
      </c>
      <c r="S418" s="10">
        <v>0</v>
      </c>
      <c r="T418" s="11">
        <f>SUM(C418:S418)</f>
        <v>34</v>
      </c>
    </row>
    <row r="419" spans="1:20" ht="18" customHeight="1">
      <c r="A419" s="111"/>
      <c r="B419" s="17" t="s">
        <v>26</v>
      </c>
      <c r="C419" s="12">
        <f t="shared" ref="C419:T419" si="179">C418/(C417+C418)</f>
        <v>1.5483870967741935E-2</v>
      </c>
      <c r="D419" s="12">
        <f t="shared" si="179"/>
        <v>6.0606060606060606E-3</v>
      </c>
      <c r="E419" s="12">
        <f t="shared" si="179"/>
        <v>4.9586776859504134E-2</v>
      </c>
      <c r="F419" s="12">
        <f t="shared" si="179"/>
        <v>1.834862385321101E-3</v>
      </c>
      <c r="G419" s="12">
        <f t="shared" si="179"/>
        <v>0</v>
      </c>
      <c r="H419" s="12">
        <f t="shared" si="179"/>
        <v>9.202453987730062E-3</v>
      </c>
      <c r="I419" s="12">
        <f t="shared" si="179"/>
        <v>0</v>
      </c>
      <c r="J419" s="12">
        <f t="shared" si="179"/>
        <v>0</v>
      </c>
      <c r="K419" s="12">
        <f t="shared" si="179"/>
        <v>8.7145969498910684E-3</v>
      </c>
      <c r="L419" s="12">
        <f t="shared" si="179"/>
        <v>4.6511627906976744E-3</v>
      </c>
      <c r="M419" s="12">
        <f t="shared" si="179"/>
        <v>2.2497187851518562E-3</v>
      </c>
      <c r="N419" s="12">
        <f t="shared" si="179"/>
        <v>0</v>
      </c>
      <c r="O419" s="12">
        <f t="shared" si="179"/>
        <v>3.2608695652173912E-2</v>
      </c>
      <c r="P419" s="12">
        <f t="shared" si="179"/>
        <v>0</v>
      </c>
      <c r="Q419" s="12">
        <f t="shared" si="179"/>
        <v>0</v>
      </c>
      <c r="R419" s="12">
        <f t="shared" si="179"/>
        <v>0</v>
      </c>
      <c r="S419" s="12" t="e">
        <f t="shared" si="179"/>
        <v>#DIV/0!</v>
      </c>
      <c r="T419" s="13">
        <f t="shared" si="179"/>
        <v>7.3102558589550632E-3</v>
      </c>
    </row>
    <row r="420" spans="1:20" ht="18" customHeight="1">
      <c r="A420" s="111"/>
      <c r="B420" s="17" t="s">
        <v>22</v>
      </c>
      <c r="C420" s="10">
        <v>364</v>
      </c>
      <c r="D420" s="10">
        <v>90</v>
      </c>
      <c r="E420" s="10">
        <v>48</v>
      </c>
      <c r="F420" s="14">
        <v>225</v>
      </c>
      <c r="G420" s="10">
        <v>36</v>
      </c>
      <c r="H420" s="10">
        <v>113</v>
      </c>
      <c r="I420" s="10">
        <v>127</v>
      </c>
      <c r="J420" s="10">
        <v>56</v>
      </c>
      <c r="K420" s="10">
        <v>209</v>
      </c>
      <c r="L420" s="10">
        <v>53</v>
      </c>
      <c r="M420" s="10">
        <v>337</v>
      </c>
      <c r="N420" s="10">
        <v>0</v>
      </c>
      <c r="O420" s="10">
        <v>54</v>
      </c>
      <c r="P420" s="10">
        <v>19</v>
      </c>
      <c r="Q420" s="10">
        <v>0</v>
      </c>
      <c r="R420" s="10">
        <v>8</v>
      </c>
      <c r="S420" s="10">
        <v>0</v>
      </c>
      <c r="T420" s="11">
        <f>SUM(C420:S420)</f>
        <v>1739</v>
      </c>
    </row>
    <row r="421" spans="1:20" ht="18" customHeight="1">
      <c r="A421" s="111"/>
      <c r="B421" s="17" t="s">
        <v>23</v>
      </c>
      <c r="C421" s="15">
        <f t="shared" ref="C421:T421" si="180">(C415+C416)/C420</f>
        <v>2.0412087912087911</v>
      </c>
      <c r="D421" s="15">
        <f t="shared" si="180"/>
        <v>3.588888888888889</v>
      </c>
      <c r="E421" s="15">
        <f t="shared" si="180"/>
        <v>2.5</v>
      </c>
      <c r="F421" s="15">
        <f t="shared" si="180"/>
        <v>2.3244444444444445</v>
      </c>
      <c r="G421" s="15">
        <f t="shared" si="180"/>
        <v>2.5</v>
      </c>
      <c r="H421" s="15">
        <f t="shared" si="180"/>
        <v>2.8584070796460175</v>
      </c>
      <c r="I421" s="15">
        <f t="shared" si="180"/>
        <v>2.7480314960629921</v>
      </c>
      <c r="J421" s="15">
        <f t="shared" si="180"/>
        <v>4.9642857142857144</v>
      </c>
      <c r="K421" s="15">
        <f t="shared" si="180"/>
        <v>2.1435406698564594</v>
      </c>
      <c r="L421" s="15">
        <f t="shared" si="180"/>
        <v>3.9433962264150941</v>
      </c>
      <c r="M421" s="15">
        <f t="shared" si="180"/>
        <v>2.6053412462908012</v>
      </c>
      <c r="N421" s="15" t="e">
        <f t="shared" si="180"/>
        <v>#DIV/0!</v>
      </c>
      <c r="O421" s="15">
        <f t="shared" si="180"/>
        <v>1.0925925925925926</v>
      </c>
      <c r="P421" s="15">
        <f t="shared" si="180"/>
        <v>3.6842105263157894</v>
      </c>
      <c r="Q421" s="15" t="e">
        <f t="shared" si="180"/>
        <v>#DIV/0!</v>
      </c>
      <c r="R421" s="15">
        <f t="shared" si="180"/>
        <v>6.75</v>
      </c>
      <c r="S421" s="15" t="e">
        <f t="shared" si="180"/>
        <v>#DIV/0!</v>
      </c>
      <c r="T421" s="16">
        <f t="shared" si="180"/>
        <v>2.5698677400805061</v>
      </c>
    </row>
    <row r="422" spans="1:20" ht="18" customHeight="1">
      <c r="A422" s="110">
        <v>44686</v>
      </c>
      <c r="B422" s="17" t="s">
        <v>20</v>
      </c>
      <c r="C422" s="10">
        <v>35</v>
      </c>
      <c r="D422" s="10">
        <v>9</v>
      </c>
      <c r="E422" s="10">
        <v>1</v>
      </c>
      <c r="F422" s="10">
        <v>30</v>
      </c>
      <c r="G422" s="10">
        <v>1</v>
      </c>
      <c r="H422" s="10">
        <v>15</v>
      </c>
      <c r="I422" s="10">
        <v>47</v>
      </c>
      <c r="J422" s="10">
        <v>9</v>
      </c>
      <c r="K422" s="10">
        <v>19</v>
      </c>
      <c r="L422" s="10">
        <v>9</v>
      </c>
      <c r="M422" s="10">
        <v>28</v>
      </c>
      <c r="N422" s="10">
        <v>1</v>
      </c>
      <c r="O422" s="10">
        <v>38</v>
      </c>
      <c r="P422" s="10">
        <v>0</v>
      </c>
      <c r="Q422" s="10">
        <v>0</v>
      </c>
      <c r="R422" s="10">
        <v>3</v>
      </c>
      <c r="S422" s="10">
        <v>0</v>
      </c>
      <c r="T422" s="11">
        <f>SUM(C422:S422)</f>
        <v>245</v>
      </c>
    </row>
    <row r="423" spans="1:20" ht="18" customHeight="1">
      <c r="A423" s="111"/>
      <c r="B423" s="17" t="s">
        <v>21</v>
      </c>
      <c r="C423" s="10">
        <v>693</v>
      </c>
      <c r="D423" s="10">
        <v>302</v>
      </c>
      <c r="E423" s="10">
        <v>80</v>
      </c>
      <c r="F423" s="10">
        <v>470</v>
      </c>
      <c r="G423" s="10">
        <v>75</v>
      </c>
      <c r="H423" s="10">
        <v>241</v>
      </c>
      <c r="I423" s="10">
        <v>341</v>
      </c>
      <c r="J423" s="10">
        <v>208</v>
      </c>
      <c r="K423" s="10">
        <v>463</v>
      </c>
      <c r="L423" s="10">
        <v>189</v>
      </c>
      <c r="M423" s="10">
        <v>635</v>
      </c>
      <c r="N423" s="10">
        <v>0</v>
      </c>
      <c r="O423" s="10">
        <v>43</v>
      </c>
      <c r="P423" s="10">
        <v>55</v>
      </c>
      <c r="Q423" s="10">
        <v>10</v>
      </c>
      <c r="R423" s="10">
        <v>46</v>
      </c>
      <c r="S423" s="10">
        <v>0</v>
      </c>
      <c r="T423" s="11">
        <f>SUM(C423:S423)</f>
        <v>3851</v>
      </c>
    </row>
    <row r="424" spans="1:20" ht="18" customHeight="1">
      <c r="A424" s="111"/>
      <c r="B424" s="17" t="s">
        <v>24</v>
      </c>
      <c r="C424" s="10">
        <v>768</v>
      </c>
      <c r="D424" s="10">
        <v>322</v>
      </c>
      <c r="E424" s="10">
        <v>85</v>
      </c>
      <c r="F424" s="10">
        <v>513</v>
      </c>
      <c r="G424" s="10">
        <v>79</v>
      </c>
      <c r="H424" s="10">
        <v>266</v>
      </c>
      <c r="I424" s="10">
        <v>409</v>
      </c>
      <c r="J424" s="10">
        <v>235</v>
      </c>
      <c r="K424" s="10">
        <v>498</v>
      </c>
      <c r="L424" s="10">
        <v>201</v>
      </c>
      <c r="M424" s="10">
        <v>673</v>
      </c>
      <c r="N424" s="10">
        <v>2</v>
      </c>
      <c r="O424" s="10">
        <v>79</v>
      </c>
      <c r="P424" s="10">
        <v>56</v>
      </c>
      <c r="Q424" s="10">
        <v>10</v>
      </c>
      <c r="R424" s="10">
        <v>50</v>
      </c>
      <c r="S424" s="10">
        <v>0</v>
      </c>
      <c r="T424" s="11">
        <f>SUM(C424:S424)</f>
        <v>4246</v>
      </c>
    </row>
    <row r="425" spans="1:20" ht="18" customHeight="1">
      <c r="A425" s="111"/>
      <c r="B425" s="17" t="s">
        <v>25</v>
      </c>
      <c r="C425" s="10">
        <v>4</v>
      </c>
      <c r="D425" s="10">
        <v>1</v>
      </c>
      <c r="E425" s="10">
        <v>2</v>
      </c>
      <c r="F425" s="10">
        <v>2</v>
      </c>
      <c r="G425" s="10">
        <v>0</v>
      </c>
      <c r="H425" s="10">
        <v>1</v>
      </c>
      <c r="I425" s="10">
        <v>2</v>
      </c>
      <c r="J425" s="10">
        <v>0</v>
      </c>
      <c r="K425" s="10">
        <v>2</v>
      </c>
      <c r="L425" s="10">
        <v>0</v>
      </c>
      <c r="M425" s="10">
        <v>4</v>
      </c>
      <c r="N425" s="10">
        <v>0</v>
      </c>
      <c r="O425" s="10">
        <v>4</v>
      </c>
      <c r="P425" s="10">
        <v>0</v>
      </c>
      <c r="Q425" s="10">
        <v>1</v>
      </c>
      <c r="R425" s="10">
        <v>0</v>
      </c>
      <c r="S425" s="10">
        <v>0</v>
      </c>
      <c r="T425" s="11">
        <f>SUM(C425:S425)</f>
        <v>23</v>
      </c>
    </row>
    <row r="426" spans="1:20" ht="18" customHeight="1">
      <c r="A426" s="111"/>
      <c r="B426" s="17" t="s">
        <v>26</v>
      </c>
      <c r="C426" s="12">
        <f t="shared" ref="C426:T426" si="181">C425/(C424+C425)</f>
        <v>5.1813471502590676E-3</v>
      </c>
      <c r="D426" s="12">
        <f t="shared" si="181"/>
        <v>3.0959752321981426E-3</v>
      </c>
      <c r="E426" s="12">
        <f t="shared" si="181"/>
        <v>2.2988505747126436E-2</v>
      </c>
      <c r="F426" s="12">
        <f t="shared" si="181"/>
        <v>3.8834951456310678E-3</v>
      </c>
      <c r="G426" s="12">
        <f t="shared" si="181"/>
        <v>0</v>
      </c>
      <c r="H426" s="12">
        <f t="shared" si="181"/>
        <v>3.7453183520599251E-3</v>
      </c>
      <c r="I426" s="12">
        <f t="shared" si="181"/>
        <v>4.8661800486618006E-3</v>
      </c>
      <c r="J426" s="12">
        <f t="shared" si="181"/>
        <v>0</v>
      </c>
      <c r="K426" s="12">
        <f t="shared" si="181"/>
        <v>4.0000000000000001E-3</v>
      </c>
      <c r="L426" s="12">
        <f t="shared" si="181"/>
        <v>0</v>
      </c>
      <c r="M426" s="12">
        <f t="shared" si="181"/>
        <v>5.9084194977843431E-3</v>
      </c>
      <c r="N426" s="12">
        <f t="shared" si="181"/>
        <v>0</v>
      </c>
      <c r="O426" s="12">
        <f t="shared" si="181"/>
        <v>4.8192771084337352E-2</v>
      </c>
      <c r="P426" s="12">
        <f t="shared" si="181"/>
        <v>0</v>
      </c>
      <c r="Q426" s="12">
        <f t="shared" si="181"/>
        <v>9.0909090909090912E-2</v>
      </c>
      <c r="R426" s="12">
        <f t="shared" si="181"/>
        <v>0</v>
      </c>
      <c r="S426" s="12" t="e">
        <f t="shared" si="181"/>
        <v>#DIV/0!</v>
      </c>
      <c r="T426" s="13">
        <f t="shared" si="181"/>
        <v>5.3876786132583745E-3</v>
      </c>
    </row>
    <row r="427" spans="1:20" ht="18" customHeight="1">
      <c r="A427" s="111"/>
      <c r="B427" s="17" t="s">
        <v>22</v>
      </c>
      <c r="C427" s="10">
        <v>377</v>
      </c>
      <c r="D427" s="10">
        <v>78</v>
      </c>
      <c r="E427" s="10">
        <v>40</v>
      </c>
      <c r="F427" s="14">
        <v>206</v>
      </c>
      <c r="G427" s="10">
        <v>47</v>
      </c>
      <c r="H427" s="10">
        <v>132</v>
      </c>
      <c r="I427" s="10">
        <v>123</v>
      </c>
      <c r="J427" s="10">
        <v>50</v>
      </c>
      <c r="K427" s="10">
        <v>224</v>
      </c>
      <c r="L427" s="10">
        <v>40</v>
      </c>
      <c r="M427" s="10">
        <v>266</v>
      </c>
      <c r="N427" s="10">
        <v>0</v>
      </c>
      <c r="O427" s="10">
        <v>43</v>
      </c>
      <c r="P427" s="10">
        <v>20</v>
      </c>
      <c r="Q427" s="10">
        <v>2</v>
      </c>
      <c r="R427" s="10">
        <v>8</v>
      </c>
      <c r="S427" s="10">
        <v>0</v>
      </c>
      <c r="T427" s="11">
        <f>SUM(C427:S427)</f>
        <v>1656</v>
      </c>
    </row>
    <row r="428" spans="1:20" ht="18" customHeight="1">
      <c r="A428" s="111"/>
      <c r="B428" s="17" t="s">
        <v>23</v>
      </c>
      <c r="C428" s="15">
        <f t="shared" ref="C428:T428" si="182">(C422+C423)/C427</f>
        <v>1.9310344827586208</v>
      </c>
      <c r="D428" s="15">
        <f t="shared" si="182"/>
        <v>3.9871794871794872</v>
      </c>
      <c r="E428" s="15">
        <f t="shared" si="182"/>
        <v>2.0249999999999999</v>
      </c>
      <c r="F428" s="15">
        <f t="shared" si="182"/>
        <v>2.4271844660194173</v>
      </c>
      <c r="G428" s="15">
        <f t="shared" si="182"/>
        <v>1.6170212765957446</v>
      </c>
      <c r="H428" s="15">
        <f t="shared" si="182"/>
        <v>1.9393939393939394</v>
      </c>
      <c r="I428" s="15">
        <f t="shared" si="182"/>
        <v>3.154471544715447</v>
      </c>
      <c r="J428" s="15">
        <f t="shared" si="182"/>
        <v>4.34</v>
      </c>
      <c r="K428" s="15">
        <f t="shared" si="182"/>
        <v>2.1517857142857144</v>
      </c>
      <c r="L428" s="15">
        <f t="shared" si="182"/>
        <v>4.95</v>
      </c>
      <c r="M428" s="15">
        <f t="shared" si="182"/>
        <v>2.492481203007519</v>
      </c>
      <c r="N428" s="15" t="e">
        <f t="shared" si="182"/>
        <v>#DIV/0!</v>
      </c>
      <c r="O428" s="15">
        <f t="shared" si="182"/>
        <v>1.8837209302325582</v>
      </c>
      <c r="P428" s="15">
        <f t="shared" si="182"/>
        <v>2.75</v>
      </c>
      <c r="Q428" s="15">
        <f t="shared" si="182"/>
        <v>5</v>
      </c>
      <c r="R428" s="15">
        <f t="shared" si="182"/>
        <v>6.125</v>
      </c>
      <c r="S428" s="15" t="e">
        <f t="shared" si="182"/>
        <v>#DIV/0!</v>
      </c>
      <c r="T428" s="16">
        <f t="shared" si="182"/>
        <v>2.4734299516908211</v>
      </c>
    </row>
    <row r="429" spans="1:20" ht="18" customHeight="1">
      <c r="A429" s="110">
        <v>44687</v>
      </c>
      <c r="B429" s="17" t="s">
        <v>20</v>
      </c>
      <c r="C429" s="10">
        <v>60</v>
      </c>
      <c r="D429" s="10">
        <v>19</v>
      </c>
      <c r="E429" s="10">
        <v>7</v>
      </c>
      <c r="F429" s="10">
        <v>16</v>
      </c>
      <c r="G429" s="10">
        <v>5</v>
      </c>
      <c r="H429" s="10">
        <v>17</v>
      </c>
      <c r="I429" s="10">
        <v>30</v>
      </c>
      <c r="J429" s="10">
        <v>28</v>
      </c>
      <c r="K429" s="10">
        <v>21</v>
      </c>
      <c r="L429" s="10">
        <v>3</v>
      </c>
      <c r="M429" s="10">
        <v>33</v>
      </c>
      <c r="N429" s="10">
        <v>3</v>
      </c>
      <c r="O429" s="10">
        <v>5</v>
      </c>
      <c r="P429" s="10">
        <v>3</v>
      </c>
      <c r="Q429" s="10">
        <v>2</v>
      </c>
      <c r="R429" s="10">
        <v>1</v>
      </c>
      <c r="S429" s="10">
        <v>0</v>
      </c>
      <c r="T429" s="11">
        <f>SUM(C429:S429)</f>
        <v>253</v>
      </c>
    </row>
    <row r="430" spans="1:20" ht="18" customHeight="1">
      <c r="A430" s="111"/>
      <c r="B430" s="17" t="s">
        <v>21</v>
      </c>
      <c r="C430" s="10">
        <v>537</v>
      </c>
      <c r="D430" s="10">
        <v>307</v>
      </c>
      <c r="E430" s="10">
        <v>61</v>
      </c>
      <c r="F430" s="10">
        <v>452</v>
      </c>
      <c r="G430" s="10">
        <v>70</v>
      </c>
      <c r="H430" s="10">
        <v>252</v>
      </c>
      <c r="I430" s="10">
        <v>389</v>
      </c>
      <c r="J430" s="10">
        <v>275</v>
      </c>
      <c r="K430" s="10">
        <v>461</v>
      </c>
      <c r="L430" s="10">
        <v>187</v>
      </c>
      <c r="M430" s="10">
        <v>545</v>
      </c>
      <c r="N430" s="10">
        <v>3</v>
      </c>
      <c r="O430" s="10">
        <v>3</v>
      </c>
      <c r="P430" s="10">
        <v>164</v>
      </c>
      <c r="Q430" s="10">
        <v>19</v>
      </c>
      <c r="R430" s="10">
        <v>99</v>
      </c>
      <c r="S430" s="10">
        <v>0</v>
      </c>
      <c r="T430" s="11">
        <f>SUM(C430:S430)</f>
        <v>3824</v>
      </c>
    </row>
    <row r="431" spans="1:20" ht="18" customHeight="1">
      <c r="A431" s="111"/>
      <c r="B431" s="17" t="s">
        <v>24</v>
      </c>
      <c r="C431" s="10">
        <v>626</v>
      </c>
      <c r="D431" s="10">
        <v>328</v>
      </c>
      <c r="E431" s="10">
        <v>71</v>
      </c>
      <c r="F431" s="10">
        <v>484</v>
      </c>
      <c r="G431" s="10">
        <v>77</v>
      </c>
      <c r="H431" s="10">
        <v>277</v>
      </c>
      <c r="I431" s="10">
        <v>425</v>
      </c>
      <c r="J431" s="10">
        <v>309</v>
      </c>
      <c r="K431" s="10">
        <v>500</v>
      </c>
      <c r="L431" s="10">
        <v>201</v>
      </c>
      <c r="M431" s="10">
        <v>577</v>
      </c>
      <c r="N431" s="10">
        <v>7</v>
      </c>
      <c r="O431" s="10">
        <v>24</v>
      </c>
      <c r="P431" s="10">
        <v>169</v>
      </c>
      <c r="Q431" s="10">
        <v>21</v>
      </c>
      <c r="R431" s="10">
        <v>100</v>
      </c>
      <c r="S431" s="10">
        <v>0</v>
      </c>
      <c r="T431" s="11">
        <f>SUM(C431:S431)</f>
        <v>4196</v>
      </c>
    </row>
    <row r="432" spans="1:20" ht="18" customHeight="1">
      <c r="A432" s="111"/>
      <c r="B432" s="17" t="s">
        <v>25</v>
      </c>
      <c r="C432" s="10">
        <v>1</v>
      </c>
      <c r="D432" s="10">
        <v>2</v>
      </c>
      <c r="E432" s="10">
        <v>0</v>
      </c>
      <c r="F432" s="10">
        <v>0</v>
      </c>
      <c r="G432" s="10">
        <v>0</v>
      </c>
      <c r="H432" s="10">
        <v>2</v>
      </c>
      <c r="I432" s="10">
        <v>0</v>
      </c>
      <c r="J432" s="10">
        <v>0</v>
      </c>
      <c r="K432" s="10">
        <v>2</v>
      </c>
      <c r="L432" s="10">
        <v>0</v>
      </c>
      <c r="M432" s="10">
        <v>7</v>
      </c>
      <c r="N432" s="10">
        <v>1</v>
      </c>
      <c r="O432" s="10">
        <v>3</v>
      </c>
      <c r="P432" s="10">
        <v>0</v>
      </c>
      <c r="Q432" s="10">
        <v>0</v>
      </c>
      <c r="R432" s="10">
        <v>0</v>
      </c>
      <c r="S432" s="10">
        <v>0</v>
      </c>
      <c r="T432" s="11">
        <f>SUM(C432:S432)</f>
        <v>18</v>
      </c>
    </row>
    <row r="433" spans="1:20" ht="18" customHeight="1">
      <c r="A433" s="111"/>
      <c r="B433" s="17" t="s">
        <v>26</v>
      </c>
      <c r="C433" s="12">
        <f t="shared" ref="C433:T433" si="183">C432/(C431+C432)</f>
        <v>1.594896331738437E-3</v>
      </c>
      <c r="D433" s="12">
        <f t="shared" si="183"/>
        <v>6.0606060606060606E-3</v>
      </c>
      <c r="E433" s="12">
        <f t="shared" si="183"/>
        <v>0</v>
      </c>
      <c r="F433" s="12">
        <f t="shared" si="183"/>
        <v>0</v>
      </c>
      <c r="G433" s="12">
        <f t="shared" si="183"/>
        <v>0</v>
      </c>
      <c r="H433" s="12">
        <f t="shared" si="183"/>
        <v>7.1684587813620072E-3</v>
      </c>
      <c r="I433" s="12">
        <f t="shared" si="183"/>
        <v>0</v>
      </c>
      <c r="J433" s="12">
        <f t="shared" si="183"/>
        <v>0</v>
      </c>
      <c r="K433" s="12">
        <f t="shared" si="183"/>
        <v>3.9840637450199202E-3</v>
      </c>
      <c r="L433" s="12">
        <f t="shared" si="183"/>
        <v>0</v>
      </c>
      <c r="M433" s="12">
        <f t="shared" si="183"/>
        <v>1.1986301369863013E-2</v>
      </c>
      <c r="N433" s="12">
        <f t="shared" si="183"/>
        <v>0.125</v>
      </c>
      <c r="O433" s="12">
        <f t="shared" si="183"/>
        <v>0.1111111111111111</v>
      </c>
      <c r="P433" s="12">
        <f t="shared" si="183"/>
        <v>0</v>
      </c>
      <c r="Q433" s="12">
        <f t="shared" si="183"/>
        <v>0</v>
      </c>
      <c r="R433" s="12">
        <f t="shared" si="183"/>
        <v>0</v>
      </c>
      <c r="S433" s="12" t="e">
        <f t="shared" si="183"/>
        <v>#DIV/0!</v>
      </c>
      <c r="T433" s="13">
        <f t="shared" si="183"/>
        <v>4.2714760322733747E-3</v>
      </c>
    </row>
    <row r="434" spans="1:20" ht="18" customHeight="1">
      <c r="A434" s="111"/>
      <c r="B434" s="17" t="s">
        <v>22</v>
      </c>
      <c r="C434" s="10">
        <v>294</v>
      </c>
      <c r="D434" s="10">
        <v>74</v>
      </c>
      <c r="E434" s="10">
        <v>32</v>
      </c>
      <c r="F434" s="14">
        <v>231</v>
      </c>
      <c r="G434" s="10">
        <v>34</v>
      </c>
      <c r="H434" s="10">
        <v>120</v>
      </c>
      <c r="I434" s="10">
        <v>115</v>
      </c>
      <c r="J434" s="10">
        <v>45</v>
      </c>
      <c r="K434" s="10">
        <v>234</v>
      </c>
      <c r="L434" s="10">
        <v>32</v>
      </c>
      <c r="M434" s="10">
        <v>269</v>
      </c>
      <c r="N434" s="10">
        <v>1</v>
      </c>
      <c r="O434" s="10">
        <v>16</v>
      </c>
      <c r="P434" s="10">
        <v>24</v>
      </c>
      <c r="Q434" s="10">
        <v>1</v>
      </c>
      <c r="R434" s="10">
        <v>7</v>
      </c>
      <c r="S434" s="10">
        <v>0</v>
      </c>
      <c r="T434" s="11">
        <f>SUM(C434:S434)</f>
        <v>1529</v>
      </c>
    </row>
    <row r="435" spans="1:20" ht="18" customHeight="1">
      <c r="A435" s="111"/>
      <c r="B435" s="17" t="s">
        <v>23</v>
      </c>
      <c r="C435" s="15">
        <f t="shared" ref="C435:T435" si="184">(C429+C430)/C434</f>
        <v>2.0306122448979593</v>
      </c>
      <c r="D435" s="15">
        <f t="shared" si="184"/>
        <v>4.4054054054054053</v>
      </c>
      <c r="E435" s="15">
        <f t="shared" si="184"/>
        <v>2.125</v>
      </c>
      <c r="F435" s="15">
        <f t="shared" si="184"/>
        <v>2.0259740259740258</v>
      </c>
      <c r="G435" s="15">
        <f t="shared" si="184"/>
        <v>2.2058823529411766</v>
      </c>
      <c r="H435" s="15">
        <f t="shared" si="184"/>
        <v>2.2416666666666667</v>
      </c>
      <c r="I435" s="15">
        <f t="shared" si="184"/>
        <v>3.6434782608695651</v>
      </c>
      <c r="J435" s="15">
        <f t="shared" si="184"/>
        <v>6.7333333333333334</v>
      </c>
      <c r="K435" s="15">
        <f t="shared" si="184"/>
        <v>2.0598290598290596</v>
      </c>
      <c r="L435" s="15">
        <f t="shared" si="184"/>
        <v>5.9375</v>
      </c>
      <c r="M435" s="15">
        <f t="shared" si="184"/>
        <v>2.1486988847583643</v>
      </c>
      <c r="N435" s="15">
        <f t="shared" si="184"/>
        <v>6</v>
      </c>
      <c r="O435" s="15">
        <f t="shared" si="184"/>
        <v>0.5</v>
      </c>
      <c r="P435" s="15">
        <f t="shared" si="184"/>
        <v>6.958333333333333</v>
      </c>
      <c r="Q435" s="15">
        <f t="shared" si="184"/>
        <v>21</v>
      </c>
      <c r="R435" s="15">
        <f t="shared" si="184"/>
        <v>14.285714285714286</v>
      </c>
      <c r="S435" s="15" t="e">
        <f t="shared" si="184"/>
        <v>#DIV/0!</v>
      </c>
      <c r="T435" s="16">
        <f t="shared" si="184"/>
        <v>2.6664486592544145</v>
      </c>
    </row>
    <row r="436" spans="1:20" ht="18" customHeight="1">
      <c r="A436" s="110">
        <v>44688</v>
      </c>
      <c r="B436" s="17" t="s">
        <v>20</v>
      </c>
      <c r="C436" s="10">
        <v>37</v>
      </c>
      <c r="D436" s="10">
        <v>10</v>
      </c>
      <c r="E436" s="10">
        <v>3</v>
      </c>
      <c r="F436" s="10">
        <v>19</v>
      </c>
      <c r="G436" s="10">
        <v>5</v>
      </c>
      <c r="H436" s="10">
        <v>24</v>
      </c>
      <c r="I436" s="10">
        <v>7</v>
      </c>
      <c r="J436" s="10">
        <v>13</v>
      </c>
      <c r="K436" s="10">
        <v>33</v>
      </c>
      <c r="L436" s="10">
        <v>11</v>
      </c>
      <c r="M436" s="10">
        <v>28</v>
      </c>
      <c r="N436" s="10">
        <v>0</v>
      </c>
      <c r="O436" s="10">
        <v>22</v>
      </c>
      <c r="P436" s="10">
        <v>3</v>
      </c>
      <c r="Q436" s="10">
        <v>0</v>
      </c>
      <c r="R436" s="10">
        <v>0</v>
      </c>
      <c r="S436" s="10">
        <v>0</v>
      </c>
      <c r="T436" s="11">
        <f>SUM(C436:S436)</f>
        <v>215</v>
      </c>
    </row>
    <row r="437" spans="1:20" ht="18" customHeight="1">
      <c r="A437" s="111"/>
      <c r="B437" s="17" t="s">
        <v>21</v>
      </c>
      <c r="C437" s="10">
        <v>522</v>
      </c>
      <c r="D437" s="10">
        <v>274</v>
      </c>
      <c r="E437" s="10">
        <v>57</v>
      </c>
      <c r="F437" s="10">
        <v>507</v>
      </c>
      <c r="G437" s="10">
        <v>49</v>
      </c>
      <c r="H437" s="10">
        <v>210</v>
      </c>
      <c r="I437" s="10">
        <v>594</v>
      </c>
      <c r="J437" s="10">
        <v>209</v>
      </c>
      <c r="K437" s="10">
        <v>295</v>
      </c>
      <c r="L437" s="10">
        <v>82</v>
      </c>
      <c r="M437" s="10">
        <v>632</v>
      </c>
      <c r="N437" s="10">
        <v>0</v>
      </c>
      <c r="O437" s="10">
        <v>16</v>
      </c>
      <c r="P437" s="10">
        <v>30</v>
      </c>
      <c r="Q437" s="10">
        <v>7</v>
      </c>
      <c r="R437" s="10">
        <v>48</v>
      </c>
      <c r="S437" s="10">
        <v>0</v>
      </c>
      <c r="T437" s="11">
        <f>SUM(C437:S437)</f>
        <v>3532</v>
      </c>
    </row>
    <row r="438" spans="1:20" ht="18" customHeight="1">
      <c r="A438" s="111"/>
      <c r="B438" s="17" t="s">
        <v>24</v>
      </c>
      <c r="C438" s="10">
        <v>612</v>
      </c>
      <c r="D438" s="10">
        <v>298</v>
      </c>
      <c r="E438" s="10">
        <v>65</v>
      </c>
      <c r="F438" s="10">
        <v>548</v>
      </c>
      <c r="G438" s="10">
        <v>56</v>
      </c>
      <c r="H438" s="10">
        <v>271</v>
      </c>
      <c r="I438" s="10">
        <v>613</v>
      </c>
      <c r="J438" s="10">
        <v>226</v>
      </c>
      <c r="K438" s="10">
        <v>345</v>
      </c>
      <c r="L438" s="10">
        <v>119</v>
      </c>
      <c r="M438" s="10">
        <v>669</v>
      </c>
      <c r="N438" s="10">
        <v>0</v>
      </c>
      <c r="O438" s="10">
        <v>48</v>
      </c>
      <c r="P438" s="10">
        <v>34</v>
      </c>
      <c r="Q438" s="10">
        <v>9</v>
      </c>
      <c r="R438" s="10">
        <v>51</v>
      </c>
      <c r="S438" s="10">
        <v>0</v>
      </c>
      <c r="T438" s="11">
        <f>SUM(C438:S438)</f>
        <v>3964</v>
      </c>
    </row>
    <row r="439" spans="1:20" ht="18" customHeight="1">
      <c r="A439" s="111"/>
      <c r="B439" s="17" t="s">
        <v>25</v>
      </c>
      <c r="C439" s="10">
        <v>0</v>
      </c>
      <c r="D439" s="10">
        <v>1</v>
      </c>
      <c r="E439" s="10">
        <v>0</v>
      </c>
      <c r="F439" s="10">
        <v>0</v>
      </c>
      <c r="G439" s="10">
        <v>0</v>
      </c>
      <c r="H439" s="10">
        <v>1</v>
      </c>
      <c r="I439" s="10">
        <v>0</v>
      </c>
      <c r="J439" s="10">
        <v>1</v>
      </c>
      <c r="K439" s="10">
        <v>0</v>
      </c>
      <c r="L439" s="10">
        <v>0</v>
      </c>
      <c r="M439" s="10">
        <v>6</v>
      </c>
      <c r="N439" s="10">
        <v>0</v>
      </c>
      <c r="O439" s="10">
        <v>0</v>
      </c>
      <c r="P439" s="10">
        <v>0</v>
      </c>
      <c r="Q439" s="10">
        <v>2</v>
      </c>
      <c r="R439" s="10">
        <v>0</v>
      </c>
      <c r="S439" s="10">
        <v>0</v>
      </c>
      <c r="T439" s="11">
        <f>SUM(C439:S439)</f>
        <v>11</v>
      </c>
    </row>
    <row r="440" spans="1:20" ht="18" customHeight="1">
      <c r="A440" s="111"/>
      <c r="B440" s="17" t="s">
        <v>26</v>
      </c>
      <c r="C440" s="12">
        <f t="shared" ref="C440:T440" si="185">C439/(C438+C439)</f>
        <v>0</v>
      </c>
      <c r="D440" s="12">
        <f t="shared" si="185"/>
        <v>3.3444816053511705E-3</v>
      </c>
      <c r="E440" s="12">
        <f t="shared" si="185"/>
        <v>0</v>
      </c>
      <c r="F440" s="12">
        <f t="shared" si="185"/>
        <v>0</v>
      </c>
      <c r="G440" s="12">
        <f t="shared" si="185"/>
        <v>0</v>
      </c>
      <c r="H440" s="12">
        <f t="shared" si="185"/>
        <v>3.6764705882352941E-3</v>
      </c>
      <c r="I440" s="12">
        <f t="shared" si="185"/>
        <v>0</v>
      </c>
      <c r="J440" s="12">
        <f t="shared" si="185"/>
        <v>4.4052863436123352E-3</v>
      </c>
      <c r="K440" s="12">
        <f t="shared" si="185"/>
        <v>0</v>
      </c>
      <c r="L440" s="12">
        <f t="shared" si="185"/>
        <v>0</v>
      </c>
      <c r="M440" s="12">
        <f t="shared" si="185"/>
        <v>8.8888888888888889E-3</v>
      </c>
      <c r="N440" s="12" t="e">
        <f t="shared" si="185"/>
        <v>#DIV/0!</v>
      </c>
      <c r="O440" s="12">
        <f t="shared" si="185"/>
        <v>0</v>
      </c>
      <c r="P440" s="12">
        <f t="shared" si="185"/>
        <v>0</v>
      </c>
      <c r="Q440" s="12">
        <f t="shared" si="185"/>
        <v>0.18181818181818182</v>
      </c>
      <c r="R440" s="12">
        <f t="shared" si="185"/>
        <v>0</v>
      </c>
      <c r="S440" s="12" t="e">
        <f t="shared" si="185"/>
        <v>#DIV/0!</v>
      </c>
      <c r="T440" s="13">
        <f t="shared" si="185"/>
        <v>2.7672955974842768E-3</v>
      </c>
    </row>
    <row r="441" spans="1:20" ht="18" customHeight="1">
      <c r="A441" s="111"/>
      <c r="B441" s="17" t="s">
        <v>22</v>
      </c>
      <c r="C441" s="10">
        <v>323</v>
      </c>
      <c r="D441" s="10">
        <v>63</v>
      </c>
      <c r="E441" s="10">
        <v>30</v>
      </c>
      <c r="F441" s="14">
        <v>226</v>
      </c>
      <c r="G441" s="10">
        <v>28</v>
      </c>
      <c r="H441" s="10">
        <v>146</v>
      </c>
      <c r="I441" s="10">
        <v>156</v>
      </c>
      <c r="J441" s="10">
        <v>33</v>
      </c>
      <c r="K441" s="10">
        <v>169</v>
      </c>
      <c r="L441" s="10">
        <v>18</v>
      </c>
      <c r="M441" s="10">
        <v>208</v>
      </c>
      <c r="N441" s="10">
        <v>0</v>
      </c>
      <c r="O441" s="10">
        <v>31</v>
      </c>
      <c r="P441" s="10">
        <v>13</v>
      </c>
      <c r="Q441" s="10">
        <v>2</v>
      </c>
      <c r="R441" s="10">
        <v>5</v>
      </c>
      <c r="S441" s="10">
        <v>0</v>
      </c>
      <c r="T441" s="11">
        <f>SUM(C441:S441)</f>
        <v>1451</v>
      </c>
    </row>
    <row r="442" spans="1:20" ht="18" customHeight="1">
      <c r="A442" s="111"/>
      <c r="B442" s="17" t="s">
        <v>23</v>
      </c>
      <c r="C442" s="15">
        <f t="shared" ref="C442:T442" si="186">(C436+C437)/C441</f>
        <v>1.7306501547987616</v>
      </c>
      <c r="D442" s="15">
        <f t="shared" si="186"/>
        <v>4.5079365079365079</v>
      </c>
      <c r="E442" s="15">
        <f t="shared" si="186"/>
        <v>2</v>
      </c>
      <c r="F442" s="15">
        <f t="shared" si="186"/>
        <v>2.3274336283185839</v>
      </c>
      <c r="G442" s="15">
        <f t="shared" si="186"/>
        <v>1.9285714285714286</v>
      </c>
      <c r="H442" s="15">
        <f t="shared" si="186"/>
        <v>1.6027397260273972</v>
      </c>
      <c r="I442" s="15">
        <f t="shared" si="186"/>
        <v>3.8525641025641026</v>
      </c>
      <c r="J442" s="15">
        <f t="shared" si="186"/>
        <v>6.7272727272727275</v>
      </c>
      <c r="K442" s="15">
        <f t="shared" si="186"/>
        <v>1.9408284023668638</v>
      </c>
      <c r="L442" s="15">
        <f t="shared" si="186"/>
        <v>5.166666666666667</v>
      </c>
      <c r="M442" s="15">
        <f t="shared" si="186"/>
        <v>3.1730769230769229</v>
      </c>
      <c r="N442" s="15" t="e">
        <f t="shared" si="186"/>
        <v>#DIV/0!</v>
      </c>
      <c r="O442" s="15">
        <f t="shared" si="186"/>
        <v>1.2258064516129032</v>
      </c>
      <c r="P442" s="15">
        <f t="shared" si="186"/>
        <v>2.5384615384615383</v>
      </c>
      <c r="Q442" s="15">
        <f t="shared" si="186"/>
        <v>3.5</v>
      </c>
      <c r="R442" s="15">
        <f t="shared" si="186"/>
        <v>9.6</v>
      </c>
      <c r="S442" s="15" t="e">
        <f t="shared" si="186"/>
        <v>#DIV/0!</v>
      </c>
      <c r="T442" s="16">
        <f t="shared" si="186"/>
        <v>2.5823569951757408</v>
      </c>
    </row>
    <row r="443" spans="1:20" ht="18" customHeight="1">
      <c r="A443" s="111"/>
      <c r="B443" s="17" t="s">
        <v>37</v>
      </c>
      <c r="C443" s="12">
        <v>0.81420000000000003</v>
      </c>
      <c r="D443" s="12">
        <v>0.73019999999999996</v>
      </c>
      <c r="E443" s="12">
        <v>0.76670000000000005</v>
      </c>
      <c r="F443" s="12">
        <v>0.7611</v>
      </c>
      <c r="G443" s="12">
        <v>0.60709999999999997</v>
      </c>
      <c r="H443" s="12">
        <v>0.73970000000000002</v>
      </c>
      <c r="I443" s="12">
        <v>0.6603</v>
      </c>
      <c r="J443" s="12">
        <v>0.54549999999999998</v>
      </c>
      <c r="K443" s="12">
        <v>0.78700000000000003</v>
      </c>
      <c r="L443" s="12">
        <v>0.61109999999999998</v>
      </c>
      <c r="M443" s="12">
        <v>0.74039999999999995</v>
      </c>
      <c r="N443" s="15" t="e">
        <f>0/0</f>
        <v>#DIV/0!</v>
      </c>
      <c r="O443" s="12">
        <v>0.5161</v>
      </c>
      <c r="P443" s="12">
        <v>0.3846</v>
      </c>
      <c r="Q443" s="12">
        <v>0</v>
      </c>
      <c r="R443" s="12">
        <v>0.8</v>
      </c>
      <c r="S443" s="15" t="s">
        <v>34</v>
      </c>
      <c r="T443" s="35">
        <v>0.73950000000000005</v>
      </c>
    </row>
    <row r="444" spans="1:20" ht="18" customHeight="1">
      <c r="A444" s="110">
        <v>44689</v>
      </c>
      <c r="B444" s="17" t="s">
        <v>20</v>
      </c>
      <c r="C444" s="10">
        <v>60</v>
      </c>
      <c r="D444" s="10">
        <v>22</v>
      </c>
      <c r="E444" s="10">
        <v>7</v>
      </c>
      <c r="F444" s="10">
        <v>38</v>
      </c>
      <c r="G444" s="10">
        <v>5</v>
      </c>
      <c r="H444" s="10">
        <v>54</v>
      </c>
      <c r="I444" s="10">
        <v>18</v>
      </c>
      <c r="J444" s="10">
        <v>9</v>
      </c>
      <c r="K444" s="10">
        <v>25</v>
      </c>
      <c r="L444" s="10">
        <v>27</v>
      </c>
      <c r="M444" s="10">
        <v>34</v>
      </c>
      <c r="N444" s="10">
        <v>2</v>
      </c>
      <c r="O444" s="10">
        <v>13</v>
      </c>
      <c r="P444" s="10">
        <v>1</v>
      </c>
      <c r="Q444" s="10">
        <v>4</v>
      </c>
      <c r="R444" s="10">
        <v>3</v>
      </c>
      <c r="S444" s="10">
        <v>0</v>
      </c>
      <c r="T444" s="11">
        <f>SUM(C444:S444)</f>
        <v>322</v>
      </c>
    </row>
    <row r="445" spans="1:20" ht="18" customHeight="1">
      <c r="A445" s="111"/>
      <c r="B445" s="17" t="s">
        <v>21</v>
      </c>
      <c r="C445" s="10">
        <v>411</v>
      </c>
      <c r="D445" s="10">
        <v>275</v>
      </c>
      <c r="E445" s="10">
        <v>69</v>
      </c>
      <c r="F445" s="10">
        <v>567</v>
      </c>
      <c r="G445" s="10">
        <v>43</v>
      </c>
      <c r="H445" s="10">
        <v>244</v>
      </c>
      <c r="I445" s="10">
        <v>539</v>
      </c>
      <c r="J445" s="10">
        <v>207</v>
      </c>
      <c r="K445" s="10">
        <v>289</v>
      </c>
      <c r="L445" s="10">
        <v>93</v>
      </c>
      <c r="M445" s="10">
        <v>652</v>
      </c>
      <c r="N445" s="10">
        <v>2</v>
      </c>
      <c r="O445" s="10">
        <v>21</v>
      </c>
      <c r="P445" s="10">
        <v>46</v>
      </c>
      <c r="Q445" s="10">
        <v>1</v>
      </c>
      <c r="R445" s="10">
        <v>10</v>
      </c>
      <c r="S445" s="10">
        <v>0</v>
      </c>
      <c r="T445" s="11">
        <f>SUM(C445:S445)</f>
        <v>3469</v>
      </c>
    </row>
    <row r="446" spans="1:20" ht="18" customHeight="1">
      <c r="A446" s="111"/>
      <c r="B446" s="17" t="s">
        <v>24</v>
      </c>
      <c r="C446" s="10">
        <v>502</v>
      </c>
      <c r="D446" s="10">
        <v>305</v>
      </c>
      <c r="E446" s="10">
        <v>77</v>
      </c>
      <c r="F446" s="10">
        <v>619</v>
      </c>
      <c r="G446" s="10">
        <v>49</v>
      </c>
      <c r="H446" s="10">
        <v>317</v>
      </c>
      <c r="I446" s="10">
        <v>576</v>
      </c>
      <c r="J446" s="10">
        <v>225</v>
      </c>
      <c r="K446" s="10">
        <v>332</v>
      </c>
      <c r="L446" s="10">
        <v>136</v>
      </c>
      <c r="M446" s="10">
        <v>690</v>
      </c>
      <c r="N446" s="10">
        <v>4</v>
      </c>
      <c r="O446" s="10">
        <v>35</v>
      </c>
      <c r="P446" s="10">
        <v>49</v>
      </c>
      <c r="Q446" s="10">
        <v>6</v>
      </c>
      <c r="R446" s="10">
        <v>16</v>
      </c>
      <c r="S446" s="10">
        <v>0</v>
      </c>
      <c r="T446" s="11">
        <f>SUM(C446:S446)</f>
        <v>3938</v>
      </c>
    </row>
    <row r="447" spans="1:20" ht="18" customHeight="1">
      <c r="A447" s="111"/>
      <c r="B447" s="17" t="s">
        <v>25</v>
      </c>
      <c r="C447" s="10">
        <v>0</v>
      </c>
      <c r="D447" s="10">
        <v>1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2</v>
      </c>
      <c r="N447" s="10">
        <v>0</v>
      </c>
      <c r="O447" s="10">
        <v>5</v>
      </c>
      <c r="P447" s="10">
        <v>0</v>
      </c>
      <c r="Q447" s="10">
        <v>0</v>
      </c>
      <c r="R447" s="10">
        <v>0</v>
      </c>
      <c r="S447" s="10">
        <v>0</v>
      </c>
      <c r="T447" s="11">
        <f>SUM(C447:S447)</f>
        <v>9</v>
      </c>
    </row>
    <row r="448" spans="1:20" ht="18" customHeight="1">
      <c r="A448" s="111"/>
      <c r="B448" s="17" t="s">
        <v>26</v>
      </c>
      <c r="C448" s="12">
        <f t="shared" ref="C448:T448" si="187">C447/(C446+C447)</f>
        <v>0</v>
      </c>
      <c r="D448" s="12">
        <f t="shared" si="187"/>
        <v>3.2679738562091504E-3</v>
      </c>
      <c r="E448" s="12">
        <f t="shared" si="187"/>
        <v>0</v>
      </c>
      <c r="F448" s="12">
        <f t="shared" si="187"/>
        <v>1.6129032258064516E-3</v>
      </c>
      <c r="G448" s="12">
        <f t="shared" si="187"/>
        <v>0</v>
      </c>
      <c r="H448" s="12">
        <f t="shared" si="187"/>
        <v>0</v>
      </c>
      <c r="I448" s="12">
        <f t="shared" si="187"/>
        <v>0</v>
      </c>
      <c r="J448" s="12">
        <f t="shared" si="187"/>
        <v>0</v>
      </c>
      <c r="K448" s="12">
        <f t="shared" si="187"/>
        <v>0</v>
      </c>
      <c r="L448" s="12">
        <f t="shared" si="187"/>
        <v>0</v>
      </c>
      <c r="M448" s="12">
        <f t="shared" si="187"/>
        <v>2.8901734104046241E-3</v>
      </c>
      <c r="N448" s="12">
        <f t="shared" si="187"/>
        <v>0</v>
      </c>
      <c r="O448" s="12">
        <f t="shared" si="187"/>
        <v>0.125</v>
      </c>
      <c r="P448" s="12">
        <f t="shared" si="187"/>
        <v>0</v>
      </c>
      <c r="Q448" s="12">
        <f t="shared" si="187"/>
        <v>0</v>
      </c>
      <c r="R448" s="12">
        <f t="shared" si="187"/>
        <v>0</v>
      </c>
      <c r="S448" s="12" t="e">
        <f t="shared" si="187"/>
        <v>#DIV/0!</v>
      </c>
      <c r="T448" s="13">
        <f t="shared" si="187"/>
        <v>2.2802128198631871E-3</v>
      </c>
    </row>
    <row r="449" spans="1:20" ht="18" customHeight="1">
      <c r="A449" s="111"/>
      <c r="B449" s="17" t="s">
        <v>22</v>
      </c>
      <c r="C449" s="10">
        <v>254</v>
      </c>
      <c r="D449" s="10">
        <v>71</v>
      </c>
      <c r="E449" s="10">
        <v>30</v>
      </c>
      <c r="F449" s="14">
        <v>231</v>
      </c>
      <c r="G449" s="10">
        <v>27</v>
      </c>
      <c r="H449" s="10">
        <v>148</v>
      </c>
      <c r="I449" s="10">
        <v>135</v>
      </c>
      <c r="J449" s="10">
        <v>38</v>
      </c>
      <c r="K449" s="10">
        <v>169</v>
      </c>
      <c r="L449" s="10">
        <v>17</v>
      </c>
      <c r="M449" s="10">
        <v>263</v>
      </c>
      <c r="N449" s="10">
        <v>0</v>
      </c>
      <c r="O449" s="10">
        <v>22</v>
      </c>
      <c r="P449" s="10">
        <v>25</v>
      </c>
      <c r="Q449" s="10">
        <v>0</v>
      </c>
      <c r="R449" s="10">
        <v>7</v>
      </c>
      <c r="S449" s="10">
        <v>0</v>
      </c>
      <c r="T449" s="11">
        <f>SUM(C449:S449)</f>
        <v>1437</v>
      </c>
    </row>
    <row r="450" spans="1:20" ht="18" customHeight="1">
      <c r="A450" s="111"/>
      <c r="B450" s="17" t="s">
        <v>23</v>
      </c>
      <c r="C450" s="15">
        <f t="shared" ref="C450:T450" si="188">(C444+C445)/C449</f>
        <v>1.8543307086614174</v>
      </c>
      <c r="D450" s="15">
        <f t="shared" si="188"/>
        <v>4.183098591549296</v>
      </c>
      <c r="E450" s="15">
        <f t="shared" si="188"/>
        <v>2.5333333333333332</v>
      </c>
      <c r="F450" s="15">
        <f t="shared" si="188"/>
        <v>2.6190476190476191</v>
      </c>
      <c r="G450" s="15">
        <f t="shared" si="188"/>
        <v>1.7777777777777777</v>
      </c>
      <c r="H450" s="15">
        <f t="shared" si="188"/>
        <v>2.0135135135135136</v>
      </c>
      <c r="I450" s="15">
        <f t="shared" si="188"/>
        <v>4.1259259259259258</v>
      </c>
      <c r="J450" s="15">
        <f t="shared" si="188"/>
        <v>5.6842105263157894</v>
      </c>
      <c r="K450" s="15">
        <f t="shared" si="188"/>
        <v>1.8579881656804733</v>
      </c>
      <c r="L450" s="15">
        <f t="shared" si="188"/>
        <v>7.0588235294117645</v>
      </c>
      <c r="M450" s="15">
        <f t="shared" si="188"/>
        <v>2.6083650190114067</v>
      </c>
      <c r="N450" s="15" t="e">
        <f t="shared" si="188"/>
        <v>#DIV/0!</v>
      </c>
      <c r="O450" s="15">
        <f t="shared" si="188"/>
        <v>1.5454545454545454</v>
      </c>
      <c r="P450" s="15">
        <f t="shared" si="188"/>
        <v>1.88</v>
      </c>
      <c r="Q450" s="15" t="e">
        <f t="shared" si="188"/>
        <v>#DIV/0!</v>
      </c>
      <c r="R450" s="15">
        <f t="shared" si="188"/>
        <v>1.8571428571428572</v>
      </c>
      <c r="S450" s="15" t="e">
        <f t="shared" si="188"/>
        <v>#DIV/0!</v>
      </c>
      <c r="T450" s="16">
        <f t="shared" si="188"/>
        <v>2.6381350034794711</v>
      </c>
    </row>
    <row r="451" spans="1:20" ht="18" customHeight="1">
      <c r="A451" s="111"/>
      <c r="B451" s="17" t="s">
        <v>37</v>
      </c>
      <c r="C451" s="12">
        <v>0.77170000000000005</v>
      </c>
      <c r="D451" s="12">
        <v>0.64790000000000003</v>
      </c>
      <c r="E451" s="12">
        <v>0.7</v>
      </c>
      <c r="F451" s="12">
        <v>0.74890000000000001</v>
      </c>
      <c r="G451" s="12">
        <v>0.62960000000000005</v>
      </c>
      <c r="H451" s="12">
        <v>0.72299999999999998</v>
      </c>
      <c r="I451" s="12">
        <v>0.74070000000000003</v>
      </c>
      <c r="J451" s="12">
        <v>0.52629999999999999</v>
      </c>
      <c r="K451" s="12">
        <v>0.84019999999999995</v>
      </c>
      <c r="L451" s="12">
        <v>0.35289999999999999</v>
      </c>
      <c r="M451" s="12">
        <v>0.75290000000000001</v>
      </c>
      <c r="N451" s="15" t="e">
        <f>0/0</f>
        <v>#DIV/0!</v>
      </c>
      <c r="O451" s="12">
        <v>0.59089999999999998</v>
      </c>
      <c r="P451" s="12">
        <v>0.52</v>
      </c>
      <c r="Q451" s="15" t="e">
        <f>0/0</f>
        <v>#DIV/0!</v>
      </c>
      <c r="R451" s="12">
        <v>0.85709999999999997</v>
      </c>
      <c r="S451" s="15" t="e">
        <f>0/0</f>
        <v>#DIV/0!</v>
      </c>
      <c r="T451" s="35">
        <v>0.73760000000000003</v>
      </c>
    </row>
    <row r="452" spans="1:20" ht="18" customHeight="1">
      <c r="A452" s="110">
        <v>44690</v>
      </c>
      <c r="B452" s="17" t="s">
        <v>20</v>
      </c>
      <c r="C452" s="10">
        <v>36</v>
      </c>
      <c r="D452" s="10">
        <v>21</v>
      </c>
      <c r="E452" s="10">
        <v>1</v>
      </c>
      <c r="F452" s="10">
        <v>22</v>
      </c>
      <c r="G452" s="10">
        <v>7</v>
      </c>
      <c r="H452" s="10">
        <v>31</v>
      </c>
      <c r="I452" s="10">
        <v>28</v>
      </c>
      <c r="J452" s="10">
        <v>13</v>
      </c>
      <c r="K452" s="10">
        <v>25</v>
      </c>
      <c r="L452" s="10">
        <v>17</v>
      </c>
      <c r="M452" s="10">
        <v>20</v>
      </c>
      <c r="N452" s="10">
        <v>0</v>
      </c>
      <c r="O452" s="10">
        <v>7</v>
      </c>
      <c r="P452" s="10">
        <v>2</v>
      </c>
      <c r="Q452" s="10">
        <v>1</v>
      </c>
      <c r="R452" s="10">
        <v>3</v>
      </c>
      <c r="S452" s="10">
        <v>0</v>
      </c>
      <c r="T452" s="11">
        <f>SUM(C452:S452)</f>
        <v>234</v>
      </c>
    </row>
    <row r="453" spans="1:20" ht="18" customHeight="1">
      <c r="A453" s="111"/>
      <c r="B453" s="17" t="s">
        <v>21</v>
      </c>
      <c r="C453" s="10">
        <v>362</v>
      </c>
      <c r="D453" s="10">
        <v>86</v>
      </c>
      <c r="E453" s="10">
        <v>50</v>
      </c>
      <c r="F453" s="10">
        <v>348</v>
      </c>
      <c r="G453" s="10">
        <v>38</v>
      </c>
      <c r="H453" s="10">
        <v>202</v>
      </c>
      <c r="I453" s="10">
        <v>324</v>
      </c>
      <c r="J453" s="10">
        <v>308</v>
      </c>
      <c r="K453" s="10">
        <v>127</v>
      </c>
      <c r="L453" s="10">
        <v>109</v>
      </c>
      <c r="M453" s="10">
        <v>555</v>
      </c>
      <c r="N453" s="10">
        <v>1</v>
      </c>
      <c r="O453" s="10">
        <v>15</v>
      </c>
      <c r="P453" s="10">
        <v>43</v>
      </c>
      <c r="Q453" s="10">
        <v>5</v>
      </c>
      <c r="R453" s="10">
        <v>6</v>
      </c>
      <c r="S453" s="10">
        <v>0</v>
      </c>
      <c r="T453" s="11">
        <f>SUM(C453:S453)</f>
        <v>2579</v>
      </c>
    </row>
    <row r="454" spans="1:20" ht="18" customHeight="1">
      <c r="A454" s="111"/>
      <c r="B454" s="17" t="s">
        <v>24</v>
      </c>
      <c r="C454" s="10">
        <v>413</v>
      </c>
      <c r="D454" s="10">
        <v>128</v>
      </c>
      <c r="E454" s="10">
        <v>53</v>
      </c>
      <c r="F454" s="10">
        <v>392</v>
      </c>
      <c r="G454" s="10">
        <v>50</v>
      </c>
      <c r="H454" s="10">
        <v>269</v>
      </c>
      <c r="I454" s="10">
        <v>383</v>
      </c>
      <c r="J454" s="10">
        <v>328</v>
      </c>
      <c r="K454" s="10">
        <v>162</v>
      </c>
      <c r="L454" s="10">
        <v>147</v>
      </c>
      <c r="M454" s="10">
        <v>587</v>
      </c>
      <c r="N454" s="10">
        <v>1</v>
      </c>
      <c r="O454" s="10">
        <v>26</v>
      </c>
      <c r="P454" s="10">
        <v>55</v>
      </c>
      <c r="Q454" s="10">
        <v>6</v>
      </c>
      <c r="R454" s="10">
        <v>9</v>
      </c>
      <c r="S454" s="10">
        <v>0</v>
      </c>
      <c r="T454" s="11">
        <f>SUM(C454:S454)</f>
        <v>3009</v>
      </c>
    </row>
    <row r="455" spans="1:20" ht="18" customHeight="1">
      <c r="A455" s="111"/>
      <c r="B455" s="17" t="s">
        <v>25</v>
      </c>
      <c r="C455" s="10">
        <v>1</v>
      </c>
      <c r="D455" s="10">
        <v>0</v>
      </c>
      <c r="E455" s="10">
        <v>0</v>
      </c>
      <c r="F455" s="10">
        <v>1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1</v>
      </c>
      <c r="M455" s="10">
        <v>1</v>
      </c>
      <c r="N455" s="10">
        <v>0</v>
      </c>
      <c r="O455" s="10">
        <v>0</v>
      </c>
      <c r="P455" s="10">
        <v>1</v>
      </c>
      <c r="Q455" s="10">
        <v>0</v>
      </c>
      <c r="R455" s="10">
        <v>0</v>
      </c>
      <c r="S455" s="10">
        <v>0</v>
      </c>
      <c r="T455" s="11">
        <f>SUM(C455:S455)</f>
        <v>5</v>
      </c>
    </row>
    <row r="456" spans="1:20" ht="18" customHeight="1">
      <c r="A456" s="111"/>
      <c r="B456" s="17" t="s">
        <v>26</v>
      </c>
      <c r="C456" s="12">
        <f t="shared" ref="C456:T456" si="189">C455/(C454+C455)</f>
        <v>2.4154589371980675E-3</v>
      </c>
      <c r="D456" s="12">
        <f t="shared" si="189"/>
        <v>0</v>
      </c>
      <c r="E456" s="12">
        <f t="shared" si="189"/>
        <v>0</v>
      </c>
      <c r="F456" s="12">
        <f t="shared" si="189"/>
        <v>2.5445292620865142E-3</v>
      </c>
      <c r="G456" s="12">
        <f t="shared" si="189"/>
        <v>0</v>
      </c>
      <c r="H456" s="12">
        <f t="shared" si="189"/>
        <v>0</v>
      </c>
      <c r="I456" s="12">
        <f t="shared" si="189"/>
        <v>0</v>
      </c>
      <c r="J456" s="12">
        <f t="shared" si="189"/>
        <v>0</v>
      </c>
      <c r="K456" s="12">
        <f t="shared" si="189"/>
        <v>0</v>
      </c>
      <c r="L456" s="12">
        <f t="shared" si="189"/>
        <v>6.7567567567567571E-3</v>
      </c>
      <c r="M456" s="12">
        <f t="shared" si="189"/>
        <v>1.7006802721088435E-3</v>
      </c>
      <c r="N456" s="12">
        <f t="shared" si="189"/>
        <v>0</v>
      </c>
      <c r="O456" s="12">
        <f t="shared" si="189"/>
        <v>0</v>
      </c>
      <c r="P456" s="12">
        <f t="shared" si="189"/>
        <v>1.7857142857142856E-2</v>
      </c>
      <c r="Q456" s="12">
        <f t="shared" si="189"/>
        <v>0</v>
      </c>
      <c r="R456" s="12">
        <f t="shared" si="189"/>
        <v>0</v>
      </c>
      <c r="S456" s="12" t="e">
        <f t="shared" si="189"/>
        <v>#DIV/0!</v>
      </c>
      <c r="T456" s="13">
        <f t="shared" si="189"/>
        <v>1.6589250165892503E-3</v>
      </c>
    </row>
    <row r="457" spans="1:20" ht="18" customHeight="1">
      <c r="A457" s="111"/>
      <c r="B457" s="17" t="s">
        <v>22</v>
      </c>
      <c r="C457" s="10">
        <v>208</v>
      </c>
      <c r="D457" s="10">
        <v>26</v>
      </c>
      <c r="E457" s="10">
        <v>31</v>
      </c>
      <c r="F457" s="14">
        <v>161</v>
      </c>
      <c r="G457" s="10">
        <v>31</v>
      </c>
      <c r="H457" s="10">
        <v>126</v>
      </c>
      <c r="I457" s="10">
        <v>92</v>
      </c>
      <c r="J457" s="10">
        <v>43</v>
      </c>
      <c r="K457" s="10">
        <v>65</v>
      </c>
      <c r="L457" s="10">
        <v>27</v>
      </c>
      <c r="M457" s="10">
        <v>236</v>
      </c>
      <c r="N457" s="10">
        <v>0</v>
      </c>
      <c r="O457" s="10">
        <v>20</v>
      </c>
      <c r="P457" s="10">
        <v>23</v>
      </c>
      <c r="Q457" s="10">
        <v>3</v>
      </c>
      <c r="R457" s="10">
        <v>4</v>
      </c>
      <c r="S457" s="10">
        <v>0</v>
      </c>
      <c r="T457" s="11">
        <f>SUM(C457:S457)</f>
        <v>1096</v>
      </c>
    </row>
    <row r="458" spans="1:20" ht="18" customHeight="1">
      <c r="A458" s="111"/>
      <c r="B458" s="17" t="s">
        <v>23</v>
      </c>
      <c r="C458" s="15">
        <f t="shared" ref="C458:T458" si="190">(C452+C453)/C457</f>
        <v>1.9134615384615385</v>
      </c>
      <c r="D458" s="15">
        <f t="shared" si="190"/>
        <v>4.115384615384615</v>
      </c>
      <c r="E458" s="15">
        <f t="shared" si="190"/>
        <v>1.6451612903225807</v>
      </c>
      <c r="F458" s="15">
        <f t="shared" si="190"/>
        <v>2.298136645962733</v>
      </c>
      <c r="G458" s="15">
        <f t="shared" si="190"/>
        <v>1.4516129032258065</v>
      </c>
      <c r="H458" s="15">
        <f t="shared" si="190"/>
        <v>1.8492063492063493</v>
      </c>
      <c r="I458" s="15">
        <f t="shared" si="190"/>
        <v>3.8260869565217392</v>
      </c>
      <c r="J458" s="15">
        <f t="shared" si="190"/>
        <v>7.4651162790697674</v>
      </c>
      <c r="K458" s="15">
        <f t="shared" si="190"/>
        <v>2.3384615384615386</v>
      </c>
      <c r="L458" s="15">
        <f t="shared" si="190"/>
        <v>4.666666666666667</v>
      </c>
      <c r="M458" s="15">
        <f t="shared" si="190"/>
        <v>2.4364406779661016</v>
      </c>
      <c r="N458" s="15" t="e">
        <f t="shared" si="190"/>
        <v>#DIV/0!</v>
      </c>
      <c r="O458" s="15">
        <f t="shared" si="190"/>
        <v>1.1000000000000001</v>
      </c>
      <c r="P458" s="15">
        <f t="shared" si="190"/>
        <v>1.9565217391304348</v>
      </c>
      <c r="Q458" s="15">
        <f t="shared" si="190"/>
        <v>2</v>
      </c>
      <c r="R458" s="15">
        <f t="shared" si="190"/>
        <v>2.25</v>
      </c>
      <c r="S458" s="15" t="e">
        <f t="shared" si="190"/>
        <v>#DIV/0!</v>
      </c>
      <c r="T458" s="16">
        <f t="shared" si="190"/>
        <v>2.5666058394160585</v>
      </c>
    </row>
    <row r="459" spans="1:20" ht="18" customHeight="1">
      <c r="A459" s="111"/>
      <c r="B459" s="17" t="s">
        <v>37</v>
      </c>
      <c r="C459" s="12">
        <v>0.82689999999999997</v>
      </c>
      <c r="D459" s="12">
        <v>0.76919999999999999</v>
      </c>
      <c r="E459" s="12">
        <v>0.80649999999999999</v>
      </c>
      <c r="F459" s="12">
        <v>0.83850000000000002</v>
      </c>
      <c r="G459" s="12">
        <v>0.5161</v>
      </c>
      <c r="H459" s="12">
        <v>0.627</v>
      </c>
      <c r="I459" s="12">
        <v>0.81520000000000004</v>
      </c>
      <c r="J459" s="12">
        <v>0.62790000000000001</v>
      </c>
      <c r="K459" s="12">
        <v>0.78459999999999996</v>
      </c>
      <c r="L459" s="12">
        <v>0.25929999999999997</v>
      </c>
      <c r="M459" s="12">
        <v>0.76690000000000003</v>
      </c>
      <c r="N459" s="15" t="e">
        <f>0/0</f>
        <v>#DIV/0!</v>
      </c>
      <c r="O459" s="12">
        <v>0.5</v>
      </c>
      <c r="P459" s="12">
        <v>0.78259999999999996</v>
      </c>
      <c r="Q459" s="12">
        <v>0.33329999999999999</v>
      </c>
      <c r="R459" s="12">
        <v>0.75</v>
      </c>
      <c r="S459" s="15" t="e">
        <f>0/0</f>
        <v>#DIV/0!</v>
      </c>
      <c r="T459" s="35">
        <v>0.74909999999999999</v>
      </c>
    </row>
    <row r="460" spans="1:20" ht="18" customHeight="1">
      <c r="A460" s="110">
        <v>44691</v>
      </c>
      <c r="B460" s="17" t="s">
        <v>20</v>
      </c>
      <c r="C460" s="10">
        <v>19</v>
      </c>
      <c r="D460" s="10">
        <v>23</v>
      </c>
      <c r="E460" s="10">
        <v>2</v>
      </c>
      <c r="F460" s="10">
        <v>28</v>
      </c>
      <c r="G460" s="10">
        <v>5</v>
      </c>
      <c r="H460" s="10">
        <v>48</v>
      </c>
      <c r="I460" s="10">
        <v>32</v>
      </c>
      <c r="J460" s="10">
        <v>7</v>
      </c>
      <c r="K460" s="10">
        <v>11</v>
      </c>
      <c r="L460" s="10">
        <v>20</v>
      </c>
      <c r="M460" s="10">
        <v>16</v>
      </c>
      <c r="N460" s="10">
        <v>0</v>
      </c>
      <c r="O460" s="10">
        <v>6</v>
      </c>
      <c r="P460" s="10">
        <v>11</v>
      </c>
      <c r="Q460" s="10">
        <v>0</v>
      </c>
      <c r="R460" s="10">
        <v>0</v>
      </c>
      <c r="S460" s="10">
        <v>0</v>
      </c>
      <c r="T460" s="11">
        <f>SUM(C460:S460)</f>
        <v>228</v>
      </c>
    </row>
    <row r="461" spans="1:20" ht="18" customHeight="1">
      <c r="A461" s="111"/>
      <c r="B461" s="17" t="s">
        <v>21</v>
      </c>
      <c r="C461" s="10">
        <v>227</v>
      </c>
      <c r="D461" s="10">
        <v>51</v>
      </c>
      <c r="E461" s="10">
        <v>13</v>
      </c>
      <c r="F461" s="10">
        <v>182</v>
      </c>
      <c r="G461" s="10">
        <v>23</v>
      </c>
      <c r="H461" s="10">
        <v>83</v>
      </c>
      <c r="I461" s="10">
        <v>101</v>
      </c>
      <c r="J461" s="10">
        <v>69</v>
      </c>
      <c r="K461" s="10">
        <v>127</v>
      </c>
      <c r="L461" s="10">
        <v>0</v>
      </c>
      <c r="M461" s="10">
        <v>246</v>
      </c>
      <c r="N461" s="10">
        <v>0</v>
      </c>
      <c r="O461" s="10">
        <v>12</v>
      </c>
      <c r="P461" s="10">
        <v>14</v>
      </c>
      <c r="Q461" s="10">
        <v>0</v>
      </c>
      <c r="R461" s="10">
        <v>8</v>
      </c>
      <c r="S461" s="10">
        <v>0</v>
      </c>
      <c r="T461" s="11">
        <f>SUM(C461:S461)</f>
        <v>1156</v>
      </c>
    </row>
    <row r="462" spans="1:20" ht="18" customHeight="1">
      <c r="A462" s="111"/>
      <c r="B462" s="17" t="s">
        <v>24</v>
      </c>
      <c r="C462" s="10">
        <v>264</v>
      </c>
      <c r="D462" s="10">
        <v>83</v>
      </c>
      <c r="E462" s="10">
        <v>16</v>
      </c>
      <c r="F462" s="10">
        <v>219</v>
      </c>
      <c r="G462" s="10">
        <v>30</v>
      </c>
      <c r="H462" s="10">
        <v>136</v>
      </c>
      <c r="I462" s="10">
        <v>167</v>
      </c>
      <c r="J462" s="10">
        <v>79</v>
      </c>
      <c r="K462" s="10">
        <v>142</v>
      </c>
      <c r="L462" s="10">
        <v>34</v>
      </c>
      <c r="M462" s="10">
        <v>263</v>
      </c>
      <c r="N462" s="10">
        <v>0</v>
      </c>
      <c r="O462" s="10">
        <v>19</v>
      </c>
      <c r="P462" s="10">
        <v>27</v>
      </c>
      <c r="Q462" s="10">
        <v>0</v>
      </c>
      <c r="R462" s="10">
        <v>8</v>
      </c>
      <c r="S462" s="10">
        <v>0</v>
      </c>
      <c r="T462" s="11">
        <f>SUM(C462:S462)</f>
        <v>1487</v>
      </c>
    </row>
    <row r="463" spans="1:20" ht="18" customHeight="1">
      <c r="A463" s="111"/>
      <c r="B463" s="17" t="s">
        <v>25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1">
        <f>SUM(C463:S463)</f>
        <v>0</v>
      </c>
    </row>
    <row r="464" spans="1:20" ht="18" customHeight="1">
      <c r="A464" s="111"/>
      <c r="B464" s="17" t="s">
        <v>26</v>
      </c>
      <c r="C464" s="12">
        <f t="shared" ref="C464:T464" si="191">C463/(C462+C463)</f>
        <v>0</v>
      </c>
      <c r="D464" s="12">
        <f t="shared" si="191"/>
        <v>0</v>
      </c>
      <c r="E464" s="12">
        <f t="shared" si="191"/>
        <v>0</v>
      </c>
      <c r="F464" s="12">
        <f t="shared" si="191"/>
        <v>0</v>
      </c>
      <c r="G464" s="12">
        <f t="shared" si="191"/>
        <v>0</v>
      </c>
      <c r="H464" s="12">
        <f t="shared" si="191"/>
        <v>0</v>
      </c>
      <c r="I464" s="12">
        <f t="shared" si="191"/>
        <v>0</v>
      </c>
      <c r="J464" s="12">
        <f t="shared" si="191"/>
        <v>0</v>
      </c>
      <c r="K464" s="12">
        <f t="shared" si="191"/>
        <v>0</v>
      </c>
      <c r="L464" s="12">
        <f t="shared" si="191"/>
        <v>0</v>
      </c>
      <c r="M464" s="12">
        <f t="shared" si="191"/>
        <v>0</v>
      </c>
      <c r="N464" s="12" t="e">
        <f t="shared" si="191"/>
        <v>#DIV/0!</v>
      </c>
      <c r="O464" s="12">
        <f t="shared" si="191"/>
        <v>0</v>
      </c>
      <c r="P464" s="12">
        <f t="shared" si="191"/>
        <v>0</v>
      </c>
      <c r="Q464" s="12" t="e">
        <f t="shared" si="191"/>
        <v>#DIV/0!</v>
      </c>
      <c r="R464" s="12">
        <f t="shared" si="191"/>
        <v>0</v>
      </c>
      <c r="S464" s="12" t="e">
        <f t="shared" si="191"/>
        <v>#DIV/0!</v>
      </c>
      <c r="T464" s="13">
        <f t="shared" si="191"/>
        <v>0</v>
      </c>
    </row>
    <row r="465" spans="1:20" ht="18" customHeight="1">
      <c r="A465" s="111"/>
      <c r="B465" s="17" t="s">
        <v>22</v>
      </c>
      <c r="C465" s="10">
        <v>141</v>
      </c>
      <c r="D465" s="10">
        <v>24</v>
      </c>
      <c r="E465" s="10">
        <v>7</v>
      </c>
      <c r="F465" s="14">
        <v>108</v>
      </c>
      <c r="G465" s="10">
        <v>19</v>
      </c>
      <c r="H465" s="10">
        <v>63</v>
      </c>
      <c r="I465" s="10">
        <v>28</v>
      </c>
      <c r="J465" s="10">
        <v>6</v>
      </c>
      <c r="K465" s="10">
        <v>88</v>
      </c>
      <c r="L465" s="10">
        <v>5</v>
      </c>
      <c r="M465" s="10">
        <v>92</v>
      </c>
      <c r="N465" s="10">
        <v>0</v>
      </c>
      <c r="O465" s="10">
        <v>13</v>
      </c>
      <c r="P465" s="10">
        <v>10</v>
      </c>
      <c r="Q465" s="10">
        <v>0</v>
      </c>
      <c r="R465" s="10">
        <v>3</v>
      </c>
      <c r="S465" s="10">
        <v>0</v>
      </c>
      <c r="T465" s="11">
        <f>SUM(C465:S465)</f>
        <v>607</v>
      </c>
    </row>
    <row r="466" spans="1:20" ht="18" customHeight="1">
      <c r="A466" s="111"/>
      <c r="B466" s="17" t="s">
        <v>23</v>
      </c>
      <c r="C466" s="15">
        <f t="shared" ref="C466:T466" si="192">(C460+C461)/C465</f>
        <v>1.7446808510638299</v>
      </c>
      <c r="D466" s="15">
        <f t="shared" si="192"/>
        <v>3.0833333333333335</v>
      </c>
      <c r="E466" s="15">
        <f t="shared" si="192"/>
        <v>2.1428571428571428</v>
      </c>
      <c r="F466" s="15">
        <f t="shared" si="192"/>
        <v>1.9444444444444444</v>
      </c>
      <c r="G466" s="15">
        <f t="shared" si="192"/>
        <v>1.4736842105263157</v>
      </c>
      <c r="H466" s="15">
        <f t="shared" si="192"/>
        <v>2.0793650793650795</v>
      </c>
      <c r="I466" s="15">
        <f t="shared" si="192"/>
        <v>4.75</v>
      </c>
      <c r="J466" s="15">
        <f t="shared" si="192"/>
        <v>12.666666666666666</v>
      </c>
      <c r="K466" s="15">
        <f t="shared" si="192"/>
        <v>1.5681818181818181</v>
      </c>
      <c r="L466" s="15">
        <f t="shared" si="192"/>
        <v>4</v>
      </c>
      <c r="M466" s="15">
        <f t="shared" si="192"/>
        <v>2.847826086956522</v>
      </c>
      <c r="N466" s="15" t="e">
        <f t="shared" si="192"/>
        <v>#DIV/0!</v>
      </c>
      <c r="O466" s="15">
        <f t="shared" si="192"/>
        <v>1.3846153846153846</v>
      </c>
      <c r="P466" s="15">
        <f t="shared" si="192"/>
        <v>2.5</v>
      </c>
      <c r="Q466" s="15" t="e">
        <f t="shared" si="192"/>
        <v>#DIV/0!</v>
      </c>
      <c r="R466" s="15">
        <f t="shared" si="192"/>
        <v>2.6666666666666665</v>
      </c>
      <c r="S466" s="15" t="e">
        <f t="shared" si="192"/>
        <v>#DIV/0!</v>
      </c>
      <c r="T466" s="16">
        <f t="shared" si="192"/>
        <v>2.2800658978583197</v>
      </c>
    </row>
    <row r="467" spans="1:20" ht="18" customHeight="1">
      <c r="A467" s="111"/>
      <c r="B467" s="17" t="s">
        <v>37</v>
      </c>
      <c r="C467" s="12">
        <v>0.8014</v>
      </c>
      <c r="D467" s="12">
        <v>0.66669999999999996</v>
      </c>
      <c r="E467" s="12">
        <v>0.1429</v>
      </c>
      <c r="F467" s="12">
        <v>0.81479999999999997</v>
      </c>
      <c r="G467" s="12">
        <v>0.52629999999999999</v>
      </c>
      <c r="H467" s="12">
        <v>0.71430000000000005</v>
      </c>
      <c r="I467" s="12">
        <v>0.67859999999999998</v>
      </c>
      <c r="J467" s="12">
        <v>0.66669999999999996</v>
      </c>
      <c r="K467" s="12">
        <v>0.79549999999999998</v>
      </c>
      <c r="L467" s="12">
        <v>0.4</v>
      </c>
      <c r="M467" s="12">
        <v>0.64129999999999998</v>
      </c>
      <c r="N467" s="15" t="e">
        <f>0/0</f>
        <v>#DIV/0!</v>
      </c>
      <c r="O467" s="12">
        <v>0.46150000000000002</v>
      </c>
      <c r="P467" s="12">
        <v>0.8</v>
      </c>
      <c r="Q467" s="15" t="e">
        <f>0/0</f>
        <v>#DIV/0!</v>
      </c>
      <c r="R467" s="12">
        <v>1</v>
      </c>
      <c r="S467" s="15" t="e">
        <f>0/0</f>
        <v>#DIV/0!</v>
      </c>
      <c r="T467" s="35">
        <v>0.73150000000000004</v>
      </c>
    </row>
    <row r="468" spans="1:20" ht="18" customHeight="1">
      <c r="A468" s="110">
        <v>44692</v>
      </c>
      <c r="B468" s="17" t="s">
        <v>20</v>
      </c>
      <c r="C468" s="10">
        <v>19</v>
      </c>
      <c r="D468" s="10">
        <v>9</v>
      </c>
      <c r="E468" s="10">
        <v>1</v>
      </c>
      <c r="F468" s="10">
        <v>12</v>
      </c>
      <c r="G468" s="10">
        <v>2</v>
      </c>
      <c r="H468" s="10">
        <v>18</v>
      </c>
      <c r="I468" s="10">
        <v>34</v>
      </c>
      <c r="J468" s="10">
        <v>3</v>
      </c>
      <c r="K468" s="10">
        <v>11</v>
      </c>
      <c r="L468" s="10">
        <v>18</v>
      </c>
      <c r="M468" s="10">
        <v>10</v>
      </c>
      <c r="N468" s="10">
        <v>0</v>
      </c>
      <c r="O468" s="10">
        <v>4</v>
      </c>
      <c r="P468" s="10">
        <v>3</v>
      </c>
      <c r="Q468" s="10">
        <v>0</v>
      </c>
      <c r="R468" s="10">
        <v>0</v>
      </c>
      <c r="S468" s="10">
        <v>0</v>
      </c>
      <c r="T468" s="11">
        <f>SUM(C468:S468)</f>
        <v>144</v>
      </c>
    </row>
    <row r="469" spans="1:20" ht="18" customHeight="1">
      <c r="A469" s="111"/>
      <c r="B469" s="17" t="s">
        <v>21</v>
      </c>
      <c r="C469" s="10">
        <v>204</v>
      </c>
      <c r="D469" s="10">
        <v>63</v>
      </c>
      <c r="E469" s="10">
        <v>39</v>
      </c>
      <c r="F469" s="10">
        <v>134</v>
      </c>
      <c r="G469" s="10">
        <v>26</v>
      </c>
      <c r="H469" s="10">
        <v>80</v>
      </c>
      <c r="I469" s="10">
        <v>103</v>
      </c>
      <c r="J469" s="10">
        <v>74</v>
      </c>
      <c r="K469" s="10">
        <v>106</v>
      </c>
      <c r="L469" s="10">
        <v>30</v>
      </c>
      <c r="M469" s="10">
        <v>233</v>
      </c>
      <c r="N469" s="10">
        <v>3</v>
      </c>
      <c r="O469" s="10">
        <v>4</v>
      </c>
      <c r="P469" s="10">
        <v>33</v>
      </c>
      <c r="Q469" s="10">
        <v>4</v>
      </c>
      <c r="R469" s="10">
        <v>1</v>
      </c>
      <c r="S469" s="10">
        <v>0</v>
      </c>
      <c r="T469" s="11">
        <f>SUM(C469:S469)</f>
        <v>1137</v>
      </c>
    </row>
    <row r="470" spans="1:20" ht="18" customHeight="1">
      <c r="A470" s="111"/>
      <c r="B470" s="17" t="s">
        <v>24</v>
      </c>
      <c r="C470" s="10">
        <v>246</v>
      </c>
      <c r="D470" s="10">
        <v>73</v>
      </c>
      <c r="E470" s="10">
        <v>40</v>
      </c>
      <c r="F470" s="10">
        <v>170</v>
      </c>
      <c r="G470" s="10">
        <v>29</v>
      </c>
      <c r="H470" s="10">
        <v>102</v>
      </c>
      <c r="I470" s="10">
        <v>165</v>
      </c>
      <c r="J470" s="10">
        <v>91</v>
      </c>
      <c r="K470" s="10">
        <v>129</v>
      </c>
      <c r="L470" s="10">
        <v>90</v>
      </c>
      <c r="M470" s="10">
        <v>250</v>
      </c>
      <c r="N470" s="10">
        <v>3</v>
      </c>
      <c r="O470" s="10">
        <v>14</v>
      </c>
      <c r="P470" s="10">
        <v>37</v>
      </c>
      <c r="Q470" s="10">
        <v>4</v>
      </c>
      <c r="R470" s="10">
        <v>4</v>
      </c>
      <c r="S470" s="10">
        <v>0</v>
      </c>
      <c r="T470" s="11">
        <f>SUM(C470:S470)</f>
        <v>1447</v>
      </c>
    </row>
    <row r="471" spans="1:20" ht="18" customHeight="1">
      <c r="A471" s="111"/>
      <c r="B471" s="17" t="s">
        <v>25</v>
      </c>
      <c r="C471" s="10">
        <v>0</v>
      </c>
      <c r="D471" s="10">
        <v>1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1</v>
      </c>
      <c r="R471" s="10">
        <v>0</v>
      </c>
      <c r="S471" s="10">
        <v>0</v>
      </c>
      <c r="T471" s="11">
        <f>SUM(C471:S471)</f>
        <v>2</v>
      </c>
    </row>
    <row r="472" spans="1:20" ht="18" customHeight="1">
      <c r="A472" s="111"/>
      <c r="B472" s="17" t="s">
        <v>26</v>
      </c>
      <c r="C472" s="12">
        <f t="shared" ref="C472:T472" si="193">C471/(C470+C471)</f>
        <v>0</v>
      </c>
      <c r="D472" s="12">
        <f t="shared" si="193"/>
        <v>1.3513513513513514E-2</v>
      </c>
      <c r="E472" s="12">
        <f t="shared" si="193"/>
        <v>0</v>
      </c>
      <c r="F472" s="12">
        <f t="shared" si="193"/>
        <v>0</v>
      </c>
      <c r="G472" s="12">
        <f t="shared" si="193"/>
        <v>0</v>
      </c>
      <c r="H472" s="12">
        <f t="shared" si="193"/>
        <v>0</v>
      </c>
      <c r="I472" s="12">
        <f t="shared" si="193"/>
        <v>0</v>
      </c>
      <c r="J472" s="12">
        <f t="shared" si="193"/>
        <v>0</v>
      </c>
      <c r="K472" s="12">
        <f t="shared" si="193"/>
        <v>0</v>
      </c>
      <c r="L472" s="12">
        <f t="shared" si="193"/>
        <v>0</v>
      </c>
      <c r="M472" s="12">
        <f t="shared" si="193"/>
        <v>0</v>
      </c>
      <c r="N472" s="12">
        <f t="shared" si="193"/>
        <v>0</v>
      </c>
      <c r="O472" s="12">
        <f t="shared" si="193"/>
        <v>0</v>
      </c>
      <c r="P472" s="12">
        <f t="shared" si="193"/>
        <v>0</v>
      </c>
      <c r="Q472" s="12">
        <f t="shared" si="193"/>
        <v>0.2</v>
      </c>
      <c r="R472" s="12">
        <f t="shared" si="193"/>
        <v>0</v>
      </c>
      <c r="S472" s="12" t="e">
        <f t="shared" si="193"/>
        <v>#DIV/0!</v>
      </c>
      <c r="T472" s="13">
        <f t="shared" si="193"/>
        <v>1.3802622498274672E-3</v>
      </c>
    </row>
    <row r="473" spans="1:20" ht="18" customHeight="1">
      <c r="A473" s="111"/>
      <c r="B473" s="17" t="s">
        <v>22</v>
      </c>
      <c r="C473" s="10">
        <v>134</v>
      </c>
      <c r="D473" s="10">
        <v>23</v>
      </c>
      <c r="E473" s="10">
        <v>10</v>
      </c>
      <c r="F473" s="14">
        <v>88</v>
      </c>
      <c r="G473" s="10">
        <v>16</v>
      </c>
      <c r="H473" s="10">
        <v>52</v>
      </c>
      <c r="I473" s="10">
        <v>66</v>
      </c>
      <c r="J473" s="10">
        <v>5</v>
      </c>
      <c r="K473" s="10">
        <v>72</v>
      </c>
      <c r="L473" s="10">
        <v>10</v>
      </c>
      <c r="M473" s="10">
        <v>98</v>
      </c>
      <c r="N473" s="10">
        <v>0</v>
      </c>
      <c r="O473" s="10">
        <v>5</v>
      </c>
      <c r="P473" s="10">
        <v>13</v>
      </c>
      <c r="Q473" s="10">
        <v>1</v>
      </c>
      <c r="R473" s="10">
        <v>3</v>
      </c>
      <c r="S473" s="10">
        <v>0</v>
      </c>
      <c r="T473" s="11">
        <f>SUM(C473:S473)</f>
        <v>596</v>
      </c>
    </row>
    <row r="474" spans="1:20" ht="18" customHeight="1">
      <c r="A474" s="111"/>
      <c r="B474" s="17" t="s">
        <v>23</v>
      </c>
      <c r="C474" s="15">
        <f t="shared" ref="C474:T474" si="194">(C468+C469)/C473</f>
        <v>1.664179104477612</v>
      </c>
      <c r="D474" s="15">
        <f t="shared" si="194"/>
        <v>3.1304347826086958</v>
      </c>
      <c r="E474" s="15">
        <f t="shared" si="194"/>
        <v>4</v>
      </c>
      <c r="F474" s="15">
        <f t="shared" si="194"/>
        <v>1.6590909090909092</v>
      </c>
      <c r="G474" s="15">
        <f t="shared" si="194"/>
        <v>1.75</v>
      </c>
      <c r="H474" s="15">
        <f t="shared" si="194"/>
        <v>1.8846153846153846</v>
      </c>
      <c r="I474" s="15">
        <f t="shared" si="194"/>
        <v>2.0757575757575757</v>
      </c>
      <c r="J474" s="15">
        <f t="shared" si="194"/>
        <v>15.4</v>
      </c>
      <c r="K474" s="15">
        <f t="shared" si="194"/>
        <v>1.625</v>
      </c>
      <c r="L474" s="15">
        <f t="shared" si="194"/>
        <v>4.8</v>
      </c>
      <c r="M474" s="15">
        <f t="shared" si="194"/>
        <v>2.4795918367346941</v>
      </c>
      <c r="N474" s="15" t="e">
        <f t="shared" si="194"/>
        <v>#DIV/0!</v>
      </c>
      <c r="O474" s="15">
        <f t="shared" si="194"/>
        <v>1.6</v>
      </c>
      <c r="P474" s="15">
        <f t="shared" si="194"/>
        <v>2.7692307692307692</v>
      </c>
      <c r="Q474" s="15">
        <f t="shared" si="194"/>
        <v>4</v>
      </c>
      <c r="R474" s="15">
        <f t="shared" si="194"/>
        <v>0.33333333333333331</v>
      </c>
      <c r="S474" s="15" t="e">
        <f t="shared" si="194"/>
        <v>#DIV/0!</v>
      </c>
      <c r="T474" s="16">
        <f t="shared" si="194"/>
        <v>2.1493288590604025</v>
      </c>
    </row>
    <row r="475" spans="1:20" ht="18" customHeight="1">
      <c r="A475" s="111"/>
      <c r="B475" s="17" t="s">
        <v>37</v>
      </c>
      <c r="C475" s="12">
        <v>0.77610000000000001</v>
      </c>
      <c r="D475" s="12">
        <v>0.6522</v>
      </c>
      <c r="E475" s="12">
        <v>0.8</v>
      </c>
      <c r="F475" s="12">
        <v>0.80679999999999996</v>
      </c>
      <c r="G475" s="12">
        <v>0.5625</v>
      </c>
      <c r="H475" s="12">
        <v>0.65380000000000005</v>
      </c>
      <c r="I475" s="12">
        <v>0.57579999999999998</v>
      </c>
      <c r="J475" s="12">
        <v>0.6</v>
      </c>
      <c r="K475" s="12">
        <v>0.65280000000000005</v>
      </c>
      <c r="L475" s="12">
        <v>0.3</v>
      </c>
      <c r="M475" s="12">
        <v>0.75509999999999999</v>
      </c>
      <c r="N475" s="15" t="e">
        <f>0/0</f>
        <v>#DIV/0!</v>
      </c>
      <c r="O475" s="12">
        <v>0.6</v>
      </c>
      <c r="P475" s="12">
        <v>0.92310000000000003</v>
      </c>
      <c r="Q475" s="12">
        <v>0</v>
      </c>
      <c r="R475" s="12">
        <v>0.66669999999999996</v>
      </c>
      <c r="S475" s="15" t="e">
        <f>0/0</f>
        <v>#DIV/0!</v>
      </c>
      <c r="T475" s="35">
        <v>0.71140000000000003</v>
      </c>
    </row>
    <row r="476" spans="1:20" ht="18" customHeight="1">
      <c r="A476" s="110">
        <v>44693</v>
      </c>
      <c r="B476" s="17" t="s">
        <v>20</v>
      </c>
      <c r="C476" s="10">
        <v>23</v>
      </c>
      <c r="D476" s="10">
        <v>5</v>
      </c>
      <c r="E476" s="10">
        <v>0</v>
      </c>
      <c r="F476" s="10">
        <v>35</v>
      </c>
      <c r="G476" s="10">
        <v>2</v>
      </c>
      <c r="H476" s="10">
        <v>24</v>
      </c>
      <c r="I476" s="10">
        <v>34</v>
      </c>
      <c r="J476" s="10">
        <v>15</v>
      </c>
      <c r="K476" s="10">
        <v>19</v>
      </c>
      <c r="L476" s="10">
        <v>42</v>
      </c>
      <c r="M476" s="10">
        <v>17</v>
      </c>
      <c r="N476" s="10">
        <v>0</v>
      </c>
      <c r="O476" s="10">
        <v>7</v>
      </c>
      <c r="P476" s="10">
        <v>1</v>
      </c>
      <c r="Q476" s="10">
        <v>0</v>
      </c>
      <c r="R476" s="10">
        <v>3</v>
      </c>
      <c r="S476" s="10">
        <v>0</v>
      </c>
      <c r="T476" s="11">
        <f>SUM(C476:S476)</f>
        <v>227</v>
      </c>
    </row>
    <row r="477" spans="1:20" ht="18" customHeight="1">
      <c r="A477" s="111"/>
      <c r="B477" s="17" t="s">
        <v>21</v>
      </c>
      <c r="C477" s="10">
        <v>252</v>
      </c>
      <c r="D477" s="10">
        <v>66</v>
      </c>
      <c r="E477" s="10">
        <v>59</v>
      </c>
      <c r="F477" s="10">
        <v>150</v>
      </c>
      <c r="G477" s="10">
        <v>24</v>
      </c>
      <c r="H477" s="10">
        <v>76</v>
      </c>
      <c r="I477" s="10">
        <v>499</v>
      </c>
      <c r="J477" s="10">
        <v>120</v>
      </c>
      <c r="K477" s="10">
        <v>153</v>
      </c>
      <c r="L477" s="10">
        <v>31</v>
      </c>
      <c r="M477" s="10">
        <v>255</v>
      </c>
      <c r="N477" s="10">
        <v>1</v>
      </c>
      <c r="O477" s="10">
        <v>13</v>
      </c>
      <c r="P477" s="10">
        <v>10</v>
      </c>
      <c r="Q477" s="10">
        <v>0</v>
      </c>
      <c r="R477" s="10">
        <v>6</v>
      </c>
      <c r="S477" s="10">
        <v>0</v>
      </c>
      <c r="T477" s="11">
        <f>SUM(C477:S477)</f>
        <v>1715</v>
      </c>
    </row>
    <row r="478" spans="1:20" ht="18" customHeight="1">
      <c r="A478" s="111"/>
      <c r="B478" s="17" t="s">
        <v>24</v>
      </c>
      <c r="C478" s="10">
        <v>297</v>
      </c>
      <c r="D478" s="10">
        <v>93</v>
      </c>
      <c r="E478" s="10">
        <v>59</v>
      </c>
      <c r="F478" s="10">
        <v>207</v>
      </c>
      <c r="G478" s="10">
        <v>29</v>
      </c>
      <c r="H478" s="10">
        <v>103</v>
      </c>
      <c r="I478" s="10">
        <v>549</v>
      </c>
      <c r="J478" s="10">
        <v>143</v>
      </c>
      <c r="K478" s="10">
        <v>174</v>
      </c>
      <c r="L478" s="10">
        <v>109</v>
      </c>
      <c r="M478" s="10">
        <v>276</v>
      </c>
      <c r="N478" s="10">
        <v>1</v>
      </c>
      <c r="O478" s="10">
        <v>22</v>
      </c>
      <c r="P478" s="10">
        <v>20</v>
      </c>
      <c r="Q478" s="10">
        <v>1</v>
      </c>
      <c r="R478" s="10">
        <v>9</v>
      </c>
      <c r="S478" s="10">
        <v>0</v>
      </c>
      <c r="T478" s="11">
        <f>SUM(C478:S478)</f>
        <v>2092</v>
      </c>
    </row>
    <row r="479" spans="1:20" ht="18" customHeight="1">
      <c r="A479" s="111"/>
      <c r="B479" s="17" t="s">
        <v>25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4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1">
        <f>SUM(C479:S479)</f>
        <v>4</v>
      </c>
    </row>
    <row r="480" spans="1:20" ht="18" customHeight="1">
      <c r="A480" s="111"/>
      <c r="B480" s="17" t="s">
        <v>26</v>
      </c>
      <c r="C480" s="12">
        <f t="shared" ref="C480:T480" si="195">C479/(C478+C479)</f>
        <v>0</v>
      </c>
      <c r="D480" s="12">
        <f t="shared" si="195"/>
        <v>0</v>
      </c>
      <c r="E480" s="12">
        <f t="shared" si="195"/>
        <v>0</v>
      </c>
      <c r="F480" s="12">
        <f t="shared" si="195"/>
        <v>0</v>
      </c>
      <c r="G480" s="12">
        <f t="shared" si="195"/>
        <v>0</v>
      </c>
      <c r="H480" s="12">
        <f t="shared" si="195"/>
        <v>0</v>
      </c>
      <c r="I480" s="12">
        <f t="shared" si="195"/>
        <v>0</v>
      </c>
      <c r="J480" s="12">
        <f t="shared" si="195"/>
        <v>0</v>
      </c>
      <c r="K480" s="12">
        <f t="shared" si="195"/>
        <v>0</v>
      </c>
      <c r="L480" s="12">
        <f t="shared" si="195"/>
        <v>0</v>
      </c>
      <c r="M480" s="12">
        <f t="shared" si="195"/>
        <v>1.4285714285714285E-2</v>
      </c>
      <c r="N480" s="12">
        <f t="shared" si="195"/>
        <v>0</v>
      </c>
      <c r="O480" s="12">
        <f t="shared" si="195"/>
        <v>0</v>
      </c>
      <c r="P480" s="12">
        <f t="shared" si="195"/>
        <v>0</v>
      </c>
      <c r="Q480" s="12">
        <f t="shared" si="195"/>
        <v>0</v>
      </c>
      <c r="R480" s="12">
        <f t="shared" si="195"/>
        <v>0</v>
      </c>
      <c r="S480" s="12" t="e">
        <f t="shared" si="195"/>
        <v>#DIV/0!</v>
      </c>
      <c r="T480" s="13">
        <f t="shared" si="195"/>
        <v>1.9083969465648854E-3</v>
      </c>
    </row>
    <row r="481" spans="1:20" ht="18" customHeight="1">
      <c r="A481" s="111"/>
      <c r="B481" s="17" t="s">
        <v>22</v>
      </c>
      <c r="C481" s="10">
        <v>158</v>
      </c>
      <c r="D481" s="10">
        <v>26</v>
      </c>
      <c r="E481" s="10">
        <v>31</v>
      </c>
      <c r="F481" s="14">
        <v>80</v>
      </c>
      <c r="G481" s="10">
        <v>15</v>
      </c>
      <c r="H481" s="10">
        <v>56</v>
      </c>
      <c r="I481" s="10">
        <v>117</v>
      </c>
      <c r="J481" s="10">
        <v>26</v>
      </c>
      <c r="K481" s="10">
        <v>93</v>
      </c>
      <c r="L481" s="10">
        <v>10</v>
      </c>
      <c r="M481" s="10">
        <v>116</v>
      </c>
      <c r="N481" s="10">
        <v>0</v>
      </c>
      <c r="O481" s="10">
        <v>11</v>
      </c>
      <c r="P481" s="10">
        <v>9</v>
      </c>
      <c r="Q481" s="10">
        <v>0</v>
      </c>
      <c r="R481" s="10">
        <v>3</v>
      </c>
      <c r="S481" s="10">
        <v>0</v>
      </c>
      <c r="T481" s="11">
        <f>SUM(C481:S481)</f>
        <v>751</v>
      </c>
    </row>
    <row r="482" spans="1:20" ht="18" customHeight="1">
      <c r="A482" s="111"/>
      <c r="B482" s="17" t="s">
        <v>23</v>
      </c>
      <c r="C482" s="15">
        <f t="shared" ref="C482:T482" si="196">(C476+C477)/C481</f>
        <v>1.740506329113924</v>
      </c>
      <c r="D482" s="15">
        <f t="shared" si="196"/>
        <v>2.7307692307692308</v>
      </c>
      <c r="E482" s="15">
        <f t="shared" si="196"/>
        <v>1.903225806451613</v>
      </c>
      <c r="F482" s="15">
        <f t="shared" si="196"/>
        <v>2.3125</v>
      </c>
      <c r="G482" s="15">
        <f t="shared" si="196"/>
        <v>1.7333333333333334</v>
      </c>
      <c r="H482" s="15">
        <f t="shared" si="196"/>
        <v>1.7857142857142858</v>
      </c>
      <c r="I482" s="15">
        <f t="shared" si="196"/>
        <v>4.5555555555555554</v>
      </c>
      <c r="J482" s="15">
        <f t="shared" si="196"/>
        <v>5.1923076923076925</v>
      </c>
      <c r="K482" s="15">
        <f t="shared" si="196"/>
        <v>1.8494623655913978</v>
      </c>
      <c r="L482" s="15">
        <f t="shared" si="196"/>
        <v>7.3</v>
      </c>
      <c r="M482" s="15">
        <f t="shared" si="196"/>
        <v>2.3448275862068964</v>
      </c>
      <c r="N482" s="15" t="e">
        <f t="shared" si="196"/>
        <v>#DIV/0!</v>
      </c>
      <c r="O482" s="15">
        <f t="shared" si="196"/>
        <v>1.8181818181818181</v>
      </c>
      <c r="P482" s="15">
        <f t="shared" si="196"/>
        <v>1.2222222222222223</v>
      </c>
      <c r="Q482" s="15" t="e">
        <f t="shared" si="196"/>
        <v>#DIV/0!</v>
      </c>
      <c r="R482" s="15">
        <f t="shared" si="196"/>
        <v>3</v>
      </c>
      <c r="S482" s="15" t="e">
        <f t="shared" si="196"/>
        <v>#DIV/0!</v>
      </c>
      <c r="T482" s="16">
        <f t="shared" si="196"/>
        <v>2.585885486018642</v>
      </c>
    </row>
    <row r="483" spans="1:20" ht="18" customHeight="1">
      <c r="A483" s="111"/>
      <c r="B483" s="17" t="s">
        <v>37</v>
      </c>
      <c r="C483" s="12">
        <v>0.73419999999999996</v>
      </c>
      <c r="D483" s="12">
        <v>0.53849999999999998</v>
      </c>
      <c r="E483" s="12">
        <v>0.5484</v>
      </c>
      <c r="F483" s="12">
        <v>0.75</v>
      </c>
      <c r="G483" s="12">
        <v>0.66669999999999996</v>
      </c>
      <c r="H483" s="12">
        <v>0.69640000000000002</v>
      </c>
      <c r="I483" s="12">
        <v>0.68379999999999996</v>
      </c>
      <c r="J483" s="12">
        <v>0.57689999999999997</v>
      </c>
      <c r="K483" s="12">
        <v>0.66669999999999996</v>
      </c>
      <c r="L483" s="12">
        <v>0.3</v>
      </c>
      <c r="M483" s="12">
        <v>0.69830000000000003</v>
      </c>
      <c r="N483" s="15" t="e">
        <f>0/0</f>
        <v>#DIV/0!</v>
      </c>
      <c r="O483" s="12">
        <v>0.36359999999999998</v>
      </c>
      <c r="P483" s="12">
        <v>0.66669999999999996</v>
      </c>
      <c r="Q483" s="15" t="e">
        <f>0/0</f>
        <v>#DIV/0!</v>
      </c>
      <c r="R483" s="12">
        <v>1</v>
      </c>
      <c r="S483" s="15" t="e">
        <f>0/0</f>
        <v>#DIV/0!</v>
      </c>
      <c r="T483" s="35">
        <v>0.68179999999999996</v>
      </c>
    </row>
    <row r="484" spans="1:20" ht="18" customHeight="1">
      <c r="A484" s="110">
        <v>44694</v>
      </c>
      <c r="B484" s="17" t="s">
        <v>20</v>
      </c>
      <c r="C484" s="10">
        <v>24</v>
      </c>
      <c r="D484" s="10">
        <v>23</v>
      </c>
      <c r="E484" s="10">
        <v>0</v>
      </c>
      <c r="F484" s="10">
        <v>34</v>
      </c>
      <c r="G484" s="10">
        <v>4</v>
      </c>
      <c r="H484" s="10">
        <v>17</v>
      </c>
      <c r="I484" s="10">
        <v>18</v>
      </c>
      <c r="J484" s="10">
        <v>12</v>
      </c>
      <c r="K484" s="10">
        <v>9</v>
      </c>
      <c r="L484" s="10">
        <v>26</v>
      </c>
      <c r="M484" s="10">
        <v>15</v>
      </c>
      <c r="N484" s="10">
        <v>0</v>
      </c>
      <c r="O484" s="10">
        <v>3</v>
      </c>
      <c r="P484" s="10">
        <v>9</v>
      </c>
      <c r="Q484" s="10">
        <v>0</v>
      </c>
      <c r="R484" s="10">
        <v>0</v>
      </c>
      <c r="S484" s="10">
        <v>0</v>
      </c>
      <c r="T484" s="11">
        <f>SUM(C484:S484)</f>
        <v>194</v>
      </c>
    </row>
    <row r="485" spans="1:20" ht="18" customHeight="1">
      <c r="A485" s="111"/>
      <c r="B485" s="17" t="s">
        <v>21</v>
      </c>
      <c r="C485" s="10">
        <v>203</v>
      </c>
      <c r="D485" s="10">
        <v>80</v>
      </c>
      <c r="E485" s="10">
        <v>35</v>
      </c>
      <c r="F485" s="10">
        <v>144</v>
      </c>
      <c r="G485" s="10">
        <v>22</v>
      </c>
      <c r="H485" s="10">
        <v>73</v>
      </c>
      <c r="I485" s="10">
        <v>386</v>
      </c>
      <c r="J485" s="10">
        <v>113</v>
      </c>
      <c r="K485" s="10">
        <v>134</v>
      </c>
      <c r="L485" s="10">
        <v>0</v>
      </c>
      <c r="M485" s="10">
        <v>170</v>
      </c>
      <c r="N485" s="10">
        <v>7</v>
      </c>
      <c r="O485" s="10">
        <v>8</v>
      </c>
      <c r="P485" s="10">
        <v>13</v>
      </c>
      <c r="Q485" s="10">
        <v>0</v>
      </c>
      <c r="R485" s="10">
        <v>1</v>
      </c>
      <c r="S485" s="10">
        <v>0</v>
      </c>
      <c r="T485" s="11">
        <f>SUM(C485:S485)</f>
        <v>1389</v>
      </c>
    </row>
    <row r="486" spans="1:20" ht="18" customHeight="1">
      <c r="A486" s="111"/>
      <c r="B486" s="17" t="s">
        <v>24</v>
      </c>
      <c r="C486" s="10">
        <v>243</v>
      </c>
      <c r="D486" s="10">
        <v>105</v>
      </c>
      <c r="E486" s="10">
        <v>37</v>
      </c>
      <c r="F486" s="10">
        <v>184</v>
      </c>
      <c r="G486" s="10">
        <v>28</v>
      </c>
      <c r="H486" s="10">
        <v>91</v>
      </c>
      <c r="I486" s="10">
        <v>415</v>
      </c>
      <c r="J486" s="10">
        <v>129</v>
      </c>
      <c r="K486" s="10">
        <v>154</v>
      </c>
      <c r="L486" s="10">
        <v>63</v>
      </c>
      <c r="M486" s="10">
        <v>187</v>
      </c>
      <c r="N486" s="10">
        <v>7</v>
      </c>
      <c r="O486" s="10">
        <v>11</v>
      </c>
      <c r="P486" s="10">
        <v>24</v>
      </c>
      <c r="Q486" s="10">
        <v>0</v>
      </c>
      <c r="R486" s="10">
        <v>2</v>
      </c>
      <c r="S486" s="10">
        <v>0</v>
      </c>
      <c r="T486" s="11">
        <f>SUM(C486:S486)</f>
        <v>1680</v>
      </c>
    </row>
    <row r="487" spans="1:20" ht="18" customHeight="1">
      <c r="A487" s="111"/>
      <c r="B487" s="17" t="s">
        <v>25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1</v>
      </c>
      <c r="S487" s="10">
        <v>0</v>
      </c>
      <c r="T487" s="11">
        <f>SUM(C487:S487)</f>
        <v>1</v>
      </c>
    </row>
    <row r="488" spans="1:20" ht="18" customHeight="1">
      <c r="A488" s="111"/>
      <c r="B488" s="17" t="s">
        <v>26</v>
      </c>
      <c r="C488" s="12">
        <f t="shared" ref="C488:T488" si="197">C487/(C486+C487)</f>
        <v>0</v>
      </c>
      <c r="D488" s="12">
        <f t="shared" si="197"/>
        <v>0</v>
      </c>
      <c r="E488" s="12">
        <f t="shared" si="197"/>
        <v>0</v>
      </c>
      <c r="F488" s="12">
        <f t="shared" si="197"/>
        <v>0</v>
      </c>
      <c r="G488" s="12">
        <f t="shared" si="197"/>
        <v>0</v>
      </c>
      <c r="H488" s="12">
        <f t="shared" si="197"/>
        <v>0</v>
      </c>
      <c r="I488" s="12">
        <f t="shared" si="197"/>
        <v>0</v>
      </c>
      <c r="J488" s="12">
        <f t="shared" si="197"/>
        <v>0</v>
      </c>
      <c r="K488" s="12">
        <f t="shared" si="197"/>
        <v>0</v>
      </c>
      <c r="L488" s="12">
        <f t="shared" si="197"/>
        <v>0</v>
      </c>
      <c r="M488" s="12">
        <f t="shared" si="197"/>
        <v>0</v>
      </c>
      <c r="N488" s="12">
        <f t="shared" si="197"/>
        <v>0</v>
      </c>
      <c r="O488" s="12">
        <f t="shared" si="197"/>
        <v>0</v>
      </c>
      <c r="P488" s="12">
        <f t="shared" si="197"/>
        <v>0</v>
      </c>
      <c r="Q488" s="12" t="e">
        <f t="shared" si="197"/>
        <v>#DIV/0!</v>
      </c>
      <c r="R488" s="12">
        <f t="shared" si="197"/>
        <v>0.33333333333333331</v>
      </c>
      <c r="S488" s="12" t="e">
        <f t="shared" si="197"/>
        <v>#DIV/0!</v>
      </c>
      <c r="T488" s="13">
        <f t="shared" si="197"/>
        <v>5.9488399762046404E-4</v>
      </c>
    </row>
    <row r="489" spans="1:20" ht="18" customHeight="1">
      <c r="A489" s="111"/>
      <c r="B489" s="17" t="s">
        <v>22</v>
      </c>
      <c r="C489" s="10">
        <v>141</v>
      </c>
      <c r="D489" s="10">
        <v>32</v>
      </c>
      <c r="E489" s="10">
        <v>13</v>
      </c>
      <c r="F489" s="14">
        <v>76</v>
      </c>
      <c r="G489" s="10">
        <v>17</v>
      </c>
      <c r="H489" s="10">
        <v>59</v>
      </c>
      <c r="I489" s="10">
        <v>102</v>
      </c>
      <c r="J489" s="10">
        <v>25</v>
      </c>
      <c r="K489" s="10">
        <v>76</v>
      </c>
      <c r="L489" s="10">
        <v>6</v>
      </c>
      <c r="M489" s="10">
        <v>83</v>
      </c>
      <c r="N489" s="10">
        <v>0</v>
      </c>
      <c r="O489" s="10">
        <v>5</v>
      </c>
      <c r="P489" s="10">
        <v>10</v>
      </c>
      <c r="Q489" s="10">
        <v>0</v>
      </c>
      <c r="R489" s="10">
        <v>3</v>
      </c>
      <c r="S489" s="10">
        <v>0</v>
      </c>
      <c r="T489" s="11">
        <f>SUM(C489:S489)</f>
        <v>648</v>
      </c>
    </row>
    <row r="490" spans="1:20" ht="18" customHeight="1">
      <c r="A490" s="111"/>
      <c r="B490" s="17" t="s">
        <v>23</v>
      </c>
      <c r="C490" s="15">
        <f t="shared" ref="C490:T490" si="198">(C484+C485)/C489</f>
        <v>1.6099290780141844</v>
      </c>
      <c r="D490" s="15">
        <f t="shared" si="198"/>
        <v>3.21875</v>
      </c>
      <c r="E490" s="15">
        <f t="shared" si="198"/>
        <v>2.6923076923076925</v>
      </c>
      <c r="F490" s="15">
        <f t="shared" si="198"/>
        <v>2.3421052631578947</v>
      </c>
      <c r="G490" s="15">
        <f t="shared" si="198"/>
        <v>1.5294117647058822</v>
      </c>
      <c r="H490" s="15">
        <f t="shared" si="198"/>
        <v>1.5254237288135593</v>
      </c>
      <c r="I490" s="15">
        <f t="shared" si="198"/>
        <v>3.9607843137254903</v>
      </c>
      <c r="J490" s="15">
        <f t="shared" si="198"/>
        <v>5</v>
      </c>
      <c r="K490" s="15">
        <f t="shared" si="198"/>
        <v>1.881578947368421</v>
      </c>
      <c r="L490" s="15">
        <f t="shared" si="198"/>
        <v>4.333333333333333</v>
      </c>
      <c r="M490" s="15">
        <f t="shared" si="198"/>
        <v>2.2289156626506026</v>
      </c>
      <c r="N490" s="15" t="e">
        <f t="shared" si="198"/>
        <v>#DIV/0!</v>
      </c>
      <c r="O490" s="15">
        <f t="shared" si="198"/>
        <v>2.2000000000000002</v>
      </c>
      <c r="P490" s="15">
        <f t="shared" si="198"/>
        <v>2.2000000000000002</v>
      </c>
      <c r="Q490" s="15" t="e">
        <f t="shared" si="198"/>
        <v>#DIV/0!</v>
      </c>
      <c r="R490" s="15">
        <f t="shared" si="198"/>
        <v>0.33333333333333331</v>
      </c>
      <c r="S490" s="15" t="e">
        <f t="shared" si="198"/>
        <v>#DIV/0!</v>
      </c>
      <c r="T490" s="16">
        <f t="shared" si="198"/>
        <v>2.4429012345679011</v>
      </c>
    </row>
    <row r="491" spans="1:20" ht="18" customHeight="1">
      <c r="A491" s="111"/>
      <c r="B491" s="17" t="s">
        <v>37</v>
      </c>
      <c r="C491" s="12">
        <v>0.63119999999999998</v>
      </c>
      <c r="D491" s="12">
        <v>0.4375</v>
      </c>
      <c r="E491" s="12">
        <v>0.76919999999999999</v>
      </c>
      <c r="F491" s="12">
        <v>0.76319999999999999</v>
      </c>
      <c r="G491" s="12">
        <v>0.70589999999999997</v>
      </c>
      <c r="H491" s="12">
        <v>0.74580000000000002</v>
      </c>
      <c r="I491" s="12">
        <v>0.70589999999999997</v>
      </c>
      <c r="J491" s="12">
        <v>0.44</v>
      </c>
      <c r="K491" s="12">
        <v>0.69740000000000002</v>
      </c>
      <c r="L491" s="12">
        <v>0.33329999999999999</v>
      </c>
      <c r="M491" s="12">
        <v>0.63859999999999995</v>
      </c>
      <c r="N491" s="15" t="e">
        <f>0/0</f>
        <v>#DIV/0!</v>
      </c>
      <c r="O491" s="12">
        <v>0.6</v>
      </c>
      <c r="P491" s="12">
        <v>0.6</v>
      </c>
      <c r="Q491" s="15" t="e">
        <f>0/0</f>
        <v>#DIV/0!</v>
      </c>
      <c r="R491" s="12">
        <v>0.66669999999999996</v>
      </c>
      <c r="S491" s="15" t="e">
        <f>0/0</f>
        <v>#DIV/0!</v>
      </c>
      <c r="T491" s="35">
        <v>0.66359999999999997</v>
      </c>
    </row>
    <row r="492" spans="1:20" ht="18" customHeight="1">
      <c r="A492" s="110">
        <v>44695</v>
      </c>
      <c r="B492" s="17" t="s">
        <v>20</v>
      </c>
      <c r="C492" s="10">
        <v>18</v>
      </c>
      <c r="D492" s="10">
        <v>2</v>
      </c>
      <c r="E492" s="10">
        <v>2</v>
      </c>
      <c r="F492" s="10">
        <v>27</v>
      </c>
      <c r="G492" s="10">
        <v>2</v>
      </c>
      <c r="H492" s="10">
        <v>3</v>
      </c>
      <c r="I492" s="10">
        <v>18</v>
      </c>
      <c r="J492" s="10">
        <v>6</v>
      </c>
      <c r="K492" s="10">
        <v>19</v>
      </c>
      <c r="L492" s="10">
        <v>52</v>
      </c>
      <c r="M492" s="10">
        <v>13</v>
      </c>
      <c r="N492" s="10">
        <v>0</v>
      </c>
      <c r="O492" s="10">
        <v>0</v>
      </c>
      <c r="P492" s="10">
        <v>2</v>
      </c>
      <c r="Q492" s="10">
        <v>2</v>
      </c>
      <c r="R492" s="10">
        <v>0</v>
      </c>
      <c r="S492" s="10">
        <v>0</v>
      </c>
      <c r="T492" s="11">
        <f>SUM(C492:S492)</f>
        <v>166</v>
      </c>
    </row>
    <row r="493" spans="1:20" ht="18" customHeight="1">
      <c r="A493" s="111"/>
      <c r="B493" s="17" t="s">
        <v>21</v>
      </c>
      <c r="C493" s="10">
        <v>159</v>
      </c>
      <c r="D493" s="10">
        <v>84</v>
      </c>
      <c r="E493" s="10">
        <v>48</v>
      </c>
      <c r="F493" s="10">
        <v>114</v>
      </c>
      <c r="G493" s="10">
        <v>24</v>
      </c>
      <c r="H493" s="10">
        <v>64</v>
      </c>
      <c r="I493" s="10">
        <v>294</v>
      </c>
      <c r="J493" s="10">
        <v>75</v>
      </c>
      <c r="K493" s="10">
        <v>95</v>
      </c>
      <c r="L493" s="10">
        <v>24</v>
      </c>
      <c r="M493" s="10">
        <v>134</v>
      </c>
      <c r="N493" s="10">
        <v>15</v>
      </c>
      <c r="O493" s="10">
        <v>5</v>
      </c>
      <c r="P493" s="10">
        <v>25</v>
      </c>
      <c r="Q493" s="10">
        <v>0</v>
      </c>
      <c r="R493" s="10">
        <v>0</v>
      </c>
      <c r="S493" s="10">
        <v>0</v>
      </c>
      <c r="T493" s="11">
        <f>SUM(C493:S493)</f>
        <v>1160</v>
      </c>
    </row>
    <row r="494" spans="1:20" ht="18" customHeight="1">
      <c r="A494" s="111"/>
      <c r="B494" s="17" t="s">
        <v>24</v>
      </c>
      <c r="C494" s="10">
        <v>186</v>
      </c>
      <c r="D494" s="10">
        <v>89</v>
      </c>
      <c r="E494" s="10">
        <v>50</v>
      </c>
      <c r="F494" s="10">
        <v>143</v>
      </c>
      <c r="G494" s="10">
        <v>28</v>
      </c>
      <c r="H494" s="10">
        <v>67</v>
      </c>
      <c r="I494" s="10">
        <v>321</v>
      </c>
      <c r="J494" s="10">
        <v>81</v>
      </c>
      <c r="K494" s="10">
        <v>117</v>
      </c>
      <c r="L494" s="10">
        <v>84</v>
      </c>
      <c r="M494" s="10">
        <v>150</v>
      </c>
      <c r="N494" s="10">
        <v>16</v>
      </c>
      <c r="O494" s="10">
        <v>6</v>
      </c>
      <c r="P494" s="10">
        <v>28</v>
      </c>
      <c r="Q494" s="10">
        <v>2</v>
      </c>
      <c r="R494" s="10">
        <v>1</v>
      </c>
      <c r="S494" s="10">
        <v>0</v>
      </c>
      <c r="T494" s="11">
        <f>SUM(C494:S494)</f>
        <v>1369</v>
      </c>
    </row>
    <row r="495" spans="1:20" ht="18" customHeight="1">
      <c r="A495" s="111"/>
      <c r="B495" s="17" t="s">
        <v>25</v>
      </c>
      <c r="C495" s="10">
        <v>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1">
        <f>SUM(C495:S495)</f>
        <v>0</v>
      </c>
    </row>
    <row r="496" spans="1:20" ht="18" customHeight="1">
      <c r="A496" s="111"/>
      <c r="B496" s="17" t="s">
        <v>26</v>
      </c>
      <c r="C496" s="12">
        <f t="shared" ref="C496:T496" si="199">C495/(C494+C495)</f>
        <v>0</v>
      </c>
      <c r="D496" s="12">
        <f t="shared" si="199"/>
        <v>0</v>
      </c>
      <c r="E496" s="12">
        <f t="shared" si="199"/>
        <v>0</v>
      </c>
      <c r="F496" s="12">
        <f t="shared" si="199"/>
        <v>0</v>
      </c>
      <c r="G496" s="12">
        <f t="shared" si="199"/>
        <v>0</v>
      </c>
      <c r="H496" s="12">
        <f t="shared" si="199"/>
        <v>0</v>
      </c>
      <c r="I496" s="12">
        <f t="shared" si="199"/>
        <v>0</v>
      </c>
      <c r="J496" s="12">
        <f t="shared" si="199"/>
        <v>0</v>
      </c>
      <c r="K496" s="12">
        <f t="shared" si="199"/>
        <v>0</v>
      </c>
      <c r="L496" s="12">
        <f t="shared" si="199"/>
        <v>0</v>
      </c>
      <c r="M496" s="12">
        <f t="shared" si="199"/>
        <v>0</v>
      </c>
      <c r="N496" s="12">
        <f t="shared" si="199"/>
        <v>0</v>
      </c>
      <c r="O496" s="12">
        <f t="shared" si="199"/>
        <v>0</v>
      </c>
      <c r="P496" s="12">
        <f t="shared" si="199"/>
        <v>0</v>
      </c>
      <c r="Q496" s="12">
        <f t="shared" si="199"/>
        <v>0</v>
      </c>
      <c r="R496" s="12">
        <f t="shared" si="199"/>
        <v>0</v>
      </c>
      <c r="S496" s="12" t="e">
        <f t="shared" si="199"/>
        <v>#DIV/0!</v>
      </c>
      <c r="T496" s="13">
        <f t="shared" si="199"/>
        <v>0</v>
      </c>
    </row>
    <row r="497" spans="1:20" ht="18" customHeight="1">
      <c r="A497" s="111"/>
      <c r="B497" s="17" t="s">
        <v>22</v>
      </c>
      <c r="C497" s="10">
        <v>109</v>
      </c>
      <c r="D497" s="10">
        <v>28</v>
      </c>
      <c r="E497" s="10">
        <v>22</v>
      </c>
      <c r="F497" s="14">
        <v>67</v>
      </c>
      <c r="G497" s="10">
        <v>21</v>
      </c>
      <c r="H497" s="10">
        <v>52</v>
      </c>
      <c r="I497" s="10">
        <v>100</v>
      </c>
      <c r="J497" s="10">
        <v>19</v>
      </c>
      <c r="K497" s="10">
        <v>59</v>
      </c>
      <c r="L497" s="10">
        <v>5</v>
      </c>
      <c r="M497" s="10">
        <v>66</v>
      </c>
      <c r="N497" s="10">
        <v>2</v>
      </c>
      <c r="O497" s="10">
        <v>3</v>
      </c>
      <c r="P497" s="10">
        <v>8</v>
      </c>
      <c r="Q497" s="10">
        <v>0</v>
      </c>
      <c r="R497" s="10">
        <v>1</v>
      </c>
      <c r="S497" s="10">
        <v>0</v>
      </c>
      <c r="T497" s="11">
        <f>SUM(C497:S497)</f>
        <v>562</v>
      </c>
    </row>
    <row r="498" spans="1:20" ht="18" customHeight="1">
      <c r="A498" s="111"/>
      <c r="B498" s="17" t="s">
        <v>23</v>
      </c>
      <c r="C498" s="15">
        <f t="shared" ref="C498:T498" si="200">(C492+C493)/C497</f>
        <v>1.6238532110091743</v>
      </c>
      <c r="D498" s="15">
        <f t="shared" si="200"/>
        <v>3.0714285714285716</v>
      </c>
      <c r="E498" s="15">
        <f t="shared" si="200"/>
        <v>2.2727272727272729</v>
      </c>
      <c r="F498" s="15">
        <f t="shared" si="200"/>
        <v>2.1044776119402986</v>
      </c>
      <c r="G498" s="15">
        <f t="shared" si="200"/>
        <v>1.2380952380952381</v>
      </c>
      <c r="H498" s="15">
        <f t="shared" si="200"/>
        <v>1.2884615384615385</v>
      </c>
      <c r="I498" s="15">
        <f t="shared" si="200"/>
        <v>3.12</v>
      </c>
      <c r="J498" s="15">
        <f t="shared" si="200"/>
        <v>4.2631578947368425</v>
      </c>
      <c r="K498" s="15">
        <f t="shared" si="200"/>
        <v>1.9322033898305084</v>
      </c>
      <c r="L498" s="15">
        <f t="shared" si="200"/>
        <v>15.2</v>
      </c>
      <c r="M498" s="15">
        <f t="shared" si="200"/>
        <v>2.2272727272727271</v>
      </c>
      <c r="N498" s="15">
        <f t="shared" si="200"/>
        <v>7.5</v>
      </c>
      <c r="O498" s="15">
        <f t="shared" si="200"/>
        <v>1.6666666666666667</v>
      </c>
      <c r="P498" s="15">
        <f t="shared" si="200"/>
        <v>3.375</v>
      </c>
      <c r="Q498" s="15" t="e">
        <f t="shared" si="200"/>
        <v>#DIV/0!</v>
      </c>
      <c r="R498" s="15">
        <f t="shared" si="200"/>
        <v>0</v>
      </c>
      <c r="S498" s="15" t="e">
        <f t="shared" si="200"/>
        <v>#DIV/0!</v>
      </c>
      <c r="T498" s="16">
        <f t="shared" si="200"/>
        <v>2.3594306049822062</v>
      </c>
    </row>
    <row r="499" spans="1:20" ht="18" customHeight="1">
      <c r="A499" s="111"/>
      <c r="B499" s="17" t="s">
        <v>37</v>
      </c>
      <c r="C499" s="12">
        <v>0.75229999999999997</v>
      </c>
      <c r="D499" s="12">
        <v>0.53569999999999995</v>
      </c>
      <c r="E499" s="12">
        <v>0.5</v>
      </c>
      <c r="F499" s="12">
        <v>0.71640000000000004</v>
      </c>
      <c r="G499" s="12">
        <v>0.38100000000000001</v>
      </c>
      <c r="H499" s="12">
        <v>0.5</v>
      </c>
      <c r="I499" s="12">
        <v>0.56999999999999995</v>
      </c>
      <c r="J499" s="12">
        <v>0.42109999999999997</v>
      </c>
      <c r="K499" s="12">
        <v>0.71189999999999998</v>
      </c>
      <c r="L499" s="12">
        <v>0</v>
      </c>
      <c r="M499" s="12">
        <v>0.69699999999999995</v>
      </c>
      <c r="N499" s="12">
        <v>0</v>
      </c>
      <c r="O499" s="12">
        <v>0.33329999999999999</v>
      </c>
      <c r="P499" s="12">
        <v>0.875</v>
      </c>
      <c r="Q499" s="15" t="e">
        <f>0/0</f>
        <v>#DIV/0!</v>
      </c>
      <c r="R499" s="12">
        <v>1</v>
      </c>
      <c r="S499" s="15" t="e">
        <f>0/0</f>
        <v>#DIV/0!</v>
      </c>
      <c r="T499" s="35">
        <v>0.62809999999999999</v>
      </c>
    </row>
    <row r="500" spans="1:20" ht="18" customHeight="1">
      <c r="A500" s="110">
        <v>44696</v>
      </c>
      <c r="B500" s="17" t="s">
        <v>20</v>
      </c>
      <c r="C500" s="10">
        <v>10</v>
      </c>
      <c r="D500" s="10">
        <v>4</v>
      </c>
      <c r="E500" s="10">
        <v>0</v>
      </c>
      <c r="F500" s="10">
        <v>10</v>
      </c>
      <c r="G500" s="10">
        <v>2</v>
      </c>
      <c r="H500" s="10">
        <v>12</v>
      </c>
      <c r="I500" s="10">
        <v>10</v>
      </c>
      <c r="J500" s="10">
        <v>0</v>
      </c>
      <c r="K500" s="10">
        <v>5</v>
      </c>
      <c r="L500" s="10">
        <v>10</v>
      </c>
      <c r="M500" s="10">
        <v>3</v>
      </c>
      <c r="N500" s="10">
        <v>1</v>
      </c>
      <c r="O500" s="10">
        <v>1</v>
      </c>
      <c r="P500" s="10">
        <v>1</v>
      </c>
      <c r="Q500" s="10">
        <v>0</v>
      </c>
      <c r="R500" s="10">
        <v>0</v>
      </c>
      <c r="S500" s="10">
        <v>0</v>
      </c>
      <c r="T500" s="11">
        <f>SUM(C500:S500)</f>
        <v>69</v>
      </c>
    </row>
    <row r="501" spans="1:20" ht="18" customHeight="1">
      <c r="A501" s="111"/>
      <c r="B501" s="17" t="s">
        <v>21</v>
      </c>
      <c r="C501" s="10">
        <v>74</v>
      </c>
      <c r="D501" s="10">
        <v>59</v>
      </c>
      <c r="E501" s="10">
        <v>15</v>
      </c>
      <c r="F501" s="10">
        <v>60</v>
      </c>
      <c r="G501" s="10">
        <v>4</v>
      </c>
      <c r="H501" s="10">
        <v>57</v>
      </c>
      <c r="I501" s="10">
        <v>317</v>
      </c>
      <c r="J501" s="10">
        <v>27</v>
      </c>
      <c r="K501" s="10">
        <v>76</v>
      </c>
      <c r="L501" s="10">
        <v>16</v>
      </c>
      <c r="M501" s="10">
        <v>94</v>
      </c>
      <c r="N501" s="10">
        <v>2</v>
      </c>
      <c r="O501" s="10">
        <v>12</v>
      </c>
      <c r="P501" s="10">
        <v>9</v>
      </c>
      <c r="Q501" s="10">
        <v>1</v>
      </c>
      <c r="R501" s="10">
        <v>0</v>
      </c>
      <c r="S501" s="10">
        <v>0</v>
      </c>
      <c r="T501" s="11">
        <f>SUM(C501:S501)</f>
        <v>823</v>
      </c>
    </row>
    <row r="502" spans="1:20" ht="18" customHeight="1">
      <c r="A502" s="111"/>
      <c r="B502" s="17" t="s">
        <v>24</v>
      </c>
      <c r="C502" s="10">
        <v>93</v>
      </c>
      <c r="D502" s="10">
        <v>63</v>
      </c>
      <c r="E502" s="10">
        <v>15</v>
      </c>
      <c r="F502" s="10">
        <v>79</v>
      </c>
      <c r="G502" s="10">
        <v>8</v>
      </c>
      <c r="H502" s="10">
        <v>69</v>
      </c>
      <c r="I502" s="10">
        <v>331</v>
      </c>
      <c r="J502" s="10">
        <v>35</v>
      </c>
      <c r="K502" s="10">
        <v>83</v>
      </c>
      <c r="L502" s="10">
        <v>35</v>
      </c>
      <c r="M502" s="10">
        <v>98</v>
      </c>
      <c r="N502" s="10">
        <v>4</v>
      </c>
      <c r="O502" s="10">
        <v>14</v>
      </c>
      <c r="P502" s="10">
        <v>10</v>
      </c>
      <c r="Q502" s="10">
        <v>1</v>
      </c>
      <c r="R502" s="10">
        <v>0</v>
      </c>
      <c r="S502" s="10">
        <v>0</v>
      </c>
      <c r="T502" s="11">
        <f>SUM(C502:S502)</f>
        <v>938</v>
      </c>
    </row>
    <row r="503" spans="1:20" ht="18" customHeight="1">
      <c r="A503" s="111"/>
      <c r="B503" s="17" t="s">
        <v>25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1">
        <f>SUM(C503:S503)</f>
        <v>0</v>
      </c>
    </row>
    <row r="504" spans="1:20" ht="18" customHeight="1">
      <c r="A504" s="111"/>
      <c r="B504" s="17" t="s">
        <v>26</v>
      </c>
      <c r="C504" s="12">
        <f t="shared" ref="C504:T504" si="201">C503/(C502+C503)</f>
        <v>0</v>
      </c>
      <c r="D504" s="12">
        <f t="shared" si="201"/>
        <v>0</v>
      </c>
      <c r="E504" s="12">
        <f t="shared" si="201"/>
        <v>0</v>
      </c>
      <c r="F504" s="12">
        <f t="shared" si="201"/>
        <v>0</v>
      </c>
      <c r="G504" s="12">
        <f t="shared" si="201"/>
        <v>0</v>
      </c>
      <c r="H504" s="12">
        <f t="shared" si="201"/>
        <v>0</v>
      </c>
      <c r="I504" s="12">
        <f t="shared" si="201"/>
        <v>0</v>
      </c>
      <c r="J504" s="12">
        <f t="shared" si="201"/>
        <v>0</v>
      </c>
      <c r="K504" s="12">
        <f t="shared" si="201"/>
        <v>0</v>
      </c>
      <c r="L504" s="12">
        <f t="shared" si="201"/>
        <v>0</v>
      </c>
      <c r="M504" s="12">
        <f t="shared" si="201"/>
        <v>0</v>
      </c>
      <c r="N504" s="12">
        <f t="shared" si="201"/>
        <v>0</v>
      </c>
      <c r="O504" s="12">
        <f t="shared" si="201"/>
        <v>0</v>
      </c>
      <c r="P504" s="12">
        <f t="shared" si="201"/>
        <v>0</v>
      </c>
      <c r="Q504" s="12">
        <f t="shared" si="201"/>
        <v>0</v>
      </c>
      <c r="R504" s="12" t="e">
        <f t="shared" si="201"/>
        <v>#DIV/0!</v>
      </c>
      <c r="S504" s="12" t="e">
        <f t="shared" si="201"/>
        <v>#DIV/0!</v>
      </c>
      <c r="T504" s="13">
        <f t="shared" si="201"/>
        <v>0</v>
      </c>
    </row>
    <row r="505" spans="1:20" ht="18" customHeight="1">
      <c r="A505" s="111"/>
      <c r="B505" s="17" t="s">
        <v>22</v>
      </c>
      <c r="C505" s="10">
        <v>57</v>
      </c>
      <c r="D505" s="10">
        <v>23</v>
      </c>
      <c r="E505" s="10">
        <v>5</v>
      </c>
      <c r="F505" s="14">
        <v>13</v>
      </c>
      <c r="G505" s="10">
        <v>5</v>
      </c>
      <c r="H505" s="10">
        <v>41</v>
      </c>
      <c r="I505" s="10">
        <v>104</v>
      </c>
      <c r="J505" s="10">
        <v>4</v>
      </c>
      <c r="K505" s="10">
        <v>51</v>
      </c>
      <c r="L505" s="10">
        <v>1</v>
      </c>
      <c r="M505" s="10">
        <v>47</v>
      </c>
      <c r="N505" s="10">
        <v>2</v>
      </c>
      <c r="O505" s="10">
        <v>7</v>
      </c>
      <c r="P505" s="10">
        <v>8</v>
      </c>
      <c r="Q505" s="10">
        <v>1</v>
      </c>
      <c r="R505" s="10">
        <v>0</v>
      </c>
      <c r="S505" s="10">
        <v>0</v>
      </c>
      <c r="T505" s="11">
        <f>SUM(C505:S505)</f>
        <v>369</v>
      </c>
    </row>
    <row r="506" spans="1:20" ht="18" customHeight="1">
      <c r="A506" s="111"/>
      <c r="B506" s="17" t="s">
        <v>23</v>
      </c>
      <c r="C506" s="15">
        <f t="shared" ref="C506:T506" si="202">(C500+C501)/C505</f>
        <v>1.4736842105263157</v>
      </c>
      <c r="D506" s="15">
        <f t="shared" si="202"/>
        <v>2.7391304347826089</v>
      </c>
      <c r="E506" s="15">
        <f t="shared" si="202"/>
        <v>3</v>
      </c>
      <c r="F506" s="15">
        <f t="shared" si="202"/>
        <v>5.384615384615385</v>
      </c>
      <c r="G506" s="15">
        <f t="shared" si="202"/>
        <v>1.2</v>
      </c>
      <c r="H506" s="15">
        <f t="shared" si="202"/>
        <v>1.6829268292682926</v>
      </c>
      <c r="I506" s="15">
        <f t="shared" si="202"/>
        <v>3.1442307692307692</v>
      </c>
      <c r="J506" s="15">
        <f t="shared" si="202"/>
        <v>6.75</v>
      </c>
      <c r="K506" s="15">
        <f t="shared" si="202"/>
        <v>1.588235294117647</v>
      </c>
      <c r="L506" s="15">
        <f t="shared" si="202"/>
        <v>26</v>
      </c>
      <c r="M506" s="15">
        <f t="shared" si="202"/>
        <v>2.0638297872340425</v>
      </c>
      <c r="N506" s="15">
        <f t="shared" si="202"/>
        <v>1.5</v>
      </c>
      <c r="O506" s="15">
        <f t="shared" si="202"/>
        <v>1.8571428571428572</v>
      </c>
      <c r="P506" s="15">
        <f t="shared" si="202"/>
        <v>1.25</v>
      </c>
      <c r="Q506" s="15">
        <f t="shared" si="202"/>
        <v>1</v>
      </c>
      <c r="R506" s="15" t="e">
        <f t="shared" si="202"/>
        <v>#DIV/0!</v>
      </c>
      <c r="S506" s="15" t="e">
        <f t="shared" si="202"/>
        <v>#DIV/0!</v>
      </c>
      <c r="T506" s="16">
        <f t="shared" si="202"/>
        <v>2.4173441734417342</v>
      </c>
    </row>
    <row r="507" spans="1:20" ht="18" customHeight="1">
      <c r="A507" s="111"/>
      <c r="B507" s="17" t="s">
        <v>37</v>
      </c>
      <c r="C507" s="12">
        <v>0.71930000000000005</v>
      </c>
      <c r="D507" s="12">
        <v>0.73909999999999998</v>
      </c>
      <c r="E507" s="12">
        <v>0.6</v>
      </c>
      <c r="F507" s="12">
        <v>0.69230000000000003</v>
      </c>
      <c r="G507" s="12">
        <v>0.4</v>
      </c>
      <c r="H507" s="12">
        <v>0.68289999999999995</v>
      </c>
      <c r="I507" s="12">
        <v>0.59619999999999995</v>
      </c>
      <c r="J507" s="12">
        <v>1</v>
      </c>
      <c r="K507" s="12">
        <v>0.80389999999999995</v>
      </c>
      <c r="L507" s="12">
        <v>1</v>
      </c>
      <c r="M507" s="12">
        <v>0.76600000000000001</v>
      </c>
      <c r="N507" s="12">
        <v>1</v>
      </c>
      <c r="O507" s="12">
        <v>0.1429</v>
      </c>
      <c r="P507" s="12">
        <v>0.5</v>
      </c>
      <c r="Q507" s="12">
        <v>0</v>
      </c>
      <c r="R507" s="15" t="e">
        <f>0/0</f>
        <v>#DIV/0!</v>
      </c>
      <c r="S507" s="15" t="e">
        <f>0/0</f>
        <v>#DIV/0!</v>
      </c>
      <c r="T507" s="35">
        <v>0.68020000000000003</v>
      </c>
    </row>
    <row r="508" spans="1:20" ht="18" customHeight="1">
      <c r="A508" s="110">
        <v>44697</v>
      </c>
      <c r="B508" s="17" t="s">
        <v>20</v>
      </c>
      <c r="C508" s="10">
        <v>10</v>
      </c>
      <c r="D508" s="10">
        <v>0</v>
      </c>
      <c r="E508" s="10">
        <v>0</v>
      </c>
      <c r="F508" s="10">
        <v>14</v>
      </c>
      <c r="G508" s="10">
        <v>2</v>
      </c>
      <c r="H508" s="10">
        <v>2</v>
      </c>
      <c r="I508" s="10">
        <v>17</v>
      </c>
      <c r="J508" s="10">
        <v>9</v>
      </c>
      <c r="K508" s="10">
        <v>7</v>
      </c>
      <c r="L508" s="10">
        <v>9</v>
      </c>
      <c r="M508" s="10">
        <v>3</v>
      </c>
      <c r="N508" s="10">
        <v>1</v>
      </c>
      <c r="O508" s="10">
        <v>2</v>
      </c>
      <c r="P508" s="10">
        <v>1</v>
      </c>
      <c r="Q508" s="10">
        <v>0</v>
      </c>
      <c r="R508" s="10">
        <v>0</v>
      </c>
      <c r="S508" s="10">
        <v>0</v>
      </c>
      <c r="T508" s="11">
        <f>SUM(C508:S508)</f>
        <v>77</v>
      </c>
    </row>
    <row r="509" spans="1:20" ht="18" customHeight="1">
      <c r="A509" s="111"/>
      <c r="B509" s="17" t="s">
        <v>21</v>
      </c>
      <c r="C509" s="10">
        <v>74</v>
      </c>
      <c r="D509" s="10">
        <v>48</v>
      </c>
      <c r="E509" s="10">
        <v>22</v>
      </c>
      <c r="F509" s="10">
        <v>34</v>
      </c>
      <c r="G509" s="10">
        <v>8</v>
      </c>
      <c r="H509" s="10">
        <v>46</v>
      </c>
      <c r="I509" s="10">
        <v>226</v>
      </c>
      <c r="J509" s="10">
        <v>38</v>
      </c>
      <c r="K509" s="10">
        <v>69</v>
      </c>
      <c r="L509" s="10">
        <v>10</v>
      </c>
      <c r="M509" s="10">
        <v>83</v>
      </c>
      <c r="N509" s="10">
        <v>5</v>
      </c>
      <c r="O509" s="10">
        <v>7</v>
      </c>
      <c r="P509" s="10">
        <v>19</v>
      </c>
      <c r="Q509" s="10">
        <v>0</v>
      </c>
      <c r="R509" s="10">
        <v>0</v>
      </c>
      <c r="S509" s="10">
        <v>0</v>
      </c>
      <c r="T509" s="11">
        <f>SUM(C509:S509)</f>
        <v>689</v>
      </c>
    </row>
    <row r="510" spans="1:20" ht="18" customHeight="1">
      <c r="A510" s="111"/>
      <c r="B510" s="17" t="s">
        <v>24</v>
      </c>
      <c r="C510" s="10">
        <v>89</v>
      </c>
      <c r="D510" s="10">
        <v>52</v>
      </c>
      <c r="E510" s="10">
        <v>24</v>
      </c>
      <c r="F510" s="10">
        <v>62</v>
      </c>
      <c r="G510" s="10">
        <v>10</v>
      </c>
      <c r="H510" s="10">
        <v>49</v>
      </c>
      <c r="I510" s="10">
        <v>257</v>
      </c>
      <c r="J510" s="10">
        <v>48</v>
      </c>
      <c r="K510" s="10">
        <v>78</v>
      </c>
      <c r="L510" s="10">
        <v>27</v>
      </c>
      <c r="M510" s="10">
        <v>89</v>
      </c>
      <c r="N510" s="10">
        <v>6</v>
      </c>
      <c r="O510" s="10">
        <v>11</v>
      </c>
      <c r="P510" s="10">
        <v>20</v>
      </c>
      <c r="Q510" s="10">
        <v>1</v>
      </c>
      <c r="R510" s="10">
        <v>0</v>
      </c>
      <c r="S510" s="10">
        <v>0</v>
      </c>
      <c r="T510" s="11">
        <f>SUM(C510:S510)</f>
        <v>823</v>
      </c>
    </row>
    <row r="511" spans="1:20" ht="18" customHeight="1">
      <c r="A511" s="111"/>
      <c r="B511" s="17" t="s">
        <v>25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1">
        <f>SUM(C511:S511)</f>
        <v>0</v>
      </c>
    </row>
    <row r="512" spans="1:20" ht="18" customHeight="1">
      <c r="A512" s="111"/>
      <c r="B512" s="17" t="s">
        <v>26</v>
      </c>
      <c r="C512" s="12">
        <f t="shared" ref="C512:T512" si="203">C511/(C510+C511)</f>
        <v>0</v>
      </c>
      <c r="D512" s="12">
        <f t="shared" si="203"/>
        <v>0</v>
      </c>
      <c r="E512" s="12">
        <f t="shared" si="203"/>
        <v>0</v>
      </c>
      <c r="F512" s="12">
        <f t="shared" si="203"/>
        <v>0</v>
      </c>
      <c r="G512" s="12">
        <f t="shared" si="203"/>
        <v>0</v>
      </c>
      <c r="H512" s="12">
        <f t="shared" si="203"/>
        <v>0</v>
      </c>
      <c r="I512" s="12">
        <f t="shared" si="203"/>
        <v>0</v>
      </c>
      <c r="J512" s="12">
        <f t="shared" si="203"/>
        <v>0</v>
      </c>
      <c r="K512" s="12">
        <f t="shared" si="203"/>
        <v>0</v>
      </c>
      <c r="L512" s="12">
        <f t="shared" si="203"/>
        <v>0</v>
      </c>
      <c r="M512" s="12">
        <f t="shared" si="203"/>
        <v>0</v>
      </c>
      <c r="N512" s="12">
        <f t="shared" si="203"/>
        <v>0</v>
      </c>
      <c r="O512" s="12">
        <f t="shared" si="203"/>
        <v>0</v>
      </c>
      <c r="P512" s="12">
        <f t="shared" si="203"/>
        <v>0</v>
      </c>
      <c r="Q512" s="12">
        <f t="shared" si="203"/>
        <v>0</v>
      </c>
      <c r="R512" s="12" t="e">
        <f t="shared" si="203"/>
        <v>#DIV/0!</v>
      </c>
      <c r="S512" s="12" t="e">
        <f t="shared" si="203"/>
        <v>#DIV/0!</v>
      </c>
      <c r="T512" s="13">
        <f t="shared" si="203"/>
        <v>0</v>
      </c>
    </row>
    <row r="513" spans="1:20" ht="18" customHeight="1">
      <c r="A513" s="111"/>
      <c r="B513" s="17" t="s">
        <v>22</v>
      </c>
      <c r="C513" s="10">
        <v>58</v>
      </c>
      <c r="D513" s="10">
        <v>11</v>
      </c>
      <c r="E513" s="10">
        <v>8</v>
      </c>
      <c r="F513" s="14">
        <v>29</v>
      </c>
      <c r="G513" s="10">
        <v>7</v>
      </c>
      <c r="H513" s="10">
        <v>33</v>
      </c>
      <c r="I513" s="10">
        <v>82</v>
      </c>
      <c r="J513" s="10">
        <v>4</v>
      </c>
      <c r="K513" s="10">
        <v>43</v>
      </c>
      <c r="L513" s="10">
        <v>1</v>
      </c>
      <c r="M513" s="10">
        <v>31</v>
      </c>
      <c r="N513" s="10">
        <v>2</v>
      </c>
      <c r="O513" s="10">
        <v>6</v>
      </c>
      <c r="P513" s="10">
        <v>8</v>
      </c>
      <c r="Q513" s="10">
        <v>0</v>
      </c>
      <c r="R513" s="10">
        <v>0</v>
      </c>
      <c r="S513" s="10">
        <v>0</v>
      </c>
      <c r="T513" s="11">
        <f>SUM(C513:S513)</f>
        <v>323</v>
      </c>
    </row>
    <row r="514" spans="1:20" ht="18" customHeight="1">
      <c r="A514" s="111"/>
      <c r="B514" s="17" t="s">
        <v>23</v>
      </c>
      <c r="C514" s="15">
        <f t="shared" ref="C514:T514" si="204">(C508+C509)/C513</f>
        <v>1.4482758620689655</v>
      </c>
      <c r="D514" s="15">
        <f t="shared" si="204"/>
        <v>4.3636363636363633</v>
      </c>
      <c r="E514" s="15">
        <f t="shared" si="204"/>
        <v>2.75</v>
      </c>
      <c r="F514" s="15">
        <f t="shared" si="204"/>
        <v>1.6551724137931034</v>
      </c>
      <c r="G514" s="15">
        <f t="shared" si="204"/>
        <v>1.4285714285714286</v>
      </c>
      <c r="H514" s="15">
        <f t="shared" si="204"/>
        <v>1.4545454545454546</v>
      </c>
      <c r="I514" s="15">
        <f t="shared" si="204"/>
        <v>2.9634146341463414</v>
      </c>
      <c r="J514" s="15">
        <f t="shared" si="204"/>
        <v>11.75</v>
      </c>
      <c r="K514" s="15">
        <f t="shared" si="204"/>
        <v>1.7674418604651163</v>
      </c>
      <c r="L514" s="15">
        <f t="shared" si="204"/>
        <v>19</v>
      </c>
      <c r="M514" s="15">
        <f t="shared" si="204"/>
        <v>2.774193548387097</v>
      </c>
      <c r="N514" s="15">
        <f t="shared" si="204"/>
        <v>3</v>
      </c>
      <c r="O514" s="15">
        <f t="shared" si="204"/>
        <v>1.5</v>
      </c>
      <c r="P514" s="15">
        <f t="shared" si="204"/>
        <v>2.5</v>
      </c>
      <c r="Q514" s="15" t="e">
        <f t="shared" si="204"/>
        <v>#DIV/0!</v>
      </c>
      <c r="R514" s="15" t="e">
        <f t="shared" si="204"/>
        <v>#DIV/0!</v>
      </c>
      <c r="S514" s="15" t="e">
        <f t="shared" si="204"/>
        <v>#DIV/0!</v>
      </c>
      <c r="T514" s="16">
        <f t="shared" si="204"/>
        <v>2.3715170278637769</v>
      </c>
    </row>
    <row r="515" spans="1:20" ht="18" customHeight="1">
      <c r="A515" s="111"/>
      <c r="B515" s="17" t="s">
        <v>37</v>
      </c>
      <c r="C515" s="12">
        <v>0.56899999999999995</v>
      </c>
      <c r="D515" s="12">
        <v>1</v>
      </c>
      <c r="E515" s="12">
        <v>0.875</v>
      </c>
      <c r="F515" s="12">
        <v>0.51719999999999999</v>
      </c>
      <c r="G515" s="12">
        <v>0.28570000000000001</v>
      </c>
      <c r="H515" s="12">
        <v>0.60609999999999997</v>
      </c>
      <c r="I515" s="12">
        <v>0.59760000000000002</v>
      </c>
      <c r="J515" s="12">
        <v>0.75</v>
      </c>
      <c r="K515" s="12">
        <v>0.58140000000000003</v>
      </c>
      <c r="L515" s="12">
        <v>1</v>
      </c>
      <c r="M515" s="12">
        <v>0.6129</v>
      </c>
      <c r="N515" s="12">
        <v>1</v>
      </c>
      <c r="O515" s="12">
        <v>0.66669999999999996</v>
      </c>
      <c r="P515" s="12">
        <v>0.75</v>
      </c>
      <c r="Q515" s="15" t="e">
        <f>0/0</f>
        <v>#DIV/0!</v>
      </c>
      <c r="R515" s="15" t="e">
        <f>0/0</f>
        <v>#DIV/0!</v>
      </c>
      <c r="S515" s="15" t="e">
        <f>0/0</f>
        <v>#DIV/0!</v>
      </c>
      <c r="T515" s="35">
        <v>0.61299999999999999</v>
      </c>
    </row>
    <row r="516" spans="1:20" ht="18" customHeight="1">
      <c r="A516" s="110">
        <v>44698</v>
      </c>
      <c r="B516" s="17" t="s">
        <v>20</v>
      </c>
      <c r="C516" s="10">
        <v>6</v>
      </c>
      <c r="D516" s="10">
        <v>4</v>
      </c>
      <c r="E516" s="10">
        <v>2</v>
      </c>
      <c r="F516" s="10">
        <v>15</v>
      </c>
      <c r="G516" s="10">
        <v>0</v>
      </c>
      <c r="H516" s="10">
        <v>6</v>
      </c>
      <c r="I516" s="10">
        <v>25</v>
      </c>
      <c r="J516" s="10">
        <v>2</v>
      </c>
      <c r="K516" s="10">
        <v>9</v>
      </c>
      <c r="L516" s="10">
        <v>9</v>
      </c>
      <c r="M516" s="10">
        <v>11</v>
      </c>
      <c r="N516" s="10">
        <v>0</v>
      </c>
      <c r="O516" s="10">
        <v>7</v>
      </c>
      <c r="P516" s="10">
        <v>0</v>
      </c>
      <c r="Q516" s="10">
        <v>0</v>
      </c>
      <c r="R516" s="10">
        <v>0</v>
      </c>
      <c r="S516" s="10">
        <v>0</v>
      </c>
      <c r="T516" s="11">
        <f>SUM(C516:S516)</f>
        <v>96</v>
      </c>
    </row>
    <row r="517" spans="1:20" ht="18" customHeight="1">
      <c r="A517" s="111"/>
      <c r="B517" s="17" t="s">
        <v>21</v>
      </c>
      <c r="C517" s="10">
        <v>68</v>
      </c>
      <c r="D517" s="10">
        <v>44</v>
      </c>
      <c r="E517" s="10">
        <v>14</v>
      </c>
      <c r="F517" s="10">
        <v>76</v>
      </c>
      <c r="G517" s="10">
        <v>12</v>
      </c>
      <c r="H517" s="10">
        <v>52</v>
      </c>
      <c r="I517" s="10">
        <v>210</v>
      </c>
      <c r="J517" s="10">
        <v>57</v>
      </c>
      <c r="K517" s="10">
        <v>64</v>
      </c>
      <c r="L517" s="10">
        <v>8</v>
      </c>
      <c r="M517" s="10">
        <v>72</v>
      </c>
      <c r="N517" s="10">
        <v>8</v>
      </c>
      <c r="O517" s="10">
        <v>12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711</v>
      </c>
    </row>
    <row r="518" spans="1:20" ht="18" customHeight="1">
      <c r="A518" s="111"/>
      <c r="B518" s="17" t="s">
        <v>24</v>
      </c>
      <c r="C518" s="10">
        <v>83</v>
      </c>
      <c r="D518" s="10">
        <v>51</v>
      </c>
      <c r="E518" s="10">
        <v>18</v>
      </c>
      <c r="F518" s="10">
        <v>103</v>
      </c>
      <c r="G518" s="10">
        <v>12</v>
      </c>
      <c r="H518" s="10">
        <v>59</v>
      </c>
      <c r="I518" s="10">
        <v>246</v>
      </c>
      <c r="J518" s="10">
        <v>59</v>
      </c>
      <c r="K518" s="10">
        <v>73</v>
      </c>
      <c r="L518" s="10">
        <v>27</v>
      </c>
      <c r="M518" s="10">
        <v>83</v>
      </c>
      <c r="N518" s="10">
        <v>8</v>
      </c>
      <c r="O518" s="10">
        <v>19</v>
      </c>
      <c r="P518" s="10">
        <v>14</v>
      </c>
      <c r="Q518" s="10">
        <v>0</v>
      </c>
      <c r="R518" s="10">
        <v>0</v>
      </c>
      <c r="S518" s="10">
        <v>0</v>
      </c>
      <c r="T518" s="11">
        <f>SUM(C518:S518)</f>
        <v>855</v>
      </c>
    </row>
    <row r="519" spans="1:20" ht="18" customHeight="1">
      <c r="A519" s="111"/>
      <c r="B519" s="17" t="s">
        <v>25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1">
        <f>SUM(C519:S519)</f>
        <v>0</v>
      </c>
    </row>
    <row r="520" spans="1:20" ht="18" customHeight="1">
      <c r="A520" s="111"/>
      <c r="B520" s="17" t="s">
        <v>26</v>
      </c>
      <c r="C520" s="12">
        <f t="shared" ref="C520:T520" si="205">C519/(C518+C519)</f>
        <v>0</v>
      </c>
      <c r="D520" s="12">
        <f t="shared" si="205"/>
        <v>0</v>
      </c>
      <c r="E520" s="12">
        <f t="shared" si="205"/>
        <v>0</v>
      </c>
      <c r="F520" s="12">
        <f t="shared" si="205"/>
        <v>0</v>
      </c>
      <c r="G520" s="12">
        <f t="shared" si="205"/>
        <v>0</v>
      </c>
      <c r="H520" s="12">
        <f t="shared" si="205"/>
        <v>0</v>
      </c>
      <c r="I520" s="12">
        <f t="shared" si="205"/>
        <v>0</v>
      </c>
      <c r="J520" s="12">
        <f t="shared" si="205"/>
        <v>0</v>
      </c>
      <c r="K520" s="12">
        <f t="shared" si="205"/>
        <v>0</v>
      </c>
      <c r="L520" s="12">
        <f t="shared" si="205"/>
        <v>0</v>
      </c>
      <c r="M520" s="12">
        <f t="shared" si="205"/>
        <v>0</v>
      </c>
      <c r="N520" s="12">
        <f t="shared" si="205"/>
        <v>0</v>
      </c>
      <c r="O520" s="12">
        <f t="shared" si="205"/>
        <v>0</v>
      </c>
      <c r="P520" s="12">
        <f t="shared" si="205"/>
        <v>0</v>
      </c>
      <c r="Q520" s="12" t="e">
        <f t="shared" si="205"/>
        <v>#DIV/0!</v>
      </c>
      <c r="R520" s="12" t="e">
        <f t="shared" si="205"/>
        <v>#DIV/0!</v>
      </c>
      <c r="S520" s="12" t="e">
        <f t="shared" si="205"/>
        <v>#DIV/0!</v>
      </c>
      <c r="T520" s="13">
        <f t="shared" si="205"/>
        <v>0</v>
      </c>
    </row>
    <row r="521" spans="1:20" ht="18" customHeight="1">
      <c r="A521" s="111"/>
      <c r="B521" s="17" t="s">
        <v>22</v>
      </c>
      <c r="C521" s="10">
        <v>56</v>
      </c>
      <c r="D521" s="10">
        <v>7</v>
      </c>
      <c r="E521" s="10">
        <v>7</v>
      </c>
      <c r="F521" s="14">
        <v>29</v>
      </c>
      <c r="G521" s="10">
        <v>9</v>
      </c>
      <c r="H521" s="10">
        <v>36</v>
      </c>
      <c r="I521" s="10">
        <v>43</v>
      </c>
      <c r="J521" s="10">
        <v>16</v>
      </c>
      <c r="K521" s="10">
        <v>42</v>
      </c>
      <c r="L521" s="10">
        <v>2</v>
      </c>
      <c r="M521" s="10">
        <v>36</v>
      </c>
      <c r="N521" s="10">
        <v>0</v>
      </c>
      <c r="O521" s="10">
        <v>7</v>
      </c>
      <c r="P521" s="10">
        <v>9</v>
      </c>
      <c r="Q521" s="10">
        <v>0</v>
      </c>
      <c r="R521" s="10">
        <v>0</v>
      </c>
      <c r="S521" s="10">
        <v>0</v>
      </c>
      <c r="T521" s="11">
        <f>SUM(C521:S521)</f>
        <v>299</v>
      </c>
    </row>
    <row r="522" spans="1:20" ht="18" customHeight="1">
      <c r="A522" s="111"/>
      <c r="B522" s="17" t="s">
        <v>23</v>
      </c>
      <c r="C522" s="15">
        <f t="shared" ref="C522:T522" si="206">(C516+C517)/C521</f>
        <v>1.3214285714285714</v>
      </c>
      <c r="D522" s="15">
        <f t="shared" si="206"/>
        <v>6.8571428571428568</v>
      </c>
      <c r="E522" s="15">
        <f t="shared" si="206"/>
        <v>2.2857142857142856</v>
      </c>
      <c r="F522" s="15">
        <f t="shared" si="206"/>
        <v>3.1379310344827585</v>
      </c>
      <c r="G522" s="15">
        <f t="shared" si="206"/>
        <v>1.3333333333333333</v>
      </c>
      <c r="H522" s="15">
        <f t="shared" si="206"/>
        <v>1.6111111111111112</v>
      </c>
      <c r="I522" s="15">
        <f t="shared" si="206"/>
        <v>5.4651162790697674</v>
      </c>
      <c r="J522" s="15">
        <f t="shared" si="206"/>
        <v>3.6875</v>
      </c>
      <c r="K522" s="15">
        <f t="shared" si="206"/>
        <v>1.7380952380952381</v>
      </c>
      <c r="L522" s="15">
        <f t="shared" si="206"/>
        <v>8.5</v>
      </c>
      <c r="M522" s="15">
        <f t="shared" si="206"/>
        <v>2.3055555555555554</v>
      </c>
      <c r="N522" s="15" t="e">
        <f t="shared" si="206"/>
        <v>#DIV/0!</v>
      </c>
      <c r="O522" s="15">
        <f t="shared" si="206"/>
        <v>2.7142857142857144</v>
      </c>
      <c r="P522" s="15">
        <f t="shared" si="206"/>
        <v>1.5555555555555556</v>
      </c>
      <c r="Q522" s="15" t="e">
        <f t="shared" si="206"/>
        <v>#DIV/0!</v>
      </c>
      <c r="R522" s="15" t="e">
        <f t="shared" si="206"/>
        <v>#DIV/0!</v>
      </c>
      <c r="S522" s="15" t="e">
        <f t="shared" si="206"/>
        <v>#DIV/0!</v>
      </c>
      <c r="T522" s="16">
        <f t="shared" si="206"/>
        <v>2.6989966555183948</v>
      </c>
    </row>
    <row r="523" spans="1:20" ht="18" customHeight="1">
      <c r="A523" s="111"/>
      <c r="B523" s="17" t="s">
        <v>37</v>
      </c>
      <c r="C523" s="12">
        <v>0.48209999999999997</v>
      </c>
      <c r="D523" s="12">
        <v>0.57140000000000002</v>
      </c>
      <c r="E523" s="12">
        <v>0.42859999999999998</v>
      </c>
      <c r="F523" s="12">
        <v>0.68969999999999998</v>
      </c>
      <c r="G523" s="12">
        <v>0.44440000000000002</v>
      </c>
      <c r="H523" s="12">
        <v>0.44440000000000002</v>
      </c>
      <c r="I523" s="12">
        <v>0.69769999999999999</v>
      </c>
      <c r="J523" s="12">
        <v>0.3125</v>
      </c>
      <c r="K523" s="12">
        <v>0.61899999999999999</v>
      </c>
      <c r="L523" s="12">
        <v>0.5</v>
      </c>
      <c r="M523" s="12">
        <v>0.58330000000000004</v>
      </c>
      <c r="N523" s="15" t="e">
        <f>0/0</f>
        <v>#DIV/0!</v>
      </c>
      <c r="O523" s="12">
        <v>0.57140000000000002</v>
      </c>
      <c r="P523" s="12">
        <v>0.55559999999999998</v>
      </c>
      <c r="Q523" s="15" t="e">
        <f>0/0</f>
        <v>#DIV/0!</v>
      </c>
      <c r="R523" s="15" t="e">
        <f>0/0</f>
        <v>#DIV/0!</v>
      </c>
      <c r="S523" s="15" t="e">
        <f>0/0</f>
        <v>#DIV/0!</v>
      </c>
      <c r="T523" s="35">
        <v>0.5585</v>
      </c>
    </row>
    <row r="524" spans="1:20" ht="18" customHeight="1">
      <c r="A524" s="110">
        <v>44699</v>
      </c>
      <c r="B524" s="17" t="s">
        <v>20</v>
      </c>
      <c r="C524" s="10">
        <v>9</v>
      </c>
      <c r="D524" s="10">
        <v>4</v>
      </c>
      <c r="E524" s="10">
        <v>2</v>
      </c>
      <c r="F524" s="10">
        <v>13</v>
      </c>
      <c r="G524" s="10">
        <v>2</v>
      </c>
      <c r="H524" s="10">
        <v>7</v>
      </c>
      <c r="I524" s="10">
        <v>18</v>
      </c>
      <c r="J524" s="10">
        <v>0</v>
      </c>
      <c r="K524" s="10">
        <v>2</v>
      </c>
      <c r="L524" s="10">
        <v>10</v>
      </c>
      <c r="M524" s="10">
        <v>13</v>
      </c>
      <c r="N524" s="10">
        <v>0</v>
      </c>
      <c r="O524" s="10">
        <v>2</v>
      </c>
      <c r="P524" s="10">
        <v>0</v>
      </c>
      <c r="Q524" s="10">
        <v>0</v>
      </c>
      <c r="R524" s="10">
        <v>0</v>
      </c>
      <c r="S524" s="10">
        <v>0</v>
      </c>
      <c r="T524" s="11">
        <f>SUM(C524:S524)</f>
        <v>82</v>
      </c>
    </row>
    <row r="525" spans="1:20" ht="18" customHeight="1">
      <c r="A525" s="111"/>
      <c r="B525" s="17" t="s">
        <v>21</v>
      </c>
      <c r="C525" s="10">
        <v>53</v>
      </c>
      <c r="D525" s="10">
        <v>40</v>
      </c>
      <c r="E525" s="10">
        <v>17</v>
      </c>
      <c r="F525" s="10">
        <v>47</v>
      </c>
      <c r="G525" s="10">
        <v>11</v>
      </c>
      <c r="H525" s="10">
        <v>66</v>
      </c>
      <c r="I525" s="10">
        <v>162</v>
      </c>
      <c r="J525" s="10">
        <v>51</v>
      </c>
      <c r="K525" s="10">
        <v>34</v>
      </c>
      <c r="L525" s="10">
        <v>2</v>
      </c>
      <c r="M525" s="10">
        <v>59</v>
      </c>
      <c r="N525" s="10">
        <v>9</v>
      </c>
      <c r="O525" s="10">
        <v>13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567</v>
      </c>
    </row>
    <row r="526" spans="1:20" ht="18" customHeight="1">
      <c r="A526" s="111"/>
      <c r="B526" s="17" t="s">
        <v>24</v>
      </c>
      <c r="C526" s="10">
        <v>75</v>
      </c>
      <c r="D526" s="10">
        <v>44</v>
      </c>
      <c r="E526" s="10">
        <v>19</v>
      </c>
      <c r="F526" s="10">
        <v>69</v>
      </c>
      <c r="G526" s="10">
        <v>13</v>
      </c>
      <c r="H526" s="10">
        <v>74</v>
      </c>
      <c r="I526" s="10">
        <v>208</v>
      </c>
      <c r="J526" s="10">
        <v>52</v>
      </c>
      <c r="K526" s="10">
        <v>45</v>
      </c>
      <c r="L526" s="10">
        <v>18</v>
      </c>
      <c r="M526" s="10">
        <v>75</v>
      </c>
      <c r="N526" s="10">
        <v>9</v>
      </c>
      <c r="O526" s="10">
        <v>15</v>
      </c>
      <c r="P526" s="10">
        <v>3</v>
      </c>
      <c r="Q526" s="10">
        <v>0</v>
      </c>
      <c r="R526" s="10">
        <v>0</v>
      </c>
      <c r="S526" s="10">
        <v>0</v>
      </c>
      <c r="T526" s="11">
        <f>SUM(C526:S526)</f>
        <v>719</v>
      </c>
    </row>
    <row r="527" spans="1:20" ht="18" customHeight="1">
      <c r="A527" s="111"/>
      <c r="B527" s="17" t="s">
        <v>25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1">
        <f>SUM(C527:S527)</f>
        <v>0</v>
      </c>
    </row>
    <row r="528" spans="1:20" ht="18" customHeight="1">
      <c r="A528" s="111"/>
      <c r="B528" s="17" t="s">
        <v>26</v>
      </c>
      <c r="C528" s="12">
        <f t="shared" ref="C528:T528" si="207">C527/(C526+C527)</f>
        <v>0</v>
      </c>
      <c r="D528" s="12">
        <f t="shared" si="207"/>
        <v>0</v>
      </c>
      <c r="E528" s="12">
        <f t="shared" si="207"/>
        <v>0</v>
      </c>
      <c r="F528" s="12">
        <f t="shared" si="207"/>
        <v>0</v>
      </c>
      <c r="G528" s="12">
        <f t="shared" si="207"/>
        <v>0</v>
      </c>
      <c r="H528" s="12">
        <f t="shared" si="207"/>
        <v>0</v>
      </c>
      <c r="I528" s="12">
        <f t="shared" si="207"/>
        <v>0</v>
      </c>
      <c r="J528" s="12">
        <f t="shared" si="207"/>
        <v>0</v>
      </c>
      <c r="K528" s="12">
        <f t="shared" si="207"/>
        <v>0</v>
      </c>
      <c r="L528" s="12">
        <f t="shared" si="207"/>
        <v>0</v>
      </c>
      <c r="M528" s="12">
        <f t="shared" si="207"/>
        <v>0</v>
      </c>
      <c r="N528" s="12">
        <f t="shared" si="207"/>
        <v>0</v>
      </c>
      <c r="O528" s="12">
        <f t="shared" si="207"/>
        <v>0</v>
      </c>
      <c r="P528" s="12">
        <f t="shared" si="207"/>
        <v>0</v>
      </c>
      <c r="Q528" s="12" t="e">
        <f t="shared" si="207"/>
        <v>#DIV/0!</v>
      </c>
      <c r="R528" s="12" t="e">
        <f t="shared" si="207"/>
        <v>#DIV/0!</v>
      </c>
      <c r="S528" s="12" t="e">
        <f t="shared" si="207"/>
        <v>#DIV/0!</v>
      </c>
      <c r="T528" s="13">
        <f t="shared" si="207"/>
        <v>0</v>
      </c>
    </row>
    <row r="529" spans="1:20" ht="18" customHeight="1">
      <c r="A529" s="111"/>
      <c r="B529" s="17" t="s">
        <v>22</v>
      </c>
      <c r="C529" s="10">
        <v>40</v>
      </c>
      <c r="D529" s="10">
        <v>16</v>
      </c>
      <c r="E529" s="10">
        <v>11</v>
      </c>
      <c r="F529" s="14">
        <v>26</v>
      </c>
      <c r="G529" s="10">
        <v>8</v>
      </c>
      <c r="H529" s="10">
        <v>43</v>
      </c>
      <c r="I529" s="10">
        <v>45</v>
      </c>
      <c r="J529" s="10">
        <v>16</v>
      </c>
      <c r="K529" s="10">
        <v>33</v>
      </c>
      <c r="L529" s="10">
        <v>2</v>
      </c>
      <c r="M529" s="10">
        <v>33</v>
      </c>
      <c r="N529" s="10">
        <v>0</v>
      </c>
      <c r="O529" s="10">
        <v>6</v>
      </c>
      <c r="P529" s="10">
        <v>2</v>
      </c>
      <c r="Q529" s="10">
        <v>0</v>
      </c>
      <c r="R529" s="10">
        <v>0</v>
      </c>
      <c r="S529" s="10">
        <v>0</v>
      </c>
      <c r="T529" s="11">
        <f>SUM(C529:S529)</f>
        <v>281</v>
      </c>
    </row>
    <row r="530" spans="1:20" ht="18" customHeight="1">
      <c r="A530" s="111"/>
      <c r="B530" s="17" t="s">
        <v>23</v>
      </c>
      <c r="C530" s="15">
        <f t="shared" ref="C530:T530" si="208">(C524+C525)/C529</f>
        <v>1.55</v>
      </c>
      <c r="D530" s="15">
        <f t="shared" si="208"/>
        <v>2.75</v>
      </c>
      <c r="E530" s="15">
        <f t="shared" si="208"/>
        <v>1.7272727272727273</v>
      </c>
      <c r="F530" s="15">
        <f t="shared" si="208"/>
        <v>2.3076923076923075</v>
      </c>
      <c r="G530" s="15">
        <f t="shared" si="208"/>
        <v>1.625</v>
      </c>
      <c r="H530" s="15">
        <f t="shared" si="208"/>
        <v>1.6976744186046511</v>
      </c>
      <c r="I530" s="15">
        <f t="shared" si="208"/>
        <v>4</v>
      </c>
      <c r="J530" s="15">
        <f t="shared" si="208"/>
        <v>3.1875</v>
      </c>
      <c r="K530" s="15">
        <f t="shared" si="208"/>
        <v>1.0909090909090908</v>
      </c>
      <c r="L530" s="15">
        <f t="shared" si="208"/>
        <v>6</v>
      </c>
      <c r="M530" s="15">
        <f t="shared" si="208"/>
        <v>2.1818181818181817</v>
      </c>
      <c r="N530" s="15" t="e">
        <f t="shared" si="208"/>
        <v>#DIV/0!</v>
      </c>
      <c r="O530" s="15">
        <f t="shared" si="208"/>
        <v>2.5</v>
      </c>
      <c r="P530" s="15">
        <f t="shared" si="208"/>
        <v>1.5</v>
      </c>
      <c r="Q530" s="15" t="e">
        <f t="shared" si="208"/>
        <v>#DIV/0!</v>
      </c>
      <c r="R530" s="15" t="e">
        <f t="shared" si="208"/>
        <v>#DIV/0!</v>
      </c>
      <c r="S530" s="15" t="e">
        <f t="shared" si="208"/>
        <v>#DIV/0!</v>
      </c>
      <c r="T530" s="16">
        <f t="shared" si="208"/>
        <v>2.3096085409252667</v>
      </c>
    </row>
    <row r="531" spans="1:20" ht="18" customHeight="1">
      <c r="A531" s="111"/>
      <c r="B531" s="17" t="s">
        <v>37</v>
      </c>
      <c r="C531" s="12">
        <v>0.8</v>
      </c>
      <c r="D531" s="12">
        <v>0.625</v>
      </c>
      <c r="E531" s="12">
        <v>0.54549999999999998</v>
      </c>
      <c r="F531" s="12">
        <v>0.61539999999999995</v>
      </c>
      <c r="G531" s="12">
        <v>0.375</v>
      </c>
      <c r="H531" s="12">
        <v>0.51160000000000005</v>
      </c>
      <c r="I531" s="12">
        <v>0.75560000000000005</v>
      </c>
      <c r="J531" s="12">
        <v>0.3125</v>
      </c>
      <c r="K531" s="12">
        <v>0.42420000000000002</v>
      </c>
      <c r="L531" s="12">
        <v>1</v>
      </c>
      <c r="M531" s="12">
        <v>0.45450000000000002</v>
      </c>
      <c r="N531" s="15" t="e">
        <f>0/0</f>
        <v>#DIV/0!</v>
      </c>
      <c r="O531" s="12">
        <v>0.66669999999999996</v>
      </c>
      <c r="P531" s="12">
        <v>0.5</v>
      </c>
      <c r="Q531" s="15" t="e">
        <f>0/0</f>
        <v>#DIV/0!</v>
      </c>
      <c r="R531" s="15" t="e">
        <f>0/0</f>
        <v>#DIV/0!</v>
      </c>
      <c r="S531" s="15" t="e">
        <f>0/0</f>
        <v>#DIV/0!</v>
      </c>
      <c r="T531" s="35">
        <v>0.58720000000000006</v>
      </c>
    </row>
    <row r="532" spans="1:20" ht="18" customHeight="1">
      <c r="A532" s="110">
        <v>44700</v>
      </c>
      <c r="B532" s="17" t="s">
        <v>20</v>
      </c>
      <c r="C532" s="10">
        <v>13</v>
      </c>
      <c r="D532" s="10">
        <v>0</v>
      </c>
      <c r="E532" s="10">
        <v>0</v>
      </c>
      <c r="F532" s="10">
        <v>9</v>
      </c>
      <c r="G532" s="10">
        <v>0</v>
      </c>
      <c r="H532" s="10">
        <v>1</v>
      </c>
      <c r="I532" s="10">
        <v>32</v>
      </c>
      <c r="J532" s="10">
        <v>1</v>
      </c>
      <c r="K532" s="10">
        <v>11</v>
      </c>
      <c r="L532" s="10">
        <v>4</v>
      </c>
      <c r="M532" s="10">
        <v>13</v>
      </c>
      <c r="N532" s="10">
        <v>0</v>
      </c>
      <c r="O532" s="10">
        <v>1</v>
      </c>
      <c r="P532" s="10">
        <v>0</v>
      </c>
      <c r="Q532" s="10">
        <v>0</v>
      </c>
      <c r="R532" s="10">
        <v>3</v>
      </c>
      <c r="S532" s="10">
        <v>0</v>
      </c>
      <c r="T532" s="11">
        <f>SUM(C532:S532)</f>
        <v>88</v>
      </c>
    </row>
    <row r="533" spans="1:20" ht="18" customHeight="1">
      <c r="A533" s="111"/>
      <c r="B533" s="17" t="s">
        <v>21</v>
      </c>
      <c r="C533" s="10">
        <v>48</v>
      </c>
      <c r="D533" s="10">
        <v>37</v>
      </c>
      <c r="E533" s="10">
        <v>27</v>
      </c>
      <c r="F533" s="10">
        <v>141</v>
      </c>
      <c r="G533" s="10">
        <v>18</v>
      </c>
      <c r="H533" s="10">
        <v>117</v>
      </c>
      <c r="I533" s="10">
        <v>174</v>
      </c>
      <c r="J533" s="10">
        <v>31</v>
      </c>
      <c r="K533" s="10">
        <v>36</v>
      </c>
      <c r="L533" s="10">
        <v>0</v>
      </c>
      <c r="M533" s="10">
        <v>68</v>
      </c>
      <c r="N533" s="10">
        <v>1</v>
      </c>
      <c r="O533" s="10">
        <v>9</v>
      </c>
      <c r="P533" s="10">
        <v>17</v>
      </c>
      <c r="Q533" s="10">
        <v>0</v>
      </c>
      <c r="R533" s="10">
        <v>0</v>
      </c>
      <c r="S533" s="10">
        <v>0</v>
      </c>
      <c r="T533" s="11">
        <f>SUM(C533:S533)</f>
        <v>724</v>
      </c>
    </row>
    <row r="534" spans="1:20" ht="18" customHeight="1">
      <c r="A534" s="111"/>
      <c r="B534" s="17" t="s">
        <v>24</v>
      </c>
      <c r="C534" s="10">
        <v>66</v>
      </c>
      <c r="D534" s="10">
        <v>37</v>
      </c>
      <c r="E534" s="10">
        <v>27</v>
      </c>
      <c r="F534" s="10">
        <v>151</v>
      </c>
      <c r="G534" s="10">
        <v>20</v>
      </c>
      <c r="H534" s="10">
        <v>121</v>
      </c>
      <c r="I534" s="10">
        <v>235</v>
      </c>
      <c r="J534" s="10">
        <v>33</v>
      </c>
      <c r="K534" s="10">
        <v>49</v>
      </c>
      <c r="L534" s="10">
        <v>6</v>
      </c>
      <c r="M534" s="10">
        <v>82</v>
      </c>
      <c r="N534" s="10">
        <v>1</v>
      </c>
      <c r="O534" s="10">
        <v>10</v>
      </c>
      <c r="P534" s="10">
        <v>14</v>
      </c>
      <c r="Q534" s="10">
        <v>0</v>
      </c>
      <c r="R534" s="10">
        <v>3</v>
      </c>
      <c r="S534" s="10">
        <v>0</v>
      </c>
      <c r="T534" s="11">
        <f>SUM(C534:S534)</f>
        <v>855</v>
      </c>
    </row>
    <row r="535" spans="1:20" ht="18" customHeight="1">
      <c r="A535" s="111"/>
      <c r="B535" s="17" t="s">
        <v>25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3</v>
      </c>
      <c r="Q535" s="10">
        <v>0</v>
      </c>
      <c r="R535" s="10">
        <v>0</v>
      </c>
      <c r="S535" s="10">
        <v>0</v>
      </c>
      <c r="T535" s="11">
        <f>SUM(C535:S535)</f>
        <v>3</v>
      </c>
    </row>
    <row r="536" spans="1:20" ht="18" customHeight="1">
      <c r="A536" s="111"/>
      <c r="B536" s="17" t="s">
        <v>26</v>
      </c>
      <c r="C536" s="12">
        <f t="shared" ref="C536:T536" si="209">C535/(C534+C535)</f>
        <v>0</v>
      </c>
      <c r="D536" s="12">
        <f t="shared" si="209"/>
        <v>0</v>
      </c>
      <c r="E536" s="12">
        <f t="shared" si="209"/>
        <v>0</v>
      </c>
      <c r="F536" s="12">
        <f t="shared" si="209"/>
        <v>0</v>
      </c>
      <c r="G536" s="12">
        <f t="shared" si="209"/>
        <v>0</v>
      </c>
      <c r="H536" s="12">
        <f t="shared" si="209"/>
        <v>0</v>
      </c>
      <c r="I536" s="12">
        <f t="shared" si="209"/>
        <v>0</v>
      </c>
      <c r="J536" s="12">
        <f t="shared" si="209"/>
        <v>0</v>
      </c>
      <c r="K536" s="12">
        <f t="shared" si="209"/>
        <v>0</v>
      </c>
      <c r="L536" s="12">
        <f t="shared" si="209"/>
        <v>0</v>
      </c>
      <c r="M536" s="12">
        <f t="shared" si="209"/>
        <v>0</v>
      </c>
      <c r="N536" s="12">
        <f t="shared" si="209"/>
        <v>0</v>
      </c>
      <c r="O536" s="12">
        <f t="shared" si="209"/>
        <v>0</v>
      </c>
      <c r="P536" s="12">
        <f t="shared" si="209"/>
        <v>0.17647058823529413</v>
      </c>
      <c r="Q536" s="12" t="e">
        <f t="shared" si="209"/>
        <v>#DIV/0!</v>
      </c>
      <c r="R536" s="12">
        <f t="shared" si="209"/>
        <v>0</v>
      </c>
      <c r="S536" s="12" t="e">
        <f t="shared" si="209"/>
        <v>#DIV/0!</v>
      </c>
      <c r="T536" s="13">
        <f t="shared" si="209"/>
        <v>3.4965034965034965E-3</v>
      </c>
    </row>
    <row r="537" spans="1:20" ht="18" customHeight="1">
      <c r="A537" s="111"/>
      <c r="B537" s="17" t="s">
        <v>22</v>
      </c>
      <c r="C537" s="10">
        <v>43</v>
      </c>
      <c r="D537" s="10">
        <v>7</v>
      </c>
      <c r="E537" s="10">
        <v>8</v>
      </c>
      <c r="F537" s="14">
        <v>68</v>
      </c>
      <c r="G537" s="10">
        <v>14</v>
      </c>
      <c r="H537" s="10">
        <v>66</v>
      </c>
      <c r="I537" s="10">
        <v>35</v>
      </c>
      <c r="J537" s="10">
        <v>6</v>
      </c>
      <c r="K537" s="10">
        <v>34</v>
      </c>
      <c r="L537" s="10">
        <v>0</v>
      </c>
      <c r="M537" s="10">
        <v>44</v>
      </c>
      <c r="N537" s="10">
        <v>0</v>
      </c>
      <c r="O537" s="10">
        <v>7</v>
      </c>
      <c r="P537" s="10">
        <v>7</v>
      </c>
      <c r="Q537" s="10">
        <v>0</v>
      </c>
      <c r="R537" s="10">
        <v>0</v>
      </c>
      <c r="S537" s="10">
        <v>0</v>
      </c>
      <c r="T537" s="11">
        <f>SUM(C537:S537)</f>
        <v>339</v>
      </c>
    </row>
    <row r="538" spans="1:20" ht="18" customHeight="1">
      <c r="A538" s="111"/>
      <c r="B538" s="17" t="s">
        <v>23</v>
      </c>
      <c r="C538" s="15">
        <f t="shared" ref="C538:T538" si="210">(C532+C533)/C537</f>
        <v>1.4186046511627908</v>
      </c>
      <c r="D538" s="15">
        <f t="shared" si="210"/>
        <v>5.2857142857142856</v>
      </c>
      <c r="E538" s="15">
        <f t="shared" si="210"/>
        <v>3.375</v>
      </c>
      <c r="F538" s="15">
        <f t="shared" si="210"/>
        <v>2.2058823529411766</v>
      </c>
      <c r="G538" s="15">
        <f t="shared" si="210"/>
        <v>1.2857142857142858</v>
      </c>
      <c r="H538" s="15">
        <f t="shared" si="210"/>
        <v>1.7878787878787878</v>
      </c>
      <c r="I538" s="15">
        <f t="shared" si="210"/>
        <v>5.8857142857142861</v>
      </c>
      <c r="J538" s="15">
        <f t="shared" si="210"/>
        <v>5.333333333333333</v>
      </c>
      <c r="K538" s="15">
        <f t="shared" si="210"/>
        <v>1.3823529411764706</v>
      </c>
      <c r="L538" s="15" t="e">
        <f t="shared" si="210"/>
        <v>#DIV/0!</v>
      </c>
      <c r="M538" s="15">
        <f t="shared" si="210"/>
        <v>1.8409090909090908</v>
      </c>
      <c r="N538" s="15" t="e">
        <f t="shared" si="210"/>
        <v>#DIV/0!</v>
      </c>
      <c r="O538" s="15">
        <f t="shared" si="210"/>
        <v>1.4285714285714286</v>
      </c>
      <c r="P538" s="15">
        <f t="shared" si="210"/>
        <v>2.4285714285714284</v>
      </c>
      <c r="Q538" s="15" t="e">
        <f t="shared" si="210"/>
        <v>#DIV/0!</v>
      </c>
      <c r="R538" s="15" t="e">
        <f t="shared" si="210"/>
        <v>#DIV/0!</v>
      </c>
      <c r="S538" s="15" t="e">
        <f t="shared" si="210"/>
        <v>#DIV/0!</v>
      </c>
      <c r="T538" s="16">
        <f t="shared" si="210"/>
        <v>2.3952802359882006</v>
      </c>
    </row>
    <row r="539" spans="1:20" ht="18" customHeight="1">
      <c r="A539" s="111"/>
      <c r="B539" s="17" t="s">
        <v>37</v>
      </c>
      <c r="C539" s="12">
        <v>0.83720000000000006</v>
      </c>
      <c r="D539" s="12">
        <v>0.57140000000000002</v>
      </c>
      <c r="E539" s="12">
        <v>0.625</v>
      </c>
      <c r="F539" s="12">
        <v>0.52939999999999998</v>
      </c>
      <c r="G539" s="12">
        <v>0.57140000000000002</v>
      </c>
      <c r="H539" s="12">
        <v>0.54549999999999998</v>
      </c>
      <c r="I539" s="12">
        <v>0.8</v>
      </c>
      <c r="J539" s="12">
        <v>0.33329999999999999</v>
      </c>
      <c r="K539" s="12">
        <v>0.55879999999999996</v>
      </c>
      <c r="L539" s="15" t="e">
        <f>0/0</f>
        <v>#DIV/0!</v>
      </c>
      <c r="M539" s="12">
        <v>0.45450000000000002</v>
      </c>
      <c r="N539" s="15" t="e">
        <f>0/0</f>
        <v>#DIV/0!</v>
      </c>
      <c r="O539" s="12">
        <v>0.57140000000000002</v>
      </c>
      <c r="P539" s="12">
        <v>0.42859999999999998</v>
      </c>
      <c r="Q539" s="15" t="e">
        <f>0/0</f>
        <v>#DIV/0!</v>
      </c>
      <c r="R539" s="15" t="e">
        <f>0/0</f>
        <v>#DIV/0!</v>
      </c>
      <c r="S539" s="15" t="e">
        <f>0/0</f>
        <v>#DIV/0!</v>
      </c>
      <c r="T539" s="35">
        <v>0.59589999999999999</v>
      </c>
    </row>
    <row r="540" spans="1:20" ht="18" customHeight="1">
      <c r="A540" s="110">
        <v>44701</v>
      </c>
      <c r="B540" s="17" t="s">
        <v>20</v>
      </c>
      <c r="C540" s="10">
        <v>8</v>
      </c>
      <c r="D540" s="10">
        <v>0</v>
      </c>
      <c r="E540" s="10">
        <v>0</v>
      </c>
      <c r="F540" s="10">
        <v>6</v>
      </c>
      <c r="G540" s="10">
        <v>2</v>
      </c>
      <c r="H540" s="10">
        <v>7</v>
      </c>
      <c r="I540" s="10">
        <v>40</v>
      </c>
      <c r="J540" s="10">
        <v>1</v>
      </c>
      <c r="K540" s="10">
        <v>2</v>
      </c>
      <c r="L540" s="10">
        <v>5</v>
      </c>
      <c r="M540" s="10">
        <v>12</v>
      </c>
      <c r="N540" s="10">
        <v>0</v>
      </c>
      <c r="O540" s="10">
        <v>0</v>
      </c>
      <c r="P540" s="10">
        <v>0</v>
      </c>
      <c r="Q540" s="10">
        <v>1</v>
      </c>
      <c r="R540" s="10">
        <v>0</v>
      </c>
      <c r="S540" s="10">
        <v>0</v>
      </c>
      <c r="T540" s="11">
        <f>SUM(C540:S540)</f>
        <v>84</v>
      </c>
    </row>
    <row r="541" spans="1:20" ht="18" customHeight="1">
      <c r="A541" s="111"/>
      <c r="B541" s="17" t="s">
        <v>21</v>
      </c>
      <c r="C541" s="10">
        <v>42</v>
      </c>
      <c r="D541" s="10">
        <v>41</v>
      </c>
      <c r="E541" s="10">
        <v>18</v>
      </c>
      <c r="F541" s="10">
        <v>79</v>
      </c>
      <c r="G541" s="10">
        <v>18</v>
      </c>
      <c r="H541" s="10">
        <v>135</v>
      </c>
      <c r="I541" s="10">
        <v>266</v>
      </c>
      <c r="J541" s="10">
        <v>35</v>
      </c>
      <c r="K541" s="10">
        <v>34</v>
      </c>
      <c r="L541" s="10">
        <v>2</v>
      </c>
      <c r="M541" s="10">
        <v>65</v>
      </c>
      <c r="N541" s="10">
        <v>1</v>
      </c>
      <c r="O541" s="10">
        <v>6</v>
      </c>
      <c r="P541" s="10">
        <v>12</v>
      </c>
      <c r="Q541" s="10">
        <v>0</v>
      </c>
      <c r="R541" s="10">
        <v>0</v>
      </c>
      <c r="S541" s="10">
        <v>0</v>
      </c>
      <c r="T541" s="11">
        <f>SUM(C541:S541)</f>
        <v>754</v>
      </c>
    </row>
    <row r="542" spans="1:20" ht="18" customHeight="1">
      <c r="A542" s="111"/>
      <c r="B542" s="17" t="s">
        <v>24</v>
      </c>
      <c r="C542" s="10">
        <v>50</v>
      </c>
      <c r="D542" s="10">
        <v>41</v>
      </c>
      <c r="E542" s="10">
        <v>18</v>
      </c>
      <c r="F542" s="10">
        <v>87</v>
      </c>
      <c r="G542" s="10">
        <v>20</v>
      </c>
      <c r="H542" s="10">
        <v>142</v>
      </c>
      <c r="I542" s="10">
        <v>331</v>
      </c>
      <c r="J542" s="10">
        <v>36</v>
      </c>
      <c r="K542" s="10">
        <v>36</v>
      </c>
      <c r="L542" s="10">
        <v>9</v>
      </c>
      <c r="M542" s="10">
        <v>78</v>
      </c>
      <c r="N542" s="10">
        <v>1</v>
      </c>
      <c r="O542" s="10">
        <v>6</v>
      </c>
      <c r="P542" s="10">
        <v>12</v>
      </c>
      <c r="Q542" s="10">
        <v>1</v>
      </c>
      <c r="R542" s="10">
        <v>0</v>
      </c>
      <c r="S542" s="10">
        <v>0</v>
      </c>
      <c r="T542" s="11">
        <f>SUM(C542:S542)</f>
        <v>868</v>
      </c>
    </row>
    <row r="543" spans="1:20" ht="18" customHeight="1">
      <c r="A543" s="111"/>
      <c r="B543" s="17" t="s">
        <v>25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1">
        <f>SUM(C543:S543)</f>
        <v>0</v>
      </c>
    </row>
    <row r="544" spans="1:20" ht="18" customHeight="1">
      <c r="A544" s="111"/>
      <c r="B544" s="17" t="s">
        <v>26</v>
      </c>
      <c r="C544" s="12">
        <f t="shared" ref="C544:T544" si="211">C543/(C542+C543)</f>
        <v>0</v>
      </c>
      <c r="D544" s="12">
        <f t="shared" si="211"/>
        <v>0</v>
      </c>
      <c r="E544" s="12">
        <f t="shared" si="211"/>
        <v>0</v>
      </c>
      <c r="F544" s="12">
        <f t="shared" si="211"/>
        <v>0</v>
      </c>
      <c r="G544" s="12">
        <f t="shared" si="211"/>
        <v>0</v>
      </c>
      <c r="H544" s="12">
        <f t="shared" si="211"/>
        <v>0</v>
      </c>
      <c r="I544" s="12">
        <f t="shared" si="211"/>
        <v>0</v>
      </c>
      <c r="J544" s="12">
        <f t="shared" si="211"/>
        <v>0</v>
      </c>
      <c r="K544" s="12">
        <f t="shared" si="211"/>
        <v>0</v>
      </c>
      <c r="L544" s="12">
        <f t="shared" si="211"/>
        <v>0</v>
      </c>
      <c r="M544" s="12">
        <f t="shared" si="211"/>
        <v>0</v>
      </c>
      <c r="N544" s="12">
        <f t="shared" si="211"/>
        <v>0</v>
      </c>
      <c r="O544" s="12">
        <f t="shared" si="211"/>
        <v>0</v>
      </c>
      <c r="P544" s="12">
        <f t="shared" si="211"/>
        <v>0</v>
      </c>
      <c r="Q544" s="12">
        <f t="shared" si="211"/>
        <v>0</v>
      </c>
      <c r="R544" s="12" t="e">
        <f t="shared" si="211"/>
        <v>#DIV/0!</v>
      </c>
      <c r="S544" s="12" t="e">
        <f t="shared" si="211"/>
        <v>#DIV/0!</v>
      </c>
      <c r="T544" s="13">
        <f t="shared" si="211"/>
        <v>0</v>
      </c>
    </row>
    <row r="545" spans="1:20" ht="18" customHeight="1">
      <c r="A545" s="111"/>
      <c r="B545" s="17" t="s">
        <v>22</v>
      </c>
      <c r="C545" s="10">
        <v>32</v>
      </c>
      <c r="D545" s="10">
        <v>17</v>
      </c>
      <c r="E545" s="10">
        <v>6</v>
      </c>
      <c r="F545" s="14">
        <v>47</v>
      </c>
      <c r="G545" s="10">
        <v>12</v>
      </c>
      <c r="H545" s="10">
        <v>80</v>
      </c>
      <c r="I545" s="10">
        <v>26</v>
      </c>
      <c r="J545" s="10">
        <v>5</v>
      </c>
      <c r="K545" s="10">
        <v>21</v>
      </c>
      <c r="L545" s="10">
        <v>1</v>
      </c>
      <c r="M545" s="10">
        <v>39</v>
      </c>
      <c r="N545" s="10">
        <v>1</v>
      </c>
      <c r="O545" s="10">
        <v>3</v>
      </c>
      <c r="P545" s="10">
        <v>7</v>
      </c>
      <c r="Q545" s="10">
        <v>0</v>
      </c>
      <c r="R545" s="10">
        <v>0</v>
      </c>
      <c r="S545" s="10">
        <v>0</v>
      </c>
      <c r="T545" s="11">
        <f>SUM(C545:S545)</f>
        <v>297</v>
      </c>
    </row>
    <row r="546" spans="1:20" ht="18" customHeight="1">
      <c r="A546" s="111"/>
      <c r="B546" s="17" t="s">
        <v>23</v>
      </c>
      <c r="C546" s="15">
        <f t="shared" ref="C546:T546" si="212">(C540+C541)/C545</f>
        <v>1.5625</v>
      </c>
      <c r="D546" s="15">
        <f t="shared" si="212"/>
        <v>2.4117647058823528</v>
      </c>
      <c r="E546" s="15">
        <f t="shared" si="212"/>
        <v>3</v>
      </c>
      <c r="F546" s="15">
        <f t="shared" si="212"/>
        <v>1.8085106382978724</v>
      </c>
      <c r="G546" s="15">
        <f t="shared" si="212"/>
        <v>1.6666666666666667</v>
      </c>
      <c r="H546" s="15">
        <f t="shared" si="212"/>
        <v>1.7749999999999999</v>
      </c>
      <c r="I546" s="15">
        <f t="shared" si="212"/>
        <v>11.76923076923077</v>
      </c>
      <c r="J546" s="15">
        <f t="shared" si="212"/>
        <v>7.2</v>
      </c>
      <c r="K546" s="15">
        <f t="shared" si="212"/>
        <v>1.7142857142857142</v>
      </c>
      <c r="L546" s="15">
        <f t="shared" si="212"/>
        <v>7</v>
      </c>
      <c r="M546" s="15">
        <f t="shared" si="212"/>
        <v>1.9743589743589745</v>
      </c>
      <c r="N546" s="15">
        <f t="shared" si="212"/>
        <v>1</v>
      </c>
      <c r="O546" s="15">
        <f t="shared" si="212"/>
        <v>2</v>
      </c>
      <c r="P546" s="15">
        <f t="shared" si="212"/>
        <v>1.7142857142857142</v>
      </c>
      <c r="Q546" s="15" t="e">
        <f t="shared" si="212"/>
        <v>#DIV/0!</v>
      </c>
      <c r="R546" s="15" t="e">
        <f t="shared" si="212"/>
        <v>#DIV/0!</v>
      </c>
      <c r="S546" s="15" t="e">
        <f t="shared" si="212"/>
        <v>#DIV/0!</v>
      </c>
      <c r="T546" s="16">
        <f t="shared" si="212"/>
        <v>2.8215488215488214</v>
      </c>
    </row>
    <row r="547" spans="1:20" ht="18" customHeight="1">
      <c r="A547" s="111"/>
      <c r="B547" s="17" t="s">
        <v>37</v>
      </c>
      <c r="C547" s="12">
        <v>0.65629999999999999</v>
      </c>
      <c r="D547" s="12">
        <v>0.35289999999999999</v>
      </c>
      <c r="E547" s="12">
        <v>0.16669999999999999</v>
      </c>
      <c r="F547" s="12">
        <v>0.61699999999999999</v>
      </c>
      <c r="G547" s="12">
        <v>0.41670000000000001</v>
      </c>
      <c r="H547" s="12">
        <v>0.6</v>
      </c>
      <c r="I547" s="12">
        <v>0.61539999999999995</v>
      </c>
      <c r="J547" s="12">
        <v>0.4</v>
      </c>
      <c r="K547" s="12">
        <v>0.76190000000000002</v>
      </c>
      <c r="L547" s="12">
        <v>0</v>
      </c>
      <c r="M547" s="12">
        <v>0.51280000000000003</v>
      </c>
      <c r="N547" s="12">
        <v>1</v>
      </c>
      <c r="O547" s="12">
        <v>0.66669999999999996</v>
      </c>
      <c r="P547" s="12">
        <v>0.57140000000000002</v>
      </c>
      <c r="Q547" s="15" t="e">
        <f>0/0</f>
        <v>#DIV/0!</v>
      </c>
      <c r="R547" s="15" t="e">
        <f>0/0</f>
        <v>#DIV/0!</v>
      </c>
      <c r="S547" s="15" t="e">
        <f>0/0</f>
        <v>#DIV/0!</v>
      </c>
      <c r="T547" s="35">
        <v>0.57909999999999995</v>
      </c>
    </row>
    <row r="548" spans="1:20" ht="18" customHeight="1">
      <c r="A548" s="110">
        <v>44702</v>
      </c>
      <c r="B548" s="17" t="s">
        <v>20</v>
      </c>
      <c r="C548" s="10">
        <v>0</v>
      </c>
      <c r="D548" s="10">
        <v>0</v>
      </c>
      <c r="E548" s="10">
        <v>0</v>
      </c>
      <c r="F548" s="10">
        <v>4</v>
      </c>
      <c r="G548" s="10">
        <v>0</v>
      </c>
      <c r="H548" s="10">
        <v>0</v>
      </c>
      <c r="I548" s="10">
        <v>31</v>
      </c>
      <c r="J548" s="10">
        <v>1</v>
      </c>
      <c r="K548" s="10">
        <v>3</v>
      </c>
      <c r="L548" s="10">
        <v>2</v>
      </c>
      <c r="M548" s="10">
        <v>10</v>
      </c>
      <c r="N548" s="10">
        <v>0</v>
      </c>
      <c r="O548" s="10">
        <v>1</v>
      </c>
      <c r="P548" s="10">
        <v>0</v>
      </c>
      <c r="Q548" s="10">
        <v>0</v>
      </c>
      <c r="R548" s="10">
        <v>0</v>
      </c>
      <c r="S548" s="10">
        <v>0</v>
      </c>
      <c r="T548" s="11">
        <f>SUM(C548:S548)</f>
        <v>52</v>
      </c>
    </row>
    <row r="549" spans="1:20" ht="18" customHeight="1">
      <c r="A549" s="111"/>
      <c r="B549" s="17" t="s">
        <v>21</v>
      </c>
      <c r="C549" s="10">
        <v>26</v>
      </c>
      <c r="D549" s="10">
        <v>39</v>
      </c>
      <c r="E549" s="10">
        <v>15</v>
      </c>
      <c r="F549" s="10">
        <v>76</v>
      </c>
      <c r="G549" s="10">
        <v>14</v>
      </c>
      <c r="H549" s="10">
        <v>126</v>
      </c>
      <c r="I549" s="10">
        <v>124</v>
      </c>
      <c r="J549" s="10">
        <v>9</v>
      </c>
      <c r="K549" s="10">
        <v>30</v>
      </c>
      <c r="L549" s="10">
        <v>0</v>
      </c>
      <c r="M549" s="10">
        <v>64</v>
      </c>
      <c r="N549" s="10">
        <v>0</v>
      </c>
      <c r="O549" s="10">
        <v>12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540</v>
      </c>
    </row>
    <row r="550" spans="1:20" ht="18" customHeight="1">
      <c r="A550" s="111"/>
      <c r="B550" s="17" t="s">
        <v>24</v>
      </c>
      <c r="C550" s="10">
        <v>31</v>
      </c>
      <c r="D550" s="10">
        <v>42</v>
      </c>
      <c r="E550" s="10">
        <v>15</v>
      </c>
      <c r="F550" s="10">
        <v>81</v>
      </c>
      <c r="G550" s="10">
        <v>14</v>
      </c>
      <c r="H550" s="10">
        <v>129</v>
      </c>
      <c r="I550" s="10">
        <v>169</v>
      </c>
      <c r="J550" s="10">
        <v>12</v>
      </c>
      <c r="K550" s="10">
        <v>34</v>
      </c>
      <c r="L550" s="10">
        <v>2</v>
      </c>
      <c r="M550" s="10">
        <v>75</v>
      </c>
      <c r="N550" s="10">
        <v>0</v>
      </c>
      <c r="O550" s="10">
        <v>13</v>
      </c>
      <c r="P550" s="10">
        <v>5</v>
      </c>
      <c r="Q550" s="10">
        <v>0</v>
      </c>
      <c r="R550" s="10">
        <v>0</v>
      </c>
      <c r="S550" s="10">
        <v>0</v>
      </c>
      <c r="T550" s="11">
        <f>SUM(C550:S550)</f>
        <v>622</v>
      </c>
    </row>
    <row r="551" spans="1:20" ht="18" customHeight="1">
      <c r="A551" s="111"/>
      <c r="B551" s="17" t="s">
        <v>25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1">
        <f>SUM(C551:S551)</f>
        <v>0</v>
      </c>
    </row>
    <row r="552" spans="1:20" ht="18" customHeight="1">
      <c r="A552" s="111"/>
      <c r="B552" s="17" t="s">
        <v>26</v>
      </c>
      <c r="C552" s="12">
        <f t="shared" ref="C552:T552" si="213">C551/(C550+C551)</f>
        <v>0</v>
      </c>
      <c r="D552" s="12">
        <f t="shared" si="213"/>
        <v>0</v>
      </c>
      <c r="E552" s="12">
        <f t="shared" si="213"/>
        <v>0</v>
      </c>
      <c r="F552" s="12">
        <f t="shared" si="213"/>
        <v>0</v>
      </c>
      <c r="G552" s="12">
        <f t="shared" si="213"/>
        <v>0</v>
      </c>
      <c r="H552" s="12">
        <f t="shared" si="213"/>
        <v>0</v>
      </c>
      <c r="I552" s="12">
        <f t="shared" si="213"/>
        <v>0</v>
      </c>
      <c r="J552" s="12">
        <f t="shared" si="213"/>
        <v>0</v>
      </c>
      <c r="K552" s="12">
        <f t="shared" si="213"/>
        <v>0</v>
      </c>
      <c r="L552" s="12">
        <f t="shared" si="213"/>
        <v>0</v>
      </c>
      <c r="M552" s="12">
        <f t="shared" si="213"/>
        <v>0</v>
      </c>
      <c r="N552" s="12" t="e">
        <f t="shared" si="213"/>
        <v>#DIV/0!</v>
      </c>
      <c r="O552" s="12">
        <f t="shared" si="213"/>
        <v>0</v>
      </c>
      <c r="P552" s="12">
        <f t="shared" si="213"/>
        <v>0</v>
      </c>
      <c r="Q552" s="12" t="e">
        <f t="shared" si="213"/>
        <v>#DIV/0!</v>
      </c>
      <c r="R552" s="12" t="e">
        <f t="shared" si="213"/>
        <v>#DIV/0!</v>
      </c>
      <c r="S552" s="12" t="e">
        <f t="shared" si="213"/>
        <v>#DIV/0!</v>
      </c>
      <c r="T552" s="13">
        <f t="shared" si="213"/>
        <v>0</v>
      </c>
    </row>
    <row r="553" spans="1:20" ht="18" customHeight="1">
      <c r="A553" s="111"/>
      <c r="B553" s="17" t="s">
        <v>22</v>
      </c>
      <c r="C553" s="10">
        <v>23</v>
      </c>
      <c r="D553" s="10">
        <v>9</v>
      </c>
      <c r="E553" s="10">
        <v>3</v>
      </c>
      <c r="F553" s="14">
        <v>34</v>
      </c>
      <c r="G553" s="10">
        <v>9</v>
      </c>
      <c r="H553" s="10">
        <v>76</v>
      </c>
      <c r="I553" s="10">
        <v>28</v>
      </c>
      <c r="J553" s="10">
        <v>6</v>
      </c>
      <c r="K553" s="10">
        <v>23</v>
      </c>
      <c r="L553" s="10">
        <v>0</v>
      </c>
      <c r="M553" s="10">
        <v>31</v>
      </c>
      <c r="N553" s="10">
        <v>0</v>
      </c>
      <c r="O553" s="10">
        <v>5</v>
      </c>
      <c r="P553" s="10">
        <v>4</v>
      </c>
      <c r="Q553" s="10">
        <v>0</v>
      </c>
      <c r="R553" s="10">
        <v>0</v>
      </c>
      <c r="S553" s="10">
        <v>0</v>
      </c>
      <c r="T553" s="11">
        <f>SUM(C553:S553)</f>
        <v>251</v>
      </c>
    </row>
    <row r="554" spans="1:20" ht="18" customHeight="1">
      <c r="A554" s="111"/>
      <c r="B554" s="17" t="s">
        <v>23</v>
      </c>
      <c r="C554" s="15">
        <f t="shared" ref="C554:T554" si="214">(C548+C549)/C553</f>
        <v>1.1304347826086956</v>
      </c>
      <c r="D554" s="15">
        <f t="shared" si="214"/>
        <v>4.333333333333333</v>
      </c>
      <c r="E554" s="15">
        <f t="shared" si="214"/>
        <v>5</v>
      </c>
      <c r="F554" s="15">
        <f t="shared" si="214"/>
        <v>2.3529411764705883</v>
      </c>
      <c r="G554" s="15">
        <f t="shared" si="214"/>
        <v>1.5555555555555556</v>
      </c>
      <c r="H554" s="15">
        <f t="shared" si="214"/>
        <v>1.6578947368421053</v>
      </c>
      <c r="I554" s="15">
        <f t="shared" si="214"/>
        <v>5.5357142857142856</v>
      </c>
      <c r="J554" s="15">
        <f t="shared" si="214"/>
        <v>1.6666666666666667</v>
      </c>
      <c r="K554" s="15">
        <f t="shared" si="214"/>
        <v>1.4347826086956521</v>
      </c>
      <c r="L554" s="15" t="e">
        <f t="shared" si="214"/>
        <v>#DIV/0!</v>
      </c>
      <c r="M554" s="15">
        <f t="shared" si="214"/>
        <v>2.3870967741935485</v>
      </c>
      <c r="N554" s="15" t="e">
        <f t="shared" si="214"/>
        <v>#DIV/0!</v>
      </c>
      <c r="O554" s="15">
        <f t="shared" si="214"/>
        <v>2.6</v>
      </c>
      <c r="P554" s="15">
        <f t="shared" si="214"/>
        <v>1.25</v>
      </c>
      <c r="Q554" s="15" t="e">
        <f t="shared" si="214"/>
        <v>#DIV/0!</v>
      </c>
      <c r="R554" s="15" t="e">
        <f t="shared" si="214"/>
        <v>#DIV/0!</v>
      </c>
      <c r="S554" s="15" t="e">
        <f t="shared" si="214"/>
        <v>#DIV/0!</v>
      </c>
      <c r="T554" s="16">
        <f t="shared" si="214"/>
        <v>2.358565737051793</v>
      </c>
    </row>
    <row r="555" spans="1:20" ht="18" customHeight="1">
      <c r="A555" s="111"/>
      <c r="B555" s="17" t="s">
        <v>37</v>
      </c>
      <c r="C555" s="12">
        <v>0.60870000000000002</v>
      </c>
      <c r="D555" s="12">
        <v>0.33329999999999999</v>
      </c>
      <c r="E555" s="12">
        <v>0.33329999999999999</v>
      </c>
      <c r="F555" s="12">
        <v>0.55879999999999996</v>
      </c>
      <c r="G555" s="12">
        <v>0.88890000000000002</v>
      </c>
      <c r="H555" s="12">
        <v>0.53949999999999998</v>
      </c>
      <c r="I555" s="12">
        <v>0.60709999999999997</v>
      </c>
      <c r="J555" s="12">
        <v>0.33329999999999999</v>
      </c>
      <c r="K555" s="12">
        <v>0.69569999999999999</v>
      </c>
      <c r="L555" s="15" t="e">
        <f>0/0</f>
        <v>#DIV/0!</v>
      </c>
      <c r="M555" s="12">
        <v>0.6129</v>
      </c>
      <c r="N555" s="15" t="e">
        <f>0/0</f>
        <v>#DIV/0!</v>
      </c>
      <c r="O555" s="12">
        <v>0.6</v>
      </c>
      <c r="P555" s="12">
        <v>0.75</v>
      </c>
      <c r="Q555" s="15" t="e">
        <f>0/0</f>
        <v>#DIV/0!</v>
      </c>
      <c r="R555" s="15" t="e">
        <f>0/0</f>
        <v>#DIV/0!</v>
      </c>
      <c r="S555" s="15" t="e">
        <f>0/0</f>
        <v>#DIV/0!</v>
      </c>
      <c r="T555" s="35">
        <v>0.5857</v>
      </c>
    </row>
    <row r="556" spans="1:20" ht="18" customHeight="1">
      <c r="A556" s="110">
        <v>44703</v>
      </c>
      <c r="B556" s="17" t="s">
        <v>20</v>
      </c>
      <c r="C556" s="10">
        <v>5</v>
      </c>
      <c r="D556" s="10">
        <v>3</v>
      </c>
      <c r="E556" s="10">
        <v>0</v>
      </c>
      <c r="F556" s="10">
        <v>2</v>
      </c>
      <c r="G556" s="10">
        <v>0</v>
      </c>
      <c r="H556" s="10">
        <v>3</v>
      </c>
      <c r="I556" s="10">
        <v>23</v>
      </c>
      <c r="J556" s="10">
        <v>2</v>
      </c>
      <c r="K556" s="10">
        <v>6</v>
      </c>
      <c r="L556" s="10">
        <v>1</v>
      </c>
      <c r="M556" s="10">
        <v>10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1">
        <f>SUM(C556:S556)</f>
        <v>55</v>
      </c>
    </row>
    <row r="557" spans="1:20" ht="18" customHeight="1">
      <c r="A557" s="111"/>
      <c r="B557" s="17" t="s">
        <v>21</v>
      </c>
      <c r="C557" s="10">
        <v>36</v>
      </c>
      <c r="D557" s="10">
        <v>38</v>
      </c>
      <c r="E557" s="10">
        <v>25</v>
      </c>
      <c r="F557" s="10">
        <v>55</v>
      </c>
      <c r="G557" s="10">
        <v>12</v>
      </c>
      <c r="H557" s="10">
        <v>113</v>
      </c>
      <c r="I557" s="10">
        <v>95</v>
      </c>
      <c r="J557" s="10">
        <v>12</v>
      </c>
      <c r="K557" s="10">
        <v>25</v>
      </c>
      <c r="L557" s="10">
        <v>0</v>
      </c>
      <c r="M557" s="10">
        <v>47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465</v>
      </c>
    </row>
    <row r="558" spans="1:20" ht="18" customHeight="1">
      <c r="A558" s="111"/>
      <c r="B558" s="17" t="s">
        <v>24</v>
      </c>
      <c r="C558" s="10">
        <v>43</v>
      </c>
      <c r="D558" s="10">
        <v>42</v>
      </c>
      <c r="E558" s="10">
        <v>27</v>
      </c>
      <c r="F558" s="10">
        <v>62</v>
      </c>
      <c r="G558" s="10">
        <v>12</v>
      </c>
      <c r="H558" s="10">
        <v>116</v>
      </c>
      <c r="I558" s="10">
        <v>139</v>
      </c>
      <c r="J558" s="10">
        <v>15</v>
      </c>
      <c r="K558" s="10">
        <v>34</v>
      </c>
      <c r="L558" s="10">
        <v>2</v>
      </c>
      <c r="M558" s="10">
        <v>59</v>
      </c>
      <c r="N558" s="10">
        <v>0</v>
      </c>
      <c r="O558" s="10">
        <v>5</v>
      </c>
      <c r="P558" s="10">
        <v>2</v>
      </c>
      <c r="Q558" s="10">
        <v>0</v>
      </c>
      <c r="R558" s="10">
        <v>0</v>
      </c>
      <c r="S558" s="10">
        <v>0</v>
      </c>
      <c r="T558" s="11">
        <f>SUM(C558:S558)</f>
        <v>558</v>
      </c>
    </row>
    <row r="559" spans="1:20" ht="18" customHeight="1">
      <c r="A559" s="111"/>
      <c r="B559" s="17" t="s">
        <v>25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1">
        <f>SUM(C559:S559)</f>
        <v>0</v>
      </c>
    </row>
    <row r="560" spans="1:20" ht="18" customHeight="1">
      <c r="A560" s="111"/>
      <c r="B560" s="17" t="s">
        <v>26</v>
      </c>
      <c r="C560" s="12">
        <f t="shared" ref="C560:T560" si="215">C559/(C558+C559)</f>
        <v>0</v>
      </c>
      <c r="D560" s="12">
        <f t="shared" si="215"/>
        <v>0</v>
      </c>
      <c r="E560" s="12">
        <f t="shared" si="215"/>
        <v>0</v>
      </c>
      <c r="F560" s="12">
        <f t="shared" si="215"/>
        <v>0</v>
      </c>
      <c r="G560" s="12">
        <f t="shared" si="215"/>
        <v>0</v>
      </c>
      <c r="H560" s="12">
        <f t="shared" si="215"/>
        <v>0</v>
      </c>
      <c r="I560" s="12">
        <f t="shared" si="215"/>
        <v>0</v>
      </c>
      <c r="J560" s="12">
        <f t="shared" si="215"/>
        <v>0</v>
      </c>
      <c r="K560" s="12">
        <f t="shared" si="215"/>
        <v>0</v>
      </c>
      <c r="L560" s="12">
        <f t="shared" si="215"/>
        <v>0</v>
      </c>
      <c r="M560" s="12">
        <f t="shared" si="215"/>
        <v>0</v>
      </c>
      <c r="N560" s="12" t="e">
        <f t="shared" si="215"/>
        <v>#DIV/0!</v>
      </c>
      <c r="O560" s="12">
        <f t="shared" si="215"/>
        <v>0</v>
      </c>
      <c r="P560" s="12">
        <f t="shared" si="215"/>
        <v>0</v>
      </c>
      <c r="Q560" s="12" t="e">
        <f t="shared" si="215"/>
        <v>#DIV/0!</v>
      </c>
      <c r="R560" s="12" t="e">
        <f t="shared" si="215"/>
        <v>#DIV/0!</v>
      </c>
      <c r="S560" s="12" t="e">
        <f t="shared" si="215"/>
        <v>#DIV/0!</v>
      </c>
      <c r="T560" s="13">
        <f t="shared" si="215"/>
        <v>0</v>
      </c>
    </row>
    <row r="561" spans="1:20" ht="18" customHeight="1">
      <c r="A561" s="111"/>
      <c r="B561" s="17" t="s">
        <v>22</v>
      </c>
      <c r="C561" s="10">
        <v>29</v>
      </c>
      <c r="D561" s="10">
        <v>11</v>
      </c>
      <c r="E561" s="10">
        <v>10</v>
      </c>
      <c r="F561" s="14">
        <v>28</v>
      </c>
      <c r="G561" s="10">
        <v>6</v>
      </c>
      <c r="H561" s="10">
        <v>66</v>
      </c>
      <c r="I561" s="10">
        <v>14</v>
      </c>
      <c r="J561" s="10">
        <v>3</v>
      </c>
      <c r="K561" s="10">
        <v>21</v>
      </c>
      <c r="L561" s="10">
        <v>0</v>
      </c>
      <c r="M561" s="10">
        <v>32</v>
      </c>
      <c r="N561" s="10">
        <v>0</v>
      </c>
      <c r="O561" s="10">
        <v>3</v>
      </c>
      <c r="P561" s="10">
        <v>2</v>
      </c>
      <c r="Q561" s="10">
        <v>0</v>
      </c>
      <c r="R561" s="10">
        <v>0</v>
      </c>
      <c r="S561" s="10">
        <v>0</v>
      </c>
      <c r="T561" s="11">
        <f>SUM(C561:S561)</f>
        <v>225</v>
      </c>
    </row>
    <row r="562" spans="1:20" ht="18" customHeight="1">
      <c r="A562" s="111"/>
      <c r="B562" s="17" t="s">
        <v>23</v>
      </c>
      <c r="C562" s="15">
        <f t="shared" ref="C562:T562" si="216">(C556+C557)/C561</f>
        <v>1.4137931034482758</v>
      </c>
      <c r="D562" s="15">
        <f t="shared" si="216"/>
        <v>3.7272727272727271</v>
      </c>
      <c r="E562" s="15">
        <f t="shared" si="216"/>
        <v>2.5</v>
      </c>
      <c r="F562" s="15">
        <f t="shared" si="216"/>
        <v>2.0357142857142856</v>
      </c>
      <c r="G562" s="15">
        <f t="shared" si="216"/>
        <v>2</v>
      </c>
      <c r="H562" s="15">
        <f t="shared" si="216"/>
        <v>1.7575757575757576</v>
      </c>
      <c r="I562" s="15">
        <f t="shared" si="216"/>
        <v>8.4285714285714288</v>
      </c>
      <c r="J562" s="15">
        <f t="shared" si="216"/>
        <v>4.666666666666667</v>
      </c>
      <c r="K562" s="15">
        <f t="shared" si="216"/>
        <v>1.4761904761904763</v>
      </c>
      <c r="L562" s="15" t="e">
        <f t="shared" si="216"/>
        <v>#DIV/0!</v>
      </c>
      <c r="M562" s="15">
        <f t="shared" si="216"/>
        <v>1.78125</v>
      </c>
      <c r="N562" s="15" t="e">
        <f t="shared" si="216"/>
        <v>#DIV/0!</v>
      </c>
      <c r="O562" s="15">
        <f t="shared" si="216"/>
        <v>1.6666666666666667</v>
      </c>
      <c r="P562" s="15">
        <f t="shared" si="216"/>
        <v>1</v>
      </c>
      <c r="Q562" s="15" t="e">
        <f t="shared" si="216"/>
        <v>#DIV/0!</v>
      </c>
      <c r="R562" s="15" t="e">
        <f t="shared" si="216"/>
        <v>#DIV/0!</v>
      </c>
      <c r="S562" s="15" t="e">
        <f t="shared" si="216"/>
        <v>#DIV/0!</v>
      </c>
      <c r="T562" s="16">
        <f t="shared" si="216"/>
        <v>2.3111111111111109</v>
      </c>
    </row>
    <row r="563" spans="1:20" ht="18" customHeight="1">
      <c r="A563" s="111"/>
      <c r="B563" s="17" t="s">
        <v>37</v>
      </c>
      <c r="C563" s="12">
        <v>0.51719999999999999</v>
      </c>
      <c r="D563" s="12">
        <v>0.54549999999999998</v>
      </c>
      <c r="E563" s="12">
        <v>0.1</v>
      </c>
      <c r="F563" s="12">
        <v>0.64290000000000003</v>
      </c>
      <c r="G563" s="12">
        <v>1</v>
      </c>
      <c r="H563" s="12">
        <v>0.51519999999999999</v>
      </c>
      <c r="I563" s="12">
        <v>0.5</v>
      </c>
      <c r="J563" s="12">
        <v>0</v>
      </c>
      <c r="K563" s="12">
        <v>0.42859999999999998</v>
      </c>
      <c r="L563" s="15" t="e">
        <f>0/0</f>
        <v>#DIV/0!</v>
      </c>
      <c r="M563" s="12">
        <v>0.53129999999999999</v>
      </c>
      <c r="N563" s="15" t="e">
        <f>0/0</f>
        <v>#DIV/0!</v>
      </c>
      <c r="O563" s="12">
        <v>1</v>
      </c>
      <c r="P563" s="12">
        <v>0</v>
      </c>
      <c r="Q563" s="15" t="e">
        <f>0/0</f>
        <v>#DIV/0!</v>
      </c>
      <c r="R563" s="15" t="e">
        <f>0/0</f>
        <v>#DIV/0!</v>
      </c>
      <c r="S563" s="15" t="e">
        <f>0/0</f>
        <v>#DIV/0!</v>
      </c>
      <c r="T563" s="35">
        <v>0.52</v>
      </c>
    </row>
    <row r="564" spans="1:20" ht="18" customHeight="1">
      <c r="A564" s="110">
        <v>44704</v>
      </c>
      <c r="B564" s="17" t="s">
        <v>20</v>
      </c>
      <c r="C564" s="10">
        <v>2</v>
      </c>
      <c r="D564" s="10">
        <v>1</v>
      </c>
      <c r="E564" s="10">
        <v>2</v>
      </c>
      <c r="F564" s="10">
        <v>7</v>
      </c>
      <c r="G564" s="10">
        <v>1</v>
      </c>
      <c r="H564" s="10">
        <v>6</v>
      </c>
      <c r="I564" s="10">
        <v>23</v>
      </c>
      <c r="J564" s="10">
        <v>1</v>
      </c>
      <c r="K564" s="10">
        <v>6</v>
      </c>
      <c r="L564" s="10">
        <v>2</v>
      </c>
      <c r="M564" s="10">
        <v>7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1">
        <f>SUM(C564:S564)</f>
        <v>58</v>
      </c>
    </row>
    <row r="565" spans="1:20" ht="18" customHeight="1">
      <c r="A565" s="111"/>
      <c r="B565" s="17" t="s">
        <v>21</v>
      </c>
      <c r="C565" s="10">
        <v>17</v>
      </c>
      <c r="D565" s="10">
        <v>26</v>
      </c>
      <c r="E565" s="10">
        <v>14</v>
      </c>
      <c r="F565" s="10">
        <v>50</v>
      </c>
      <c r="G565" s="10">
        <v>11</v>
      </c>
      <c r="H565" s="10">
        <v>79</v>
      </c>
      <c r="I565" s="10">
        <v>95</v>
      </c>
      <c r="J565" s="10">
        <v>11</v>
      </c>
      <c r="K565" s="10">
        <v>24</v>
      </c>
      <c r="L565" s="10">
        <v>0</v>
      </c>
      <c r="M565" s="10">
        <v>53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390</v>
      </c>
    </row>
    <row r="566" spans="1:20" ht="18" customHeight="1">
      <c r="A566" s="111"/>
      <c r="B566" s="17" t="s">
        <v>24</v>
      </c>
      <c r="C566" s="10">
        <v>31</v>
      </c>
      <c r="D566" s="10">
        <v>27</v>
      </c>
      <c r="E566" s="10">
        <v>16</v>
      </c>
      <c r="F566" s="10">
        <v>57</v>
      </c>
      <c r="G566" s="10">
        <v>12</v>
      </c>
      <c r="H566" s="10">
        <v>88</v>
      </c>
      <c r="I566" s="10">
        <v>131</v>
      </c>
      <c r="J566" s="10">
        <v>14</v>
      </c>
      <c r="K566" s="10">
        <v>31</v>
      </c>
      <c r="L566" s="10">
        <v>3</v>
      </c>
      <c r="M566" s="10">
        <v>60</v>
      </c>
      <c r="N566" s="10">
        <v>0</v>
      </c>
      <c r="O566" s="10">
        <v>7</v>
      </c>
      <c r="P566" s="10">
        <v>3</v>
      </c>
      <c r="Q566" s="10">
        <v>0</v>
      </c>
      <c r="R566" s="10">
        <v>0</v>
      </c>
      <c r="S566" s="10">
        <v>0</v>
      </c>
      <c r="T566" s="11">
        <f>SUM(C566:S566)</f>
        <v>480</v>
      </c>
    </row>
    <row r="567" spans="1:20" ht="18" customHeight="1">
      <c r="A567" s="111"/>
      <c r="B567" s="17" t="s">
        <v>25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1">
        <f>SUM(C567:S567)</f>
        <v>0</v>
      </c>
    </row>
    <row r="568" spans="1:20" ht="18" customHeight="1">
      <c r="A568" s="111"/>
      <c r="B568" s="17" t="s">
        <v>26</v>
      </c>
      <c r="C568" s="12">
        <f t="shared" ref="C568:T568" si="217">C567/(C566+C567)</f>
        <v>0</v>
      </c>
      <c r="D568" s="12">
        <f t="shared" si="217"/>
        <v>0</v>
      </c>
      <c r="E568" s="12">
        <f t="shared" si="217"/>
        <v>0</v>
      </c>
      <c r="F568" s="12">
        <f t="shared" si="217"/>
        <v>0</v>
      </c>
      <c r="G568" s="12">
        <f t="shared" si="217"/>
        <v>0</v>
      </c>
      <c r="H568" s="12">
        <f t="shared" si="217"/>
        <v>0</v>
      </c>
      <c r="I568" s="12">
        <f t="shared" si="217"/>
        <v>0</v>
      </c>
      <c r="J568" s="12">
        <f t="shared" si="217"/>
        <v>0</v>
      </c>
      <c r="K568" s="12">
        <f t="shared" si="217"/>
        <v>0</v>
      </c>
      <c r="L568" s="12">
        <f t="shared" si="217"/>
        <v>0</v>
      </c>
      <c r="M568" s="12">
        <f t="shared" si="217"/>
        <v>0</v>
      </c>
      <c r="N568" s="12" t="e">
        <f t="shared" si="217"/>
        <v>#DIV/0!</v>
      </c>
      <c r="O568" s="12">
        <f t="shared" si="217"/>
        <v>0</v>
      </c>
      <c r="P568" s="12">
        <f t="shared" si="217"/>
        <v>0</v>
      </c>
      <c r="Q568" s="12" t="e">
        <f t="shared" si="217"/>
        <v>#DIV/0!</v>
      </c>
      <c r="R568" s="12" t="e">
        <f t="shared" si="217"/>
        <v>#DIV/0!</v>
      </c>
      <c r="S568" s="12" t="e">
        <f t="shared" si="217"/>
        <v>#DIV/0!</v>
      </c>
      <c r="T568" s="13">
        <f t="shared" si="217"/>
        <v>0</v>
      </c>
    </row>
    <row r="569" spans="1:20" ht="18" customHeight="1">
      <c r="A569" s="111"/>
      <c r="B569" s="17" t="s">
        <v>22</v>
      </c>
      <c r="C569" s="10">
        <v>21</v>
      </c>
      <c r="D569" s="10">
        <v>9</v>
      </c>
      <c r="E569" s="10">
        <v>4</v>
      </c>
      <c r="F569" s="14">
        <v>19</v>
      </c>
      <c r="G569" s="10">
        <v>6</v>
      </c>
      <c r="H569" s="10">
        <v>50</v>
      </c>
      <c r="I569" s="10">
        <v>20</v>
      </c>
      <c r="J569" s="10">
        <v>2</v>
      </c>
      <c r="K569" s="10">
        <v>20</v>
      </c>
      <c r="L569" s="10">
        <v>1</v>
      </c>
      <c r="M569" s="10">
        <v>22</v>
      </c>
      <c r="N569" s="10">
        <v>0</v>
      </c>
      <c r="O569" s="10">
        <v>4</v>
      </c>
      <c r="P569" s="10">
        <v>3</v>
      </c>
      <c r="Q569" s="10">
        <v>0</v>
      </c>
      <c r="R569" s="10">
        <v>0</v>
      </c>
      <c r="S569" s="10">
        <v>0</v>
      </c>
      <c r="T569" s="11">
        <f>SUM(C569:S569)</f>
        <v>181</v>
      </c>
    </row>
    <row r="570" spans="1:20" ht="18" customHeight="1">
      <c r="A570" s="111"/>
      <c r="B570" s="17" t="s">
        <v>23</v>
      </c>
      <c r="C570" s="15">
        <f t="shared" ref="C570:T570" si="218">(C564+C565)/C569</f>
        <v>0.90476190476190477</v>
      </c>
      <c r="D570" s="15">
        <f t="shared" si="218"/>
        <v>3</v>
      </c>
      <c r="E570" s="15">
        <f t="shared" si="218"/>
        <v>4</v>
      </c>
      <c r="F570" s="15">
        <f t="shared" si="218"/>
        <v>3</v>
      </c>
      <c r="G570" s="15">
        <f t="shared" si="218"/>
        <v>2</v>
      </c>
      <c r="H570" s="15">
        <f t="shared" si="218"/>
        <v>1.7</v>
      </c>
      <c r="I570" s="15">
        <f t="shared" si="218"/>
        <v>5.9</v>
      </c>
      <c r="J570" s="15">
        <f t="shared" si="218"/>
        <v>6</v>
      </c>
      <c r="K570" s="15">
        <f t="shared" si="218"/>
        <v>1.5</v>
      </c>
      <c r="L570" s="15">
        <f t="shared" si="218"/>
        <v>2</v>
      </c>
      <c r="M570" s="15">
        <f t="shared" si="218"/>
        <v>2.7272727272727271</v>
      </c>
      <c r="N570" s="15" t="e">
        <f t="shared" si="218"/>
        <v>#DIV/0!</v>
      </c>
      <c r="O570" s="15">
        <f t="shared" si="218"/>
        <v>1.75</v>
      </c>
      <c r="P570" s="15">
        <f t="shared" si="218"/>
        <v>1</v>
      </c>
      <c r="Q570" s="15" t="e">
        <f t="shared" si="218"/>
        <v>#DIV/0!</v>
      </c>
      <c r="R570" s="15" t="e">
        <f t="shared" si="218"/>
        <v>#DIV/0!</v>
      </c>
      <c r="S570" s="15" t="e">
        <f t="shared" si="218"/>
        <v>#DIV/0!</v>
      </c>
      <c r="T570" s="16">
        <f t="shared" si="218"/>
        <v>2.4751381215469612</v>
      </c>
    </row>
    <row r="571" spans="1:20" ht="18" customHeight="1">
      <c r="A571" s="111"/>
      <c r="B571" s="17" t="s">
        <v>37</v>
      </c>
      <c r="C571" s="12">
        <v>0.42859999999999998</v>
      </c>
      <c r="D571" s="12">
        <v>0.1111</v>
      </c>
      <c r="E571" s="12">
        <v>0.25</v>
      </c>
      <c r="F571" s="12">
        <v>0.78949999999999998</v>
      </c>
      <c r="G571" s="12">
        <v>1</v>
      </c>
      <c r="H571" s="12">
        <v>0.64</v>
      </c>
      <c r="I571" s="12">
        <v>0.45</v>
      </c>
      <c r="J571" s="12">
        <v>1</v>
      </c>
      <c r="K571" s="12">
        <v>0.4</v>
      </c>
      <c r="L571" s="12">
        <v>0</v>
      </c>
      <c r="M571" s="12">
        <v>0.63639999999999997</v>
      </c>
      <c r="N571" s="15" t="e">
        <f>0/0</f>
        <v>#DIV/0!</v>
      </c>
      <c r="O571" s="12">
        <v>0.75</v>
      </c>
      <c r="P571" s="12">
        <v>0.66669999999999996</v>
      </c>
      <c r="Q571" s="15" t="e">
        <f>0/0</f>
        <v>#DIV/0!</v>
      </c>
      <c r="R571" s="15" t="e">
        <f>0/0</f>
        <v>#DIV/0!</v>
      </c>
      <c r="S571" s="15" t="e">
        <f>0/0</f>
        <v>#DIV/0!</v>
      </c>
      <c r="T571" s="35">
        <v>0.5635</v>
      </c>
    </row>
    <row r="572" spans="1:20" ht="18" customHeight="1">
      <c r="A572" s="110">
        <v>44705</v>
      </c>
      <c r="B572" s="17" t="s">
        <v>20</v>
      </c>
      <c r="C572" s="10">
        <v>12</v>
      </c>
      <c r="D572" s="10">
        <v>1</v>
      </c>
      <c r="E572" s="10">
        <v>0</v>
      </c>
      <c r="F572" s="10">
        <v>4</v>
      </c>
      <c r="G572" s="10">
        <v>1</v>
      </c>
      <c r="H572" s="10">
        <v>3</v>
      </c>
      <c r="I572" s="10">
        <v>13</v>
      </c>
      <c r="J572" s="10">
        <v>2</v>
      </c>
      <c r="K572" s="10">
        <v>3</v>
      </c>
      <c r="L572" s="10">
        <v>1</v>
      </c>
      <c r="M572" s="10">
        <v>4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1">
        <f>SUM(C572:S572)</f>
        <v>44</v>
      </c>
    </row>
    <row r="573" spans="1:20" ht="18" customHeight="1">
      <c r="A573" s="111"/>
      <c r="B573" s="17" t="s">
        <v>21</v>
      </c>
      <c r="C573" s="10">
        <v>12</v>
      </c>
      <c r="D573" s="10">
        <v>20</v>
      </c>
      <c r="E573" s="10">
        <v>26</v>
      </c>
      <c r="F573" s="10">
        <v>34</v>
      </c>
      <c r="G573" s="10">
        <v>8</v>
      </c>
      <c r="H573" s="10">
        <v>51</v>
      </c>
      <c r="I573" s="10">
        <v>77</v>
      </c>
      <c r="J573" s="10">
        <v>22</v>
      </c>
      <c r="K573" s="10">
        <v>13</v>
      </c>
      <c r="L573" s="10">
        <v>1</v>
      </c>
      <c r="M573" s="10">
        <v>43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312</v>
      </c>
    </row>
    <row r="574" spans="1:20" ht="18" customHeight="1">
      <c r="A574" s="111"/>
      <c r="B574" s="17" t="s">
        <v>24</v>
      </c>
      <c r="C574" s="10">
        <v>33</v>
      </c>
      <c r="D574" s="10">
        <v>22</v>
      </c>
      <c r="E574" s="10">
        <v>26</v>
      </c>
      <c r="F574" s="10">
        <v>40</v>
      </c>
      <c r="G574" s="10">
        <v>9</v>
      </c>
      <c r="H574" s="10">
        <v>54</v>
      </c>
      <c r="I574" s="10">
        <v>103</v>
      </c>
      <c r="J574" s="10">
        <v>24</v>
      </c>
      <c r="K574" s="10">
        <v>21</v>
      </c>
      <c r="L574" s="10">
        <v>2</v>
      </c>
      <c r="M574" s="10">
        <v>47</v>
      </c>
      <c r="N574" s="10">
        <v>0</v>
      </c>
      <c r="O574" s="10">
        <v>1</v>
      </c>
      <c r="P574" s="10">
        <v>4</v>
      </c>
      <c r="Q574" s="10">
        <v>0</v>
      </c>
      <c r="R574" s="10">
        <v>0</v>
      </c>
      <c r="S574" s="10">
        <v>0</v>
      </c>
      <c r="T574" s="11">
        <f>SUM(C574:S574)</f>
        <v>386</v>
      </c>
    </row>
    <row r="575" spans="1:20" ht="18" customHeight="1">
      <c r="A575" s="111"/>
      <c r="B575" s="17" t="s">
        <v>25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1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1">
        <f>SUM(C575:S575)</f>
        <v>1</v>
      </c>
    </row>
    <row r="576" spans="1:20" ht="18" customHeight="1">
      <c r="A576" s="111"/>
      <c r="B576" s="17" t="s">
        <v>26</v>
      </c>
      <c r="C576" s="12">
        <f t="shared" ref="C576:T576" si="219">C575/(C574+C575)</f>
        <v>0</v>
      </c>
      <c r="D576" s="12">
        <f t="shared" si="219"/>
        <v>0</v>
      </c>
      <c r="E576" s="12">
        <f t="shared" si="219"/>
        <v>0</v>
      </c>
      <c r="F576" s="12">
        <f t="shared" si="219"/>
        <v>0</v>
      </c>
      <c r="G576" s="12">
        <f t="shared" si="219"/>
        <v>0</v>
      </c>
      <c r="H576" s="12">
        <f t="shared" si="219"/>
        <v>0</v>
      </c>
      <c r="I576" s="12">
        <f t="shared" si="219"/>
        <v>0</v>
      </c>
      <c r="J576" s="12">
        <f t="shared" si="219"/>
        <v>0</v>
      </c>
      <c r="K576" s="12">
        <f t="shared" si="219"/>
        <v>0</v>
      </c>
      <c r="L576" s="12">
        <f t="shared" si="219"/>
        <v>0.33333333333333331</v>
      </c>
      <c r="M576" s="12">
        <f t="shared" si="219"/>
        <v>0</v>
      </c>
      <c r="N576" s="12" t="e">
        <f t="shared" si="219"/>
        <v>#DIV/0!</v>
      </c>
      <c r="O576" s="12">
        <f t="shared" si="219"/>
        <v>0</v>
      </c>
      <c r="P576" s="12">
        <f t="shared" si="219"/>
        <v>0</v>
      </c>
      <c r="Q576" s="12" t="e">
        <f t="shared" si="219"/>
        <v>#DIV/0!</v>
      </c>
      <c r="R576" s="12" t="e">
        <f t="shared" si="219"/>
        <v>#DIV/0!</v>
      </c>
      <c r="S576" s="12" t="e">
        <f t="shared" si="219"/>
        <v>#DIV/0!</v>
      </c>
      <c r="T576" s="13">
        <f t="shared" si="219"/>
        <v>2.5839793281653748E-3</v>
      </c>
    </row>
    <row r="577" spans="1:20" ht="18" customHeight="1">
      <c r="A577" s="111"/>
      <c r="B577" s="17" t="s">
        <v>22</v>
      </c>
      <c r="C577" s="10">
        <v>18</v>
      </c>
      <c r="D577" s="10">
        <v>8</v>
      </c>
      <c r="E577" s="10">
        <v>8</v>
      </c>
      <c r="F577" s="14">
        <v>23</v>
      </c>
      <c r="G577" s="10">
        <v>4</v>
      </c>
      <c r="H577" s="10">
        <v>31</v>
      </c>
      <c r="I577" s="10">
        <v>17</v>
      </c>
      <c r="J577" s="10">
        <v>3</v>
      </c>
      <c r="K577" s="10">
        <v>15</v>
      </c>
      <c r="L577" s="10">
        <v>2</v>
      </c>
      <c r="M577" s="10">
        <v>23</v>
      </c>
      <c r="N577" s="10">
        <v>0</v>
      </c>
      <c r="O577" s="10">
        <v>1</v>
      </c>
      <c r="P577" s="10">
        <v>1</v>
      </c>
      <c r="Q577" s="10">
        <v>0</v>
      </c>
      <c r="R577" s="10">
        <v>0</v>
      </c>
      <c r="S577" s="10">
        <v>0</v>
      </c>
      <c r="T577" s="11">
        <f>SUM(C577:S577)</f>
        <v>154</v>
      </c>
    </row>
    <row r="578" spans="1:20" ht="18" customHeight="1">
      <c r="A578" s="111"/>
      <c r="B578" s="17" t="s">
        <v>23</v>
      </c>
      <c r="C578" s="15">
        <f t="shared" ref="C578:T578" si="220">(C572+C573)/C577</f>
        <v>1.3333333333333333</v>
      </c>
      <c r="D578" s="15">
        <f t="shared" si="220"/>
        <v>2.625</v>
      </c>
      <c r="E578" s="15">
        <f t="shared" si="220"/>
        <v>3.25</v>
      </c>
      <c r="F578" s="15">
        <f t="shared" si="220"/>
        <v>1.6521739130434783</v>
      </c>
      <c r="G578" s="15">
        <f t="shared" si="220"/>
        <v>2.25</v>
      </c>
      <c r="H578" s="15">
        <f t="shared" si="220"/>
        <v>1.7419354838709677</v>
      </c>
      <c r="I578" s="15">
        <f t="shared" si="220"/>
        <v>5.2941176470588234</v>
      </c>
      <c r="J578" s="15">
        <f t="shared" si="220"/>
        <v>8</v>
      </c>
      <c r="K578" s="15">
        <f t="shared" si="220"/>
        <v>1.0666666666666667</v>
      </c>
      <c r="L578" s="15">
        <f t="shared" si="220"/>
        <v>1</v>
      </c>
      <c r="M578" s="15">
        <f t="shared" si="220"/>
        <v>2.0434782608695654</v>
      </c>
      <c r="N578" s="15" t="e">
        <f t="shared" si="220"/>
        <v>#DIV/0!</v>
      </c>
      <c r="O578" s="15">
        <f t="shared" si="220"/>
        <v>1</v>
      </c>
      <c r="P578" s="15">
        <f t="shared" si="220"/>
        <v>4</v>
      </c>
      <c r="Q578" s="15" t="e">
        <f t="shared" si="220"/>
        <v>#DIV/0!</v>
      </c>
      <c r="R578" s="15" t="e">
        <f t="shared" si="220"/>
        <v>#DIV/0!</v>
      </c>
      <c r="S578" s="15" t="e">
        <f t="shared" si="220"/>
        <v>#DIV/0!</v>
      </c>
      <c r="T578" s="16">
        <f t="shared" si="220"/>
        <v>2.3116883116883118</v>
      </c>
    </row>
    <row r="579" spans="1:20" ht="18" customHeight="1">
      <c r="A579" s="111"/>
      <c r="B579" s="17" t="s">
        <v>37</v>
      </c>
      <c r="C579" s="12">
        <v>0.61109999999999998</v>
      </c>
      <c r="D579" s="12">
        <v>0.625</v>
      </c>
      <c r="E579" s="12">
        <v>0.25</v>
      </c>
      <c r="F579" s="12">
        <v>0.43480000000000002</v>
      </c>
      <c r="G579" s="12">
        <v>1</v>
      </c>
      <c r="H579" s="12">
        <v>0.6452</v>
      </c>
      <c r="I579" s="12">
        <v>0.52939999999999998</v>
      </c>
      <c r="J579" s="12">
        <v>0</v>
      </c>
      <c r="K579" s="12">
        <v>0.73329999999999995</v>
      </c>
      <c r="L579" s="12">
        <v>0</v>
      </c>
      <c r="M579" s="12">
        <v>0.3478</v>
      </c>
      <c r="N579" s="15" t="e">
        <f>0/0</f>
        <v>#DIV/0!</v>
      </c>
      <c r="O579" s="12">
        <v>0</v>
      </c>
      <c r="P579" s="12">
        <v>0</v>
      </c>
      <c r="Q579" s="15" t="e">
        <f>0/0</f>
        <v>#DIV/0!</v>
      </c>
      <c r="R579" s="15" t="e">
        <f>0/0</f>
        <v>#DIV/0!</v>
      </c>
      <c r="S579" s="15" t="e">
        <f>0/0</f>
        <v>#DIV/0!</v>
      </c>
      <c r="T579" s="35">
        <v>0.51949999999999996</v>
      </c>
    </row>
    <row r="580" spans="1:20" ht="18" customHeight="1">
      <c r="A580" s="110">
        <v>44706</v>
      </c>
      <c r="B580" s="17" t="s">
        <v>20</v>
      </c>
      <c r="C580" s="10">
        <v>9</v>
      </c>
      <c r="D580" s="10">
        <v>1</v>
      </c>
      <c r="E580" s="10">
        <v>0</v>
      </c>
      <c r="F580" s="10">
        <v>3</v>
      </c>
      <c r="G580" s="10">
        <v>0</v>
      </c>
      <c r="H580" s="10">
        <v>5</v>
      </c>
      <c r="I580" s="10">
        <v>13</v>
      </c>
      <c r="J580" s="10">
        <v>0</v>
      </c>
      <c r="K580" s="10">
        <v>9</v>
      </c>
      <c r="L580" s="10">
        <v>1</v>
      </c>
      <c r="M580" s="10">
        <v>7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1">
        <f>SUM(C580:S580)</f>
        <v>48</v>
      </c>
    </row>
    <row r="581" spans="1:20" ht="18" customHeight="1">
      <c r="A581" s="111"/>
      <c r="B581" s="17" t="s">
        <v>21</v>
      </c>
      <c r="C581" s="10">
        <v>19</v>
      </c>
      <c r="D581" s="10">
        <v>19</v>
      </c>
      <c r="E581" s="10">
        <v>16</v>
      </c>
      <c r="F581" s="10">
        <v>34</v>
      </c>
      <c r="G581" s="10">
        <v>9</v>
      </c>
      <c r="H581" s="10">
        <v>34</v>
      </c>
      <c r="I581" s="10">
        <v>49</v>
      </c>
      <c r="J581" s="10">
        <v>19</v>
      </c>
      <c r="K581" s="10">
        <v>16</v>
      </c>
      <c r="L581" s="10">
        <v>3</v>
      </c>
      <c r="M581" s="10">
        <v>37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257</v>
      </c>
    </row>
    <row r="582" spans="1:20" ht="18" customHeight="1">
      <c r="A582" s="111"/>
      <c r="B582" s="17" t="s">
        <v>24</v>
      </c>
      <c r="C582" s="10">
        <v>29</v>
      </c>
      <c r="D582" s="10">
        <v>21</v>
      </c>
      <c r="E582" s="10">
        <v>16</v>
      </c>
      <c r="F582" s="10">
        <v>39</v>
      </c>
      <c r="G582" s="10">
        <v>9</v>
      </c>
      <c r="H582" s="10">
        <v>41</v>
      </c>
      <c r="I582" s="10">
        <v>83</v>
      </c>
      <c r="J582" s="10">
        <v>21</v>
      </c>
      <c r="K582" s="10">
        <v>28</v>
      </c>
      <c r="L582" s="10">
        <v>5</v>
      </c>
      <c r="M582" s="10">
        <v>44</v>
      </c>
      <c r="N582" s="10">
        <v>0</v>
      </c>
      <c r="O582" s="10">
        <v>0</v>
      </c>
      <c r="P582" s="10">
        <v>2</v>
      </c>
      <c r="Q582" s="10">
        <v>0</v>
      </c>
      <c r="R582" s="10">
        <v>0</v>
      </c>
      <c r="S582" s="10">
        <v>0</v>
      </c>
      <c r="T582" s="11">
        <f>SUM(C582:S582)</f>
        <v>338</v>
      </c>
    </row>
    <row r="583" spans="1:20" ht="18" customHeight="1">
      <c r="A583" s="111"/>
      <c r="B583" s="17" t="s">
        <v>25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1">
        <f>SUM(C583:S583)</f>
        <v>0</v>
      </c>
    </row>
    <row r="584" spans="1:20" ht="18" customHeight="1">
      <c r="A584" s="111"/>
      <c r="B584" s="17" t="s">
        <v>26</v>
      </c>
      <c r="C584" s="12">
        <f t="shared" ref="C584:T584" si="221">C583/(C582+C583)</f>
        <v>0</v>
      </c>
      <c r="D584" s="12">
        <f t="shared" si="221"/>
        <v>0</v>
      </c>
      <c r="E584" s="12">
        <f t="shared" si="221"/>
        <v>0</v>
      </c>
      <c r="F584" s="12">
        <f t="shared" si="221"/>
        <v>0</v>
      </c>
      <c r="G584" s="12">
        <f t="shared" si="221"/>
        <v>0</v>
      </c>
      <c r="H584" s="12">
        <f t="shared" si="221"/>
        <v>0</v>
      </c>
      <c r="I584" s="12">
        <f t="shared" si="221"/>
        <v>0</v>
      </c>
      <c r="J584" s="12">
        <f t="shared" si="221"/>
        <v>0</v>
      </c>
      <c r="K584" s="12">
        <f t="shared" si="221"/>
        <v>0</v>
      </c>
      <c r="L584" s="12">
        <f t="shared" si="221"/>
        <v>0</v>
      </c>
      <c r="M584" s="12">
        <f t="shared" si="221"/>
        <v>0</v>
      </c>
      <c r="N584" s="12" t="e">
        <f t="shared" si="221"/>
        <v>#DIV/0!</v>
      </c>
      <c r="O584" s="12" t="e">
        <f t="shared" si="221"/>
        <v>#DIV/0!</v>
      </c>
      <c r="P584" s="12">
        <f t="shared" si="221"/>
        <v>0</v>
      </c>
      <c r="Q584" s="12" t="e">
        <f t="shared" si="221"/>
        <v>#DIV/0!</v>
      </c>
      <c r="R584" s="12" t="e">
        <f t="shared" si="221"/>
        <v>#DIV/0!</v>
      </c>
      <c r="S584" s="12" t="e">
        <f t="shared" si="221"/>
        <v>#DIV/0!</v>
      </c>
      <c r="T584" s="13">
        <f t="shared" si="221"/>
        <v>0</v>
      </c>
    </row>
    <row r="585" spans="1:20" ht="18" customHeight="1">
      <c r="A585" s="111"/>
      <c r="B585" s="17" t="s">
        <v>22</v>
      </c>
      <c r="C585" s="10">
        <v>15</v>
      </c>
      <c r="D585" s="10">
        <v>7</v>
      </c>
      <c r="E585" s="10">
        <v>4</v>
      </c>
      <c r="F585" s="14">
        <v>22</v>
      </c>
      <c r="G585" s="10">
        <v>7</v>
      </c>
      <c r="H585" s="10">
        <v>31</v>
      </c>
      <c r="I585" s="10">
        <v>11</v>
      </c>
      <c r="J585" s="10">
        <v>2</v>
      </c>
      <c r="K585" s="10">
        <v>17</v>
      </c>
      <c r="L585" s="10">
        <v>3</v>
      </c>
      <c r="M585" s="10">
        <v>21</v>
      </c>
      <c r="N585" s="10">
        <v>0</v>
      </c>
      <c r="O585" s="10">
        <v>0</v>
      </c>
      <c r="P585" s="10">
        <v>2</v>
      </c>
      <c r="Q585" s="10">
        <v>0</v>
      </c>
      <c r="R585" s="10">
        <v>0</v>
      </c>
      <c r="S585" s="10">
        <v>0</v>
      </c>
      <c r="T585" s="11">
        <f>SUM(C585:S585)</f>
        <v>142</v>
      </c>
    </row>
    <row r="586" spans="1:20" ht="18" customHeight="1">
      <c r="A586" s="111"/>
      <c r="B586" s="17" t="s">
        <v>23</v>
      </c>
      <c r="C586" s="15">
        <f t="shared" ref="C586:T586" si="222">(C580+C581)/C585</f>
        <v>1.8666666666666667</v>
      </c>
      <c r="D586" s="15">
        <f t="shared" si="222"/>
        <v>2.8571428571428572</v>
      </c>
      <c r="E586" s="15">
        <f t="shared" si="222"/>
        <v>4</v>
      </c>
      <c r="F586" s="15">
        <f t="shared" si="222"/>
        <v>1.6818181818181819</v>
      </c>
      <c r="G586" s="15">
        <f t="shared" si="222"/>
        <v>1.2857142857142858</v>
      </c>
      <c r="H586" s="15">
        <f t="shared" si="222"/>
        <v>1.2580645161290323</v>
      </c>
      <c r="I586" s="15">
        <f t="shared" si="222"/>
        <v>5.6363636363636367</v>
      </c>
      <c r="J586" s="15">
        <f t="shared" si="222"/>
        <v>9.5</v>
      </c>
      <c r="K586" s="15">
        <f t="shared" si="222"/>
        <v>1.4705882352941178</v>
      </c>
      <c r="L586" s="15">
        <f t="shared" si="222"/>
        <v>1.3333333333333333</v>
      </c>
      <c r="M586" s="15">
        <f t="shared" si="222"/>
        <v>2.0952380952380953</v>
      </c>
      <c r="N586" s="15" t="e">
        <f t="shared" si="222"/>
        <v>#DIV/0!</v>
      </c>
      <c r="O586" s="15" t="e">
        <f t="shared" si="222"/>
        <v>#DIV/0!</v>
      </c>
      <c r="P586" s="15">
        <f t="shared" si="222"/>
        <v>1</v>
      </c>
      <c r="Q586" s="15" t="e">
        <f t="shared" si="222"/>
        <v>#DIV/0!</v>
      </c>
      <c r="R586" s="15" t="e">
        <f t="shared" si="222"/>
        <v>#DIV/0!</v>
      </c>
      <c r="S586" s="15" t="e">
        <f t="shared" si="222"/>
        <v>#DIV/0!</v>
      </c>
      <c r="T586" s="16">
        <f t="shared" si="222"/>
        <v>2.147887323943662</v>
      </c>
    </row>
    <row r="587" spans="1:20" ht="18" customHeight="1">
      <c r="A587" s="111"/>
      <c r="B587" s="17" t="s">
        <v>37</v>
      </c>
      <c r="C587" s="12">
        <v>0.4667</v>
      </c>
      <c r="D587" s="12">
        <v>0.28570000000000001</v>
      </c>
      <c r="E587" s="12">
        <v>1</v>
      </c>
      <c r="F587" s="12">
        <v>0.81820000000000004</v>
      </c>
      <c r="G587" s="12">
        <v>0.85709999999999997</v>
      </c>
      <c r="H587" s="12">
        <v>0.7419</v>
      </c>
      <c r="I587" s="12">
        <v>0.54549999999999998</v>
      </c>
      <c r="J587" s="12">
        <v>0.5</v>
      </c>
      <c r="K587" s="12">
        <v>0.35289999999999999</v>
      </c>
      <c r="L587" s="12">
        <v>0.33329999999999999</v>
      </c>
      <c r="M587" s="12">
        <v>0.38100000000000001</v>
      </c>
      <c r="N587" s="15" t="e">
        <f>0/0</f>
        <v>#DIV/0!</v>
      </c>
      <c r="O587" s="15" t="e">
        <f>0/0</f>
        <v>#DIV/0!</v>
      </c>
      <c r="P587" s="12">
        <v>0.5</v>
      </c>
      <c r="Q587" s="15" t="e">
        <f>0/0</f>
        <v>#DIV/0!</v>
      </c>
      <c r="R587" s="15" t="e">
        <f>0/0</f>
        <v>#DIV/0!</v>
      </c>
      <c r="S587" s="15" t="e">
        <f>0/0</f>
        <v>#DIV/0!</v>
      </c>
      <c r="T587" s="35">
        <v>0.58450000000000002</v>
      </c>
    </row>
    <row r="588" spans="1:20" ht="18" customHeight="1">
      <c r="A588" s="110">
        <v>44707</v>
      </c>
      <c r="B588" s="17" t="s">
        <v>20</v>
      </c>
      <c r="C588" s="10">
        <v>1</v>
      </c>
      <c r="D588" s="10">
        <v>2</v>
      </c>
      <c r="E588" s="10">
        <v>0</v>
      </c>
      <c r="F588" s="10">
        <v>4</v>
      </c>
      <c r="G588" s="10">
        <v>1</v>
      </c>
      <c r="H588" s="10">
        <v>5</v>
      </c>
      <c r="I588" s="10">
        <v>24</v>
      </c>
      <c r="J588" s="10">
        <v>4</v>
      </c>
      <c r="K588" s="10">
        <v>3</v>
      </c>
      <c r="L588" s="10">
        <v>1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1">
        <f>SUM(C588:S588)</f>
        <v>45</v>
      </c>
    </row>
    <row r="589" spans="1:20" ht="18" customHeight="1">
      <c r="A589" s="111"/>
      <c r="B589" s="17" t="s">
        <v>21</v>
      </c>
      <c r="C589" s="10">
        <v>16</v>
      </c>
      <c r="D589" s="10">
        <v>15</v>
      </c>
      <c r="E589" s="10">
        <v>8</v>
      </c>
      <c r="F589" s="10">
        <v>25</v>
      </c>
      <c r="G589" s="10">
        <v>5</v>
      </c>
      <c r="H589" s="10">
        <v>25</v>
      </c>
      <c r="I589" s="10">
        <v>41</v>
      </c>
      <c r="J589" s="10">
        <v>11</v>
      </c>
      <c r="K589" s="10">
        <v>12</v>
      </c>
      <c r="L589" s="10">
        <v>2</v>
      </c>
      <c r="M589" s="10">
        <v>35</v>
      </c>
      <c r="N589" s="10">
        <v>0</v>
      </c>
      <c r="O589" s="10">
        <v>1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200</v>
      </c>
    </row>
    <row r="590" spans="1:20" ht="18" customHeight="1">
      <c r="A590" s="111"/>
      <c r="B590" s="17" t="s">
        <v>24</v>
      </c>
      <c r="C590" s="10">
        <v>19</v>
      </c>
      <c r="D590" s="10">
        <v>18</v>
      </c>
      <c r="E590" s="10">
        <v>8</v>
      </c>
      <c r="F590" s="10">
        <v>32</v>
      </c>
      <c r="G590" s="10">
        <v>6</v>
      </c>
      <c r="H590" s="10">
        <v>30</v>
      </c>
      <c r="I590" s="10">
        <v>73</v>
      </c>
      <c r="J590" s="10">
        <v>15</v>
      </c>
      <c r="K590" s="10">
        <v>18</v>
      </c>
      <c r="L590" s="10">
        <v>4</v>
      </c>
      <c r="M590" s="10">
        <v>35</v>
      </c>
      <c r="N590" s="10">
        <v>0</v>
      </c>
      <c r="O590" s="10">
        <v>2</v>
      </c>
      <c r="P590" s="10">
        <v>4</v>
      </c>
      <c r="Q590" s="10">
        <v>0</v>
      </c>
      <c r="R590" s="10">
        <v>0</v>
      </c>
      <c r="S590" s="10">
        <v>0</v>
      </c>
      <c r="T590" s="11">
        <f>SUM(C590:S590)</f>
        <v>264</v>
      </c>
    </row>
    <row r="591" spans="1:20" ht="18" customHeight="1">
      <c r="A591" s="111"/>
      <c r="B591" s="17" t="s">
        <v>25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1">
        <f>SUM(C591:S591)</f>
        <v>0</v>
      </c>
    </row>
    <row r="592" spans="1:20" ht="18" customHeight="1">
      <c r="A592" s="111"/>
      <c r="B592" s="17" t="s">
        <v>26</v>
      </c>
      <c r="C592" s="12">
        <f t="shared" ref="C592:T592" si="223">C591/(C590+C591)</f>
        <v>0</v>
      </c>
      <c r="D592" s="12">
        <f t="shared" si="223"/>
        <v>0</v>
      </c>
      <c r="E592" s="12">
        <f t="shared" si="223"/>
        <v>0</v>
      </c>
      <c r="F592" s="12">
        <f t="shared" si="223"/>
        <v>0</v>
      </c>
      <c r="G592" s="12">
        <f t="shared" si="223"/>
        <v>0</v>
      </c>
      <c r="H592" s="12">
        <f t="shared" si="223"/>
        <v>0</v>
      </c>
      <c r="I592" s="12">
        <f t="shared" si="223"/>
        <v>0</v>
      </c>
      <c r="J592" s="12">
        <f t="shared" si="223"/>
        <v>0</v>
      </c>
      <c r="K592" s="12">
        <f t="shared" si="223"/>
        <v>0</v>
      </c>
      <c r="L592" s="12">
        <f t="shared" si="223"/>
        <v>0</v>
      </c>
      <c r="M592" s="12">
        <f t="shared" si="223"/>
        <v>0</v>
      </c>
      <c r="N592" s="12" t="e">
        <f t="shared" si="223"/>
        <v>#DIV/0!</v>
      </c>
      <c r="O592" s="12">
        <f t="shared" si="223"/>
        <v>0</v>
      </c>
      <c r="P592" s="12">
        <f t="shared" si="223"/>
        <v>0</v>
      </c>
      <c r="Q592" s="12" t="e">
        <f t="shared" si="223"/>
        <v>#DIV/0!</v>
      </c>
      <c r="R592" s="12" t="e">
        <f t="shared" si="223"/>
        <v>#DIV/0!</v>
      </c>
      <c r="S592" s="12" t="e">
        <f t="shared" si="223"/>
        <v>#DIV/0!</v>
      </c>
      <c r="T592" s="13">
        <f t="shared" si="223"/>
        <v>0</v>
      </c>
    </row>
    <row r="593" spans="1:20" ht="18" customHeight="1">
      <c r="A593" s="111"/>
      <c r="B593" s="17" t="s">
        <v>22</v>
      </c>
      <c r="C593" s="10">
        <v>17</v>
      </c>
      <c r="D593" s="10">
        <v>8</v>
      </c>
      <c r="E593" s="10">
        <v>6</v>
      </c>
      <c r="F593" s="14">
        <v>13</v>
      </c>
      <c r="G593" s="10">
        <v>3</v>
      </c>
      <c r="H593" s="10">
        <v>21</v>
      </c>
      <c r="I593" s="10">
        <v>11</v>
      </c>
      <c r="J593" s="10">
        <v>3</v>
      </c>
      <c r="K593" s="10">
        <v>11</v>
      </c>
      <c r="L593" s="10">
        <v>1</v>
      </c>
      <c r="M593" s="10">
        <v>17</v>
      </c>
      <c r="N593" s="10">
        <v>0</v>
      </c>
      <c r="O593" s="10">
        <v>1</v>
      </c>
      <c r="P593" s="10">
        <v>4</v>
      </c>
      <c r="Q593" s="10">
        <v>0</v>
      </c>
      <c r="R593" s="10">
        <v>0</v>
      </c>
      <c r="S593" s="10">
        <v>0</v>
      </c>
      <c r="T593" s="11">
        <f>SUM(C593:S593)</f>
        <v>116</v>
      </c>
    </row>
    <row r="594" spans="1:20" ht="18" customHeight="1">
      <c r="A594" s="111"/>
      <c r="B594" s="17" t="s">
        <v>23</v>
      </c>
      <c r="C594" s="15">
        <f t="shared" ref="C594:T594" si="224">(C588+C589)/C593</f>
        <v>1</v>
      </c>
      <c r="D594" s="15">
        <f t="shared" si="224"/>
        <v>2.125</v>
      </c>
      <c r="E594" s="15">
        <f t="shared" si="224"/>
        <v>1.3333333333333333</v>
      </c>
      <c r="F594" s="15">
        <f t="shared" si="224"/>
        <v>2.2307692307692308</v>
      </c>
      <c r="G594" s="15">
        <f t="shared" si="224"/>
        <v>2</v>
      </c>
      <c r="H594" s="15">
        <f t="shared" si="224"/>
        <v>1.4285714285714286</v>
      </c>
      <c r="I594" s="15">
        <f t="shared" si="224"/>
        <v>5.9090909090909092</v>
      </c>
      <c r="J594" s="15">
        <f t="shared" si="224"/>
        <v>5</v>
      </c>
      <c r="K594" s="15">
        <f t="shared" si="224"/>
        <v>1.3636363636363635</v>
      </c>
      <c r="L594" s="15">
        <f t="shared" si="224"/>
        <v>3</v>
      </c>
      <c r="M594" s="15">
        <f t="shared" si="224"/>
        <v>2.0588235294117645</v>
      </c>
      <c r="N594" s="15" t="e">
        <f t="shared" si="224"/>
        <v>#DIV/0!</v>
      </c>
      <c r="O594" s="15">
        <f t="shared" si="224"/>
        <v>1</v>
      </c>
      <c r="P594" s="15">
        <f t="shared" si="224"/>
        <v>1</v>
      </c>
      <c r="Q594" s="15" t="e">
        <f t="shared" si="224"/>
        <v>#DIV/0!</v>
      </c>
      <c r="R594" s="15" t="e">
        <f t="shared" si="224"/>
        <v>#DIV/0!</v>
      </c>
      <c r="S594" s="15" t="e">
        <f t="shared" si="224"/>
        <v>#DIV/0!</v>
      </c>
      <c r="T594" s="16">
        <f t="shared" si="224"/>
        <v>2.1120689655172415</v>
      </c>
    </row>
    <row r="595" spans="1:20" ht="18" customHeight="1">
      <c r="A595" s="111"/>
      <c r="B595" s="17" t="s">
        <v>37</v>
      </c>
      <c r="C595" s="12">
        <v>0.52939999999999998</v>
      </c>
      <c r="D595" s="12">
        <v>0.375</v>
      </c>
      <c r="E595" s="12">
        <v>0.5</v>
      </c>
      <c r="F595" s="12">
        <v>0.46150000000000002</v>
      </c>
      <c r="G595" s="12">
        <v>1</v>
      </c>
      <c r="H595" s="12">
        <v>0.52380000000000004</v>
      </c>
      <c r="I595" s="12">
        <v>0.72729999999999995</v>
      </c>
      <c r="J595" s="12">
        <v>0.33329999999999999</v>
      </c>
      <c r="K595" s="12">
        <v>0.81820000000000004</v>
      </c>
      <c r="L595" s="12">
        <v>0</v>
      </c>
      <c r="M595" s="12">
        <v>0.4118</v>
      </c>
      <c r="N595" s="15" t="e">
        <f>0/0</f>
        <v>#DIV/0!</v>
      </c>
      <c r="O595" s="12">
        <v>1</v>
      </c>
      <c r="P595" s="12">
        <v>0.75</v>
      </c>
      <c r="Q595" s="15" t="e">
        <f>0/0</f>
        <v>#DIV/0!</v>
      </c>
      <c r="R595" s="15" t="e">
        <f>0/0</f>
        <v>#DIV/0!</v>
      </c>
      <c r="S595" s="15" t="e">
        <f>0/0</f>
        <v>#DIV/0!</v>
      </c>
      <c r="T595" s="35">
        <v>0.55169999999999997</v>
      </c>
    </row>
    <row r="596" spans="1:20" ht="18" customHeight="1">
      <c r="A596" s="110">
        <v>44708</v>
      </c>
      <c r="B596" s="17" t="s">
        <v>20</v>
      </c>
      <c r="C596" s="10">
        <v>2</v>
      </c>
      <c r="D596" s="10">
        <v>2</v>
      </c>
      <c r="E596" s="10">
        <v>0</v>
      </c>
      <c r="F596" s="10">
        <v>3</v>
      </c>
      <c r="G596" s="10">
        <v>0</v>
      </c>
      <c r="H596" s="10">
        <v>11</v>
      </c>
      <c r="I596" s="10">
        <v>9</v>
      </c>
      <c r="J596" s="10">
        <v>1</v>
      </c>
      <c r="K596" s="10">
        <v>6</v>
      </c>
      <c r="L596" s="10">
        <v>1</v>
      </c>
      <c r="M596" s="10">
        <v>0</v>
      </c>
      <c r="N596" s="10">
        <v>0</v>
      </c>
      <c r="O596" s="10">
        <v>4</v>
      </c>
      <c r="P596" s="10">
        <v>0</v>
      </c>
      <c r="Q596" s="10">
        <v>0</v>
      </c>
      <c r="R596" s="10">
        <v>0</v>
      </c>
      <c r="S596" s="10">
        <v>0</v>
      </c>
      <c r="T596" s="11">
        <f>SUM(C596:S596)</f>
        <v>39</v>
      </c>
    </row>
    <row r="597" spans="1:20" ht="18" customHeight="1">
      <c r="A597" s="111"/>
      <c r="B597" s="17" t="s">
        <v>21</v>
      </c>
      <c r="C597" s="10">
        <v>6</v>
      </c>
      <c r="D597" s="10">
        <v>9</v>
      </c>
      <c r="E597" s="10">
        <v>4</v>
      </c>
      <c r="F597" s="10">
        <v>17</v>
      </c>
      <c r="G597" s="10">
        <v>4</v>
      </c>
      <c r="H597" s="10">
        <v>8</v>
      </c>
      <c r="I597" s="10">
        <v>25</v>
      </c>
      <c r="J597" s="10">
        <v>3</v>
      </c>
      <c r="K597" s="10">
        <v>5</v>
      </c>
      <c r="L597" s="10">
        <v>3</v>
      </c>
      <c r="M597" s="10">
        <v>28</v>
      </c>
      <c r="N597" s="10">
        <v>0</v>
      </c>
      <c r="O597" s="10">
        <v>0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113</v>
      </c>
    </row>
    <row r="598" spans="1:20" ht="18" customHeight="1">
      <c r="A598" s="111"/>
      <c r="B598" s="17" t="s">
        <v>24</v>
      </c>
      <c r="C598" s="10">
        <v>11</v>
      </c>
      <c r="D598" s="10">
        <v>12</v>
      </c>
      <c r="E598" s="10">
        <v>5</v>
      </c>
      <c r="F598" s="10">
        <v>21</v>
      </c>
      <c r="G598" s="10">
        <v>4</v>
      </c>
      <c r="H598" s="10">
        <v>20</v>
      </c>
      <c r="I598" s="10">
        <v>42</v>
      </c>
      <c r="J598" s="10">
        <v>6</v>
      </c>
      <c r="K598" s="10">
        <v>12</v>
      </c>
      <c r="L598" s="10">
        <v>4</v>
      </c>
      <c r="M598" s="10">
        <v>28</v>
      </c>
      <c r="N598" s="10">
        <v>0</v>
      </c>
      <c r="O598" s="10">
        <v>3</v>
      </c>
      <c r="P598" s="10">
        <v>1</v>
      </c>
      <c r="Q598" s="10">
        <v>0</v>
      </c>
      <c r="R598" s="10">
        <v>0</v>
      </c>
      <c r="S598" s="10">
        <v>0</v>
      </c>
      <c r="T598" s="11">
        <f>SUM(C598:S598)</f>
        <v>169</v>
      </c>
    </row>
    <row r="599" spans="1:20" ht="18" customHeight="1">
      <c r="A599" s="111"/>
      <c r="B599" s="17" t="s">
        <v>25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1</v>
      </c>
      <c r="P599" s="10">
        <v>0</v>
      </c>
      <c r="Q599" s="10">
        <v>0</v>
      </c>
      <c r="R599" s="10">
        <v>0</v>
      </c>
      <c r="S599" s="10">
        <v>0</v>
      </c>
      <c r="T599" s="11">
        <f>SUM(C599:S599)</f>
        <v>1</v>
      </c>
    </row>
    <row r="600" spans="1:20" ht="18" customHeight="1">
      <c r="A600" s="111"/>
      <c r="B600" s="17" t="s">
        <v>26</v>
      </c>
      <c r="C600" s="12">
        <f t="shared" ref="C600:T600" si="225">C599/(C598+C599)</f>
        <v>0</v>
      </c>
      <c r="D600" s="12">
        <f t="shared" si="225"/>
        <v>0</v>
      </c>
      <c r="E600" s="12">
        <f t="shared" si="225"/>
        <v>0</v>
      </c>
      <c r="F600" s="12">
        <f t="shared" si="225"/>
        <v>0</v>
      </c>
      <c r="G600" s="12">
        <f t="shared" si="225"/>
        <v>0</v>
      </c>
      <c r="H600" s="12">
        <f t="shared" si="225"/>
        <v>0</v>
      </c>
      <c r="I600" s="12">
        <f t="shared" si="225"/>
        <v>0</v>
      </c>
      <c r="J600" s="12">
        <f t="shared" si="225"/>
        <v>0</v>
      </c>
      <c r="K600" s="12">
        <f t="shared" si="225"/>
        <v>0</v>
      </c>
      <c r="L600" s="12">
        <f t="shared" si="225"/>
        <v>0</v>
      </c>
      <c r="M600" s="12">
        <f t="shared" si="225"/>
        <v>0</v>
      </c>
      <c r="N600" s="12" t="e">
        <f t="shared" si="225"/>
        <v>#DIV/0!</v>
      </c>
      <c r="O600" s="12">
        <f t="shared" si="225"/>
        <v>0.25</v>
      </c>
      <c r="P600" s="12">
        <f t="shared" si="225"/>
        <v>0</v>
      </c>
      <c r="Q600" s="12" t="e">
        <f t="shared" si="225"/>
        <v>#DIV/0!</v>
      </c>
      <c r="R600" s="12" t="e">
        <f t="shared" si="225"/>
        <v>#DIV/0!</v>
      </c>
      <c r="S600" s="12" t="e">
        <f t="shared" si="225"/>
        <v>#DIV/0!</v>
      </c>
      <c r="T600" s="13">
        <f t="shared" si="225"/>
        <v>5.8823529411764705E-3</v>
      </c>
    </row>
    <row r="601" spans="1:20" ht="18" customHeight="1">
      <c r="A601" s="111"/>
      <c r="B601" s="17" t="s">
        <v>22</v>
      </c>
      <c r="C601" s="10">
        <v>6</v>
      </c>
      <c r="D601" s="10">
        <v>4</v>
      </c>
      <c r="E601" s="10">
        <v>4</v>
      </c>
      <c r="F601" s="14">
        <v>14</v>
      </c>
      <c r="G601" s="10">
        <v>2</v>
      </c>
      <c r="H601" s="10">
        <v>15</v>
      </c>
      <c r="I601" s="10">
        <v>5</v>
      </c>
      <c r="J601" s="10">
        <v>0</v>
      </c>
      <c r="K601" s="10">
        <v>9</v>
      </c>
      <c r="L601" s="10">
        <v>2</v>
      </c>
      <c r="M601" s="10">
        <v>20</v>
      </c>
      <c r="N601" s="10">
        <v>0</v>
      </c>
      <c r="O601" s="10">
        <v>1</v>
      </c>
      <c r="P601" s="10">
        <v>1</v>
      </c>
      <c r="Q601" s="10">
        <v>0</v>
      </c>
      <c r="R601" s="10">
        <v>0</v>
      </c>
      <c r="S601" s="10">
        <v>0</v>
      </c>
      <c r="T601" s="11">
        <f>SUM(C601:S601)</f>
        <v>83</v>
      </c>
    </row>
    <row r="602" spans="1:20" ht="18" customHeight="1">
      <c r="A602" s="111"/>
      <c r="B602" s="17" t="s">
        <v>23</v>
      </c>
      <c r="C602" s="15">
        <f t="shared" ref="C602:T602" si="226">(C596+C597)/C601</f>
        <v>1.3333333333333333</v>
      </c>
      <c r="D602" s="15">
        <f t="shared" si="226"/>
        <v>2.75</v>
      </c>
      <c r="E602" s="15">
        <f t="shared" si="226"/>
        <v>1</v>
      </c>
      <c r="F602" s="15">
        <f t="shared" si="226"/>
        <v>1.4285714285714286</v>
      </c>
      <c r="G602" s="15">
        <f t="shared" si="226"/>
        <v>2</v>
      </c>
      <c r="H602" s="15">
        <f t="shared" si="226"/>
        <v>1.2666666666666666</v>
      </c>
      <c r="I602" s="15">
        <f t="shared" si="226"/>
        <v>6.8</v>
      </c>
      <c r="J602" s="15" t="e">
        <f t="shared" si="226"/>
        <v>#DIV/0!</v>
      </c>
      <c r="K602" s="15">
        <f t="shared" si="226"/>
        <v>1.2222222222222223</v>
      </c>
      <c r="L602" s="15">
        <f t="shared" si="226"/>
        <v>2</v>
      </c>
      <c r="M602" s="15">
        <f t="shared" si="226"/>
        <v>1.4</v>
      </c>
      <c r="N602" s="15" t="e">
        <f t="shared" si="226"/>
        <v>#DIV/0!</v>
      </c>
      <c r="O602" s="15">
        <f t="shared" si="226"/>
        <v>4</v>
      </c>
      <c r="P602" s="15">
        <f t="shared" si="226"/>
        <v>1</v>
      </c>
      <c r="Q602" s="15" t="e">
        <f t="shared" si="226"/>
        <v>#DIV/0!</v>
      </c>
      <c r="R602" s="15" t="e">
        <f t="shared" si="226"/>
        <v>#DIV/0!</v>
      </c>
      <c r="S602" s="15" t="e">
        <f t="shared" si="226"/>
        <v>#DIV/0!</v>
      </c>
      <c r="T602" s="16">
        <f t="shared" si="226"/>
        <v>1.8313253012048192</v>
      </c>
    </row>
    <row r="603" spans="1:20" ht="18" customHeight="1">
      <c r="A603" s="111"/>
      <c r="B603" s="17" t="s">
        <v>37</v>
      </c>
      <c r="C603" s="12">
        <v>0.66669999999999996</v>
      </c>
      <c r="D603" s="12">
        <v>0.75</v>
      </c>
      <c r="E603" s="12">
        <v>0.5</v>
      </c>
      <c r="F603" s="12">
        <v>0.64290000000000003</v>
      </c>
      <c r="G603" s="12">
        <v>1</v>
      </c>
      <c r="H603" s="12">
        <v>0.4</v>
      </c>
      <c r="I603" s="12">
        <v>0.4</v>
      </c>
      <c r="J603" s="15" t="e">
        <f>0/0</f>
        <v>#DIV/0!</v>
      </c>
      <c r="K603" s="12">
        <v>0.66669999999999996</v>
      </c>
      <c r="L603" s="12">
        <v>0.5</v>
      </c>
      <c r="M603" s="12">
        <v>0.6</v>
      </c>
      <c r="N603" s="15" t="e">
        <f>0/0</f>
        <v>#DIV/0!</v>
      </c>
      <c r="O603" s="12">
        <v>0</v>
      </c>
      <c r="P603" s="12">
        <v>1</v>
      </c>
      <c r="Q603" s="15" t="e">
        <f>0/0</f>
        <v>#DIV/0!</v>
      </c>
      <c r="R603" s="15" t="e">
        <f>0/0</f>
        <v>#DIV/0!</v>
      </c>
      <c r="S603" s="15" t="e">
        <f>0/0</f>
        <v>#DIV/0!</v>
      </c>
      <c r="T603" s="35">
        <v>0.57830000000000004</v>
      </c>
    </row>
    <row r="604" spans="1:20" ht="18" customHeight="1">
      <c r="A604" s="110">
        <v>44709</v>
      </c>
      <c r="B604" s="17" t="s">
        <v>20</v>
      </c>
      <c r="C604" s="10">
        <v>3</v>
      </c>
      <c r="D604" s="10">
        <v>2</v>
      </c>
      <c r="E604" s="10">
        <v>2</v>
      </c>
      <c r="F604" s="10">
        <v>2</v>
      </c>
      <c r="G604" s="10">
        <v>0</v>
      </c>
      <c r="H604" s="10">
        <v>3</v>
      </c>
      <c r="I604" s="10">
        <v>8</v>
      </c>
      <c r="J604" s="10">
        <v>2</v>
      </c>
      <c r="K604" s="10">
        <v>6</v>
      </c>
      <c r="L604" s="10">
        <v>0</v>
      </c>
      <c r="M604" s="10">
        <v>1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1">
        <f>SUM(C604:S604)</f>
        <v>29</v>
      </c>
    </row>
    <row r="605" spans="1:20" ht="18" customHeight="1">
      <c r="A605" s="111"/>
      <c r="B605" s="17" t="s">
        <v>21</v>
      </c>
      <c r="C605" s="10">
        <v>3</v>
      </c>
      <c r="D605" s="10">
        <v>8</v>
      </c>
      <c r="E605" s="10">
        <v>6</v>
      </c>
      <c r="F605" s="10">
        <v>10</v>
      </c>
      <c r="G605" s="10">
        <v>0</v>
      </c>
      <c r="H605" s="10">
        <v>11</v>
      </c>
      <c r="I605" s="10">
        <v>23</v>
      </c>
      <c r="J605" s="10">
        <v>6</v>
      </c>
      <c r="K605" s="10">
        <v>5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91</v>
      </c>
    </row>
    <row r="606" spans="1:20" ht="18" customHeight="1">
      <c r="A606" s="111"/>
      <c r="B606" s="17" t="s">
        <v>24</v>
      </c>
      <c r="C606" s="10">
        <v>7</v>
      </c>
      <c r="D606" s="10">
        <v>10</v>
      </c>
      <c r="E606" s="10">
        <v>8</v>
      </c>
      <c r="F606" s="10">
        <v>12</v>
      </c>
      <c r="G606" s="10">
        <v>0</v>
      </c>
      <c r="H606" s="10">
        <v>14</v>
      </c>
      <c r="I606" s="10">
        <v>32</v>
      </c>
      <c r="J606" s="10">
        <v>8</v>
      </c>
      <c r="K606" s="10">
        <v>11</v>
      </c>
      <c r="L606" s="10">
        <v>0</v>
      </c>
      <c r="M606" s="10">
        <v>17</v>
      </c>
      <c r="N606" s="10">
        <v>0</v>
      </c>
      <c r="O606" s="10">
        <v>0</v>
      </c>
      <c r="P606" s="10">
        <v>2</v>
      </c>
      <c r="Q606" s="10">
        <v>0</v>
      </c>
      <c r="R606" s="10">
        <v>0</v>
      </c>
      <c r="S606" s="10">
        <v>0</v>
      </c>
      <c r="T606" s="11">
        <f>SUM(C606:S606)</f>
        <v>121</v>
      </c>
    </row>
    <row r="607" spans="1:20" ht="18" customHeight="1">
      <c r="A607" s="111"/>
      <c r="B607" s="17" t="s">
        <v>25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1">
        <f>SUM(C607:S607)</f>
        <v>1</v>
      </c>
    </row>
    <row r="608" spans="1:20" ht="18" customHeight="1">
      <c r="A608" s="111"/>
      <c r="B608" s="17" t="s">
        <v>26</v>
      </c>
      <c r="C608" s="12">
        <f t="shared" ref="C608:T608" si="227">C607/(C606+C607)</f>
        <v>0</v>
      </c>
      <c r="D608" s="12">
        <f t="shared" si="227"/>
        <v>0</v>
      </c>
      <c r="E608" s="12">
        <f t="shared" si="227"/>
        <v>0</v>
      </c>
      <c r="F608" s="12">
        <f t="shared" si="227"/>
        <v>0</v>
      </c>
      <c r="G608" s="12" t="e">
        <f t="shared" si="227"/>
        <v>#DIV/0!</v>
      </c>
      <c r="H608" s="12">
        <f t="shared" si="227"/>
        <v>0</v>
      </c>
      <c r="I608" s="12">
        <f t="shared" si="227"/>
        <v>0</v>
      </c>
      <c r="J608" s="12">
        <f t="shared" si="227"/>
        <v>0</v>
      </c>
      <c r="K608" s="12">
        <f t="shared" si="227"/>
        <v>0</v>
      </c>
      <c r="L608" s="12" t="e">
        <f t="shared" si="227"/>
        <v>#DIV/0!</v>
      </c>
      <c r="M608" s="12">
        <f t="shared" si="227"/>
        <v>5.5555555555555552E-2</v>
      </c>
      <c r="N608" s="12" t="e">
        <f t="shared" si="227"/>
        <v>#DIV/0!</v>
      </c>
      <c r="O608" s="12" t="e">
        <f t="shared" si="227"/>
        <v>#DIV/0!</v>
      </c>
      <c r="P608" s="12">
        <f t="shared" si="227"/>
        <v>0</v>
      </c>
      <c r="Q608" s="12" t="e">
        <f t="shared" si="227"/>
        <v>#DIV/0!</v>
      </c>
      <c r="R608" s="12" t="e">
        <f t="shared" si="227"/>
        <v>#DIV/0!</v>
      </c>
      <c r="S608" s="12" t="e">
        <f t="shared" si="227"/>
        <v>#DIV/0!</v>
      </c>
      <c r="T608" s="13">
        <f t="shared" si="227"/>
        <v>8.1967213114754103E-3</v>
      </c>
    </row>
    <row r="609" spans="1:20" ht="18" customHeight="1">
      <c r="A609" s="111"/>
      <c r="B609" s="17" t="s">
        <v>22</v>
      </c>
      <c r="C609" s="10">
        <v>4</v>
      </c>
      <c r="D609" s="10">
        <v>7</v>
      </c>
      <c r="E609" s="10">
        <v>1</v>
      </c>
      <c r="F609" s="14">
        <v>9</v>
      </c>
      <c r="G609" s="10">
        <v>0</v>
      </c>
      <c r="H609" s="10">
        <v>10</v>
      </c>
      <c r="I609" s="10">
        <v>6</v>
      </c>
      <c r="J609" s="10">
        <v>1</v>
      </c>
      <c r="K609" s="10">
        <v>7</v>
      </c>
      <c r="L609" s="10">
        <v>0</v>
      </c>
      <c r="M609" s="10">
        <v>9</v>
      </c>
      <c r="N609" s="10">
        <v>0</v>
      </c>
      <c r="O609" s="10">
        <v>0</v>
      </c>
      <c r="P609" s="10">
        <v>2</v>
      </c>
      <c r="Q609" s="10">
        <v>0</v>
      </c>
      <c r="R609" s="10">
        <v>0</v>
      </c>
      <c r="S609" s="10">
        <v>0</v>
      </c>
      <c r="T609" s="11">
        <f>SUM(C609:S609)</f>
        <v>56</v>
      </c>
    </row>
    <row r="610" spans="1:20" ht="18" customHeight="1">
      <c r="A610" s="111"/>
      <c r="B610" s="17" t="s">
        <v>23</v>
      </c>
      <c r="C610" s="15">
        <f t="shared" ref="C610:T610" si="228">(C604+C605)/C609</f>
        <v>1.5</v>
      </c>
      <c r="D610" s="15">
        <f t="shared" si="228"/>
        <v>1.4285714285714286</v>
      </c>
      <c r="E610" s="15">
        <f t="shared" si="228"/>
        <v>8</v>
      </c>
      <c r="F610" s="15">
        <f t="shared" si="228"/>
        <v>1.3333333333333333</v>
      </c>
      <c r="G610" s="15" t="e">
        <f t="shared" si="228"/>
        <v>#DIV/0!</v>
      </c>
      <c r="H610" s="15">
        <f t="shared" si="228"/>
        <v>1.4</v>
      </c>
      <c r="I610" s="15">
        <f t="shared" si="228"/>
        <v>5.166666666666667</v>
      </c>
      <c r="J610" s="15">
        <f t="shared" si="228"/>
        <v>8</v>
      </c>
      <c r="K610" s="15">
        <f t="shared" si="228"/>
        <v>1.5714285714285714</v>
      </c>
      <c r="L610" s="15" t="e">
        <f t="shared" si="228"/>
        <v>#DIV/0!</v>
      </c>
      <c r="M610" s="15">
        <f t="shared" si="228"/>
        <v>2</v>
      </c>
      <c r="N610" s="15" t="e">
        <f t="shared" si="228"/>
        <v>#DIV/0!</v>
      </c>
      <c r="O610" s="15" t="e">
        <f t="shared" si="228"/>
        <v>#DIV/0!</v>
      </c>
      <c r="P610" s="15">
        <f t="shared" si="228"/>
        <v>1</v>
      </c>
      <c r="Q610" s="15" t="e">
        <f t="shared" si="228"/>
        <v>#DIV/0!</v>
      </c>
      <c r="R610" s="15" t="e">
        <f t="shared" si="228"/>
        <v>#DIV/0!</v>
      </c>
      <c r="S610" s="15" t="e">
        <f t="shared" si="228"/>
        <v>#DIV/0!</v>
      </c>
      <c r="T610" s="16">
        <f t="shared" si="228"/>
        <v>2.1428571428571428</v>
      </c>
    </row>
    <row r="611" spans="1:20" ht="18" customHeight="1">
      <c r="A611" s="111"/>
      <c r="B611" s="17" t="s">
        <v>37</v>
      </c>
      <c r="C611" s="12">
        <v>0.5</v>
      </c>
      <c r="D611" s="12">
        <v>0.1429</v>
      </c>
      <c r="E611" s="12">
        <v>1</v>
      </c>
      <c r="F611" s="12">
        <v>0.44440000000000002</v>
      </c>
      <c r="G611" s="15" t="e">
        <f>0/0</f>
        <v>#DIV/0!</v>
      </c>
      <c r="H611" s="12">
        <v>0.6</v>
      </c>
      <c r="I611" s="12">
        <v>0.66669999999999996</v>
      </c>
      <c r="J611" s="12">
        <v>0</v>
      </c>
      <c r="K611" s="12">
        <v>0.1429</v>
      </c>
      <c r="L611" s="15" t="e">
        <f>0/0</f>
        <v>#DIV/0!</v>
      </c>
      <c r="M611" s="12">
        <v>0.33329999999999999</v>
      </c>
      <c r="N611" s="15" t="e">
        <f>0/0</f>
        <v>#DIV/0!</v>
      </c>
      <c r="O611" s="15" t="e">
        <f>0/0</f>
        <v>#DIV/0!</v>
      </c>
      <c r="P611" s="12">
        <v>0.5</v>
      </c>
      <c r="Q611" s="15" t="e">
        <f>0/0</f>
        <v>#DIV/0!</v>
      </c>
      <c r="R611" s="15" t="e">
        <f>0/0</f>
        <v>#DIV/0!</v>
      </c>
      <c r="S611" s="15" t="e">
        <f>0/0</f>
        <v>#DIV/0!</v>
      </c>
      <c r="T611" s="35">
        <v>0.41070000000000001</v>
      </c>
    </row>
    <row r="612" spans="1:20" ht="18" customHeight="1">
      <c r="A612" s="110">
        <v>44710</v>
      </c>
      <c r="B612" s="17" t="s">
        <v>20</v>
      </c>
      <c r="C612" s="10">
        <v>0</v>
      </c>
      <c r="D612" s="10">
        <v>2</v>
      </c>
      <c r="E612" s="10">
        <v>0</v>
      </c>
      <c r="F612" s="10">
        <v>0</v>
      </c>
      <c r="G612" s="10">
        <v>0</v>
      </c>
      <c r="H612" s="10">
        <v>0</v>
      </c>
      <c r="I612" s="10">
        <v>1</v>
      </c>
      <c r="J612" s="10">
        <v>1</v>
      </c>
      <c r="K612" s="10">
        <v>0</v>
      </c>
      <c r="L612" s="10">
        <v>0</v>
      </c>
      <c r="M612" s="10">
        <v>0</v>
      </c>
      <c r="N612" s="10">
        <v>0</v>
      </c>
      <c r="O612" s="10">
        <v>2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6</v>
      </c>
    </row>
    <row r="613" spans="1:20" ht="18" customHeight="1">
      <c r="A613" s="111"/>
      <c r="B613" s="17" t="s">
        <v>21</v>
      </c>
      <c r="C613" s="10">
        <v>0</v>
      </c>
      <c r="D613" s="10">
        <v>2</v>
      </c>
      <c r="E613" s="10">
        <v>1</v>
      </c>
      <c r="F613" s="10">
        <v>8</v>
      </c>
      <c r="G613" s="10">
        <v>2</v>
      </c>
      <c r="H613" s="10">
        <v>7</v>
      </c>
      <c r="I613" s="10">
        <v>16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58</v>
      </c>
    </row>
    <row r="614" spans="1:20" ht="18" customHeight="1">
      <c r="A614" s="111"/>
      <c r="B614" s="17" t="s">
        <v>24</v>
      </c>
      <c r="C614" s="10">
        <v>0</v>
      </c>
      <c r="D614" s="10">
        <v>5</v>
      </c>
      <c r="E614" s="10">
        <v>1</v>
      </c>
      <c r="F614" s="10">
        <v>8</v>
      </c>
      <c r="G614" s="10">
        <v>2</v>
      </c>
      <c r="H614" s="10">
        <v>8</v>
      </c>
      <c r="I614" s="10">
        <v>18</v>
      </c>
      <c r="J614" s="10">
        <v>3</v>
      </c>
      <c r="K614" s="10">
        <v>5</v>
      </c>
      <c r="L614" s="10">
        <v>2</v>
      </c>
      <c r="M614" s="10">
        <v>12</v>
      </c>
      <c r="N614" s="10">
        <v>0</v>
      </c>
      <c r="O614" s="10">
        <v>2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66</v>
      </c>
    </row>
    <row r="615" spans="1:20" ht="18" customHeight="1">
      <c r="A615" s="111"/>
      <c r="B615" s="17" t="s">
        <v>25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1">
        <f>SUM(C615:S615)</f>
        <v>1</v>
      </c>
    </row>
    <row r="616" spans="1:20" ht="18" customHeight="1">
      <c r="A616" s="111"/>
      <c r="B616" s="17" t="s">
        <v>26</v>
      </c>
      <c r="C616" s="12" t="e">
        <f t="shared" ref="C616:T616" si="229">C615/(C614+C615)</f>
        <v>#DIV/0!</v>
      </c>
      <c r="D616" s="12">
        <f t="shared" si="229"/>
        <v>0</v>
      </c>
      <c r="E616" s="12">
        <f t="shared" si="229"/>
        <v>0</v>
      </c>
      <c r="F616" s="12">
        <f t="shared" si="229"/>
        <v>0</v>
      </c>
      <c r="G616" s="12">
        <f t="shared" si="229"/>
        <v>0</v>
      </c>
      <c r="H616" s="12">
        <f t="shared" si="229"/>
        <v>0</v>
      </c>
      <c r="I616" s="12">
        <f t="shared" si="229"/>
        <v>0</v>
      </c>
      <c r="J616" s="12">
        <f t="shared" si="229"/>
        <v>0.25</v>
      </c>
      <c r="K616" s="12">
        <f t="shared" si="229"/>
        <v>0</v>
      </c>
      <c r="L616" s="12">
        <f t="shared" si="229"/>
        <v>0</v>
      </c>
      <c r="M616" s="12">
        <f t="shared" si="229"/>
        <v>0</v>
      </c>
      <c r="N616" s="12" t="e">
        <f t="shared" si="229"/>
        <v>#DIV/0!</v>
      </c>
      <c r="O616" s="12">
        <f t="shared" si="229"/>
        <v>0</v>
      </c>
      <c r="P616" s="12" t="e">
        <f t="shared" si="229"/>
        <v>#DIV/0!</v>
      </c>
      <c r="Q616" s="12" t="e">
        <f t="shared" si="229"/>
        <v>#DIV/0!</v>
      </c>
      <c r="R616" s="12" t="e">
        <f t="shared" si="229"/>
        <v>#DIV/0!</v>
      </c>
      <c r="S616" s="12" t="e">
        <f t="shared" si="229"/>
        <v>#DIV/0!</v>
      </c>
      <c r="T616" s="13">
        <f t="shared" si="229"/>
        <v>1.4925373134328358E-2</v>
      </c>
    </row>
    <row r="617" spans="1:20" ht="18" customHeight="1">
      <c r="A617" s="111"/>
      <c r="B617" s="17" t="s">
        <v>22</v>
      </c>
      <c r="C617" s="10">
        <v>0</v>
      </c>
      <c r="D617" s="10">
        <v>2</v>
      </c>
      <c r="E617" s="10">
        <v>1</v>
      </c>
      <c r="F617" s="14">
        <v>4</v>
      </c>
      <c r="G617" s="10">
        <v>1</v>
      </c>
      <c r="H617" s="10">
        <v>7</v>
      </c>
      <c r="I617" s="10">
        <v>3</v>
      </c>
      <c r="J617" s="10">
        <v>1</v>
      </c>
      <c r="K617" s="10">
        <v>4</v>
      </c>
      <c r="L617" s="10">
        <v>1</v>
      </c>
      <c r="M617" s="10">
        <v>7</v>
      </c>
      <c r="N617" s="10">
        <v>0</v>
      </c>
      <c r="O617" s="10">
        <v>2</v>
      </c>
      <c r="P617" s="10">
        <v>0</v>
      </c>
      <c r="Q617" s="10">
        <v>0</v>
      </c>
      <c r="R617" s="10">
        <v>0</v>
      </c>
      <c r="S617" s="10">
        <v>0</v>
      </c>
      <c r="T617" s="11">
        <f>SUM(C617:S617)</f>
        <v>33</v>
      </c>
    </row>
    <row r="618" spans="1:20" ht="18" customHeight="1">
      <c r="A618" s="111"/>
      <c r="B618" s="17" t="s">
        <v>23</v>
      </c>
      <c r="C618" s="15" t="e">
        <f t="shared" ref="C618:T618" si="230">(C612+C613)/C617</f>
        <v>#DIV/0!</v>
      </c>
      <c r="D618" s="15">
        <f t="shared" si="230"/>
        <v>2</v>
      </c>
      <c r="E618" s="15">
        <f t="shared" si="230"/>
        <v>1</v>
      </c>
      <c r="F618" s="15">
        <f t="shared" si="230"/>
        <v>2</v>
      </c>
      <c r="G618" s="15">
        <f t="shared" si="230"/>
        <v>2</v>
      </c>
      <c r="H618" s="15">
        <f t="shared" si="230"/>
        <v>1</v>
      </c>
      <c r="I618" s="15">
        <f t="shared" si="230"/>
        <v>5.666666666666667</v>
      </c>
      <c r="J618" s="15">
        <f t="shared" si="230"/>
        <v>4</v>
      </c>
      <c r="K618" s="15">
        <f t="shared" si="230"/>
        <v>1.25</v>
      </c>
      <c r="L618" s="15">
        <f t="shared" si="230"/>
        <v>2</v>
      </c>
      <c r="M618" s="15">
        <f t="shared" si="230"/>
        <v>1.7142857142857142</v>
      </c>
      <c r="N618" s="15" t="e">
        <f t="shared" si="230"/>
        <v>#DIV/0!</v>
      </c>
      <c r="O618" s="15">
        <f t="shared" si="230"/>
        <v>1</v>
      </c>
      <c r="P618" s="15" t="e">
        <f t="shared" si="230"/>
        <v>#DIV/0!</v>
      </c>
      <c r="Q618" s="15" t="e">
        <f t="shared" si="230"/>
        <v>#DIV/0!</v>
      </c>
      <c r="R618" s="15" t="e">
        <f t="shared" si="230"/>
        <v>#DIV/0!</v>
      </c>
      <c r="S618" s="15" t="e">
        <f t="shared" si="230"/>
        <v>#DIV/0!</v>
      </c>
      <c r="T618" s="16">
        <f t="shared" si="230"/>
        <v>1.9393939393939394</v>
      </c>
    </row>
    <row r="619" spans="1:20" ht="18" customHeight="1">
      <c r="A619" s="111"/>
      <c r="B619" s="17" t="s">
        <v>37</v>
      </c>
      <c r="C619" s="15" t="e">
        <f>0/0</f>
        <v>#DIV/0!</v>
      </c>
      <c r="D619" s="12">
        <v>0</v>
      </c>
      <c r="E619" s="12">
        <v>0</v>
      </c>
      <c r="F619" s="12">
        <v>1</v>
      </c>
      <c r="G619" s="12">
        <v>1</v>
      </c>
      <c r="H619" s="12">
        <v>0.57140000000000002</v>
      </c>
      <c r="I619" s="12">
        <v>0.66669999999999996</v>
      </c>
      <c r="J619" s="12">
        <v>0</v>
      </c>
      <c r="K619" s="12">
        <v>0.5</v>
      </c>
      <c r="L619" s="12">
        <v>0</v>
      </c>
      <c r="M619" s="12">
        <v>0.42859999999999998</v>
      </c>
      <c r="N619" s="15" t="e">
        <f>0/0</f>
        <v>#DIV/0!</v>
      </c>
      <c r="O619" s="12">
        <v>0.5</v>
      </c>
      <c r="P619" s="15" t="e">
        <f>0/0</f>
        <v>#DIV/0!</v>
      </c>
      <c r="Q619" s="15" t="e">
        <f>0/0</f>
        <v>#DIV/0!</v>
      </c>
      <c r="R619" s="15" t="e">
        <f>0/0</f>
        <v>#DIV/0!</v>
      </c>
      <c r="S619" s="15" t="e">
        <f>0/0</f>
        <v>#DIV/0!</v>
      </c>
      <c r="T619" s="35">
        <v>0.51519999999999999</v>
      </c>
    </row>
    <row r="620" spans="1:20" ht="18" customHeight="1">
      <c r="A620" s="110">
        <v>44711</v>
      </c>
      <c r="B620" s="17" t="s">
        <v>20</v>
      </c>
      <c r="C620" s="10">
        <v>0</v>
      </c>
      <c r="D620" s="10">
        <v>0</v>
      </c>
      <c r="E620" s="10">
        <v>0</v>
      </c>
      <c r="F620" s="10">
        <v>1</v>
      </c>
      <c r="G620" s="10">
        <v>0</v>
      </c>
      <c r="H620" s="10">
        <v>1</v>
      </c>
      <c r="I620" s="10">
        <v>1</v>
      </c>
      <c r="J620" s="10">
        <v>1</v>
      </c>
      <c r="K620" s="10">
        <v>0</v>
      </c>
      <c r="L620" s="10">
        <v>0</v>
      </c>
      <c r="M620" s="10">
        <v>5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9</v>
      </c>
    </row>
    <row r="621" spans="1:20" ht="18" customHeight="1">
      <c r="A621" s="111"/>
      <c r="B621" s="17" t="s">
        <v>21</v>
      </c>
      <c r="C621" s="10">
        <v>0</v>
      </c>
      <c r="D621" s="10">
        <v>0</v>
      </c>
      <c r="E621" s="10">
        <v>1</v>
      </c>
      <c r="F621" s="10">
        <v>5</v>
      </c>
      <c r="G621" s="10">
        <v>0</v>
      </c>
      <c r="H621" s="10">
        <v>5</v>
      </c>
      <c r="I621" s="10">
        <v>5</v>
      </c>
      <c r="J621" s="10">
        <v>3</v>
      </c>
      <c r="K621" s="10">
        <v>0</v>
      </c>
      <c r="L621" s="10">
        <v>0</v>
      </c>
      <c r="M621" s="10">
        <v>1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21</v>
      </c>
    </row>
    <row r="622" spans="1:20" ht="18" customHeight="1">
      <c r="A622" s="111"/>
      <c r="B622" s="17" t="s">
        <v>24</v>
      </c>
      <c r="C622" s="10">
        <v>0</v>
      </c>
      <c r="D622" s="10">
        <v>0</v>
      </c>
      <c r="E622" s="10">
        <v>1</v>
      </c>
      <c r="F622" s="10">
        <v>6</v>
      </c>
      <c r="G622" s="10">
        <v>0</v>
      </c>
      <c r="H622" s="10">
        <v>6</v>
      </c>
      <c r="I622" s="10">
        <v>7</v>
      </c>
      <c r="J622" s="10">
        <v>4</v>
      </c>
      <c r="K622" s="10">
        <v>0</v>
      </c>
      <c r="L622" s="10">
        <v>0</v>
      </c>
      <c r="M622" s="10">
        <v>6</v>
      </c>
      <c r="N622" s="10">
        <v>0</v>
      </c>
      <c r="O622" s="10">
        <v>1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31</v>
      </c>
    </row>
    <row r="623" spans="1:20" ht="18" customHeight="1">
      <c r="A623" s="111"/>
      <c r="B623" s="17" t="s">
        <v>25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1">
        <f>SUM(C623:S623)</f>
        <v>0</v>
      </c>
    </row>
    <row r="624" spans="1:20" ht="18" customHeight="1">
      <c r="A624" s="111"/>
      <c r="B624" s="17" t="s">
        <v>26</v>
      </c>
      <c r="C624" s="12" t="e">
        <f t="shared" ref="C624:T624" si="231">C623/(C622+C623)</f>
        <v>#DIV/0!</v>
      </c>
      <c r="D624" s="12" t="e">
        <f t="shared" si="231"/>
        <v>#DIV/0!</v>
      </c>
      <c r="E624" s="12">
        <f t="shared" si="231"/>
        <v>0</v>
      </c>
      <c r="F624" s="12">
        <f t="shared" si="231"/>
        <v>0</v>
      </c>
      <c r="G624" s="12" t="e">
        <f t="shared" si="231"/>
        <v>#DIV/0!</v>
      </c>
      <c r="H624" s="12">
        <f t="shared" si="231"/>
        <v>0</v>
      </c>
      <c r="I624" s="12">
        <f t="shared" si="231"/>
        <v>0</v>
      </c>
      <c r="J624" s="12">
        <f t="shared" si="231"/>
        <v>0</v>
      </c>
      <c r="K624" s="12" t="e">
        <f t="shared" si="231"/>
        <v>#DIV/0!</v>
      </c>
      <c r="L624" s="12" t="e">
        <f t="shared" si="231"/>
        <v>#DIV/0!</v>
      </c>
      <c r="M624" s="12">
        <f t="shared" si="231"/>
        <v>0</v>
      </c>
      <c r="N624" s="12" t="e">
        <f t="shared" si="231"/>
        <v>#DIV/0!</v>
      </c>
      <c r="O624" s="12">
        <f t="shared" si="231"/>
        <v>0</v>
      </c>
      <c r="P624" s="12" t="e">
        <f t="shared" si="231"/>
        <v>#DIV/0!</v>
      </c>
      <c r="Q624" s="12" t="e">
        <f t="shared" si="231"/>
        <v>#DIV/0!</v>
      </c>
      <c r="R624" s="12" t="e">
        <f t="shared" si="231"/>
        <v>#DIV/0!</v>
      </c>
      <c r="S624" s="12" t="e">
        <f t="shared" si="231"/>
        <v>#DIV/0!</v>
      </c>
      <c r="T624" s="13">
        <f t="shared" si="231"/>
        <v>0</v>
      </c>
    </row>
    <row r="625" spans="1:20" ht="18" customHeight="1">
      <c r="A625" s="111"/>
      <c r="B625" s="17" t="s">
        <v>22</v>
      </c>
      <c r="C625" s="10">
        <v>0</v>
      </c>
      <c r="D625" s="10">
        <v>0</v>
      </c>
      <c r="E625" s="10">
        <v>1</v>
      </c>
      <c r="F625" s="14">
        <v>5</v>
      </c>
      <c r="G625" s="10">
        <v>0</v>
      </c>
      <c r="H625" s="10">
        <v>3</v>
      </c>
      <c r="I625" s="10">
        <v>2</v>
      </c>
      <c r="J625" s="10">
        <v>2</v>
      </c>
      <c r="K625" s="10">
        <v>0</v>
      </c>
      <c r="L625" s="10">
        <v>0</v>
      </c>
      <c r="M625" s="10">
        <v>6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1">
        <f>SUM(C625:S625)</f>
        <v>20</v>
      </c>
    </row>
    <row r="626" spans="1:20" ht="18" customHeight="1">
      <c r="A626" s="111"/>
      <c r="B626" s="17" t="s">
        <v>23</v>
      </c>
      <c r="C626" s="15" t="e">
        <f t="shared" ref="C626:T626" si="232">(C620+C621)/C625</f>
        <v>#DIV/0!</v>
      </c>
      <c r="D626" s="15" t="e">
        <f t="shared" si="232"/>
        <v>#DIV/0!</v>
      </c>
      <c r="E626" s="15">
        <f t="shared" si="232"/>
        <v>1</v>
      </c>
      <c r="F626" s="15">
        <f t="shared" si="232"/>
        <v>1.2</v>
      </c>
      <c r="G626" s="15" t="e">
        <f t="shared" si="232"/>
        <v>#DIV/0!</v>
      </c>
      <c r="H626" s="15">
        <f t="shared" si="232"/>
        <v>2</v>
      </c>
      <c r="I626" s="15">
        <f t="shared" si="232"/>
        <v>3</v>
      </c>
      <c r="J626" s="15">
        <f t="shared" si="232"/>
        <v>2</v>
      </c>
      <c r="K626" s="15" t="e">
        <f t="shared" si="232"/>
        <v>#DIV/0!</v>
      </c>
      <c r="L626" s="15" t="e">
        <f t="shared" si="232"/>
        <v>#DIV/0!</v>
      </c>
      <c r="M626" s="15">
        <f t="shared" si="232"/>
        <v>1</v>
      </c>
      <c r="N626" s="15" t="e">
        <f t="shared" si="232"/>
        <v>#DIV/0!</v>
      </c>
      <c r="O626" s="15">
        <f t="shared" si="232"/>
        <v>1</v>
      </c>
      <c r="P626" s="15" t="e">
        <f t="shared" si="232"/>
        <v>#DIV/0!</v>
      </c>
      <c r="Q626" s="15" t="e">
        <f t="shared" si="232"/>
        <v>#DIV/0!</v>
      </c>
      <c r="R626" s="15" t="e">
        <f t="shared" si="232"/>
        <v>#DIV/0!</v>
      </c>
      <c r="S626" s="15" t="e">
        <f t="shared" si="232"/>
        <v>#DIV/0!</v>
      </c>
      <c r="T626" s="16">
        <f t="shared" si="232"/>
        <v>1.5</v>
      </c>
    </row>
    <row r="627" spans="1:20" ht="18" customHeight="1">
      <c r="A627" s="111"/>
      <c r="B627" s="17" t="s">
        <v>37</v>
      </c>
      <c r="C627" s="15" t="e">
        <f>0/0</f>
        <v>#DIV/0!</v>
      </c>
      <c r="D627" s="15" t="e">
        <f>0/0</f>
        <v>#DIV/0!</v>
      </c>
      <c r="E627" s="12">
        <v>0</v>
      </c>
      <c r="F627" s="12">
        <v>0</v>
      </c>
      <c r="G627" s="15" t="e">
        <f>0/0</f>
        <v>#DIV/0!</v>
      </c>
      <c r="H627" s="12">
        <v>0.66669999999999996</v>
      </c>
      <c r="I627" s="12">
        <v>0.5</v>
      </c>
      <c r="J627" s="12">
        <v>0</v>
      </c>
      <c r="K627" s="15" t="e">
        <f>0/0</f>
        <v>#DIV/0!</v>
      </c>
      <c r="L627" s="15" t="e">
        <f>0/0</f>
        <v>#DIV/0!</v>
      </c>
      <c r="M627" s="12">
        <v>0.16669999999999999</v>
      </c>
      <c r="N627" s="15" t="e">
        <f>0/0</f>
        <v>#DIV/0!</v>
      </c>
      <c r="O627" s="12">
        <v>1</v>
      </c>
      <c r="P627" s="15" t="e">
        <f>0/0</f>
        <v>#DIV/0!</v>
      </c>
      <c r="Q627" s="15" t="e">
        <f>0/0</f>
        <v>#DIV/0!</v>
      </c>
      <c r="R627" s="15" t="e">
        <f>0/0</f>
        <v>#DIV/0!</v>
      </c>
      <c r="S627" s="15" t="e">
        <f>0/0</f>
        <v>#DIV/0!</v>
      </c>
      <c r="T627" s="35">
        <v>0.25</v>
      </c>
    </row>
    <row r="628" spans="1:20" ht="18" customHeight="1">
      <c r="A628" s="110">
        <v>44712</v>
      </c>
      <c r="B628" s="17" t="s">
        <v>20</v>
      </c>
      <c r="C628" s="10">
        <v>1</v>
      </c>
      <c r="D628" s="10">
        <v>0</v>
      </c>
      <c r="E628" s="10">
        <v>0</v>
      </c>
      <c r="F628" s="10">
        <v>0</v>
      </c>
      <c r="G628" s="10">
        <v>0</v>
      </c>
      <c r="H628" s="10">
        <v>1</v>
      </c>
      <c r="I628" s="10">
        <v>1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5</v>
      </c>
    </row>
    <row r="629" spans="1:20" ht="18" customHeight="1">
      <c r="A629" s="111"/>
      <c r="B629" s="17" t="s">
        <v>21</v>
      </c>
      <c r="C629" s="10">
        <v>0</v>
      </c>
      <c r="D629" s="10">
        <v>0</v>
      </c>
      <c r="E629" s="10">
        <v>2</v>
      </c>
      <c r="F629" s="10">
        <v>0</v>
      </c>
      <c r="G629" s="10">
        <v>0</v>
      </c>
      <c r="H629" s="10">
        <v>2</v>
      </c>
      <c r="I629" s="10">
        <v>2</v>
      </c>
      <c r="J629" s="10">
        <v>0</v>
      </c>
      <c r="K629" s="10">
        <v>0</v>
      </c>
      <c r="L629" s="10">
        <v>0</v>
      </c>
      <c r="M629" s="10">
        <v>2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8</v>
      </c>
    </row>
    <row r="630" spans="1:20" ht="18" customHeight="1">
      <c r="A630" s="111"/>
      <c r="B630" s="17" t="s">
        <v>24</v>
      </c>
      <c r="C630" s="10">
        <v>1</v>
      </c>
      <c r="D630" s="10">
        <v>0</v>
      </c>
      <c r="E630" s="10">
        <v>2</v>
      </c>
      <c r="F630" s="10">
        <v>2</v>
      </c>
      <c r="G630" s="10">
        <v>0</v>
      </c>
      <c r="H630" s="10">
        <v>3</v>
      </c>
      <c r="I630" s="10">
        <v>3</v>
      </c>
      <c r="J630" s="10">
        <v>0</v>
      </c>
      <c r="K630" s="10">
        <v>0</v>
      </c>
      <c r="L630" s="10">
        <v>0</v>
      </c>
      <c r="M630" s="10">
        <v>4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15</v>
      </c>
    </row>
    <row r="631" spans="1:20" ht="18" customHeight="1">
      <c r="A631" s="111"/>
      <c r="B631" s="17" t="s">
        <v>25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1">
        <f>SUM(C631:S631)</f>
        <v>0</v>
      </c>
    </row>
    <row r="632" spans="1:20" ht="18" customHeight="1">
      <c r="A632" s="111"/>
      <c r="B632" s="17" t="s">
        <v>26</v>
      </c>
      <c r="C632" s="12">
        <f t="shared" ref="C632:T632" si="233">C631/(C630+C631)</f>
        <v>0</v>
      </c>
      <c r="D632" s="12" t="e">
        <f t="shared" si="233"/>
        <v>#DIV/0!</v>
      </c>
      <c r="E632" s="12">
        <f t="shared" si="233"/>
        <v>0</v>
      </c>
      <c r="F632" s="12">
        <f t="shared" si="233"/>
        <v>0</v>
      </c>
      <c r="G632" s="12" t="e">
        <f t="shared" si="233"/>
        <v>#DIV/0!</v>
      </c>
      <c r="H632" s="12">
        <f t="shared" si="233"/>
        <v>0</v>
      </c>
      <c r="I632" s="12">
        <f t="shared" si="233"/>
        <v>0</v>
      </c>
      <c r="J632" s="12" t="e">
        <f t="shared" si="233"/>
        <v>#DIV/0!</v>
      </c>
      <c r="K632" s="12" t="e">
        <f t="shared" si="233"/>
        <v>#DIV/0!</v>
      </c>
      <c r="L632" s="12" t="e">
        <f t="shared" si="233"/>
        <v>#DIV/0!</v>
      </c>
      <c r="M632" s="12">
        <f t="shared" si="233"/>
        <v>0</v>
      </c>
      <c r="N632" s="12" t="e">
        <f t="shared" si="233"/>
        <v>#DIV/0!</v>
      </c>
      <c r="O632" s="12" t="e">
        <f t="shared" si="233"/>
        <v>#DIV/0!</v>
      </c>
      <c r="P632" s="12" t="e">
        <f t="shared" si="233"/>
        <v>#DIV/0!</v>
      </c>
      <c r="Q632" s="12" t="e">
        <f t="shared" si="233"/>
        <v>#DIV/0!</v>
      </c>
      <c r="R632" s="12" t="e">
        <f t="shared" si="233"/>
        <v>#DIV/0!</v>
      </c>
      <c r="S632" s="12" t="e">
        <f t="shared" si="233"/>
        <v>#DIV/0!</v>
      </c>
      <c r="T632" s="13">
        <f t="shared" si="233"/>
        <v>0</v>
      </c>
    </row>
    <row r="633" spans="1:20" ht="18" customHeight="1">
      <c r="A633" s="111"/>
      <c r="B633" s="17" t="s">
        <v>22</v>
      </c>
      <c r="C633" s="10">
        <v>1</v>
      </c>
      <c r="D633" s="10">
        <v>0</v>
      </c>
      <c r="E633" s="10">
        <v>2</v>
      </c>
      <c r="F633" s="14">
        <v>1</v>
      </c>
      <c r="G633" s="10">
        <v>0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4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1">
        <f>SUM(C633:S633)</f>
        <v>10</v>
      </c>
    </row>
    <row r="634" spans="1:20" ht="18" customHeight="1">
      <c r="A634" s="111"/>
      <c r="B634" s="17" t="s">
        <v>23</v>
      </c>
      <c r="C634" s="15">
        <f t="shared" ref="C634:T634" si="234">(C628+C629)/C633</f>
        <v>1</v>
      </c>
      <c r="D634" s="15" t="e">
        <f t="shared" si="234"/>
        <v>#DIV/0!</v>
      </c>
      <c r="E634" s="15">
        <f t="shared" si="234"/>
        <v>1</v>
      </c>
      <c r="F634" s="15">
        <f t="shared" si="234"/>
        <v>0</v>
      </c>
      <c r="G634" s="15" t="e">
        <f t="shared" si="234"/>
        <v>#DIV/0!</v>
      </c>
      <c r="H634" s="15">
        <f t="shared" si="234"/>
        <v>1.5</v>
      </c>
      <c r="I634" s="15" t="e">
        <f t="shared" si="234"/>
        <v>#DIV/0!</v>
      </c>
      <c r="J634" s="15" t="e">
        <f t="shared" si="234"/>
        <v>#DIV/0!</v>
      </c>
      <c r="K634" s="15" t="e">
        <f t="shared" si="234"/>
        <v>#DIV/0!</v>
      </c>
      <c r="L634" s="15" t="e">
        <f t="shared" si="234"/>
        <v>#DIV/0!</v>
      </c>
      <c r="M634" s="15">
        <f t="shared" si="234"/>
        <v>1</v>
      </c>
      <c r="N634" s="15" t="e">
        <f t="shared" si="234"/>
        <v>#DIV/0!</v>
      </c>
      <c r="O634" s="15" t="e">
        <f t="shared" si="234"/>
        <v>#DIV/0!</v>
      </c>
      <c r="P634" s="15" t="e">
        <f t="shared" si="234"/>
        <v>#DIV/0!</v>
      </c>
      <c r="Q634" s="15" t="e">
        <f t="shared" si="234"/>
        <v>#DIV/0!</v>
      </c>
      <c r="R634" s="15" t="e">
        <f t="shared" si="234"/>
        <v>#DIV/0!</v>
      </c>
      <c r="S634" s="15" t="e">
        <f t="shared" si="234"/>
        <v>#DIV/0!</v>
      </c>
      <c r="T634" s="16">
        <f t="shared" si="234"/>
        <v>1.3</v>
      </c>
    </row>
    <row r="635" spans="1:20" ht="18" customHeight="1">
      <c r="A635" s="111"/>
      <c r="B635" s="17" t="s">
        <v>37</v>
      </c>
      <c r="C635" s="12">
        <v>0</v>
      </c>
      <c r="D635" s="15" t="e">
        <f>0/0</f>
        <v>#DIV/0!</v>
      </c>
      <c r="E635" s="12">
        <v>0.5</v>
      </c>
      <c r="F635" s="12">
        <v>1</v>
      </c>
      <c r="G635" s="15" t="e">
        <f>0/0</f>
        <v>#DIV/0!</v>
      </c>
      <c r="H635" s="12">
        <v>1</v>
      </c>
      <c r="I635" s="15" t="e">
        <f>0/0</f>
        <v>#DIV/0!</v>
      </c>
      <c r="J635" s="15" t="e">
        <f>0/0</f>
        <v>#DIV/0!</v>
      </c>
      <c r="K635" s="15" t="e">
        <f>0/0</f>
        <v>#DIV/0!</v>
      </c>
      <c r="L635" s="15" t="e">
        <f>0/0</f>
        <v>#DIV/0!</v>
      </c>
      <c r="M635" s="12">
        <v>0.75</v>
      </c>
      <c r="N635" s="15" t="e">
        <f t="shared" ref="N635:S635" si="235">0/0</f>
        <v>#DIV/0!</v>
      </c>
      <c r="O635" s="15" t="e">
        <f t="shared" si="235"/>
        <v>#DIV/0!</v>
      </c>
      <c r="P635" s="15" t="e">
        <f t="shared" si="235"/>
        <v>#DIV/0!</v>
      </c>
      <c r="Q635" s="15" t="e">
        <f t="shared" si="235"/>
        <v>#DIV/0!</v>
      </c>
      <c r="R635" s="15" t="e">
        <f t="shared" si="235"/>
        <v>#DIV/0!</v>
      </c>
      <c r="S635" s="15" t="e">
        <f t="shared" si="235"/>
        <v>#DIV/0!</v>
      </c>
      <c r="T635" s="35">
        <v>0.7</v>
      </c>
    </row>
    <row r="636" spans="1:20" ht="18" customHeight="1">
      <c r="A636" s="110">
        <v>44713</v>
      </c>
      <c r="B636" s="17" t="s">
        <v>20</v>
      </c>
      <c r="C636" s="10">
        <v>0</v>
      </c>
      <c r="D636" s="10">
        <v>1</v>
      </c>
      <c r="E636" s="10">
        <v>0</v>
      </c>
      <c r="F636" s="10">
        <v>2</v>
      </c>
      <c r="G636" s="10">
        <v>0</v>
      </c>
      <c r="H636" s="10">
        <v>0</v>
      </c>
      <c r="I636" s="10">
        <v>1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1">
        <f>SUM(C636:S636)</f>
        <v>5</v>
      </c>
    </row>
    <row r="637" spans="1:20" ht="18" customHeight="1">
      <c r="A637" s="111"/>
      <c r="B637" s="17" t="s">
        <v>21</v>
      </c>
      <c r="C637" s="10">
        <v>0</v>
      </c>
      <c r="D637" s="10">
        <v>0</v>
      </c>
      <c r="E637" s="10">
        <v>1</v>
      </c>
      <c r="F637" s="10">
        <v>2</v>
      </c>
      <c r="G637" s="10">
        <v>0</v>
      </c>
      <c r="H637" s="10">
        <v>2</v>
      </c>
      <c r="I637" s="10">
        <v>0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7</v>
      </c>
    </row>
    <row r="638" spans="1:20" ht="18" customHeight="1">
      <c r="A638" s="111"/>
      <c r="B638" s="17" t="s">
        <v>24</v>
      </c>
      <c r="C638" s="10">
        <v>0</v>
      </c>
      <c r="D638" s="10">
        <v>1</v>
      </c>
      <c r="E638" s="10">
        <v>1</v>
      </c>
      <c r="F638" s="10">
        <v>4</v>
      </c>
      <c r="G638" s="10">
        <v>0</v>
      </c>
      <c r="H638" s="10">
        <v>2</v>
      </c>
      <c r="I638" s="10">
        <v>2</v>
      </c>
      <c r="J638" s="10">
        <v>0</v>
      </c>
      <c r="K638" s="10">
        <v>0</v>
      </c>
      <c r="L638" s="10">
        <v>0</v>
      </c>
      <c r="M638" s="10">
        <v>2</v>
      </c>
      <c r="N638" s="10">
        <v>0</v>
      </c>
      <c r="O638" s="10">
        <v>0</v>
      </c>
      <c r="P638" s="10">
        <v>1</v>
      </c>
      <c r="Q638" s="10">
        <v>0</v>
      </c>
      <c r="R638" s="10">
        <v>0</v>
      </c>
      <c r="S638" s="10">
        <v>0</v>
      </c>
      <c r="T638" s="11">
        <f>SUM(C638:S638)</f>
        <v>13</v>
      </c>
    </row>
    <row r="639" spans="1:20" ht="18" customHeight="1">
      <c r="A639" s="111"/>
      <c r="B639" s="17" t="s">
        <v>25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1">
        <f>SUM(C639:S639)</f>
        <v>0</v>
      </c>
    </row>
    <row r="640" spans="1:20" ht="18" customHeight="1">
      <c r="A640" s="111"/>
      <c r="B640" s="17" t="s">
        <v>26</v>
      </c>
      <c r="C640" s="12" t="e">
        <f t="shared" ref="C640:T640" si="236">C639/(C638+C639)</f>
        <v>#DIV/0!</v>
      </c>
      <c r="D640" s="12">
        <f t="shared" si="236"/>
        <v>0</v>
      </c>
      <c r="E640" s="12">
        <f t="shared" si="236"/>
        <v>0</v>
      </c>
      <c r="F640" s="12">
        <f t="shared" si="236"/>
        <v>0</v>
      </c>
      <c r="G640" s="12" t="e">
        <f t="shared" si="236"/>
        <v>#DIV/0!</v>
      </c>
      <c r="H640" s="12">
        <f t="shared" si="236"/>
        <v>0</v>
      </c>
      <c r="I640" s="12">
        <f t="shared" si="236"/>
        <v>0</v>
      </c>
      <c r="J640" s="12" t="e">
        <f t="shared" si="236"/>
        <v>#DIV/0!</v>
      </c>
      <c r="K640" s="12" t="e">
        <f t="shared" si="236"/>
        <v>#DIV/0!</v>
      </c>
      <c r="L640" s="12" t="e">
        <f t="shared" si="236"/>
        <v>#DIV/0!</v>
      </c>
      <c r="M640" s="12">
        <f t="shared" si="236"/>
        <v>0</v>
      </c>
      <c r="N640" s="12" t="e">
        <f t="shared" si="236"/>
        <v>#DIV/0!</v>
      </c>
      <c r="O640" s="12" t="e">
        <f t="shared" si="236"/>
        <v>#DIV/0!</v>
      </c>
      <c r="P640" s="12">
        <f t="shared" si="236"/>
        <v>0</v>
      </c>
      <c r="Q640" s="12" t="e">
        <f t="shared" si="236"/>
        <v>#DIV/0!</v>
      </c>
      <c r="R640" s="12" t="e">
        <f t="shared" si="236"/>
        <v>#DIV/0!</v>
      </c>
      <c r="S640" s="12" t="e">
        <f t="shared" si="236"/>
        <v>#DIV/0!</v>
      </c>
      <c r="T640" s="13">
        <f t="shared" si="236"/>
        <v>0</v>
      </c>
    </row>
    <row r="641" spans="1:20" ht="18" customHeight="1">
      <c r="A641" s="111"/>
      <c r="B641" s="17" t="s">
        <v>22</v>
      </c>
      <c r="C641" s="10">
        <v>0</v>
      </c>
      <c r="D641" s="10">
        <v>0</v>
      </c>
      <c r="E641" s="10">
        <v>1</v>
      </c>
      <c r="F641" s="14">
        <v>2</v>
      </c>
      <c r="G641" s="10">
        <v>0</v>
      </c>
      <c r="H641" s="10">
        <v>2</v>
      </c>
      <c r="I641" s="10">
        <v>0</v>
      </c>
      <c r="J641" s="10">
        <v>0</v>
      </c>
      <c r="K641" s="10">
        <v>0</v>
      </c>
      <c r="L641" s="10">
        <v>0</v>
      </c>
      <c r="M641" s="10">
        <v>2</v>
      </c>
      <c r="N641" s="10">
        <v>0</v>
      </c>
      <c r="O641" s="10">
        <v>0</v>
      </c>
      <c r="P641" s="10">
        <v>1</v>
      </c>
      <c r="Q641" s="10">
        <v>0</v>
      </c>
      <c r="R641" s="10">
        <v>0</v>
      </c>
      <c r="S641" s="10">
        <v>0</v>
      </c>
      <c r="T641" s="11">
        <f>SUM(C641:S641)</f>
        <v>8</v>
      </c>
    </row>
    <row r="642" spans="1:20" ht="18" customHeight="1">
      <c r="A642" s="111"/>
      <c r="B642" s="17" t="s">
        <v>23</v>
      </c>
      <c r="C642" s="15" t="e">
        <f t="shared" ref="C642:T642" si="237">(C636+C637)/C641</f>
        <v>#DIV/0!</v>
      </c>
      <c r="D642" s="15" t="e">
        <f t="shared" si="237"/>
        <v>#DIV/0!</v>
      </c>
      <c r="E642" s="15">
        <f t="shared" si="237"/>
        <v>1</v>
      </c>
      <c r="F642" s="15">
        <f t="shared" si="237"/>
        <v>2</v>
      </c>
      <c r="G642" s="15" t="e">
        <f t="shared" si="237"/>
        <v>#DIV/0!</v>
      </c>
      <c r="H642" s="15">
        <f t="shared" si="237"/>
        <v>1</v>
      </c>
      <c r="I642" s="15" t="e">
        <f t="shared" si="237"/>
        <v>#DIV/0!</v>
      </c>
      <c r="J642" s="15" t="e">
        <f t="shared" si="237"/>
        <v>#DIV/0!</v>
      </c>
      <c r="K642" s="15" t="e">
        <f t="shared" si="237"/>
        <v>#DIV/0!</v>
      </c>
      <c r="L642" s="15" t="e">
        <f t="shared" si="237"/>
        <v>#DIV/0!</v>
      </c>
      <c r="M642" s="15">
        <f t="shared" si="237"/>
        <v>1</v>
      </c>
      <c r="N642" s="15" t="e">
        <f t="shared" si="237"/>
        <v>#DIV/0!</v>
      </c>
      <c r="O642" s="15" t="e">
        <f t="shared" si="237"/>
        <v>#DIV/0!</v>
      </c>
      <c r="P642" s="15">
        <f t="shared" si="237"/>
        <v>1</v>
      </c>
      <c r="Q642" s="15" t="e">
        <f t="shared" si="237"/>
        <v>#DIV/0!</v>
      </c>
      <c r="R642" s="15" t="e">
        <f t="shared" si="237"/>
        <v>#DIV/0!</v>
      </c>
      <c r="S642" s="15" t="e">
        <f t="shared" si="237"/>
        <v>#DIV/0!</v>
      </c>
      <c r="T642" s="16">
        <f t="shared" si="237"/>
        <v>1.5</v>
      </c>
    </row>
    <row r="643" spans="1:20" ht="18" customHeight="1">
      <c r="A643" s="111"/>
      <c r="B643" s="17" t="s">
        <v>37</v>
      </c>
      <c r="C643" s="15" t="e">
        <f>0/0</f>
        <v>#DIV/0!</v>
      </c>
      <c r="D643" s="15" t="e">
        <f>0/0</f>
        <v>#DIV/0!</v>
      </c>
      <c r="E643" s="12">
        <v>0</v>
      </c>
      <c r="F643" s="12">
        <v>0.5</v>
      </c>
      <c r="G643" s="15" t="e">
        <f>0/0</f>
        <v>#DIV/0!</v>
      </c>
      <c r="H643" s="12">
        <v>0.5</v>
      </c>
      <c r="I643" s="15" t="e">
        <f>0/0</f>
        <v>#DIV/0!</v>
      </c>
      <c r="J643" s="15" t="e">
        <f>0/0</f>
        <v>#DIV/0!</v>
      </c>
      <c r="K643" s="15" t="e">
        <f>0/0</f>
        <v>#DIV/0!</v>
      </c>
      <c r="L643" s="15" t="e">
        <f>0/0</f>
        <v>#DIV/0!</v>
      </c>
      <c r="M643" s="12">
        <v>0.5</v>
      </c>
      <c r="N643" s="15" t="e">
        <f>0/0</f>
        <v>#DIV/0!</v>
      </c>
      <c r="O643" s="15" t="e">
        <f>0/0</f>
        <v>#DIV/0!</v>
      </c>
      <c r="P643" s="12">
        <v>0</v>
      </c>
      <c r="Q643" s="15" t="e">
        <f>0/0</f>
        <v>#DIV/0!</v>
      </c>
      <c r="R643" s="15" t="e">
        <f>0/0</f>
        <v>#DIV/0!</v>
      </c>
      <c r="S643" s="15" t="e">
        <f>0/0</f>
        <v>#DIV/0!</v>
      </c>
      <c r="T643" s="35">
        <v>0.5</v>
      </c>
    </row>
    <row r="644" spans="1:20" ht="18" customHeight="1">
      <c r="A644" s="110">
        <v>44714</v>
      </c>
      <c r="B644" s="17" t="s">
        <v>20</v>
      </c>
      <c r="C644" s="10">
        <v>1</v>
      </c>
      <c r="D644" s="10">
        <v>0</v>
      </c>
      <c r="E644" s="10">
        <v>0</v>
      </c>
      <c r="F644" s="10">
        <v>3</v>
      </c>
      <c r="G644" s="10">
        <v>0</v>
      </c>
      <c r="H644" s="10">
        <v>1</v>
      </c>
      <c r="I644" s="10">
        <v>1</v>
      </c>
      <c r="J644" s="10">
        <v>0</v>
      </c>
      <c r="K644" s="10">
        <v>0</v>
      </c>
      <c r="L644" s="10">
        <v>0</v>
      </c>
      <c r="M644" s="10">
        <v>2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8</v>
      </c>
    </row>
    <row r="645" spans="1:20" ht="18" customHeight="1">
      <c r="A645" s="111"/>
      <c r="B645" s="17" t="s">
        <v>21</v>
      </c>
      <c r="C645" s="10">
        <v>1</v>
      </c>
      <c r="D645" s="10">
        <v>0</v>
      </c>
      <c r="E645" s="10">
        <v>1</v>
      </c>
      <c r="F645" s="10">
        <v>1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3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6</v>
      </c>
    </row>
    <row r="646" spans="1:20" ht="18" customHeight="1">
      <c r="A646" s="111"/>
      <c r="B646" s="17" t="s">
        <v>24</v>
      </c>
      <c r="C646" s="10">
        <v>2</v>
      </c>
      <c r="D646" s="10">
        <v>0</v>
      </c>
      <c r="E646" s="10">
        <v>1</v>
      </c>
      <c r="F646" s="10">
        <v>1</v>
      </c>
      <c r="G646" s="10">
        <v>0</v>
      </c>
      <c r="H646" s="10">
        <v>1</v>
      </c>
      <c r="I646" s="10">
        <v>3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9</v>
      </c>
    </row>
    <row r="647" spans="1:20" ht="18" customHeight="1">
      <c r="A647" s="111"/>
      <c r="B647" s="17" t="s">
        <v>25</v>
      </c>
      <c r="C647" s="10">
        <v>0</v>
      </c>
      <c r="D647" s="10">
        <v>0</v>
      </c>
      <c r="E647" s="10">
        <v>0</v>
      </c>
      <c r="F647" s="10">
        <v>3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4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1">
        <f>SUM(C647:S647)</f>
        <v>7</v>
      </c>
    </row>
    <row r="648" spans="1:20" ht="18" customHeight="1">
      <c r="A648" s="111"/>
      <c r="B648" s="17" t="s">
        <v>26</v>
      </c>
      <c r="C648" s="12">
        <f t="shared" ref="C648:T648" si="238">C647/(C646+C647)</f>
        <v>0</v>
      </c>
      <c r="D648" s="12" t="e">
        <f t="shared" si="238"/>
        <v>#DIV/0!</v>
      </c>
      <c r="E648" s="12">
        <f t="shared" si="238"/>
        <v>0</v>
      </c>
      <c r="F648" s="12">
        <f t="shared" si="238"/>
        <v>0.75</v>
      </c>
      <c r="G648" s="12" t="e">
        <f t="shared" si="238"/>
        <v>#DIV/0!</v>
      </c>
      <c r="H648" s="12">
        <f t="shared" si="238"/>
        <v>0</v>
      </c>
      <c r="I648" s="12">
        <f t="shared" si="238"/>
        <v>0</v>
      </c>
      <c r="J648" s="12" t="e">
        <f t="shared" si="238"/>
        <v>#DIV/0!</v>
      </c>
      <c r="K648" s="12" t="e">
        <f t="shared" si="238"/>
        <v>#DIV/0!</v>
      </c>
      <c r="L648" s="12" t="e">
        <f t="shared" si="238"/>
        <v>#DIV/0!</v>
      </c>
      <c r="M648" s="12">
        <f t="shared" si="238"/>
        <v>0.8</v>
      </c>
      <c r="N648" s="12" t="e">
        <f t="shared" si="238"/>
        <v>#DIV/0!</v>
      </c>
      <c r="O648" s="12" t="e">
        <f t="shared" si="238"/>
        <v>#DIV/0!</v>
      </c>
      <c r="P648" s="12" t="e">
        <f t="shared" si="238"/>
        <v>#DIV/0!</v>
      </c>
      <c r="Q648" s="12" t="e">
        <f t="shared" si="238"/>
        <v>#DIV/0!</v>
      </c>
      <c r="R648" s="12" t="e">
        <f t="shared" si="238"/>
        <v>#DIV/0!</v>
      </c>
      <c r="S648" s="12" t="e">
        <f t="shared" si="238"/>
        <v>#DIV/0!</v>
      </c>
      <c r="T648" s="13">
        <f t="shared" si="238"/>
        <v>0.4375</v>
      </c>
    </row>
    <row r="649" spans="1:20" ht="18" customHeight="1">
      <c r="A649" s="111"/>
      <c r="B649" s="17" t="s">
        <v>22</v>
      </c>
      <c r="C649" s="10">
        <v>2</v>
      </c>
      <c r="D649" s="10">
        <v>0</v>
      </c>
      <c r="E649" s="10">
        <v>0</v>
      </c>
      <c r="F649" s="14">
        <v>3</v>
      </c>
      <c r="G649" s="10">
        <v>0</v>
      </c>
      <c r="H649" s="10">
        <v>1</v>
      </c>
      <c r="I649" s="10">
        <v>0</v>
      </c>
      <c r="J649" s="10">
        <v>0</v>
      </c>
      <c r="K649" s="10">
        <v>0</v>
      </c>
      <c r="L649" s="10">
        <v>0</v>
      </c>
      <c r="M649" s="10">
        <v>3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1">
        <f>SUM(C649:S649)</f>
        <v>9</v>
      </c>
    </row>
    <row r="650" spans="1:20" ht="18" customHeight="1">
      <c r="A650" s="111"/>
      <c r="B650" s="17" t="s">
        <v>23</v>
      </c>
      <c r="C650" s="15">
        <f t="shared" ref="C650:T650" si="239">(C644+C645)/C649</f>
        <v>1</v>
      </c>
      <c r="D650" s="15" t="e">
        <f t="shared" si="239"/>
        <v>#DIV/0!</v>
      </c>
      <c r="E650" s="15" t="e">
        <f t="shared" si="239"/>
        <v>#DIV/0!</v>
      </c>
      <c r="F650" s="15">
        <f t="shared" si="239"/>
        <v>1.3333333333333333</v>
      </c>
      <c r="G650" s="15" t="e">
        <f t="shared" si="239"/>
        <v>#DIV/0!</v>
      </c>
      <c r="H650" s="15">
        <f t="shared" si="239"/>
        <v>1</v>
      </c>
      <c r="I650" s="15" t="e">
        <f t="shared" si="239"/>
        <v>#DIV/0!</v>
      </c>
      <c r="J650" s="15" t="e">
        <f t="shared" si="239"/>
        <v>#DIV/0!</v>
      </c>
      <c r="K650" s="15" t="e">
        <f t="shared" si="239"/>
        <v>#DIV/0!</v>
      </c>
      <c r="L650" s="15" t="e">
        <f t="shared" si="239"/>
        <v>#DIV/0!</v>
      </c>
      <c r="M650" s="15">
        <f t="shared" si="239"/>
        <v>1.6666666666666667</v>
      </c>
      <c r="N650" s="15" t="e">
        <f t="shared" si="239"/>
        <v>#DIV/0!</v>
      </c>
      <c r="O650" s="15" t="e">
        <f t="shared" si="239"/>
        <v>#DIV/0!</v>
      </c>
      <c r="P650" s="15" t="e">
        <f t="shared" si="239"/>
        <v>#DIV/0!</v>
      </c>
      <c r="Q650" s="15" t="e">
        <f t="shared" si="239"/>
        <v>#DIV/0!</v>
      </c>
      <c r="R650" s="15" t="e">
        <f t="shared" si="239"/>
        <v>#DIV/0!</v>
      </c>
      <c r="S650" s="15" t="e">
        <f t="shared" si="239"/>
        <v>#DIV/0!</v>
      </c>
      <c r="T650" s="16">
        <f t="shared" si="239"/>
        <v>1.5555555555555556</v>
      </c>
    </row>
    <row r="651" spans="1:20" ht="18" customHeight="1">
      <c r="A651" s="111"/>
      <c r="B651" s="17" t="s">
        <v>37</v>
      </c>
      <c r="C651" s="12">
        <v>0</v>
      </c>
      <c r="D651" s="15" t="e">
        <f t="shared" ref="D651:E651" si="240">0/0</f>
        <v>#DIV/0!</v>
      </c>
      <c r="E651" s="15" t="e">
        <f t="shared" si="240"/>
        <v>#DIV/0!</v>
      </c>
      <c r="F651" s="12">
        <v>0</v>
      </c>
      <c r="G651" s="15" t="e">
        <f t="shared" ref="G651" si="241">0/0</f>
        <v>#DIV/0!</v>
      </c>
      <c r="H651" s="12">
        <v>1</v>
      </c>
      <c r="I651" s="15" t="e">
        <f t="shared" ref="I651:K651" si="242">0/0</f>
        <v>#DIV/0!</v>
      </c>
      <c r="J651" s="15" t="e">
        <f t="shared" si="242"/>
        <v>#DIV/0!</v>
      </c>
      <c r="K651" s="15" t="e">
        <f t="shared" si="242"/>
        <v>#DIV/0!</v>
      </c>
      <c r="L651" s="15" t="e">
        <f t="shared" ref="L651:R651" si="243">0/0</f>
        <v>#DIV/0!</v>
      </c>
      <c r="M651" s="12">
        <v>0</v>
      </c>
      <c r="N651" s="15" t="e">
        <f t="shared" si="243"/>
        <v>#DIV/0!</v>
      </c>
      <c r="O651" s="15" t="e">
        <f t="shared" si="243"/>
        <v>#DIV/0!</v>
      </c>
      <c r="P651" s="15" t="e">
        <f t="shared" si="243"/>
        <v>#DIV/0!</v>
      </c>
      <c r="Q651" s="15" t="e">
        <f t="shared" si="243"/>
        <v>#DIV/0!</v>
      </c>
      <c r="R651" s="15" t="e">
        <f t="shared" si="243"/>
        <v>#DIV/0!</v>
      </c>
      <c r="S651" s="15" t="e">
        <f>0/0</f>
        <v>#DIV/0!</v>
      </c>
      <c r="T651" s="35">
        <v>0.22220000000000001</v>
      </c>
    </row>
    <row r="652" spans="1:20" ht="18" customHeight="1">
      <c r="A652" s="110">
        <v>44715</v>
      </c>
      <c r="B652" s="17" t="s">
        <v>20</v>
      </c>
      <c r="C652" s="10">
        <v>1</v>
      </c>
      <c r="D652" s="10">
        <v>1</v>
      </c>
      <c r="E652" s="10">
        <v>0</v>
      </c>
      <c r="F652" s="10">
        <v>0</v>
      </c>
      <c r="G652" s="10">
        <v>0</v>
      </c>
      <c r="H652" s="10">
        <v>0</v>
      </c>
      <c r="I652" s="10">
        <v>2</v>
      </c>
      <c r="J652" s="10">
        <v>0</v>
      </c>
      <c r="K652" s="10">
        <v>0</v>
      </c>
      <c r="L652" s="10">
        <v>0</v>
      </c>
      <c r="M652" s="10">
        <v>1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5</v>
      </c>
    </row>
    <row r="653" spans="1:20" ht="18" customHeight="1">
      <c r="A653" s="111"/>
      <c r="B653" s="17" t="s">
        <v>21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1</v>
      </c>
      <c r="J653" s="10">
        <v>0</v>
      </c>
      <c r="K653" s="10">
        <v>1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8</v>
      </c>
    </row>
    <row r="654" spans="1:20" ht="18" customHeight="1">
      <c r="A654" s="111"/>
      <c r="B654" s="17" t="s">
        <v>24</v>
      </c>
      <c r="C654" s="10">
        <v>0</v>
      </c>
      <c r="D654" s="10">
        <v>0</v>
      </c>
      <c r="E654" s="10">
        <v>0</v>
      </c>
      <c r="F654" s="10">
        <v>5</v>
      </c>
      <c r="G654" s="10">
        <v>0</v>
      </c>
      <c r="H654" s="10">
        <v>1</v>
      </c>
      <c r="I654" s="10">
        <v>4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11</v>
      </c>
    </row>
    <row r="655" spans="1:20" ht="18" customHeight="1">
      <c r="A655" s="111"/>
      <c r="B655" s="17" t="s">
        <v>25</v>
      </c>
      <c r="C655" s="10">
        <v>1</v>
      </c>
      <c r="D655" s="10">
        <v>1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1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1">
        <f>SUM(C655:S655)</f>
        <v>3</v>
      </c>
    </row>
    <row r="656" spans="1:20" ht="18" customHeight="1">
      <c r="A656" s="111"/>
      <c r="B656" s="17" t="s">
        <v>26</v>
      </c>
      <c r="C656" s="12">
        <f t="shared" ref="C656:T656" si="244">C655/(C654+C655)</f>
        <v>1</v>
      </c>
      <c r="D656" s="12">
        <f t="shared" si="244"/>
        <v>1</v>
      </c>
      <c r="E656" s="12" t="e">
        <f t="shared" si="244"/>
        <v>#DIV/0!</v>
      </c>
      <c r="F656" s="12">
        <f t="shared" si="244"/>
        <v>0</v>
      </c>
      <c r="G656" s="12" t="e">
        <f t="shared" si="244"/>
        <v>#DIV/0!</v>
      </c>
      <c r="H656" s="12">
        <f t="shared" si="244"/>
        <v>0</v>
      </c>
      <c r="I656" s="12">
        <f t="shared" si="244"/>
        <v>0</v>
      </c>
      <c r="J656" s="12" t="e">
        <f t="shared" si="244"/>
        <v>#DIV/0!</v>
      </c>
      <c r="K656" s="12">
        <f t="shared" si="244"/>
        <v>1</v>
      </c>
      <c r="L656" s="12" t="e">
        <f t="shared" si="244"/>
        <v>#DIV/0!</v>
      </c>
      <c r="M656" s="12">
        <f t="shared" si="244"/>
        <v>0</v>
      </c>
      <c r="N656" s="12" t="e">
        <f t="shared" si="244"/>
        <v>#DIV/0!</v>
      </c>
      <c r="O656" s="12" t="e">
        <f t="shared" si="244"/>
        <v>#DIV/0!</v>
      </c>
      <c r="P656" s="12" t="e">
        <f t="shared" si="244"/>
        <v>#DIV/0!</v>
      </c>
      <c r="Q656" s="12" t="e">
        <f t="shared" si="244"/>
        <v>#DIV/0!</v>
      </c>
      <c r="R656" s="12" t="e">
        <f t="shared" si="244"/>
        <v>#DIV/0!</v>
      </c>
      <c r="S656" s="12" t="e">
        <f t="shared" si="244"/>
        <v>#DIV/0!</v>
      </c>
      <c r="T656" s="13">
        <f t="shared" si="244"/>
        <v>0.21428571428571427</v>
      </c>
    </row>
    <row r="657" spans="1:20" ht="18" customHeight="1">
      <c r="A657" s="111"/>
      <c r="B657" s="17" t="s">
        <v>22</v>
      </c>
      <c r="C657" s="10">
        <v>1</v>
      </c>
      <c r="D657" s="10">
        <v>1</v>
      </c>
      <c r="E657" s="10">
        <v>0</v>
      </c>
      <c r="F657" s="14">
        <v>5</v>
      </c>
      <c r="G657" s="10">
        <v>0</v>
      </c>
      <c r="H657" s="10">
        <v>1</v>
      </c>
      <c r="I657" s="10">
        <v>0</v>
      </c>
      <c r="J657" s="10">
        <v>0</v>
      </c>
      <c r="K657" s="10">
        <v>1</v>
      </c>
      <c r="L657" s="10">
        <v>0</v>
      </c>
      <c r="M657" s="10">
        <v>1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1">
        <f>SUM(C657:S657)</f>
        <v>10</v>
      </c>
    </row>
    <row r="658" spans="1:20" ht="18" customHeight="1">
      <c r="A658" s="111"/>
      <c r="B658" s="17" t="s">
        <v>23</v>
      </c>
      <c r="C658" s="15">
        <f t="shared" ref="C658:T658" si="245">(C652+C653)/C657</f>
        <v>1</v>
      </c>
      <c r="D658" s="15">
        <f t="shared" si="245"/>
        <v>1</v>
      </c>
      <c r="E658" s="15" t="e">
        <f t="shared" si="245"/>
        <v>#DIV/0!</v>
      </c>
      <c r="F658" s="15">
        <f t="shared" si="245"/>
        <v>1</v>
      </c>
      <c r="G658" s="15" t="e">
        <f t="shared" si="245"/>
        <v>#DIV/0!</v>
      </c>
      <c r="H658" s="15">
        <f t="shared" si="245"/>
        <v>1</v>
      </c>
      <c r="I658" s="15" t="e">
        <f t="shared" si="245"/>
        <v>#DIV/0!</v>
      </c>
      <c r="J658" s="15" t="e">
        <f t="shared" si="245"/>
        <v>#DIV/0!</v>
      </c>
      <c r="K658" s="15">
        <f t="shared" si="245"/>
        <v>1</v>
      </c>
      <c r="L658" s="15" t="e">
        <f t="shared" si="245"/>
        <v>#DIV/0!</v>
      </c>
      <c r="M658" s="15">
        <f t="shared" si="245"/>
        <v>1</v>
      </c>
      <c r="N658" s="15" t="e">
        <f t="shared" si="245"/>
        <v>#DIV/0!</v>
      </c>
      <c r="O658" s="15" t="e">
        <f t="shared" si="245"/>
        <v>#DIV/0!</v>
      </c>
      <c r="P658" s="15" t="e">
        <f t="shared" si="245"/>
        <v>#DIV/0!</v>
      </c>
      <c r="Q658" s="15" t="e">
        <f t="shared" si="245"/>
        <v>#DIV/0!</v>
      </c>
      <c r="R658" s="15" t="e">
        <f t="shared" si="245"/>
        <v>#DIV/0!</v>
      </c>
      <c r="S658" s="15" t="e">
        <f t="shared" si="245"/>
        <v>#DIV/0!</v>
      </c>
      <c r="T658" s="16">
        <f t="shared" si="245"/>
        <v>1.3</v>
      </c>
    </row>
    <row r="659" spans="1:20" ht="18" customHeight="1">
      <c r="A659" s="111"/>
      <c r="B659" s="17" t="s">
        <v>37</v>
      </c>
      <c r="C659" s="12">
        <v>0</v>
      </c>
      <c r="D659" s="12">
        <v>0</v>
      </c>
      <c r="E659" s="15" t="e">
        <f t="shared" ref="E659" si="246">0/0</f>
        <v>#DIV/0!</v>
      </c>
      <c r="F659" s="12">
        <v>0.2</v>
      </c>
      <c r="G659" s="15" t="e">
        <f t="shared" ref="G659" si="247">0/0</f>
        <v>#DIV/0!</v>
      </c>
      <c r="H659" s="12">
        <v>1</v>
      </c>
      <c r="I659" s="15" t="e">
        <f t="shared" ref="I659:J659" si="248">0/0</f>
        <v>#DIV/0!</v>
      </c>
      <c r="J659" s="15" t="e">
        <f t="shared" si="248"/>
        <v>#DIV/0!</v>
      </c>
      <c r="K659" s="12">
        <v>0</v>
      </c>
      <c r="L659" s="15" t="e">
        <f t="shared" ref="L659" si="249">0/0</f>
        <v>#DIV/0!</v>
      </c>
      <c r="M659" s="12">
        <v>0</v>
      </c>
      <c r="N659" s="15" t="e">
        <f t="shared" ref="N659:S659" si="250">0/0</f>
        <v>#DIV/0!</v>
      </c>
      <c r="O659" s="15" t="e">
        <f t="shared" si="250"/>
        <v>#DIV/0!</v>
      </c>
      <c r="P659" s="15" t="e">
        <f t="shared" si="250"/>
        <v>#DIV/0!</v>
      </c>
      <c r="Q659" s="15" t="e">
        <f t="shared" si="250"/>
        <v>#DIV/0!</v>
      </c>
      <c r="R659" s="15" t="e">
        <f t="shared" si="250"/>
        <v>#DIV/0!</v>
      </c>
      <c r="S659" s="15" t="e">
        <f t="shared" si="250"/>
        <v>#DIV/0!</v>
      </c>
      <c r="T659" s="35">
        <v>0.3</v>
      </c>
    </row>
    <row r="660" spans="1:20" ht="18" customHeight="1">
      <c r="A660" s="110">
        <v>44716</v>
      </c>
      <c r="B660" s="17" t="s">
        <v>20</v>
      </c>
      <c r="C660" s="10">
        <v>1</v>
      </c>
      <c r="D660" s="10">
        <v>2</v>
      </c>
      <c r="E660" s="10">
        <v>0</v>
      </c>
      <c r="F660" s="10">
        <v>0</v>
      </c>
      <c r="G660" s="10">
        <v>0</v>
      </c>
      <c r="H660" s="10">
        <v>0</v>
      </c>
      <c r="I660" s="10">
        <v>1</v>
      </c>
      <c r="J660" s="10">
        <v>1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6</v>
      </c>
    </row>
    <row r="661" spans="1:20" ht="18" customHeight="1">
      <c r="A661" s="111"/>
      <c r="B661" s="17" t="s">
        <v>21</v>
      </c>
      <c r="C661" s="10">
        <v>5</v>
      </c>
      <c r="D661" s="10">
        <v>1</v>
      </c>
      <c r="E661" s="10">
        <v>0</v>
      </c>
      <c r="F661" s="10">
        <v>0</v>
      </c>
      <c r="G661" s="10">
        <v>0</v>
      </c>
      <c r="H661" s="10">
        <v>2</v>
      </c>
      <c r="I661" s="10">
        <v>2</v>
      </c>
      <c r="J661" s="10">
        <v>1</v>
      </c>
      <c r="K661" s="10">
        <v>5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16</v>
      </c>
    </row>
    <row r="662" spans="1:20" ht="18" customHeight="1">
      <c r="A662" s="111"/>
      <c r="B662" s="17" t="s">
        <v>24</v>
      </c>
      <c r="C662" s="10">
        <v>6</v>
      </c>
      <c r="D662" s="10">
        <v>3</v>
      </c>
      <c r="E662" s="10">
        <v>0</v>
      </c>
      <c r="F662" s="10">
        <v>0</v>
      </c>
      <c r="G662" s="10">
        <v>0</v>
      </c>
      <c r="H662" s="10">
        <v>2</v>
      </c>
      <c r="I662" s="10">
        <v>3</v>
      </c>
      <c r="J662" s="10">
        <v>2</v>
      </c>
      <c r="K662" s="10">
        <v>5</v>
      </c>
      <c r="L662" s="10">
        <v>0</v>
      </c>
      <c r="M662" s="10">
        <v>1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22</v>
      </c>
    </row>
    <row r="663" spans="1:20" ht="18" customHeight="1">
      <c r="A663" s="111"/>
      <c r="B663" s="17" t="s">
        <v>25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1">
        <f>SUM(C663:S663)</f>
        <v>0</v>
      </c>
    </row>
    <row r="664" spans="1:20" ht="18" customHeight="1">
      <c r="A664" s="111"/>
      <c r="B664" s="17" t="s">
        <v>26</v>
      </c>
      <c r="C664" s="12">
        <f t="shared" ref="C664:T664" si="251">C663/(C662+C663)</f>
        <v>0</v>
      </c>
      <c r="D664" s="12">
        <f t="shared" si="251"/>
        <v>0</v>
      </c>
      <c r="E664" s="12" t="e">
        <f t="shared" si="251"/>
        <v>#DIV/0!</v>
      </c>
      <c r="F664" s="12" t="e">
        <f t="shared" si="251"/>
        <v>#DIV/0!</v>
      </c>
      <c r="G664" s="12" t="e">
        <f t="shared" si="251"/>
        <v>#DIV/0!</v>
      </c>
      <c r="H664" s="12">
        <f t="shared" si="251"/>
        <v>0</v>
      </c>
      <c r="I664" s="12">
        <f t="shared" si="251"/>
        <v>0</v>
      </c>
      <c r="J664" s="12">
        <f t="shared" si="251"/>
        <v>0</v>
      </c>
      <c r="K664" s="12">
        <f t="shared" si="251"/>
        <v>0</v>
      </c>
      <c r="L664" s="12" t="e">
        <f t="shared" si="251"/>
        <v>#DIV/0!</v>
      </c>
      <c r="M664" s="12">
        <f t="shared" si="251"/>
        <v>0</v>
      </c>
      <c r="N664" s="12" t="e">
        <f t="shared" si="251"/>
        <v>#DIV/0!</v>
      </c>
      <c r="O664" s="12" t="e">
        <f t="shared" si="251"/>
        <v>#DIV/0!</v>
      </c>
      <c r="P664" s="12" t="e">
        <f t="shared" si="251"/>
        <v>#DIV/0!</v>
      </c>
      <c r="Q664" s="12" t="e">
        <f t="shared" si="251"/>
        <v>#DIV/0!</v>
      </c>
      <c r="R664" s="12" t="e">
        <f t="shared" si="251"/>
        <v>#DIV/0!</v>
      </c>
      <c r="S664" s="12" t="e">
        <f t="shared" si="251"/>
        <v>#DIV/0!</v>
      </c>
      <c r="T664" s="13">
        <f t="shared" si="251"/>
        <v>0</v>
      </c>
    </row>
    <row r="665" spans="1:20" ht="18" customHeight="1">
      <c r="A665" s="111"/>
      <c r="B665" s="17" t="s">
        <v>22</v>
      </c>
      <c r="C665" s="10">
        <v>4</v>
      </c>
      <c r="D665" s="10">
        <v>1</v>
      </c>
      <c r="E665" s="10">
        <v>0</v>
      </c>
      <c r="F665" s="14">
        <v>0</v>
      </c>
      <c r="G665" s="10">
        <v>0</v>
      </c>
      <c r="H665" s="10">
        <v>2</v>
      </c>
      <c r="I665" s="10">
        <v>0</v>
      </c>
      <c r="J665" s="10">
        <v>0</v>
      </c>
      <c r="K665" s="10">
        <v>1</v>
      </c>
      <c r="L665" s="10">
        <v>0</v>
      </c>
      <c r="M665" s="10">
        <v>1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1">
        <f>SUM(C665:S665)</f>
        <v>9</v>
      </c>
    </row>
    <row r="666" spans="1:20" ht="18" customHeight="1">
      <c r="A666" s="111"/>
      <c r="B666" s="17" t="s">
        <v>23</v>
      </c>
      <c r="C666" s="15">
        <f t="shared" ref="C666:T666" si="252">(C660+C661)/C665</f>
        <v>1.5</v>
      </c>
      <c r="D666" s="15">
        <f t="shared" si="252"/>
        <v>3</v>
      </c>
      <c r="E666" s="15" t="e">
        <f t="shared" si="252"/>
        <v>#DIV/0!</v>
      </c>
      <c r="F666" s="15" t="e">
        <f t="shared" si="252"/>
        <v>#DIV/0!</v>
      </c>
      <c r="G666" s="15" t="e">
        <f t="shared" si="252"/>
        <v>#DIV/0!</v>
      </c>
      <c r="H666" s="15">
        <f t="shared" si="252"/>
        <v>1</v>
      </c>
      <c r="I666" s="15" t="e">
        <f t="shared" si="252"/>
        <v>#DIV/0!</v>
      </c>
      <c r="J666" s="15" t="e">
        <f t="shared" si="252"/>
        <v>#DIV/0!</v>
      </c>
      <c r="K666" s="15">
        <f t="shared" si="252"/>
        <v>5</v>
      </c>
      <c r="L666" s="15" t="e">
        <f t="shared" si="252"/>
        <v>#DIV/0!</v>
      </c>
      <c r="M666" s="15">
        <f t="shared" si="252"/>
        <v>1</v>
      </c>
      <c r="N666" s="15" t="e">
        <f t="shared" si="252"/>
        <v>#DIV/0!</v>
      </c>
      <c r="O666" s="15" t="e">
        <f t="shared" si="252"/>
        <v>#DIV/0!</v>
      </c>
      <c r="P666" s="15" t="e">
        <f t="shared" si="252"/>
        <v>#DIV/0!</v>
      </c>
      <c r="Q666" s="15" t="e">
        <f t="shared" si="252"/>
        <v>#DIV/0!</v>
      </c>
      <c r="R666" s="15" t="e">
        <f t="shared" si="252"/>
        <v>#DIV/0!</v>
      </c>
      <c r="S666" s="15" t="e">
        <f t="shared" si="252"/>
        <v>#DIV/0!</v>
      </c>
      <c r="T666" s="16">
        <f t="shared" si="252"/>
        <v>2.4444444444444446</v>
      </c>
    </row>
    <row r="667" spans="1:20" ht="18" customHeight="1">
      <c r="A667" s="111"/>
      <c r="B667" s="17" t="s">
        <v>37</v>
      </c>
      <c r="C667" s="12">
        <v>0.25</v>
      </c>
      <c r="D667" s="12">
        <v>0</v>
      </c>
      <c r="E667" s="15" t="e">
        <f t="shared" ref="E667" si="253">0/0</f>
        <v>#DIV/0!</v>
      </c>
      <c r="F667" s="15" t="e">
        <f t="shared" ref="F667:G667" si="254">0/0</f>
        <v>#DIV/0!</v>
      </c>
      <c r="G667" s="15" t="e">
        <f t="shared" si="254"/>
        <v>#DIV/0!</v>
      </c>
      <c r="H667" s="12">
        <v>0</v>
      </c>
      <c r="I667" s="15" t="e">
        <f t="shared" ref="I667" si="255">0/0</f>
        <v>#DIV/0!</v>
      </c>
      <c r="J667" s="15" t="e">
        <f t="shared" ref="J667" si="256">0/0</f>
        <v>#DIV/0!</v>
      </c>
      <c r="K667" s="12">
        <v>1</v>
      </c>
      <c r="L667" s="15" t="e">
        <f t="shared" ref="L667" si="257">0/0</f>
        <v>#DIV/0!</v>
      </c>
      <c r="M667" s="12">
        <v>1</v>
      </c>
      <c r="N667" s="15" t="e">
        <f t="shared" ref="N667:S667" si="258">0/0</f>
        <v>#DIV/0!</v>
      </c>
      <c r="O667" s="15" t="e">
        <f t="shared" si="258"/>
        <v>#DIV/0!</v>
      </c>
      <c r="P667" s="15" t="e">
        <f t="shared" si="258"/>
        <v>#DIV/0!</v>
      </c>
      <c r="Q667" s="15" t="e">
        <f t="shared" si="258"/>
        <v>#DIV/0!</v>
      </c>
      <c r="R667" s="15" t="e">
        <f t="shared" si="258"/>
        <v>#DIV/0!</v>
      </c>
      <c r="S667" s="15" t="e">
        <f t="shared" si="258"/>
        <v>#DIV/0!</v>
      </c>
      <c r="T667" s="35">
        <v>0.44440000000000002</v>
      </c>
    </row>
    <row r="668" spans="1:20" ht="18" customHeight="1">
      <c r="A668" s="110">
        <v>44717</v>
      </c>
      <c r="B668" s="17" t="s">
        <v>20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0</v>
      </c>
      <c r="K668" s="10">
        <v>1</v>
      </c>
      <c r="L668" s="10">
        <v>0</v>
      </c>
      <c r="M668" s="10">
        <v>2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111"/>
      <c r="B669" s="17" t="s">
        <v>21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1</v>
      </c>
      <c r="I669" s="10">
        <v>0</v>
      </c>
      <c r="J669" s="10">
        <v>2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4</v>
      </c>
    </row>
    <row r="670" spans="1:20" ht="18" customHeight="1">
      <c r="A670" s="111"/>
      <c r="B670" s="17" t="s">
        <v>24</v>
      </c>
      <c r="C670" s="10">
        <v>1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2</v>
      </c>
      <c r="K670" s="10">
        <v>0</v>
      </c>
      <c r="L670" s="10">
        <v>0</v>
      </c>
      <c r="M670" s="10">
        <v>2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5</v>
      </c>
    </row>
    <row r="671" spans="1:20" ht="18" customHeight="1">
      <c r="A671" s="111"/>
      <c r="B671" s="17" t="s">
        <v>25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2</v>
      </c>
      <c r="I671" s="10">
        <v>0</v>
      </c>
      <c r="J671" s="10">
        <v>0</v>
      </c>
      <c r="K671" s="10">
        <v>1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1">
        <f>SUM(C671:S671)</f>
        <v>3</v>
      </c>
    </row>
    <row r="672" spans="1:20" ht="18" customHeight="1">
      <c r="A672" s="111"/>
      <c r="B672" s="17" t="s">
        <v>26</v>
      </c>
      <c r="C672" s="12">
        <f t="shared" ref="C672:T672" si="259">C671/(C670+C671)</f>
        <v>0</v>
      </c>
      <c r="D672" s="12" t="e">
        <f t="shared" si="259"/>
        <v>#DIV/0!</v>
      </c>
      <c r="E672" s="12" t="e">
        <f t="shared" si="259"/>
        <v>#DIV/0!</v>
      </c>
      <c r="F672" s="12" t="e">
        <f t="shared" si="259"/>
        <v>#DIV/0!</v>
      </c>
      <c r="G672" s="12" t="e">
        <f t="shared" si="259"/>
        <v>#DIV/0!</v>
      </c>
      <c r="H672" s="12">
        <f t="shared" si="259"/>
        <v>1</v>
      </c>
      <c r="I672" s="12" t="e">
        <f t="shared" si="259"/>
        <v>#DIV/0!</v>
      </c>
      <c r="J672" s="12">
        <f t="shared" si="259"/>
        <v>0</v>
      </c>
      <c r="K672" s="12">
        <f t="shared" si="259"/>
        <v>1</v>
      </c>
      <c r="L672" s="12" t="e">
        <f t="shared" si="259"/>
        <v>#DIV/0!</v>
      </c>
      <c r="M672" s="12">
        <f t="shared" si="259"/>
        <v>0</v>
      </c>
      <c r="N672" s="12" t="e">
        <f t="shared" si="259"/>
        <v>#DIV/0!</v>
      </c>
      <c r="O672" s="12" t="e">
        <f t="shared" si="259"/>
        <v>#DIV/0!</v>
      </c>
      <c r="P672" s="12" t="e">
        <f t="shared" si="259"/>
        <v>#DIV/0!</v>
      </c>
      <c r="Q672" s="12" t="e">
        <f t="shared" si="259"/>
        <v>#DIV/0!</v>
      </c>
      <c r="R672" s="12" t="e">
        <f t="shared" si="259"/>
        <v>#DIV/0!</v>
      </c>
      <c r="S672" s="12" t="e">
        <f t="shared" si="259"/>
        <v>#DIV/0!</v>
      </c>
      <c r="T672" s="13">
        <f t="shared" si="259"/>
        <v>0.375</v>
      </c>
    </row>
    <row r="673" spans="1:20" ht="18" customHeight="1">
      <c r="A673" s="111"/>
      <c r="B673" s="17" t="s">
        <v>22</v>
      </c>
      <c r="C673" s="10">
        <v>1</v>
      </c>
      <c r="D673" s="10">
        <v>0</v>
      </c>
      <c r="E673" s="10">
        <v>0</v>
      </c>
      <c r="F673" s="14">
        <v>0</v>
      </c>
      <c r="G673" s="10">
        <v>0</v>
      </c>
      <c r="H673" s="10">
        <v>2</v>
      </c>
      <c r="I673" s="10">
        <v>0</v>
      </c>
      <c r="J673" s="10">
        <v>1</v>
      </c>
      <c r="K673" s="10">
        <v>1</v>
      </c>
      <c r="L673" s="10">
        <v>0</v>
      </c>
      <c r="M673" s="10">
        <v>1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1">
        <f>SUM(C673:S673)</f>
        <v>6</v>
      </c>
    </row>
    <row r="674" spans="1:20" ht="18" customHeight="1">
      <c r="A674" s="111"/>
      <c r="B674" s="17" t="s">
        <v>23</v>
      </c>
      <c r="C674" s="15">
        <f t="shared" ref="C674:T674" si="260">(C668+C669)/C673</f>
        <v>1</v>
      </c>
      <c r="D674" s="15" t="e">
        <f t="shared" si="260"/>
        <v>#DIV/0!</v>
      </c>
      <c r="E674" s="15" t="e">
        <f t="shared" si="260"/>
        <v>#DIV/0!</v>
      </c>
      <c r="F674" s="15" t="e">
        <f t="shared" si="260"/>
        <v>#DIV/0!</v>
      </c>
      <c r="G674" s="15" t="e">
        <f t="shared" si="260"/>
        <v>#DIV/0!</v>
      </c>
      <c r="H674" s="15">
        <f t="shared" si="260"/>
        <v>1</v>
      </c>
      <c r="I674" s="15" t="e">
        <f t="shared" si="260"/>
        <v>#DIV/0!</v>
      </c>
      <c r="J674" s="15">
        <f t="shared" si="260"/>
        <v>2</v>
      </c>
      <c r="K674" s="15">
        <f t="shared" si="260"/>
        <v>1</v>
      </c>
      <c r="L674" s="15" t="e">
        <f t="shared" si="260"/>
        <v>#DIV/0!</v>
      </c>
      <c r="M674" s="15">
        <f t="shared" si="260"/>
        <v>2</v>
      </c>
      <c r="N674" s="15" t="e">
        <f t="shared" si="260"/>
        <v>#DIV/0!</v>
      </c>
      <c r="O674" s="15" t="e">
        <f t="shared" si="260"/>
        <v>#DIV/0!</v>
      </c>
      <c r="P674" s="15" t="e">
        <f t="shared" si="260"/>
        <v>#DIV/0!</v>
      </c>
      <c r="Q674" s="15" t="e">
        <f t="shared" si="260"/>
        <v>#DIV/0!</v>
      </c>
      <c r="R674" s="15" t="e">
        <f t="shared" si="260"/>
        <v>#DIV/0!</v>
      </c>
      <c r="S674" s="15" t="e">
        <f t="shared" si="260"/>
        <v>#DIV/0!</v>
      </c>
      <c r="T674" s="16">
        <f t="shared" si="260"/>
        <v>1.3333333333333333</v>
      </c>
    </row>
    <row r="675" spans="1:20" ht="18" customHeight="1">
      <c r="A675" s="111"/>
      <c r="B675" s="17" t="s">
        <v>37</v>
      </c>
      <c r="C675" s="12">
        <v>0</v>
      </c>
      <c r="D675" s="15" t="e">
        <f t="shared" ref="D675:E675" si="261">0/0</f>
        <v>#DIV/0!</v>
      </c>
      <c r="E675" s="15" t="e">
        <f t="shared" si="261"/>
        <v>#DIV/0!</v>
      </c>
      <c r="F675" s="15" t="e">
        <f t="shared" ref="F675" si="262">0/0</f>
        <v>#DIV/0!</v>
      </c>
      <c r="G675" s="15" t="e">
        <f t="shared" ref="G675" si="263">0/0</f>
        <v>#DIV/0!</v>
      </c>
      <c r="H675" s="12">
        <v>0</v>
      </c>
      <c r="I675" s="15" t="e">
        <f t="shared" ref="I675" si="264">0/0</f>
        <v>#DIV/0!</v>
      </c>
      <c r="J675" s="12">
        <v>1</v>
      </c>
      <c r="K675" s="12">
        <v>0</v>
      </c>
      <c r="L675" s="15" t="e">
        <f t="shared" ref="L675" si="265">0/0</f>
        <v>#DIV/0!</v>
      </c>
      <c r="M675" s="12">
        <v>0</v>
      </c>
      <c r="N675" s="15" t="e">
        <f t="shared" ref="N675:S675" si="266">0/0</f>
        <v>#DIV/0!</v>
      </c>
      <c r="O675" s="15" t="e">
        <f t="shared" si="266"/>
        <v>#DIV/0!</v>
      </c>
      <c r="P675" s="15" t="e">
        <f t="shared" si="266"/>
        <v>#DIV/0!</v>
      </c>
      <c r="Q675" s="15" t="e">
        <f t="shared" si="266"/>
        <v>#DIV/0!</v>
      </c>
      <c r="R675" s="15" t="e">
        <f t="shared" si="266"/>
        <v>#DIV/0!</v>
      </c>
      <c r="S675" s="15" t="e">
        <f t="shared" si="266"/>
        <v>#DIV/0!</v>
      </c>
      <c r="T675" s="35">
        <v>0.16669999999999999</v>
      </c>
    </row>
    <row r="676" spans="1:20" ht="18" customHeight="1">
      <c r="A676" s="110">
        <v>44718</v>
      </c>
      <c r="B676" s="17" t="s">
        <v>20</v>
      </c>
      <c r="C676" s="10">
        <v>0</v>
      </c>
      <c r="D676" s="10">
        <v>2</v>
      </c>
      <c r="E676" s="10">
        <v>0</v>
      </c>
      <c r="F676" s="10">
        <v>1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3</v>
      </c>
    </row>
    <row r="677" spans="1:20" ht="18" customHeight="1">
      <c r="A677" s="111"/>
      <c r="B677" s="17" t="s">
        <v>21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111"/>
      <c r="B678" s="17" t="s">
        <v>24</v>
      </c>
      <c r="C678" s="10">
        <v>1</v>
      </c>
      <c r="D678" s="10">
        <v>0</v>
      </c>
      <c r="E678" s="10">
        <v>1</v>
      </c>
      <c r="F678" s="10">
        <v>0</v>
      </c>
      <c r="G678" s="10">
        <v>0</v>
      </c>
      <c r="H678" s="10">
        <v>3</v>
      </c>
      <c r="I678" s="10">
        <v>0</v>
      </c>
      <c r="J678" s="10">
        <v>2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7</v>
      </c>
    </row>
    <row r="679" spans="1:20" ht="18" customHeight="1">
      <c r="A679" s="111"/>
      <c r="B679" s="17" t="s">
        <v>25</v>
      </c>
      <c r="C679" s="10">
        <v>0</v>
      </c>
      <c r="D679" s="10">
        <v>2</v>
      </c>
      <c r="E679" s="10">
        <v>0</v>
      </c>
      <c r="F679" s="10">
        <v>1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1">
        <f>SUM(C679:S679)</f>
        <v>3</v>
      </c>
    </row>
    <row r="680" spans="1:20" ht="18" customHeight="1">
      <c r="A680" s="111"/>
      <c r="B680" s="17" t="s">
        <v>26</v>
      </c>
      <c r="C680" s="12">
        <f t="shared" ref="C680:T680" si="267">C679/(C678+C679)</f>
        <v>0</v>
      </c>
      <c r="D680" s="12">
        <f t="shared" si="267"/>
        <v>1</v>
      </c>
      <c r="E680" s="12">
        <f t="shared" si="267"/>
        <v>0</v>
      </c>
      <c r="F680" s="12">
        <f t="shared" si="267"/>
        <v>1</v>
      </c>
      <c r="G680" s="12" t="e">
        <f t="shared" si="267"/>
        <v>#DIV/0!</v>
      </c>
      <c r="H680" s="12">
        <f t="shared" si="267"/>
        <v>0</v>
      </c>
      <c r="I680" s="12" t="e">
        <f t="shared" si="267"/>
        <v>#DIV/0!</v>
      </c>
      <c r="J680" s="12">
        <f t="shared" si="267"/>
        <v>0</v>
      </c>
      <c r="K680" s="12" t="e">
        <f t="shared" si="267"/>
        <v>#DIV/0!</v>
      </c>
      <c r="L680" s="12" t="e">
        <f t="shared" si="267"/>
        <v>#DIV/0!</v>
      </c>
      <c r="M680" s="12" t="e">
        <f t="shared" si="267"/>
        <v>#DIV/0!</v>
      </c>
      <c r="N680" s="12" t="e">
        <f t="shared" si="267"/>
        <v>#DIV/0!</v>
      </c>
      <c r="O680" s="12" t="e">
        <f t="shared" si="267"/>
        <v>#DIV/0!</v>
      </c>
      <c r="P680" s="12" t="e">
        <f t="shared" si="267"/>
        <v>#DIV/0!</v>
      </c>
      <c r="Q680" s="12" t="e">
        <f t="shared" si="267"/>
        <v>#DIV/0!</v>
      </c>
      <c r="R680" s="12" t="e">
        <f t="shared" si="267"/>
        <v>#DIV/0!</v>
      </c>
      <c r="S680" s="12" t="e">
        <f t="shared" si="267"/>
        <v>#DIV/0!</v>
      </c>
      <c r="T680" s="13">
        <f t="shared" si="267"/>
        <v>0.3</v>
      </c>
    </row>
    <row r="681" spans="1:20" ht="18" customHeight="1">
      <c r="A681" s="111"/>
      <c r="B681" s="17" t="s">
        <v>22</v>
      </c>
      <c r="C681" s="10">
        <v>1</v>
      </c>
      <c r="D681" s="10">
        <v>2</v>
      </c>
      <c r="E681" s="10">
        <v>1</v>
      </c>
      <c r="F681" s="14">
        <v>1</v>
      </c>
      <c r="G681" s="10">
        <v>0</v>
      </c>
      <c r="H681" s="10">
        <v>2</v>
      </c>
      <c r="I681" s="10">
        <v>0</v>
      </c>
      <c r="J681" s="10">
        <v>1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1">
        <f>SUM(C681:S681)</f>
        <v>8</v>
      </c>
    </row>
    <row r="682" spans="1:20" ht="18" customHeight="1">
      <c r="A682" s="111"/>
      <c r="B682" s="17" t="s">
        <v>23</v>
      </c>
      <c r="C682" s="15">
        <f t="shared" ref="C682:T682" si="268">(C676+C677)/C681</f>
        <v>1</v>
      </c>
      <c r="D682" s="15">
        <f t="shared" si="268"/>
        <v>1</v>
      </c>
      <c r="E682" s="15">
        <f t="shared" si="268"/>
        <v>1</v>
      </c>
      <c r="F682" s="15">
        <f t="shared" si="268"/>
        <v>1</v>
      </c>
      <c r="G682" s="15" t="e">
        <f t="shared" si="268"/>
        <v>#DIV/0!</v>
      </c>
      <c r="H682" s="15">
        <f t="shared" si="268"/>
        <v>1.5</v>
      </c>
      <c r="I682" s="15" t="e">
        <f t="shared" si="268"/>
        <v>#DIV/0!</v>
      </c>
      <c r="J682" s="15">
        <f t="shared" si="268"/>
        <v>2</v>
      </c>
      <c r="K682" s="15" t="e">
        <f t="shared" si="268"/>
        <v>#DIV/0!</v>
      </c>
      <c r="L682" s="15" t="e">
        <f t="shared" si="268"/>
        <v>#DIV/0!</v>
      </c>
      <c r="M682" s="15" t="e">
        <f t="shared" si="268"/>
        <v>#DIV/0!</v>
      </c>
      <c r="N682" s="15" t="e">
        <f t="shared" si="268"/>
        <v>#DIV/0!</v>
      </c>
      <c r="O682" s="15" t="e">
        <f t="shared" si="268"/>
        <v>#DIV/0!</v>
      </c>
      <c r="P682" s="15" t="e">
        <f t="shared" si="268"/>
        <v>#DIV/0!</v>
      </c>
      <c r="Q682" s="15" t="e">
        <f t="shared" si="268"/>
        <v>#DIV/0!</v>
      </c>
      <c r="R682" s="15" t="e">
        <f t="shared" si="268"/>
        <v>#DIV/0!</v>
      </c>
      <c r="S682" s="15" t="e">
        <f t="shared" si="268"/>
        <v>#DIV/0!</v>
      </c>
      <c r="T682" s="16">
        <f t="shared" si="268"/>
        <v>1.25</v>
      </c>
    </row>
    <row r="683" spans="1:20" ht="18" customHeight="1">
      <c r="A683" s="111"/>
      <c r="B683" s="17" t="s">
        <v>37</v>
      </c>
      <c r="C683" s="12">
        <v>0</v>
      </c>
      <c r="D683" s="12">
        <v>0</v>
      </c>
      <c r="E683" s="12">
        <v>1</v>
      </c>
      <c r="F683" s="12">
        <v>0</v>
      </c>
      <c r="G683" s="15" t="e">
        <f t="shared" ref="G683" si="269">0/0</f>
        <v>#DIV/0!</v>
      </c>
      <c r="H683" s="12">
        <v>0.5</v>
      </c>
      <c r="I683" s="15" t="e">
        <f t="shared" ref="I683" si="270">0/0</f>
        <v>#DIV/0!</v>
      </c>
      <c r="J683" s="12">
        <v>1</v>
      </c>
      <c r="K683" s="15" t="e">
        <f t="shared" ref="K683:S683" si="271">0/0</f>
        <v>#DIV/0!</v>
      </c>
      <c r="L683" s="15" t="e">
        <f t="shared" si="271"/>
        <v>#DIV/0!</v>
      </c>
      <c r="M683" s="15" t="e">
        <f t="shared" si="271"/>
        <v>#DIV/0!</v>
      </c>
      <c r="N683" s="15" t="e">
        <f t="shared" si="271"/>
        <v>#DIV/0!</v>
      </c>
      <c r="O683" s="15" t="e">
        <f t="shared" si="271"/>
        <v>#DIV/0!</v>
      </c>
      <c r="P683" s="15" t="e">
        <f t="shared" si="271"/>
        <v>#DIV/0!</v>
      </c>
      <c r="Q683" s="15" t="e">
        <f t="shared" si="271"/>
        <v>#DIV/0!</v>
      </c>
      <c r="R683" s="15" t="e">
        <f t="shared" si="271"/>
        <v>#DIV/0!</v>
      </c>
      <c r="S683" s="15" t="e">
        <f t="shared" si="271"/>
        <v>#DIV/0!</v>
      </c>
      <c r="T683" s="35">
        <v>0.375</v>
      </c>
    </row>
    <row r="684" spans="1:20" ht="18" customHeight="1">
      <c r="A684" s="110">
        <v>44719</v>
      </c>
      <c r="B684" s="17" t="s">
        <v>20</v>
      </c>
      <c r="C684" s="10">
        <v>0</v>
      </c>
      <c r="D684" s="10">
        <v>1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1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4</v>
      </c>
    </row>
    <row r="685" spans="1:20" ht="18" customHeight="1">
      <c r="A685" s="111"/>
      <c r="B685" s="17" t="s">
        <v>21</v>
      </c>
      <c r="C685" s="10">
        <v>0</v>
      </c>
      <c r="D685" s="10">
        <v>1</v>
      </c>
      <c r="E685" s="10">
        <v>0</v>
      </c>
      <c r="F685" s="10">
        <v>4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111"/>
      <c r="B686" s="17" t="s">
        <v>24</v>
      </c>
      <c r="C686" s="10">
        <v>0</v>
      </c>
      <c r="D686" s="10">
        <v>2</v>
      </c>
      <c r="E686" s="10">
        <v>0</v>
      </c>
      <c r="F686" s="10">
        <v>3</v>
      </c>
      <c r="G686" s="10">
        <v>1</v>
      </c>
      <c r="H686" s="10">
        <v>1</v>
      </c>
      <c r="I686" s="10">
        <v>1</v>
      </c>
      <c r="J686" s="10">
        <v>0</v>
      </c>
      <c r="K686" s="10">
        <v>0</v>
      </c>
      <c r="L686" s="10">
        <v>0</v>
      </c>
      <c r="M686" s="10">
        <v>3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11</v>
      </c>
    </row>
    <row r="687" spans="1:20" ht="18" customHeight="1">
      <c r="A687" s="111"/>
      <c r="B687" s="17" t="s">
        <v>25</v>
      </c>
      <c r="C687" s="10">
        <v>0</v>
      </c>
      <c r="D687" s="10">
        <v>0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1</v>
      </c>
      <c r="L687" s="10">
        <v>0</v>
      </c>
      <c r="M687" s="10">
        <v>1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1">
        <f>SUM(C687:S687)</f>
        <v>4</v>
      </c>
    </row>
    <row r="688" spans="1:20" ht="18" customHeight="1">
      <c r="A688" s="111"/>
      <c r="B688" s="17" t="s">
        <v>26</v>
      </c>
      <c r="C688" s="12" t="e">
        <f t="shared" ref="C688:T688" si="272">C687/(C686+C687)</f>
        <v>#DIV/0!</v>
      </c>
      <c r="D688" s="12">
        <f t="shared" si="272"/>
        <v>0</v>
      </c>
      <c r="E688" s="12" t="e">
        <f t="shared" si="272"/>
        <v>#DIV/0!</v>
      </c>
      <c r="F688" s="12">
        <f t="shared" si="272"/>
        <v>0.4</v>
      </c>
      <c r="G688" s="12">
        <f t="shared" si="272"/>
        <v>0</v>
      </c>
      <c r="H688" s="12">
        <f t="shared" si="272"/>
        <v>0</v>
      </c>
      <c r="I688" s="12">
        <f t="shared" si="272"/>
        <v>0</v>
      </c>
      <c r="J688" s="12" t="e">
        <f t="shared" si="272"/>
        <v>#DIV/0!</v>
      </c>
      <c r="K688" s="12">
        <f t="shared" si="272"/>
        <v>1</v>
      </c>
      <c r="L688" s="12" t="e">
        <f t="shared" si="272"/>
        <v>#DIV/0!</v>
      </c>
      <c r="M688" s="12">
        <f t="shared" si="272"/>
        <v>0.25</v>
      </c>
      <c r="N688" s="12" t="e">
        <f t="shared" si="272"/>
        <v>#DIV/0!</v>
      </c>
      <c r="O688" s="12" t="e">
        <f t="shared" si="272"/>
        <v>#DIV/0!</v>
      </c>
      <c r="P688" s="12" t="e">
        <f t="shared" si="272"/>
        <v>#DIV/0!</v>
      </c>
      <c r="Q688" s="12" t="e">
        <f t="shared" si="272"/>
        <v>#DIV/0!</v>
      </c>
      <c r="R688" s="12" t="e">
        <f t="shared" si="272"/>
        <v>#DIV/0!</v>
      </c>
      <c r="S688" s="12" t="e">
        <f t="shared" si="272"/>
        <v>#DIV/0!</v>
      </c>
      <c r="T688" s="13">
        <f t="shared" si="272"/>
        <v>0.26666666666666666</v>
      </c>
    </row>
    <row r="689" spans="1:20" ht="18" customHeight="1">
      <c r="A689" s="111"/>
      <c r="B689" s="17" t="s">
        <v>22</v>
      </c>
      <c r="C689" s="10">
        <v>0</v>
      </c>
      <c r="D689" s="10">
        <v>2</v>
      </c>
      <c r="E689" s="10">
        <v>0</v>
      </c>
      <c r="F689" s="14">
        <v>3</v>
      </c>
      <c r="G689" s="10">
        <v>1</v>
      </c>
      <c r="H689" s="10">
        <v>1</v>
      </c>
      <c r="I689" s="10">
        <v>1</v>
      </c>
      <c r="J689" s="10">
        <v>0</v>
      </c>
      <c r="K689" s="10">
        <v>1</v>
      </c>
      <c r="L689" s="10">
        <v>0</v>
      </c>
      <c r="M689" s="10">
        <v>3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1">
        <f>SUM(C689:S689)</f>
        <v>12</v>
      </c>
    </row>
    <row r="690" spans="1:20" ht="18" customHeight="1">
      <c r="A690" s="111"/>
      <c r="B690" s="17" t="s">
        <v>23</v>
      </c>
      <c r="C690" s="15" t="e">
        <f t="shared" ref="C690:T690" si="273">(C684+C685)/C689</f>
        <v>#DIV/0!</v>
      </c>
      <c r="D690" s="15">
        <f t="shared" si="273"/>
        <v>1</v>
      </c>
      <c r="E690" s="15" t="e">
        <f t="shared" si="273"/>
        <v>#DIV/0!</v>
      </c>
      <c r="F690" s="15">
        <f t="shared" si="273"/>
        <v>1.6666666666666667</v>
      </c>
      <c r="G690" s="15">
        <f t="shared" si="273"/>
        <v>1</v>
      </c>
      <c r="H690" s="15">
        <f t="shared" si="273"/>
        <v>1</v>
      </c>
      <c r="I690" s="15">
        <f t="shared" si="273"/>
        <v>1</v>
      </c>
      <c r="J690" s="15" t="e">
        <f t="shared" si="273"/>
        <v>#DIV/0!</v>
      </c>
      <c r="K690" s="15">
        <f t="shared" si="273"/>
        <v>1</v>
      </c>
      <c r="L690" s="15" t="e">
        <f t="shared" si="273"/>
        <v>#DIV/0!</v>
      </c>
      <c r="M690" s="15">
        <f t="shared" si="273"/>
        <v>1.3333333333333333</v>
      </c>
      <c r="N690" s="15" t="e">
        <f t="shared" si="273"/>
        <v>#DIV/0!</v>
      </c>
      <c r="O690" s="15" t="e">
        <f t="shared" si="273"/>
        <v>#DIV/0!</v>
      </c>
      <c r="P690" s="15" t="e">
        <f t="shared" si="273"/>
        <v>#DIV/0!</v>
      </c>
      <c r="Q690" s="15" t="e">
        <f t="shared" si="273"/>
        <v>#DIV/0!</v>
      </c>
      <c r="R690" s="15" t="e">
        <f t="shared" si="273"/>
        <v>#DIV/0!</v>
      </c>
      <c r="S690" s="15" t="e">
        <f t="shared" si="273"/>
        <v>#DIV/0!</v>
      </c>
      <c r="T690" s="16">
        <f t="shared" si="273"/>
        <v>1.25</v>
      </c>
    </row>
    <row r="691" spans="1:20" ht="18" customHeight="1">
      <c r="A691" s="111"/>
      <c r="B691" s="17" t="s">
        <v>37</v>
      </c>
      <c r="C691" s="15" t="e">
        <f t="shared" ref="C691" si="274">0/0</f>
        <v>#DIV/0!</v>
      </c>
      <c r="D691" s="12">
        <v>0.5</v>
      </c>
      <c r="E691" s="15" t="e">
        <f t="shared" ref="E691" si="275">0/0</f>
        <v>#DIV/0!</v>
      </c>
      <c r="F691" s="12">
        <v>0.33329999999999999</v>
      </c>
      <c r="G691" s="12">
        <v>0</v>
      </c>
      <c r="H691" s="12">
        <v>0</v>
      </c>
      <c r="I691" s="12">
        <v>1</v>
      </c>
      <c r="J691" s="15" t="e">
        <f t="shared" ref="J691" si="276">0/0</f>
        <v>#DIV/0!</v>
      </c>
      <c r="K691" s="12">
        <v>0</v>
      </c>
      <c r="L691" s="15" t="e">
        <f t="shared" ref="L691" si="277">0/0</f>
        <v>#DIV/0!</v>
      </c>
      <c r="M691" s="12">
        <v>0.66669999999999996</v>
      </c>
      <c r="N691" s="15" t="e">
        <f t="shared" ref="N691:S691" si="278">0/0</f>
        <v>#DIV/0!</v>
      </c>
      <c r="O691" s="15" t="e">
        <f t="shared" si="278"/>
        <v>#DIV/0!</v>
      </c>
      <c r="P691" s="15" t="e">
        <f t="shared" si="278"/>
        <v>#DIV/0!</v>
      </c>
      <c r="Q691" s="15" t="e">
        <f t="shared" si="278"/>
        <v>#DIV/0!</v>
      </c>
      <c r="R691" s="15" t="e">
        <f t="shared" si="278"/>
        <v>#DIV/0!</v>
      </c>
      <c r="S691" s="15" t="e">
        <f t="shared" si="278"/>
        <v>#DIV/0!</v>
      </c>
      <c r="T691" s="35">
        <v>0.41670000000000001</v>
      </c>
    </row>
    <row r="692" spans="1:20" ht="18" customHeight="1">
      <c r="A692" s="110">
        <v>44720</v>
      </c>
      <c r="B692" s="17" t="s">
        <v>20</v>
      </c>
      <c r="C692" s="10">
        <v>1</v>
      </c>
      <c r="D692" s="10">
        <v>0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2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4</v>
      </c>
    </row>
    <row r="693" spans="1:20" ht="18" customHeight="1">
      <c r="A693" s="111"/>
      <c r="B693" s="17" t="s">
        <v>21</v>
      </c>
      <c r="C693" s="10">
        <v>0</v>
      </c>
      <c r="D693" s="10">
        <v>2</v>
      </c>
      <c r="E693" s="10">
        <v>0</v>
      </c>
      <c r="F693" s="10">
        <v>1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5</v>
      </c>
    </row>
    <row r="694" spans="1:20" ht="18" customHeight="1">
      <c r="A694" s="111"/>
      <c r="B694" s="17" t="s">
        <v>24</v>
      </c>
      <c r="C694" s="10">
        <v>1</v>
      </c>
      <c r="D694" s="10">
        <v>2</v>
      </c>
      <c r="E694" s="10">
        <v>0</v>
      </c>
      <c r="F694" s="10">
        <v>2</v>
      </c>
      <c r="G694" s="10">
        <v>0</v>
      </c>
      <c r="H694" s="10">
        <v>1</v>
      </c>
      <c r="I694" s="10">
        <v>1</v>
      </c>
      <c r="J694" s="10">
        <v>0</v>
      </c>
      <c r="K694" s="10">
        <v>0</v>
      </c>
      <c r="L694" s="10">
        <v>0</v>
      </c>
      <c r="M694" s="10">
        <v>2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9</v>
      </c>
    </row>
    <row r="695" spans="1:20" ht="18" customHeight="1">
      <c r="A695" s="111"/>
      <c r="B695" s="17" t="s">
        <v>25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1">
        <f>SUM(C695:S695)</f>
        <v>0</v>
      </c>
    </row>
    <row r="696" spans="1:20" ht="18" customHeight="1">
      <c r="A696" s="111"/>
      <c r="B696" s="17" t="s">
        <v>26</v>
      </c>
      <c r="C696" s="12">
        <f t="shared" ref="C696:T696" si="279">C695/(C694+C695)</f>
        <v>0</v>
      </c>
      <c r="D696" s="12">
        <f t="shared" si="279"/>
        <v>0</v>
      </c>
      <c r="E696" s="12" t="e">
        <f t="shared" si="279"/>
        <v>#DIV/0!</v>
      </c>
      <c r="F696" s="12">
        <f t="shared" si="279"/>
        <v>0</v>
      </c>
      <c r="G696" s="12" t="e">
        <f t="shared" si="279"/>
        <v>#DIV/0!</v>
      </c>
      <c r="H696" s="12">
        <f t="shared" si="279"/>
        <v>0</v>
      </c>
      <c r="I696" s="12">
        <f t="shared" si="279"/>
        <v>0</v>
      </c>
      <c r="J696" s="12" t="e">
        <f t="shared" si="279"/>
        <v>#DIV/0!</v>
      </c>
      <c r="K696" s="12" t="e">
        <f t="shared" si="279"/>
        <v>#DIV/0!</v>
      </c>
      <c r="L696" s="12" t="e">
        <f t="shared" si="279"/>
        <v>#DIV/0!</v>
      </c>
      <c r="M696" s="12">
        <f t="shared" si="279"/>
        <v>0</v>
      </c>
      <c r="N696" s="12" t="e">
        <f t="shared" si="279"/>
        <v>#DIV/0!</v>
      </c>
      <c r="O696" s="12" t="e">
        <f t="shared" si="279"/>
        <v>#DIV/0!</v>
      </c>
      <c r="P696" s="12" t="e">
        <f t="shared" si="279"/>
        <v>#DIV/0!</v>
      </c>
      <c r="Q696" s="12" t="e">
        <f t="shared" si="279"/>
        <v>#DIV/0!</v>
      </c>
      <c r="R696" s="12" t="e">
        <f t="shared" si="279"/>
        <v>#DIV/0!</v>
      </c>
      <c r="S696" s="12" t="e">
        <f t="shared" si="279"/>
        <v>#DIV/0!</v>
      </c>
      <c r="T696" s="13">
        <f t="shared" si="279"/>
        <v>0</v>
      </c>
    </row>
    <row r="697" spans="1:20" ht="18" customHeight="1">
      <c r="A697" s="111"/>
      <c r="B697" s="17" t="s">
        <v>22</v>
      </c>
      <c r="C697" s="10">
        <v>1</v>
      </c>
      <c r="D697" s="10">
        <v>1</v>
      </c>
      <c r="E697" s="10">
        <v>0</v>
      </c>
      <c r="F697" s="14">
        <v>2</v>
      </c>
      <c r="G697" s="10">
        <v>0</v>
      </c>
      <c r="H697" s="10">
        <v>1</v>
      </c>
      <c r="I697" s="10">
        <v>1</v>
      </c>
      <c r="J697" s="10">
        <v>0</v>
      </c>
      <c r="K697" s="10">
        <v>0</v>
      </c>
      <c r="L697" s="10">
        <v>0</v>
      </c>
      <c r="M697" s="10">
        <v>1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1">
        <f>SUM(C697:S697)</f>
        <v>7</v>
      </c>
    </row>
    <row r="698" spans="1:20" ht="18" customHeight="1">
      <c r="A698" s="111"/>
      <c r="B698" s="17" t="s">
        <v>23</v>
      </c>
      <c r="C698" s="15">
        <f t="shared" ref="C698:T698" si="280">(C692+C693)/C697</f>
        <v>1</v>
      </c>
      <c r="D698" s="15">
        <f t="shared" si="280"/>
        <v>2</v>
      </c>
      <c r="E698" s="15" t="e">
        <f t="shared" si="280"/>
        <v>#DIV/0!</v>
      </c>
      <c r="F698" s="15">
        <f t="shared" si="280"/>
        <v>1</v>
      </c>
      <c r="G698" s="15" t="e">
        <f t="shared" si="280"/>
        <v>#DIV/0!</v>
      </c>
      <c r="H698" s="15">
        <f t="shared" si="280"/>
        <v>1</v>
      </c>
      <c r="I698" s="15">
        <f t="shared" si="280"/>
        <v>1</v>
      </c>
      <c r="J698" s="15" t="e">
        <f t="shared" si="280"/>
        <v>#DIV/0!</v>
      </c>
      <c r="K698" s="15" t="e">
        <f t="shared" si="280"/>
        <v>#DIV/0!</v>
      </c>
      <c r="L698" s="15" t="e">
        <f t="shared" si="280"/>
        <v>#DIV/0!</v>
      </c>
      <c r="M698" s="15">
        <f t="shared" si="280"/>
        <v>2</v>
      </c>
      <c r="N698" s="15" t="e">
        <f t="shared" si="280"/>
        <v>#DIV/0!</v>
      </c>
      <c r="O698" s="15" t="e">
        <f t="shared" si="280"/>
        <v>#DIV/0!</v>
      </c>
      <c r="P698" s="15" t="e">
        <f t="shared" si="280"/>
        <v>#DIV/0!</v>
      </c>
      <c r="Q698" s="15" t="e">
        <f t="shared" si="280"/>
        <v>#DIV/0!</v>
      </c>
      <c r="R698" s="15" t="e">
        <f t="shared" si="280"/>
        <v>#DIV/0!</v>
      </c>
      <c r="S698" s="15" t="e">
        <f t="shared" si="280"/>
        <v>#DIV/0!</v>
      </c>
      <c r="T698" s="16">
        <f t="shared" si="280"/>
        <v>1.2857142857142858</v>
      </c>
    </row>
    <row r="699" spans="1:20" ht="18" customHeight="1">
      <c r="A699" s="111"/>
      <c r="B699" s="17" t="s">
        <v>37</v>
      </c>
      <c r="C699" s="12">
        <v>0</v>
      </c>
      <c r="D699" s="12">
        <v>1</v>
      </c>
      <c r="E699" s="15" t="e">
        <f t="shared" ref="E699" si="281">0/0</f>
        <v>#DIV/0!</v>
      </c>
      <c r="F699" s="12">
        <v>1</v>
      </c>
      <c r="G699" s="15" t="e">
        <f t="shared" ref="G699" si="282">0/0</f>
        <v>#DIV/0!</v>
      </c>
      <c r="H699" s="12">
        <v>0</v>
      </c>
      <c r="I699" s="12">
        <v>1</v>
      </c>
      <c r="J699" s="15" t="e">
        <f t="shared" ref="J699:L699" si="283">0/0</f>
        <v>#DIV/0!</v>
      </c>
      <c r="K699" s="15" t="e">
        <f t="shared" si="283"/>
        <v>#DIV/0!</v>
      </c>
      <c r="L699" s="15" t="e">
        <f t="shared" si="283"/>
        <v>#DIV/0!</v>
      </c>
      <c r="M699" s="12">
        <v>1</v>
      </c>
      <c r="N699" s="15" t="e">
        <f t="shared" ref="N699:R699" si="284">0/0</f>
        <v>#DIV/0!</v>
      </c>
      <c r="O699" s="15" t="e">
        <f t="shared" si="284"/>
        <v>#DIV/0!</v>
      </c>
      <c r="P699" s="15" t="e">
        <f t="shared" si="284"/>
        <v>#DIV/0!</v>
      </c>
      <c r="Q699" s="15" t="e">
        <f t="shared" si="284"/>
        <v>#DIV/0!</v>
      </c>
      <c r="R699" s="15" t="e">
        <f t="shared" si="284"/>
        <v>#DIV/0!</v>
      </c>
      <c r="S699" s="15" t="e">
        <f t="shared" ref="S699" si="285">0/0</f>
        <v>#DIV/0!</v>
      </c>
      <c r="T699" s="35">
        <v>0.71430000000000005</v>
      </c>
    </row>
    <row r="700" spans="1:20" ht="18" customHeight="1">
      <c r="A700" s="110">
        <v>44721</v>
      </c>
      <c r="B700" s="17" t="s">
        <v>20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4</v>
      </c>
      <c r="K700" s="10">
        <v>1</v>
      </c>
      <c r="L700" s="10">
        <v>0</v>
      </c>
      <c r="M700" s="10">
        <v>0</v>
      </c>
      <c r="N700" s="10">
        <v>0</v>
      </c>
      <c r="O700" s="10">
        <v>1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6</v>
      </c>
    </row>
    <row r="701" spans="1:20" ht="18" customHeight="1">
      <c r="A701" s="111"/>
      <c r="B701" s="17" t="s">
        <v>21</v>
      </c>
      <c r="C701" s="10">
        <v>1</v>
      </c>
      <c r="D701" s="10">
        <v>2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111"/>
      <c r="B702" s="17" t="s">
        <v>24</v>
      </c>
      <c r="C702" s="10">
        <v>1</v>
      </c>
      <c r="D702" s="10">
        <v>1</v>
      </c>
      <c r="E702" s="10">
        <v>2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1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5</v>
      </c>
    </row>
    <row r="703" spans="1:20" ht="18" customHeight="1">
      <c r="A703" s="111"/>
      <c r="B703" s="17" t="s">
        <v>25</v>
      </c>
      <c r="C703" s="10">
        <v>0</v>
      </c>
      <c r="D703" s="10">
        <v>1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4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1">
        <f>SUM(C703:S703)</f>
        <v>6</v>
      </c>
    </row>
    <row r="704" spans="1:20" ht="18" customHeight="1">
      <c r="A704" s="111"/>
      <c r="B704" s="17" t="s">
        <v>26</v>
      </c>
      <c r="C704" s="12">
        <f t="shared" ref="C704:T704" si="286">C703/(C702+C703)</f>
        <v>0</v>
      </c>
      <c r="D704" s="12">
        <f t="shared" si="286"/>
        <v>0.5</v>
      </c>
      <c r="E704" s="12">
        <f t="shared" si="286"/>
        <v>0</v>
      </c>
      <c r="F704" s="12" t="e">
        <f t="shared" si="286"/>
        <v>#DIV/0!</v>
      </c>
      <c r="G704" s="12" t="e">
        <f t="shared" si="286"/>
        <v>#DIV/0!</v>
      </c>
      <c r="H704" s="12" t="e">
        <f t="shared" si="286"/>
        <v>#DIV/0!</v>
      </c>
      <c r="I704" s="12" t="e">
        <f t="shared" si="286"/>
        <v>#DIV/0!</v>
      </c>
      <c r="J704" s="12">
        <f t="shared" si="286"/>
        <v>1</v>
      </c>
      <c r="K704" s="12">
        <f t="shared" si="286"/>
        <v>1</v>
      </c>
      <c r="L704" s="12" t="e">
        <f t="shared" si="286"/>
        <v>#DIV/0!</v>
      </c>
      <c r="M704" s="12" t="e">
        <f t="shared" si="286"/>
        <v>#DIV/0!</v>
      </c>
      <c r="N704" s="12" t="e">
        <f t="shared" si="286"/>
        <v>#DIV/0!</v>
      </c>
      <c r="O704" s="12">
        <f t="shared" si="286"/>
        <v>0</v>
      </c>
      <c r="P704" s="12" t="e">
        <f t="shared" si="286"/>
        <v>#DIV/0!</v>
      </c>
      <c r="Q704" s="12" t="e">
        <f t="shared" si="286"/>
        <v>#DIV/0!</v>
      </c>
      <c r="R704" s="12" t="e">
        <f t="shared" si="286"/>
        <v>#DIV/0!</v>
      </c>
      <c r="S704" s="12" t="e">
        <f t="shared" si="286"/>
        <v>#DIV/0!</v>
      </c>
      <c r="T704" s="13">
        <f t="shared" si="286"/>
        <v>0.54545454545454541</v>
      </c>
    </row>
    <row r="705" spans="1:20" ht="18" customHeight="1">
      <c r="A705" s="111"/>
      <c r="B705" s="17" t="s">
        <v>22</v>
      </c>
      <c r="C705" s="10">
        <v>1</v>
      </c>
      <c r="D705" s="10">
        <v>2</v>
      </c>
      <c r="E705" s="10">
        <v>1</v>
      </c>
      <c r="F705" s="14">
        <v>0</v>
      </c>
      <c r="G705" s="10">
        <v>0</v>
      </c>
      <c r="H705" s="10">
        <v>0</v>
      </c>
      <c r="I705" s="10">
        <v>0</v>
      </c>
      <c r="J705" s="10">
        <v>4</v>
      </c>
      <c r="K705" s="10">
        <v>1</v>
      </c>
      <c r="L705" s="10">
        <v>0</v>
      </c>
      <c r="M705" s="10">
        <v>0</v>
      </c>
      <c r="N705" s="10">
        <v>0</v>
      </c>
      <c r="O705" s="10">
        <v>1</v>
      </c>
      <c r="P705" s="10">
        <v>0</v>
      </c>
      <c r="Q705" s="10">
        <v>0</v>
      </c>
      <c r="R705" s="10">
        <v>0</v>
      </c>
      <c r="S705" s="10">
        <v>0</v>
      </c>
      <c r="T705" s="11">
        <f>SUM(C705:S705)</f>
        <v>10</v>
      </c>
    </row>
    <row r="706" spans="1:20" ht="18" customHeight="1">
      <c r="A706" s="111"/>
      <c r="B706" s="17" t="s">
        <v>23</v>
      </c>
      <c r="C706" s="15">
        <f t="shared" ref="C706:T706" si="287">(C700+C701)/C705</f>
        <v>1</v>
      </c>
      <c r="D706" s="15">
        <f t="shared" si="287"/>
        <v>1</v>
      </c>
      <c r="E706" s="15">
        <f t="shared" si="287"/>
        <v>2</v>
      </c>
      <c r="F706" s="15" t="e">
        <f t="shared" si="287"/>
        <v>#DIV/0!</v>
      </c>
      <c r="G706" s="15" t="e">
        <f t="shared" si="287"/>
        <v>#DIV/0!</v>
      </c>
      <c r="H706" s="15" t="e">
        <f t="shared" si="287"/>
        <v>#DIV/0!</v>
      </c>
      <c r="I706" s="15" t="e">
        <f t="shared" si="287"/>
        <v>#DIV/0!</v>
      </c>
      <c r="J706" s="15">
        <f t="shared" si="287"/>
        <v>1</v>
      </c>
      <c r="K706" s="15">
        <f t="shared" si="287"/>
        <v>1</v>
      </c>
      <c r="L706" s="15" t="e">
        <f t="shared" si="287"/>
        <v>#DIV/0!</v>
      </c>
      <c r="M706" s="15" t="e">
        <f t="shared" si="287"/>
        <v>#DIV/0!</v>
      </c>
      <c r="N706" s="15" t="e">
        <f t="shared" si="287"/>
        <v>#DIV/0!</v>
      </c>
      <c r="O706" s="15">
        <f t="shared" si="287"/>
        <v>1</v>
      </c>
      <c r="P706" s="15" t="e">
        <f t="shared" si="287"/>
        <v>#DIV/0!</v>
      </c>
      <c r="Q706" s="15" t="e">
        <f t="shared" si="287"/>
        <v>#DIV/0!</v>
      </c>
      <c r="R706" s="15" t="e">
        <f t="shared" si="287"/>
        <v>#DIV/0!</v>
      </c>
      <c r="S706" s="15" t="e">
        <f t="shared" si="287"/>
        <v>#DIV/0!</v>
      </c>
      <c r="T706" s="16">
        <f t="shared" si="287"/>
        <v>1.1000000000000001</v>
      </c>
    </row>
    <row r="707" spans="1:20" ht="18" customHeight="1">
      <c r="A707" s="111"/>
      <c r="B707" s="17" t="s">
        <v>37</v>
      </c>
      <c r="C707" s="12">
        <v>0</v>
      </c>
      <c r="D707" s="12">
        <v>0.5</v>
      </c>
      <c r="E707" s="12">
        <v>1</v>
      </c>
      <c r="F707" s="15" t="e">
        <f t="shared" ref="F707:I707" si="288">0/0</f>
        <v>#DIV/0!</v>
      </c>
      <c r="G707" s="15" t="e">
        <f t="shared" si="288"/>
        <v>#DIV/0!</v>
      </c>
      <c r="H707" s="15" t="e">
        <f t="shared" si="288"/>
        <v>#DIV/0!</v>
      </c>
      <c r="I707" s="15" t="e">
        <f t="shared" si="288"/>
        <v>#DIV/0!</v>
      </c>
      <c r="J707" s="12">
        <v>0</v>
      </c>
      <c r="K707" s="12">
        <v>0</v>
      </c>
      <c r="L707" s="15" t="e">
        <f t="shared" ref="L707:M707" si="289">0/0</f>
        <v>#DIV/0!</v>
      </c>
      <c r="M707" s="15" t="e">
        <f t="shared" si="289"/>
        <v>#DIV/0!</v>
      </c>
      <c r="N707" s="15" t="e">
        <f t="shared" ref="N707" si="290">0/0</f>
        <v>#DIV/0!</v>
      </c>
      <c r="O707" s="12">
        <v>0</v>
      </c>
      <c r="P707" s="15" t="e">
        <f t="shared" ref="P707:S707" si="291">0/0</f>
        <v>#DIV/0!</v>
      </c>
      <c r="Q707" s="15" t="e">
        <f t="shared" si="291"/>
        <v>#DIV/0!</v>
      </c>
      <c r="R707" s="15" t="e">
        <f t="shared" si="291"/>
        <v>#DIV/0!</v>
      </c>
      <c r="S707" s="15" t="e">
        <f t="shared" si="291"/>
        <v>#DIV/0!</v>
      </c>
      <c r="T707" s="35">
        <v>0.2</v>
      </c>
    </row>
    <row r="708" spans="1:20" ht="18" customHeight="1">
      <c r="A708" s="110">
        <v>44722</v>
      </c>
      <c r="B708" s="17" t="s">
        <v>20</v>
      </c>
      <c r="C708" s="10">
        <v>0</v>
      </c>
      <c r="D708" s="10">
        <v>0</v>
      </c>
      <c r="E708" s="10">
        <v>0</v>
      </c>
      <c r="F708" s="10">
        <v>1</v>
      </c>
      <c r="G708" s="10">
        <v>0</v>
      </c>
      <c r="H708" s="10">
        <v>2</v>
      </c>
      <c r="I708" s="10">
        <v>0</v>
      </c>
      <c r="J708" s="10">
        <v>2</v>
      </c>
      <c r="K708" s="10">
        <v>2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1">
        <f>SUM(C708:S708)</f>
        <v>7</v>
      </c>
    </row>
    <row r="709" spans="1:20" ht="18" customHeight="1">
      <c r="A709" s="111"/>
      <c r="B709" s="17" t="s">
        <v>21</v>
      </c>
      <c r="C709" s="10">
        <v>0</v>
      </c>
      <c r="D709" s="10">
        <v>2</v>
      </c>
      <c r="E709" s="10">
        <v>0</v>
      </c>
      <c r="F709" s="10">
        <v>1</v>
      </c>
      <c r="G709" s="10">
        <v>2</v>
      </c>
      <c r="H709" s="10">
        <v>0</v>
      </c>
      <c r="I709" s="10">
        <v>0</v>
      </c>
      <c r="J709" s="10">
        <v>1</v>
      </c>
      <c r="K709" s="10">
        <v>1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1</v>
      </c>
      <c r="R709" s="10">
        <v>0</v>
      </c>
      <c r="S709" s="10">
        <v>0</v>
      </c>
      <c r="T709" s="11">
        <f>SUM(C709:S709)</f>
        <v>8</v>
      </c>
    </row>
    <row r="710" spans="1:20" ht="18" customHeight="1">
      <c r="A710" s="111"/>
      <c r="B710" s="17" t="s">
        <v>24</v>
      </c>
      <c r="C710" s="10">
        <v>0</v>
      </c>
      <c r="D710" s="10">
        <v>2</v>
      </c>
      <c r="E710" s="10">
        <v>1</v>
      </c>
      <c r="F710" s="10">
        <v>0</v>
      </c>
      <c r="G710" s="10">
        <v>2</v>
      </c>
      <c r="H710" s="10">
        <v>0</v>
      </c>
      <c r="I710" s="10">
        <v>0</v>
      </c>
      <c r="J710" s="10">
        <v>3</v>
      </c>
      <c r="K710" s="10">
        <v>2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1">
        <f>SUM(C710:S710)</f>
        <v>10</v>
      </c>
    </row>
    <row r="711" spans="1:20" ht="18" customHeight="1">
      <c r="A711" s="111"/>
      <c r="B711" s="17" t="s">
        <v>25</v>
      </c>
      <c r="C711" s="10">
        <v>0</v>
      </c>
      <c r="D711" s="10">
        <v>0</v>
      </c>
      <c r="E711" s="10">
        <v>0</v>
      </c>
      <c r="F711" s="10">
        <v>2</v>
      </c>
      <c r="G711" s="10">
        <v>0</v>
      </c>
      <c r="H711" s="10">
        <v>2</v>
      </c>
      <c r="I711" s="10">
        <v>0</v>
      </c>
      <c r="J711" s="10">
        <v>0</v>
      </c>
      <c r="K711" s="10">
        <v>1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1</v>
      </c>
      <c r="R711" s="10">
        <v>0</v>
      </c>
      <c r="S711" s="10">
        <v>0</v>
      </c>
      <c r="T711" s="11">
        <f>SUM(C711:S711)</f>
        <v>6</v>
      </c>
    </row>
    <row r="712" spans="1:20" ht="18" customHeight="1">
      <c r="A712" s="111"/>
      <c r="B712" s="17" t="s">
        <v>26</v>
      </c>
      <c r="C712" s="12" t="e">
        <f t="shared" ref="C712:T712" si="292">C711/(C710+C711)</f>
        <v>#DIV/0!</v>
      </c>
      <c r="D712" s="12">
        <f t="shared" si="292"/>
        <v>0</v>
      </c>
      <c r="E712" s="12">
        <f t="shared" si="292"/>
        <v>0</v>
      </c>
      <c r="F712" s="12">
        <f t="shared" si="292"/>
        <v>1</v>
      </c>
      <c r="G712" s="12">
        <f t="shared" si="292"/>
        <v>0</v>
      </c>
      <c r="H712" s="12">
        <f t="shared" si="292"/>
        <v>1</v>
      </c>
      <c r="I712" s="12" t="e">
        <f t="shared" si="292"/>
        <v>#DIV/0!</v>
      </c>
      <c r="J712" s="12">
        <f t="shared" si="292"/>
        <v>0</v>
      </c>
      <c r="K712" s="12">
        <f t="shared" si="292"/>
        <v>0.33333333333333331</v>
      </c>
      <c r="L712" s="12" t="e">
        <f t="shared" si="292"/>
        <v>#DIV/0!</v>
      </c>
      <c r="M712" s="12" t="e">
        <f t="shared" si="292"/>
        <v>#DIV/0!</v>
      </c>
      <c r="N712" s="12" t="e">
        <f t="shared" si="292"/>
        <v>#DIV/0!</v>
      </c>
      <c r="O712" s="12" t="e">
        <f t="shared" si="292"/>
        <v>#DIV/0!</v>
      </c>
      <c r="P712" s="12" t="e">
        <f t="shared" si="292"/>
        <v>#DIV/0!</v>
      </c>
      <c r="Q712" s="12">
        <f t="shared" si="292"/>
        <v>1</v>
      </c>
      <c r="R712" s="12" t="e">
        <f t="shared" si="292"/>
        <v>#DIV/0!</v>
      </c>
      <c r="S712" s="12" t="e">
        <f t="shared" si="292"/>
        <v>#DIV/0!</v>
      </c>
      <c r="T712" s="13">
        <f t="shared" si="292"/>
        <v>0.375</v>
      </c>
    </row>
    <row r="713" spans="1:20" ht="18" customHeight="1">
      <c r="A713" s="111"/>
      <c r="B713" s="17" t="s">
        <v>22</v>
      </c>
      <c r="C713" s="10">
        <v>0</v>
      </c>
      <c r="D713" s="10">
        <v>1</v>
      </c>
      <c r="E713" s="10">
        <v>1</v>
      </c>
      <c r="F713" s="14">
        <v>2</v>
      </c>
      <c r="G713" s="10">
        <v>1</v>
      </c>
      <c r="H713" s="10">
        <v>2</v>
      </c>
      <c r="I713" s="10">
        <v>0</v>
      </c>
      <c r="J713" s="10">
        <v>2</v>
      </c>
      <c r="K713" s="10">
        <v>3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1</v>
      </c>
      <c r="R713" s="10">
        <v>0</v>
      </c>
      <c r="S713" s="10">
        <v>0</v>
      </c>
      <c r="T713" s="11">
        <f>SUM(C713:S713)</f>
        <v>13</v>
      </c>
    </row>
    <row r="714" spans="1:20" ht="18" customHeight="1">
      <c r="A714" s="111"/>
      <c r="B714" s="17" t="s">
        <v>23</v>
      </c>
      <c r="C714" s="15" t="e">
        <f t="shared" ref="C714:T714" si="293">(C708+C709)/C713</f>
        <v>#DIV/0!</v>
      </c>
      <c r="D714" s="15">
        <f t="shared" si="293"/>
        <v>2</v>
      </c>
      <c r="E714" s="15">
        <f t="shared" si="293"/>
        <v>0</v>
      </c>
      <c r="F714" s="15">
        <f t="shared" si="293"/>
        <v>1</v>
      </c>
      <c r="G714" s="15">
        <f t="shared" si="293"/>
        <v>2</v>
      </c>
      <c r="H714" s="15">
        <f t="shared" si="293"/>
        <v>1</v>
      </c>
      <c r="I714" s="15" t="e">
        <f t="shared" si="293"/>
        <v>#DIV/0!</v>
      </c>
      <c r="J714" s="15">
        <f t="shared" si="293"/>
        <v>1.5</v>
      </c>
      <c r="K714" s="15">
        <f t="shared" si="293"/>
        <v>1</v>
      </c>
      <c r="L714" s="15" t="e">
        <f t="shared" si="293"/>
        <v>#DIV/0!</v>
      </c>
      <c r="M714" s="15" t="e">
        <f t="shared" si="293"/>
        <v>#DIV/0!</v>
      </c>
      <c r="N714" s="15" t="e">
        <f t="shared" si="293"/>
        <v>#DIV/0!</v>
      </c>
      <c r="O714" s="15" t="e">
        <f t="shared" si="293"/>
        <v>#DIV/0!</v>
      </c>
      <c r="P714" s="15" t="e">
        <f t="shared" si="293"/>
        <v>#DIV/0!</v>
      </c>
      <c r="Q714" s="15">
        <f t="shared" si="293"/>
        <v>1</v>
      </c>
      <c r="R714" s="15" t="e">
        <f t="shared" si="293"/>
        <v>#DIV/0!</v>
      </c>
      <c r="S714" s="15" t="e">
        <f t="shared" si="293"/>
        <v>#DIV/0!</v>
      </c>
      <c r="T714" s="16">
        <f t="shared" si="293"/>
        <v>1.1538461538461537</v>
      </c>
    </row>
    <row r="715" spans="1:20" ht="18" customHeight="1">
      <c r="A715" s="111"/>
      <c r="B715" s="17" t="s">
        <v>37</v>
      </c>
      <c r="C715" s="15" t="e">
        <f t="shared" ref="C715" si="294">0/0</f>
        <v>#DIV/0!</v>
      </c>
      <c r="D715" s="12">
        <v>0</v>
      </c>
      <c r="E715" s="12">
        <v>1</v>
      </c>
      <c r="F715" s="12">
        <v>0</v>
      </c>
      <c r="G715" s="12">
        <v>0</v>
      </c>
      <c r="H715" s="12">
        <v>0</v>
      </c>
      <c r="I715" s="15" t="e">
        <f t="shared" ref="I715" si="295">0/0</f>
        <v>#DIV/0!</v>
      </c>
      <c r="J715" s="12">
        <v>1</v>
      </c>
      <c r="K715" s="12">
        <v>0.33329999999999999</v>
      </c>
      <c r="L715" s="15" t="e">
        <f t="shared" ref="L715:P715" si="296">0/0</f>
        <v>#DIV/0!</v>
      </c>
      <c r="M715" s="15" t="e">
        <f t="shared" si="296"/>
        <v>#DIV/0!</v>
      </c>
      <c r="N715" s="15" t="e">
        <f t="shared" si="296"/>
        <v>#DIV/0!</v>
      </c>
      <c r="O715" s="15" t="e">
        <f t="shared" si="296"/>
        <v>#DIV/0!</v>
      </c>
      <c r="P715" s="15" t="e">
        <f t="shared" si="296"/>
        <v>#DIV/0!</v>
      </c>
      <c r="Q715" s="12">
        <v>0</v>
      </c>
      <c r="R715" s="15" t="e">
        <f t="shared" ref="R715:S715" si="297">0/0</f>
        <v>#DIV/0!</v>
      </c>
      <c r="S715" s="15" t="e">
        <f t="shared" si="297"/>
        <v>#DIV/0!</v>
      </c>
      <c r="T715" s="35">
        <v>0.30769999999999997</v>
      </c>
    </row>
    <row r="716" spans="1:20" ht="18" customHeight="1">
      <c r="A716" s="110">
        <v>44723</v>
      </c>
      <c r="B716" s="17" t="s">
        <v>20</v>
      </c>
      <c r="C716" s="10">
        <v>1</v>
      </c>
      <c r="D716" s="10">
        <v>1</v>
      </c>
      <c r="E716" s="10">
        <v>0</v>
      </c>
      <c r="F716" s="10">
        <v>2</v>
      </c>
      <c r="G716" s="10">
        <v>0</v>
      </c>
      <c r="H716" s="10">
        <v>0</v>
      </c>
      <c r="I716" s="10">
        <v>0</v>
      </c>
      <c r="J716" s="10">
        <v>1</v>
      </c>
      <c r="K716" s="10">
        <v>0</v>
      </c>
      <c r="L716" s="10">
        <v>0</v>
      </c>
      <c r="M716" s="10">
        <v>2</v>
      </c>
      <c r="N716" s="10">
        <v>0</v>
      </c>
      <c r="O716" s="10">
        <v>0</v>
      </c>
      <c r="P716" s="10">
        <v>1</v>
      </c>
      <c r="Q716" s="10">
        <v>2</v>
      </c>
      <c r="R716" s="10">
        <v>0</v>
      </c>
      <c r="S716" s="10">
        <v>0</v>
      </c>
      <c r="T716" s="11">
        <f>SUM(C716:S716)</f>
        <v>10</v>
      </c>
    </row>
    <row r="717" spans="1:20" ht="18" customHeight="1">
      <c r="A717" s="111"/>
      <c r="B717" s="17" t="s">
        <v>21</v>
      </c>
      <c r="C717" s="10">
        <v>0</v>
      </c>
      <c r="D717" s="10">
        <v>3</v>
      </c>
      <c r="E717" s="10">
        <v>0</v>
      </c>
      <c r="F717" s="10">
        <v>3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0</v>
      </c>
      <c r="N717" s="10">
        <v>0</v>
      </c>
      <c r="O717" s="10">
        <v>0</v>
      </c>
      <c r="P717" s="10">
        <v>1</v>
      </c>
      <c r="Q717" s="10">
        <v>0</v>
      </c>
      <c r="R717" s="10">
        <v>0</v>
      </c>
      <c r="S717" s="10">
        <v>0</v>
      </c>
      <c r="T717" s="11">
        <f>SUM(C717:S717)</f>
        <v>19</v>
      </c>
    </row>
    <row r="718" spans="1:20" ht="18" customHeight="1">
      <c r="A718" s="111"/>
      <c r="B718" s="17" t="s">
        <v>24</v>
      </c>
      <c r="C718" s="10">
        <v>1</v>
      </c>
      <c r="D718" s="10">
        <v>3</v>
      </c>
      <c r="E718" s="10">
        <v>0</v>
      </c>
      <c r="F718" s="10">
        <v>4</v>
      </c>
      <c r="G718" s="10">
        <v>0</v>
      </c>
      <c r="H718" s="10">
        <v>3</v>
      </c>
      <c r="I718" s="10">
        <v>2</v>
      </c>
      <c r="J718" s="10">
        <v>2</v>
      </c>
      <c r="K718" s="10">
        <v>5</v>
      </c>
      <c r="L718" s="10">
        <v>0</v>
      </c>
      <c r="M718" s="10">
        <v>1</v>
      </c>
      <c r="N718" s="10">
        <v>0</v>
      </c>
      <c r="O718" s="10">
        <v>0</v>
      </c>
      <c r="P718" s="10">
        <v>2</v>
      </c>
      <c r="Q718" s="10">
        <v>2</v>
      </c>
      <c r="R718" s="10">
        <v>0</v>
      </c>
      <c r="S718" s="10">
        <v>0</v>
      </c>
      <c r="T718" s="11">
        <f>SUM(C718:S718)</f>
        <v>25</v>
      </c>
    </row>
    <row r="719" spans="1:20" ht="18" customHeight="1">
      <c r="A719" s="111"/>
      <c r="B719" s="17" t="s">
        <v>25</v>
      </c>
      <c r="C719" s="10">
        <v>0</v>
      </c>
      <c r="D719" s="10">
        <v>1</v>
      </c>
      <c r="E719" s="10">
        <v>0</v>
      </c>
      <c r="F719" s="10">
        <v>1</v>
      </c>
      <c r="G719" s="10">
        <v>0</v>
      </c>
      <c r="H719" s="10">
        <v>0</v>
      </c>
      <c r="I719" s="10">
        <v>0</v>
      </c>
      <c r="J719" s="10">
        <v>1</v>
      </c>
      <c r="K719" s="10">
        <v>0</v>
      </c>
      <c r="L719" s="10">
        <v>0</v>
      </c>
      <c r="M719" s="10">
        <v>1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1">
        <f>SUM(C719:S719)</f>
        <v>4</v>
      </c>
    </row>
    <row r="720" spans="1:20" ht="18" customHeight="1">
      <c r="A720" s="111"/>
      <c r="B720" s="17" t="s">
        <v>26</v>
      </c>
      <c r="C720" s="12">
        <f t="shared" ref="C720:T720" si="298">C719/(C718+C719)</f>
        <v>0</v>
      </c>
      <c r="D720" s="12">
        <f t="shared" si="298"/>
        <v>0.25</v>
      </c>
      <c r="E720" s="12" t="e">
        <f t="shared" si="298"/>
        <v>#DIV/0!</v>
      </c>
      <c r="F720" s="12">
        <f t="shared" si="298"/>
        <v>0.2</v>
      </c>
      <c r="G720" s="12" t="e">
        <f t="shared" si="298"/>
        <v>#DIV/0!</v>
      </c>
      <c r="H720" s="12">
        <f t="shared" si="298"/>
        <v>0</v>
      </c>
      <c r="I720" s="12">
        <f t="shared" si="298"/>
        <v>0</v>
      </c>
      <c r="J720" s="12">
        <f t="shared" si="298"/>
        <v>0.33333333333333331</v>
      </c>
      <c r="K720" s="12">
        <f t="shared" si="298"/>
        <v>0</v>
      </c>
      <c r="L720" s="12" t="e">
        <f t="shared" si="298"/>
        <v>#DIV/0!</v>
      </c>
      <c r="M720" s="12">
        <f t="shared" si="298"/>
        <v>0.5</v>
      </c>
      <c r="N720" s="12" t="e">
        <f t="shared" si="298"/>
        <v>#DIV/0!</v>
      </c>
      <c r="O720" s="12" t="e">
        <f t="shared" si="298"/>
        <v>#DIV/0!</v>
      </c>
      <c r="P720" s="12">
        <f t="shared" si="298"/>
        <v>0</v>
      </c>
      <c r="Q720" s="12">
        <f t="shared" si="298"/>
        <v>0</v>
      </c>
      <c r="R720" s="12" t="e">
        <f t="shared" si="298"/>
        <v>#DIV/0!</v>
      </c>
      <c r="S720" s="12" t="e">
        <f t="shared" si="298"/>
        <v>#DIV/0!</v>
      </c>
      <c r="T720" s="13">
        <f t="shared" si="298"/>
        <v>0.13793103448275862</v>
      </c>
    </row>
    <row r="721" spans="1:20" ht="18" customHeight="1">
      <c r="A721" s="111"/>
      <c r="B721" s="17" t="s">
        <v>22</v>
      </c>
      <c r="C721" s="10">
        <v>1</v>
      </c>
      <c r="D721" s="10">
        <v>4</v>
      </c>
      <c r="E721" s="10">
        <v>0</v>
      </c>
      <c r="F721" s="14">
        <v>4</v>
      </c>
      <c r="G721" s="10">
        <v>0</v>
      </c>
      <c r="H721" s="10">
        <v>2</v>
      </c>
      <c r="I721" s="10">
        <v>1</v>
      </c>
      <c r="J721" s="10">
        <v>1</v>
      </c>
      <c r="K721" s="10">
        <v>5</v>
      </c>
      <c r="L721" s="10">
        <v>0</v>
      </c>
      <c r="M721" s="10">
        <v>2</v>
      </c>
      <c r="N721" s="10">
        <v>0</v>
      </c>
      <c r="O721" s="10">
        <v>0</v>
      </c>
      <c r="P721" s="10">
        <v>1</v>
      </c>
      <c r="Q721" s="10">
        <v>1</v>
      </c>
      <c r="R721" s="10">
        <v>0</v>
      </c>
      <c r="S721" s="10">
        <v>0</v>
      </c>
      <c r="T721" s="11">
        <f>SUM(C721:S721)</f>
        <v>22</v>
      </c>
    </row>
    <row r="722" spans="1:20" ht="18" customHeight="1">
      <c r="A722" s="111"/>
      <c r="B722" s="17" t="s">
        <v>23</v>
      </c>
      <c r="C722" s="15">
        <f t="shared" ref="C722:T722" si="299">(C716+C717)/C721</f>
        <v>1</v>
      </c>
      <c r="D722" s="15">
        <f t="shared" si="299"/>
        <v>1</v>
      </c>
      <c r="E722" s="15" t="e">
        <f t="shared" si="299"/>
        <v>#DIV/0!</v>
      </c>
      <c r="F722" s="15">
        <f t="shared" si="299"/>
        <v>1.25</v>
      </c>
      <c r="G722" s="15" t="e">
        <f t="shared" si="299"/>
        <v>#DIV/0!</v>
      </c>
      <c r="H722" s="15">
        <f t="shared" si="299"/>
        <v>1.5</v>
      </c>
      <c r="I722" s="15">
        <f t="shared" si="299"/>
        <v>2</v>
      </c>
      <c r="J722" s="15">
        <f t="shared" si="299"/>
        <v>3</v>
      </c>
      <c r="K722" s="15">
        <f t="shared" si="299"/>
        <v>1</v>
      </c>
      <c r="L722" s="15" t="e">
        <f t="shared" si="299"/>
        <v>#DIV/0!</v>
      </c>
      <c r="M722" s="15">
        <f t="shared" si="299"/>
        <v>1</v>
      </c>
      <c r="N722" s="15" t="e">
        <f t="shared" si="299"/>
        <v>#DIV/0!</v>
      </c>
      <c r="O722" s="15" t="e">
        <f t="shared" si="299"/>
        <v>#DIV/0!</v>
      </c>
      <c r="P722" s="15">
        <f t="shared" si="299"/>
        <v>2</v>
      </c>
      <c r="Q722" s="15">
        <f t="shared" si="299"/>
        <v>2</v>
      </c>
      <c r="R722" s="15" t="e">
        <f t="shared" si="299"/>
        <v>#DIV/0!</v>
      </c>
      <c r="S722" s="15" t="e">
        <f t="shared" si="299"/>
        <v>#DIV/0!</v>
      </c>
      <c r="T722" s="16">
        <f t="shared" si="299"/>
        <v>1.3181818181818181</v>
      </c>
    </row>
    <row r="723" spans="1:20" ht="18" customHeight="1">
      <c r="A723" s="111"/>
      <c r="B723" s="17" t="s">
        <v>37</v>
      </c>
      <c r="C723" s="12">
        <v>0</v>
      </c>
      <c r="D723" s="12">
        <v>0.25</v>
      </c>
      <c r="E723" s="15" t="e">
        <f t="shared" ref="E723" si="300">0/0</f>
        <v>#DIV/0!</v>
      </c>
      <c r="F723" s="12">
        <v>0.25</v>
      </c>
      <c r="G723" s="15" t="e">
        <f t="shared" ref="G723" si="301">0/0</f>
        <v>#DIV/0!</v>
      </c>
      <c r="H723" s="12">
        <v>0.5</v>
      </c>
      <c r="I723" s="12">
        <v>1</v>
      </c>
      <c r="J723" s="12">
        <v>0</v>
      </c>
      <c r="K723" s="12">
        <v>0</v>
      </c>
      <c r="L723" s="15" t="e">
        <f t="shared" ref="L723" si="302">0/0</f>
        <v>#DIV/0!</v>
      </c>
      <c r="M723" s="12">
        <v>0</v>
      </c>
      <c r="N723" s="15" t="e">
        <f t="shared" ref="N723:O723" si="303">0/0</f>
        <v>#DIV/0!</v>
      </c>
      <c r="O723" s="15" t="e">
        <f t="shared" si="303"/>
        <v>#DIV/0!</v>
      </c>
      <c r="P723" s="12">
        <v>0</v>
      </c>
      <c r="Q723" s="12">
        <v>0</v>
      </c>
      <c r="R723" s="15" t="e">
        <f t="shared" ref="R723:S723" si="304">0/0</f>
        <v>#DIV/0!</v>
      </c>
      <c r="S723" s="15" t="e">
        <f t="shared" si="304"/>
        <v>#DIV/0!</v>
      </c>
      <c r="T723" s="35">
        <v>0.18179999999999999</v>
      </c>
    </row>
    <row r="724" spans="1:20" ht="18" customHeight="1">
      <c r="A724" s="110">
        <v>44724</v>
      </c>
      <c r="B724" s="17" t="s">
        <v>20</v>
      </c>
      <c r="C724" s="10">
        <v>0</v>
      </c>
      <c r="D724" s="10">
        <v>2</v>
      </c>
      <c r="E724" s="10">
        <v>1</v>
      </c>
      <c r="F724" s="10">
        <v>1</v>
      </c>
      <c r="G724" s="10">
        <v>0</v>
      </c>
      <c r="H724" s="10">
        <v>0</v>
      </c>
      <c r="I724" s="10">
        <v>3</v>
      </c>
      <c r="J724" s="10">
        <v>3</v>
      </c>
      <c r="K724" s="10">
        <v>0</v>
      </c>
      <c r="L724" s="10">
        <v>0</v>
      </c>
      <c r="M724" s="10">
        <v>1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1">
        <f>SUM(C724:S724)</f>
        <v>11</v>
      </c>
    </row>
    <row r="725" spans="1:20" ht="18" customHeight="1">
      <c r="A725" s="111"/>
      <c r="B725" s="17" t="s">
        <v>21</v>
      </c>
      <c r="C725" s="10">
        <v>0</v>
      </c>
      <c r="D725" s="10">
        <v>12</v>
      </c>
      <c r="E725" s="10">
        <v>0</v>
      </c>
      <c r="F725" s="10">
        <v>0</v>
      </c>
      <c r="G725" s="10">
        <v>0</v>
      </c>
      <c r="H725" s="10">
        <v>3</v>
      </c>
      <c r="I725" s="10">
        <v>0</v>
      </c>
      <c r="J725" s="10">
        <v>3</v>
      </c>
      <c r="K725" s="10">
        <v>5</v>
      </c>
      <c r="L725" s="10">
        <v>0</v>
      </c>
      <c r="M725" s="10">
        <v>1</v>
      </c>
      <c r="N725" s="10">
        <v>0</v>
      </c>
      <c r="O725" s="10">
        <v>0</v>
      </c>
      <c r="P725" s="10">
        <v>1</v>
      </c>
      <c r="Q725" s="10">
        <v>0</v>
      </c>
      <c r="R725" s="10">
        <v>1</v>
      </c>
      <c r="S725" s="10">
        <v>0</v>
      </c>
      <c r="T725" s="11">
        <f>SUM(C725:S725)</f>
        <v>26</v>
      </c>
    </row>
    <row r="726" spans="1:20" ht="18" customHeight="1">
      <c r="A726" s="111"/>
      <c r="B726" s="17" t="s">
        <v>24</v>
      </c>
      <c r="C726" s="10">
        <v>0</v>
      </c>
      <c r="D726" s="10">
        <v>12</v>
      </c>
      <c r="E726" s="10">
        <v>1</v>
      </c>
      <c r="F726" s="10">
        <v>0</v>
      </c>
      <c r="G726" s="10">
        <v>0</v>
      </c>
      <c r="H726" s="10">
        <v>3</v>
      </c>
      <c r="I726" s="10">
        <v>3</v>
      </c>
      <c r="J726" s="10">
        <v>6</v>
      </c>
      <c r="K726" s="10">
        <v>5</v>
      </c>
      <c r="L726" s="10">
        <v>0</v>
      </c>
      <c r="M726" s="10">
        <v>2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1">
        <f>SUM(C726:S726)</f>
        <v>32</v>
      </c>
    </row>
    <row r="727" spans="1:20" ht="18" customHeight="1">
      <c r="A727" s="111"/>
      <c r="B727" s="17" t="s">
        <v>25</v>
      </c>
      <c r="C727" s="10">
        <v>0</v>
      </c>
      <c r="D727" s="10">
        <v>2</v>
      </c>
      <c r="E727" s="10">
        <v>0</v>
      </c>
      <c r="F727" s="10">
        <v>1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</v>
      </c>
      <c r="Q727" s="10">
        <v>0</v>
      </c>
      <c r="R727" s="10">
        <v>1</v>
      </c>
      <c r="S727" s="10">
        <v>0</v>
      </c>
      <c r="T727" s="11">
        <f>SUM(C727:S727)</f>
        <v>5</v>
      </c>
    </row>
    <row r="728" spans="1:20" ht="18" customHeight="1">
      <c r="A728" s="111"/>
      <c r="B728" s="17" t="s">
        <v>26</v>
      </c>
      <c r="C728" s="12" t="e">
        <f t="shared" ref="C728:T728" si="305">C727/(C726+C727)</f>
        <v>#DIV/0!</v>
      </c>
      <c r="D728" s="12">
        <f t="shared" si="305"/>
        <v>0.14285714285714285</v>
      </c>
      <c r="E728" s="12">
        <f t="shared" si="305"/>
        <v>0</v>
      </c>
      <c r="F728" s="12">
        <f t="shared" si="305"/>
        <v>1</v>
      </c>
      <c r="G728" s="12" t="e">
        <f t="shared" si="305"/>
        <v>#DIV/0!</v>
      </c>
      <c r="H728" s="12">
        <f t="shared" si="305"/>
        <v>0</v>
      </c>
      <c r="I728" s="12">
        <f t="shared" si="305"/>
        <v>0</v>
      </c>
      <c r="J728" s="12">
        <f t="shared" si="305"/>
        <v>0</v>
      </c>
      <c r="K728" s="12">
        <f t="shared" si="305"/>
        <v>0</v>
      </c>
      <c r="L728" s="12" t="e">
        <f t="shared" si="305"/>
        <v>#DIV/0!</v>
      </c>
      <c r="M728" s="12">
        <f t="shared" si="305"/>
        <v>0</v>
      </c>
      <c r="N728" s="12" t="e">
        <f t="shared" si="305"/>
        <v>#DIV/0!</v>
      </c>
      <c r="O728" s="12" t="e">
        <f t="shared" si="305"/>
        <v>#DIV/0!</v>
      </c>
      <c r="P728" s="12">
        <f t="shared" si="305"/>
        <v>1</v>
      </c>
      <c r="Q728" s="12" t="e">
        <f t="shared" si="305"/>
        <v>#DIV/0!</v>
      </c>
      <c r="R728" s="12">
        <f t="shared" si="305"/>
        <v>1</v>
      </c>
      <c r="S728" s="12" t="e">
        <f t="shared" si="305"/>
        <v>#DIV/0!</v>
      </c>
      <c r="T728" s="13">
        <f t="shared" si="305"/>
        <v>0.13513513513513514</v>
      </c>
    </row>
    <row r="729" spans="1:20" ht="18" customHeight="1">
      <c r="A729" s="111"/>
      <c r="B729" s="17" t="s">
        <v>22</v>
      </c>
      <c r="C729" s="10">
        <v>0</v>
      </c>
      <c r="D729" s="10">
        <v>10</v>
      </c>
      <c r="E729" s="10">
        <v>0</v>
      </c>
      <c r="F729" s="14">
        <v>1</v>
      </c>
      <c r="G729" s="10">
        <v>0</v>
      </c>
      <c r="H729" s="10">
        <v>3</v>
      </c>
      <c r="I729" s="10">
        <v>2</v>
      </c>
      <c r="J729" s="10">
        <v>4</v>
      </c>
      <c r="K729" s="10">
        <v>4</v>
      </c>
      <c r="L729" s="10">
        <v>0</v>
      </c>
      <c r="M729" s="10">
        <v>2</v>
      </c>
      <c r="N729" s="10">
        <v>0</v>
      </c>
      <c r="O729" s="10">
        <v>0</v>
      </c>
      <c r="P729" s="10">
        <v>1</v>
      </c>
      <c r="Q729" s="10">
        <v>0</v>
      </c>
      <c r="R729" s="10">
        <v>1</v>
      </c>
      <c r="S729" s="10">
        <v>0</v>
      </c>
      <c r="T729" s="11">
        <f>SUM(C729:S729)</f>
        <v>28</v>
      </c>
    </row>
    <row r="730" spans="1:20" ht="18" customHeight="1">
      <c r="A730" s="111"/>
      <c r="B730" s="17" t="s">
        <v>23</v>
      </c>
      <c r="C730" s="15" t="e">
        <f t="shared" ref="C730:T730" si="306">(C724+C725)/C729</f>
        <v>#DIV/0!</v>
      </c>
      <c r="D730" s="15">
        <f t="shared" si="306"/>
        <v>1.4</v>
      </c>
      <c r="E730" s="15" t="e">
        <f t="shared" si="306"/>
        <v>#DIV/0!</v>
      </c>
      <c r="F730" s="15">
        <f t="shared" si="306"/>
        <v>1</v>
      </c>
      <c r="G730" s="15" t="e">
        <f t="shared" si="306"/>
        <v>#DIV/0!</v>
      </c>
      <c r="H730" s="15">
        <f t="shared" si="306"/>
        <v>1</v>
      </c>
      <c r="I730" s="15">
        <f t="shared" si="306"/>
        <v>1.5</v>
      </c>
      <c r="J730" s="15">
        <f t="shared" si="306"/>
        <v>1.5</v>
      </c>
      <c r="K730" s="15">
        <f t="shared" si="306"/>
        <v>1.25</v>
      </c>
      <c r="L730" s="15" t="e">
        <f t="shared" si="306"/>
        <v>#DIV/0!</v>
      </c>
      <c r="M730" s="15">
        <f t="shared" si="306"/>
        <v>1</v>
      </c>
      <c r="N730" s="15" t="e">
        <f t="shared" si="306"/>
        <v>#DIV/0!</v>
      </c>
      <c r="O730" s="15" t="e">
        <f t="shared" si="306"/>
        <v>#DIV/0!</v>
      </c>
      <c r="P730" s="15">
        <f t="shared" si="306"/>
        <v>1</v>
      </c>
      <c r="Q730" s="15" t="e">
        <f t="shared" si="306"/>
        <v>#DIV/0!</v>
      </c>
      <c r="R730" s="15">
        <f t="shared" si="306"/>
        <v>1</v>
      </c>
      <c r="S730" s="15" t="e">
        <f t="shared" si="306"/>
        <v>#DIV/0!</v>
      </c>
      <c r="T730" s="16">
        <f t="shared" si="306"/>
        <v>1.3214285714285714</v>
      </c>
    </row>
    <row r="731" spans="1:20" ht="18" customHeight="1">
      <c r="A731" s="111"/>
      <c r="B731" s="17" t="s">
        <v>37</v>
      </c>
      <c r="C731" s="15" t="e">
        <f t="shared" ref="C731" si="307">0/0</f>
        <v>#DIV/0!</v>
      </c>
      <c r="D731" s="12">
        <v>0.1</v>
      </c>
      <c r="E731" s="15" t="e">
        <f t="shared" ref="E731" si="308">0/0</f>
        <v>#DIV/0!</v>
      </c>
      <c r="F731" s="12">
        <v>0</v>
      </c>
      <c r="G731" s="15" t="e">
        <f t="shared" ref="G731" si="309">0/0</f>
        <v>#DIV/0!</v>
      </c>
      <c r="H731" s="12">
        <v>0.33329999999999999</v>
      </c>
      <c r="I731" s="12">
        <v>0</v>
      </c>
      <c r="J731" s="12">
        <v>0.25</v>
      </c>
      <c r="K731" s="12">
        <v>0.75</v>
      </c>
      <c r="L731" s="15" t="e">
        <f t="shared" ref="L731" si="310">0/0</f>
        <v>#DIV/0!</v>
      </c>
      <c r="M731" s="12">
        <v>0</v>
      </c>
      <c r="N731" s="15" t="e">
        <f t="shared" ref="N731" si="311">0/0</f>
        <v>#DIV/0!</v>
      </c>
      <c r="O731" s="15" t="e">
        <f t="shared" ref="O731" si="312">0/0</f>
        <v>#DIV/0!</v>
      </c>
      <c r="P731" s="12">
        <v>0</v>
      </c>
      <c r="Q731" s="15" t="e">
        <f t="shared" ref="Q731" si="313">0/0</f>
        <v>#DIV/0!</v>
      </c>
      <c r="R731" s="12">
        <v>0</v>
      </c>
      <c r="S731" s="15" t="e">
        <f t="shared" ref="S731" si="314">0/0</f>
        <v>#DIV/0!</v>
      </c>
      <c r="T731" s="35">
        <v>0.25</v>
      </c>
    </row>
    <row r="732" spans="1:20" ht="18" customHeight="1">
      <c r="A732" s="110">
        <v>44725</v>
      </c>
      <c r="B732" s="17" t="s">
        <v>20</v>
      </c>
      <c r="C732" s="10">
        <v>0</v>
      </c>
      <c r="D732" s="10">
        <v>2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3</v>
      </c>
    </row>
    <row r="733" spans="1:20" ht="18" customHeight="1">
      <c r="A733" s="111"/>
      <c r="B733" s="17" t="s">
        <v>21</v>
      </c>
      <c r="C733" s="10">
        <v>0</v>
      </c>
      <c r="D733" s="10">
        <v>5</v>
      </c>
      <c r="E733" s="10">
        <v>0</v>
      </c>
      <c r="F733" s="10">
        <v>2</v>
      </c>
      <c r="G733" s="10">
        <v>0</v>
      </c>
      <c r="H733" s="10">
        <v>1</v>
      </c>
      <c r="I733" s="10">
        <v>0</v>
      </c>
      <c r="J733" s="10">
        <v>0</v>
      </c>
      <c r="K733" s="10">
        <v>3</v>
      </c>
      <c r="L733" s="10">
        <v>1</v>
      </c>
      <c r="M733" s="10">
        <v>1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13</v>
      </c>
    </row>
    <row r="734" spans="1:20" ht="18" customHeight="1">
      <c r="A734" s="111"/>
      <c r="B734" s="17" t="s">
        <v>24</v>
      </c>
      <c r="C734" s="10">
        <v>0</v>
      </c>
      <c r="D734" s="10">
        <v>7</v>
      </c>
      <c r="E734" s="10">
        <v>0</v>
      </c>
      <c r="F734" s="10">
        <v>2</v>
      </c>
      <c r="G734" s="10">
        <v>0</v>
      </c>
      <c r="H734" s="10">
        <v>1</v>
      </c>
      <c r="I734" s="10">
        <v>1</v>
      </c>
      <c r="J734" s="10">
        <v>0</v>
      </c>
      <c r="K734" s="10">
        <v>2</v>
      </c>
      <c r="L734" s="10">
        <v>1</v>
      </c>
      <c r="M734" s="10">
        <v>2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16</v>
      </c>
    </row>
    <row r="735" spans="1:20" ht="18" customHeight="1">
      <c r="A735" s="111"/>
      <c r="B735" s="17" t="s">
        <v>25</v>
      </c>
      <c r="C735" s="10">
        <v>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1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1">
        <f>SUM(C735:S735)</f>
        <v>1</v>
      </c>
    </row>
    <row r="736" spans="1:20" ht="18" customHeight="1">
      <c r="A736" s="111"/>
      <c r="B736" s="17" t="s">
        <v>26</v>
      </c>
      <c r="C736" s="12" t="e">
        <f t="shared" ref="C736:T736" si="315">C735/(C734+C735)</f>
        <v>#DIV/0!</v>
      </c>
      <c r="D736" s="12">
        <f t="shared" si="315"/>
        <v>0</v>
      </c>
      <c r="E736" s="12" t="e">
        <f t="shared" si="315"/>
        <v>#DIV/0!</v>
      </c>
      <c r="F736" s="12">
        <f t="shared" si="315"/>
        <v>0</v>
      </c>
      <c r="G736" s="12" t="e">
        <f t="shared" si="315"/>
        <v>#DIV/0!</v>
      </c>
      <c r="H736" s="12">
        <f t="shared" si="315"/>
        <v>0</v>
      </c>
      <c r="I736" s="12">
        <f t="shared" si="315"/>
        <v>0</v>
      </c>
      <c r="J736" s="12" t="e">
        <f t="shared" si="315"/>
        <v>#DIV/0!</v>
      </c>
      <c r="K736" s="12">
        <f t="shared" si="315"/>
        <v>0.33333333333333331</v>
      </c>
      <c r="L736" s="12">
        <f t="shared" si="315"/>
        <v>0</v>
      </c>
      <c r="M736" s="12">
        <f t="shared" si="315"/>
        <v>0</v>
      </c>
      <c r="N736" s="12" t="e">
        <f t="shared" si="315"/>
        <v>#DIV/0!</v>
      </c>
      <c r="O736" s="12" t="e">
        <f t="shared" si="315"/>
        <v>#DIV/0!</v>
      </c>
      <c r="P736" s="12" t="e">
        <f t="shared" si="315"/>
        <v>#DIV/0!</v>
      </c>
      <c r="Q736" s="12" t="e">
        <f t="shared" si="315"/>
        <v>#DIV/0!</v>
      </c>
      <c r="R736" s="12" t="e">
        <f t="shared" si="315"/>
        <v>#DIV/0!</v>
      </c>
      <c r="S736" s="12" t="e">
        <f t="shared" si="315"/>
        <v>#DIV/0!</v>
      </c>
      <c r="T736" s="13">
        <f t="shared" si="315"/>
        <v>5.8823529411764705E-2</v>
      </c>
    </row>
    <row r="737" spans="1:20" ht="18" customHeight="1">
      <c r="A737" s="111"/>
      <c r="B737" s="17" t="s">
        <v>22</v>
      </c>
      <c r="C737" s="10">
        <v>0</v>
      </c>
      <c r="D737" s="10">
        <v>5</v>
      </c>
      <c r="E737" s="10">
        <v>0</v>
      </c>
      <c r="F737" s="14">
        <v>1</v>
      </c>
      <c r="G737" s="10">
        <v>0</v>
      </c>
      <c r="H737" s="10">
        <v>1</v>
      </c>
      <c r="I737" s="10">
        <v>1</v>
      </c>
      <c r="J737" s="10">
        <v>0</v>
      </c>
      <c r="K737" s="10">
        <v>3</v>
      </c>
      <c r="L737" s="10">
        <v>1</v>
      </c>
      <c r="M737" s="10">
        <v>2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1">
        <f>SUM(C737:S737)</f>
        <v>14</v>
      </c>
    </row>
    <row r="738" spans="1:20" ht="18" customHeight="1">
      <c r="A738" s="111"/>
      <c r="B738" s="17" t="s">
        <v>23</v>
      </c>
      <c r="C738" s="15" t="e">
        <f t="shared" ref="C738:T738" si="316">(C732+C733)/C737</f>
        <v>#DIV/0!</v>
      </c>
      <c r="D738" s="15">
        <f t="shared" si="316"/>
        <v>1.4</v>
      </c>
      <c r="E738" s="15" t="e">
        <f t="shared" si="316"/>
        <v>#DIV/0!</v>
      </c>
      <c r="F738" s="15">
        <f t="shared" si="316"/>
        <v>2</v>
      </c>
      <c r="G738" s="15" t="e">
        <f t="shared" si="316"/>
        <v>#DIV/0!</v>
      </c>
      <c r="H738" s="15">
        <f t="shared" si="316"/>
        <v>1</v>
      </c>
      <c r="I738" s="15">
        <f t="shared" si="316"/>
        <v>0</v>
      </c>
      <c r="J738" s="15" t="e">
        <f t="shared" si="316"/>
        <v>#DIV/0!</v>
      </c>
      <c r="K738" s="15">
        <f t="shared" si="316"/>
        <v>1</v>
      </c>
      <c r="L738" s="15">
        <f t="shared" si="316"/>
        <v>1</v>
      </c>
      <c r="M738" s="15">
        <f t="shared" si="316"/>
        <v>1</v>
      </c>
      <c r="N738" s="15" t="e">
        <f t="shared" si="316"/>
        <v>#DIV/0!</v>
      </c>
      <c r="O738" s="15" t="e">
        <f t="shared" si="316"/>
        <v>#DIV/0!</v>
      </c>
      <c r="P738" s="15" t="e">
        <f t="shared" si="316"/>
        <v>#DIV/0!</v>
      </c>
      <c r="Q738" s="15" t="e">
        <f t="shared" si="316"/>
        <v>#DIV/0!</v>
      </c>
      <c r="R738" s="15" t="e">
        <f t="shared" si="316"/>
        <v>#DIV/0!</v>
      </c>
      <c r="S738" s="15" t="e">
        <f t="shared" si="316"/>
        <v>#DIV/0!</v>
      </c>
      <c r="T738" s="16">
        <f t="shared" si="316"/>
        <v>1.1428571428571428</v>
      </c>
    </row>
    <row r="739" spans="1:20" ht="18" customHeight="1">
      <c r="A739" s="111"/>
      <c r="B739" s="17" t="s">
        <v>37</v>
      </c>
      <c r="C739" s="15" t="e">
        <f t="shared" ref="C739:G739" si="317">0/0</f>
        <v>#DIV/0!</v>
      </c>
      <c r="D739" s="12">
        <v>0.4</v>
      </c>
      <c r="E739" s="15" t="e">
        <f t="shared" si="317"/>
        <v>#DIV/0!</v>
      </c>
      <c r="F739" s="12">
        <v>1</v>
      </c>
      <c r="G739" s="15" t="e">
        <f t="shared" si="317"/>
        <v>#DIV/0!</v>
      </c>
      <c r="H739" s="12">
        <v>1</v>
      </c>
      <c r="I739" s="12">
        <v>0</v>
      </c>
      <c r="J739" s="15" t="e">
        <f t="shared" ref="J739" si="318">0/0</f>
        <v>#DIV/0!</v>
      </c>
      <c r="K739" s="12">
        <v>0.33329999999999999</v>
      </c>
      <c r="L739" s="12">
        <v>0</v>
      </c>
      <c r="M739" s="12">
        <v>0.5</v>
      </c>
      <c r="N739" s="15" t="e">
        <f t="shared" ref="N739:S739" si="319">0/0</f>
        <v>#DIV/0!</v>
      </c>
      <c r="O739" s="15" t="e">
        <f t="shared" si="319"/>
        <v>#DIV/0!</v>
      </c>
      <c r="P739" s="15" t="e">
        <f t="shared" si="319"/>
        <v>#DIV/0!</v>
      </c>
      <c r="Q739" s="15" t="e">
        <f t="shared" si="319"/>
        <v>#DIV/0!</v>
      </c>
      <c r="R739" s="15" t="e">
        <f t="shared" si="319"/>
        <v>#DIV/0!</v>
      </c>
      <c r="S739" s="15" t="e">
        <f t="shared" si="319"/>
        <v>#DIV/0!</v>
      </c>
      <c r="T739" s="35">
        <v>0.42859999999999998</v>
      </c>
    </row>
    <row r="740" spans="1:20" ht="18" customHeight="1">
      <c r="A740" s="110">
        <v>44726</v>
      </c>
      <c r="B740" s="17" t="s">
        <v>20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2</v>
      </c>
      <c r="J740" s="10">
        <v>0</v>
      </c>
      <c r="K740" s="10">
        <v>10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13</v>
      </c>
    </row>
    <row r="741" spans="1:20" ht="18" customHeight="1">
      <c r="A741" s="111"/>
      <c r="B741" s="17" t="s">
        <v>21</v>
      </c>
      <c r="C741" s="10">
        <v>0</v>
      </c>
      <c r="D741" s="10">
        <v>1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2</v>
      </c>
    </row>
    <row r="742" spans="1:20" ht="18" customHeight="1">
      <c r="A742" s="111"/>
      <c r="B742" s="17" t="s">
        <v>24</v>
      </c>
      <c r="C742" s="10">
        <v>0</v>
      </c>
      <c r="D742" s="10">
        <v>2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9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12</v>
      </c>
    </row>
    <row r="743" spans="1:20" ht="18" customHeight="1">
      <c r="A743" s="111"/>
      <c r="B743" s="17" t="s">
        <v>25</v>
      </c>
      <c r="C743" s="10">
        <v>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1</v>
      </c>
      <c r="J743" s="10">
        <v>0</v>
      </c>
      <c r="K743" s="10">
        <v>1</v>
      </c>
      <c r="L743" s="10">
        <v>0</v>
      </c>
      <c r="M743" s="10">
        <v>0</v>
      </c>
      <c r="N743" s="10">
        <v>0</v>
      </c>
      <c r="O743" s="10">
        <v>1</v>
      </c>
      <c r="P743" s="10">
        <v>0</v>
      </c>
      <c r="Q743" s="10">
        <v>0</v>
      </c>
      <c r="R743" s="10">
        <v>0</v>
      </c>
      <c r="S743" s="10">
        <v>0</v>
      </c>
      <c r="T743" s="11">
        <f>SUM(C743:S743)</f>
        <v>3</v>
      </c>
    </row>
    <row r="744" spans="1:20" ht="18" customHeight="1">
      <c r="A744" s="111"/>
      <c r="B744" s="17" t="s">
        <v>26</v>
      </c>
      <c r="C744" s="12" t="e">
        <f t="shared" ref="C744:T744" si="320">C743/(C742+C743)</f>
        <v>#DIV/0!</v>
      </c>
      <c r="D744" s="12">
        <f t="shared" si="320"/>
        <v>0</v>
      </c>
      <c r="E744" s="12" t="e">
        <f t="shared" si="320"/>
        <v>#DIV/0!</v>
      </c>
      <c r="F744" s="12" t="e">
        <f t="shared" si="320"/>
        <v>#DIV/0!</v>
      </c>
      <c r="G744" s="12" t="e">
        <f t="shared" si="320"/>
        <v>#DIV/0!</v>
      </c>
      <c r="H744" s="12" t="e">
        <f t="shared" si="320"/>
        <v>#DIV/0!</v>
      </c>
      <c r="I744" s="12">
        <f t="shared" si="320"/>
        <v>0.5</v>
      </c>
      <c r="J744" s="12" t="e">
        <f t="shared" si="320"/>
        <v>#DIV/0!</v>
      </c>
      <c r="K744" s="12">
        <f t="shared" si="320"/>
        <v>0.1</v>
      </c>
      <c r="L744" s="12" t="e">
        <f t="shared" si="320"/>
        <v>#DIV/0!</v>
      </c>
      <c r="M744" s="12" t="e">
        <f t="shared" si="320"/>
        <v>#DIV/0!</v>
      </c>
      <c r="N744" s="12" t="e">
        <f t="shared" si="320"/>
        <v>#DIV/0!</v>
      </c>
      <c r="O744" s="12">
        <f t="shared" si="320"/>
        <v>1</v>
      </c>
      <c r="P744" s="12" t="e">
        <f t="shared" si="320"/>
        <v>#DIV/0!</v>
      </c>
      <c r="Q744" s="12" t="e">
        <f t="shared" si="320"/>
        <v>#DIV/0!</v>
      </c>
      <c r="R744" s="12" t="e">
        <f t="shared" si="320"/>
        <v>#DIV/0!</v>
      </c>
      <c r="S744" s="12" t="e">
        <f t="shared" si="320"/>
        <v>#DIV/0!</v>
      </c>
      <c r="T744" s="13">
        <f t="shared" si="320"/>
        <v>0.2</v>
      </c>
    </row>
    <row r="745" spans="1:20" ht="18" customHeight="1">
      <c r="A745" s="111"/>
      <c r="B745" s="17" t="s">
        <v>22</v>
      </c>
      <c r="C745" s="10">
        <v>0</v>
      </c>
      <c r="D745" s="10">
        <v>2</v>
      </c>
      <c r="E745" s="10">
        <v>0</v>
      </c>
      <c r="F745" s="14">
        <v>0</v>
      </c>
      <c r="G745" s="10">
        <v>0</v>
      </c>
      <c r="H745" s="10">
        <v>0</v>
      </c>
      <c r="I745" s="10">
        <v>1</v>
      </c>
      <c r="J745" s="10">
        <v>0</v>
      </c>
      <c r="K745" s="10">
        <v>8</v>
      </c>
      <c r="L745" s="10">
        <v>0</v>
      </c>
      <c r="M745" s="10">
        <v>0</v>
      </c>
      <c r="N745" s="10">
        <v>0</v>
      </c>
      <c r="O745" s="10">
        <v>1</v>
      </c>
      <c r="P745" s="10">
        <v>0</v>
      </c>
      <c r="Q745" s="10">
        <v>0</v>
      </c>
      <c r="R745" s="10">
        <v>0</v>
      </c>
      <c r="S745" s="10">
        <v>0</v>
      </c>
      <c r="T745" s="11">
        <f>SUM(C745:S745)</f>
        <v>12</v>
      </c>
    </row>
    <row r="746" spans="1:20" ht="18" customHeight="1">
      <c r="A746" s="111"/>
      <c r="B746" s="17" t="s">
        <v>23</v>
      </c>
      <c r="C746" s="15" t="e">
        <f t="shared" ref="C746:T746" si="321">(C740+C741)/C745</f>
        <v>#DIV/0!</v>
      </c>
      <c r="D746" s="15">
        <f t="shared" si="321"/>
        <v>1</v>
      </c>
      <c r="E746" s="15" t="e">
        <f t="shared" si="321"/>
        <v>#DIV/0!</v>
      </c>
      <c r="F746" s="15" t="e">
        <f t="shared" si="321"/>
        <v>#DIV/0!</v>
      </c>
      <c r="G746" s="15" t="e">
        <f t="shared" si="321"/>
        <v>#DIV/0!</v>
      </c>
      <c r="H746" s="15" t="e">
        <f t="shared" si="321"/>
        <v>#DIV/0!</v>
      </c>
      <c r="I746" s="15">
        <f t="shared" si="321"/>
        <v>2</v>
      </c>
      <c r="J746" s="15" t="e">
        <f t="shared" si="321"/>
        <v>#DIV/0!</v>
      </c>
      <c r="K746" s="15">
        <f t="shared" si="321"/>
        <v>1.25</v>
      </c>
      <c r="L746" s="15" t="e">
        <f t="shared" si="321"/>
        <v>#DIV/0!</v>
      </c>
      <c r="M746" s="15" t="e">
        <f t="shared" si="321"/>
        <v>#DIV/0!</v>
      </c>
      <c r="N746" s="15" t="e">
        <f t="shared" si="321"/>
        <v>#DIV/0!</v>
      </c>
      <c r="O746" s="15">
        <f t="shared" si="321"/>
        <v>1</v>
      </c>
      <c r="P746" s="15" t="e">
        <f t="shared" si="321"/>
        <v>#DIV/0!</v>
      </c>
      <c r="Q746" s="15" t="e">
        <f t="shared" si="321"/>
        <v>#DIV/0!</v>
      </c>
      <c r="R746" s="15" t="e">
        <f t="shared" si="321"/>
        <v>#DIV/0!</v>
      </c>
      <c r="S746" s="15" t="e">
        <f t="shared" si="321"/>
        <v>#DIV/0!</v>
      </c>
      <c r="T746" s="16">
        <f t="shared" si="321"/>
        <v>1.25</v>
      </c>
    </row>
    <row r="747" spans="1:20" ht="18" customHeight="1">
      <c r="A747" s="111"/>
      <c r="B747" s="17" t="s">
        <v>37</v>
      </c>
      <c r="C747" s="15" t="e">
        <f t="shared" ref="C747" si="322">0/0</f>
        <v>#DIV/0!</v>
      </c>
      <c r="D747" s="12">
        <v>0.5</v>
      </c>
      <c r="E747" s="15" t="e">
        <f t="shared" ref="E747:H747" si="323">0/0</f>
        <v>#DIV/0!</v>
      </c>
      <c r="F747" s="15" t="e">
        <f t="shared" si="323"/>
        <v>#DIV/0!</v>
      </c>
      <c r="G747" s="15" t="e">
        <f t="shared" si="323"/>
        <v>#DIV/0!</v>
      </c>
      <c r="H747" s="15" t="e">
        <f t="shared" si="323"/>
        <v>#DIV/0!</v>
      </c>
      <c r="I747" s="12">
        <v>0</v>
      </c>
      <c r="J747" s="15" t="e">
        <f t="shared" ref="J747" si="324">0/0</f>
        <v>#DIV/0!</v>
      </c>
      <c r="K747" s="12">
        <v>0.375</v>
      </c>
      <c r="L747" s="15" t="e">
        <f t="shared" ref="L747:N747" si="325">0/0</f>
        <v>#DIV/0!</v>
      </c>
      <c r="M747" s="15" t="e">
        <f t="shared" si="325"/>
        <v>#DIV/0!</v>
      </c>
      <c r="N747" s="15" t="e">
        <f t="shared" si="325"/>
        <v>#DIV/0!</v>
      </c>
      <c r="O747" s="15">
        <v>0</v>
      </c>
      <c r="P747" s="15" t="e">
        <f t="shared" ref="P747:S747" si="326">0/0</f>
        <v>#DIV/0!</v>
      </c>
      <c r="Q747" s="15" t="e">
        <f t="shared" si="326"/>
        <v>#DIV/0!</v>
      </c>
      <c r="R747" s="15" t="e">
        <f t="shared" si="326"/>
        <v>#DIV/0!</v>
      </c>
      <c r="S747" s="15" t="e">
        <f t="shared" si="326"/>
        <v>#DIV/0!</v>
      </c>
      <c r="T747" s="35">
        <v>0.33329999999999999</v>
      </c>
    </row>
    <row r="748" spans="1:20" ht="18" customHeight="1">
      <c r="A748" s="110">
        <v>44727</v>
      </c>
      <c r="B748" s="17" t="s">
        <v>20</v>
      </c>
      <c r="C748" s="10">
        <v>0</v>
      </c>
      <c r="D748" s="10">
        <v>1</v>
      </c>
      <c r="E748" s="10">
        <v>0</v>
      </c>
      <c r="F748" s="10">
        <v>0</v>
      </c>
      <c r="G748" s="10">
        <v>0</v>
      </c>
      <c r="H748" s="10">
        <v>2</v>
      </c>
      <c r="I748" s="10">
        <v>2</v>
      </c>
      <c r="J748" s="10">
        <v>0</v>
      </c>
      <c r="K748" s="10">
        <v>1</v>
      </c>
      <c r="L748" s="10">
        <v>0</v>
      </c>
      <c r="M748" s="10">
        <v>3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1">
        <f>SUM(C748:S748)</f>
        <v>9</v>
      </c>
    </row>
    <row r="749" spans="1:20" ht="18" customHeight="1">
      <c r="A749" s="111"/>
      <c r="B749" s="17" t="s">
        <v>21</v>
      </c>
      <c r="C749" s="10">
        <v>0</v>
      </c>
      <c r="D749" s="10">
        <v>2</v>
      </c>
      <c r="E749" s="10">
        <v>0</v>
      </c>
      <c r="F749" s="10">
        <v>0</v>
      </c>
      <c r="G749" s="10">
        <v>0</v>
      </c>
      <c r="H749" s="10">
        <v>1</v>
      </c>
      <c r="I749" s="10">
        <v>2</v>
      </c>
      <c r="J749" s="10">
        <v>0</v>
      </c>
      <c r="K749" s="10">
        <v>1</v>
      </c>
      <c r="L749" s="10">
        <v>0</v>
      </c>
      <c r="M749" s="10">
        <v>0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7</v>
      </c>
    </row>
    <row r="750" spans="1:20" ht="18" customHeight="1">
      <c r="A750" s="111"/>
      <c r="B750" s="17" t="s">
        <v>24</v>
      </c>
      <c r="C750" s="10">
        <v>0</v>
      </c>
      <c r="D750" s="10">
        <v>3</v>
      </c>
      <c r="E750" s="10">
        <v>0</v>
      </c>
      <c r="F750" s="10">
        <v>0</v>
      </c>
      <c r="G750" s="10">
        <v>0</v>
      </c>
      <c r="H750" s="10">
        <v>2</v>
      </c>
      <c r="I750" s="10">
        <v>3</v>
      </c>
      <c r="J750" s="10">
        <v>0</v>
      </c>
      <c r="K750" s="10">
        <v>2</v>
      </c>
      <c r="L750" s="10">
        <v>0</v>
      </c>
      <c r="M750" s="10">
        <v>3</v>
      </c>
      <c r="N750" s="10">
        <v>0</v>
      </c>
      <c r="O750" s="10">
        <v>0</v>
      </c>
      <c r="P750" s="10">
        <v>1</v>
      </c>
      <c r="Q750" s="10">
        <v>0</v>
      </c>
      <c r="R750" s="10">
        <v>0</v>
      </c>
      <c r="S750" s="10">
        <v>0</v>
      </c>
      <c r="T750" s="11">
        <f>SUM(C750:S750)</f>
        <v>14</v>
      </c>
    </row>
    <row r="751" spans="1:20" ht="18" customHeight="1">
      <c r="A751" s="111"/>
      <c r="B751" s="17" t="s">
        <v>25</v>
      </c>
      <c r="C751" s="10">
        <v>0</v>
      </c>
      <c r="D751" s="10">
        <v>0</v>
      </c>
      <c r="E751" s="10">
        <v>0</v>
      </c>
      <c r="F751" s="10">
        <v>0</v>
      </c>
      <c r="G751" s="10">
        <v>0</v>
      </c>
      <c r="H751" s="10">
        <v>1</v>
      </c>
      <c r="I751" s="10">
        <v>1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1">
        <f>SUM(C751:S751)</f>
        <v>2</v>
      </c>
    </row>
    <row r="752" spans="1:20" ht="18" customHeight="1">
      <c r="A752" s="111"/>
      <c r="B752" s="17" t="s">
        <v>26</v>
      </c>
      <c r="C752" s="12" t="e">
        <f t="shared" ref="C752:T752" si="327">C751/(C750+C751)</f>
        <v>#DIV/0!</v>
      </c>
      <c r="D752" s="12">
        <f t="shared" si="327"/>
        <v>0</v>
      </c>
      <c r="E752" s="12" t="e">
        <f t="shared" si="327"/>
        <v>#DIV/0!</v>
      </c>
      <c r="F752" s="12" t="e">
        <f t="shared" si="327"/>
        <v>#DIV/0!</v>
      </c>
      <c r="G752" s="12" t="e">
        <f t="shared" si="327"/>
        <v>#DIV/0!</v>
      </c>
      <c r="H752" s="12">
        <f t="shared" si="327"/>
        <v>0.33333333333333331</v>
      </c>
      <c r="I752" s="12">
        <f t="shared" si="327"/>
        <v>0.25</v>
      </c>
      <c r="J752" s="12" t="e">
        <f t="shared" si="327"/>
        <v>#DIV/0!</v>
      </c>
      <c r="K752" s="12">
        <f t="shared" si="327"/>
        <v>0</v>
      </c>
      <c r="L752" s="12" t="e">
        <f t="shared" si="327"/>
        <v>#DIV/0!</v>
      </c>
      <c r="M752" s="12">
        <f t="shared" si="327"/>
        <v>0</v>
      </c>
      <c r="N752" s="12" t="e">
        <f t="shared" si="327"/>
        <v>#DIV/0!</v>
      </c>
      <c r="O752" s="12" t="e">
        <f t="shared" si="327"/>
        <v>#DIV/0!</v>
      </c>
      <c r="P752" s="12">
        <f t="shared" si="327"/>
        <v>0</v>
      </c>
      <c r="Q752" s="12" t="e">
        <f t="shared" si="327"/>
        <v>#DIV/0!</v>
      </c>
      <c r="R752" s="12" t="e">
        <f t="shared" si="327"/>
        <v>#DIV/0!</v>
      </c>
      <c r="S752" s="12" t="e">
        <f t="shared" si="327"/>
        <v>#DIV/0!</v>
      </c>
      <c r="T752" s="13">
        <f t="shared" si="327"/>
        <v>0.125</v>
      </c>
    </row>
    <row r="753" spans="1:20" ht="18" customHeight="1">
      <c r="A753" s="111"/>
      <c r="B753" s="17" t="s">
        <v>22</v>
      </c>
      <c r="C753" s="10">
        <v>0</v>
      </c>
      <c r="D753" s="10">
        <v>2</v>
      </c>
      <c r="E753" s="10">
        <v>0</v>
      </c>
      <c r="F753" s="14">
        <v>0</v>
      </c>
      <c r="G753" s="10">
        <v>0</v>
      </c>
      <c r="H753" s="10">
        <v>2</v>
      </c>
      <c r="I753" s="10">
        <v>2</v>
      </c>
      <c r="J753" s="10">
        <v>0</v>
      </c>
      <c r="K753" s="10">
        <v>2</v>
      </c>
      <c r="L753" s="10">
        <v>0</v>
      </c>
      <c r="M753" s="10">
        <v>1</v>
      </c>
      <c r="N753" s="10">
        <v>0</v>
      </c>
      <c r="O753" s="10">
        <v>0</v>
      </c>
      <c r="P753" s="10">
        <v>1</v>
      </c>
      <c r="Q753" s="10">
        <v>0</v>
      </c>
      <c r="R753" s="10">
        <v>0</v>
      </c>
      <c r="S753" s="10">
        <v>0</v>
      </c>
      <c r="T753" s="11">
        <f>SUM(C753:S753)</f>
        <v>10</v>
      </c>
    </row>
    <row r="754" spans="1:20" ht="18" customHeight="1">
      <c r="A754" s="111"/>
      <c r="B754" s="17" t="s">
        <v>23</v>
      </c>
      <c r="C754" s="15" t="e">
        <f t="shared" ref="C754:T754" si="328">(C748+C749)/C753</f>
        <v>#DIV/0!</v>
      </c>
      <c r="D754" s="15">
        <f t="shared" si="328"/>
        <v>1.5</v>
      </c>
      <c r="E754" s="15" t="e">
        <f t="shared" si="328"/>
        <v>#DIV/0!</v>
      </c>
      <c r="F754" s="15" t="e">
        <f t="shared" si="328"/>
        <v>#DIV/0!</v>
      </c>
      <c r="G754" s="15" t="e">
        <f t="shared" si="328"/>
        <v>#DIV/0!</v>
      </c>
      <c r="H754" s="15">
        <f t="shared" si="328"/>
        <v>1.5</v>
      </c>
      <c r="I754" s="15">
        <f t="shared" si="328"/>
        <v>2</v>
      </c>
      <c r="J754" s="15" t="e">
        <f t="shared" si="328"/>
        <v>#DIV/0!</v>
      </c>
      <c r="K754" s="15">
        <f t="shared" si="328"/>
        <v>1</v>
      </c>
      <c r="L754" s="15" t="e">
        <f t="shared" si="328"/>
        <v>#DIV/0!</v>
      </c>
      <c r="M754" s="15">
        <f t="shared" si="328"/>
        <v>3</v>
      </c>
      <c r="N754" s="15" t="e">
        <f t="shared" si="328"/>
        <v>#DIV/0!</v>
      </c>
      <c r="O754" s="15" t="e">
        <f t="shared" si="328"/>
        <v>#DIV/0!</v>
      </c>
      <c r="P754" s="15">
        <f t="shared" si="328"/>
        <v>1</v>
      </c>
      <c r="Q754" s="15" t="e">
        <f t="shared" si="328"/>
        <v>#DIV/0!</v>
      </c>
      <c r="R754" s="15" t="e">
        <f t="shared" si="328"/>
        <v>#DIV/0!</v>
      </c>
      <c r="S754" s="15" t="e">
        <f t="shared" si="328"/>
        <v>#DIV/0!</v>
      </c>
      <c r="T754" s="16">
        <f t="shared" si="328"/>
        <v>1.6</v>
      </c>
    </row>
    <row r="755" spans="1:20" ht="18" customHeight="1">
      <c r="A755" s="111"/>
      <c r="B755" s="17" t="s">
        <v>37</v>
      </c>
      <c r="C755" s="15" t="e">
        <f t="shared" ref="C755" si="329">0/0</f>
        <v>#DIV/0!</v>
      </c>
      <c r="D755" s="12">
        <v>0</v>
      </c>
      <c r="E755" s="15" t="e">
        <f t="shared" ref="E755:G755" si="330">0/0</f>
        <v>#DIV/0!</v>
      </c>
      <c r="F755" s="15" t="e">
        <f t="shared" si="330"/>
        <v>#DIV/0!</v>
      </c>
      <c r="G755" s="15" t="e">
        <f t="shared" si="330"/>
        <v>#DIV/0!</v>
      </c>
      <c r="H755" s="12">
        <v>0</v>
      </c>
      <c r="I755" s="12">
        <v>0.5</v>
      </c>
      <c r="J755" s="15" t="e">
        <f t="shared" ref="J755" si="331">0/0</f>
        <v>#DIV/0!</v>
      </c>
      <c r="K755" s="12">
        <v>0.5</v>
      </c>
      <c r="L755" s="15" t="e">
        <f t="shared" ref="L755" si="332">0/0</f>
        <v>#DIV/0!</v>
      </c>
      <c r="M755" s="12">
        <v>1</v>
      </c>
      <c r="N755" s="15" t="e">
        <f t="shared" ref="N755:O755" si="333">0/0</f>
        <v>#DIV/0!</v>
      </c>
      <c r="O755" s="15" t="e">
        <f t="shared" si="333"/>
        <v>#DIV/0!</v>
      </c>
      <c r="P755" s="12">
        <v>1</v>
      </c>
      <c r="Q755" s="15" t="e">
        <f t="shared" ref="Q755:S755" si="334">0/0</f>
        <v>#DIV/0!</v>
      </c>
      <c r="R755" s="15" t="e">
        <f t="shared" si="334"/>
        <v>#DIV/0!</v>
      </c>
      <c r="S755" s="15" t="e">
        <f t="shared" si="334"/>
        <v>#DIV/0!</v>
      </c>
      <c r="T755" s="35">
        <v>0.4</v>
      </c>
    </row>
    <row r="756" spans="1:20" ht="18" customHeight="1">
      <c r="A756" s="110">
        <v>44728</v>
      </c>
      <c r="B756" s="17" t="s">
        <v>20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2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111"/>
      <c r="B757" s="17" t="s">
        <v>21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1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2</v>
      </c>
    </row>
    <row r="758" spans="1:20" ht="18" customHeight="1">
      <c r="A758" s="111"/>
      <c r="B758" s="17" t="s">
        <v>24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3</v>
      </c>
      <c r="L758" s="10">
        <v>1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4</v>
      </c>
    </row>
    <row r="759" spans="1:20" ht="18" customHeight="1">
      <c r="A759" s="111"/>
      <c r="B759" s="17" t="s">
        <v>25</v>
      </c>
      <c r="C759" s="10">
        <v>0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1">
        <f>SUM(C759:S759)</f>
        <v>0</v>
      </c>
    </row>
    <row r="760" spans="1:20" ht="18" customHeight="1">
      <c r="A760" s="111"/>
      <c r="B760" s="17" t="s">
        <v>26</v>
      </c>
      <c r="C760" s="36" t="str">
        <f>IF(C758+C759&gt;0, C759/(C758+C759), "-")</f>
        <v>-</v>
      </c>
      <c r="D760" s="36" t="str">
        <f t="shared" ref="D760:T760" si="335">IF(D758+D759&gt;0, D759/(D758+D759), "-")</f>
        <v>-</v>
      </c>
      <c r="E760" s="36" t="str">
        <f t="shared" si="335"/>
        <v>-</v>
      </c>
      <c r="F760" s="36" t="str">
        <f t="shared" si="335"/>
        <v>-</v>
      </c>
      <c r="G760" s="36" t="str">
        <f t="shared" si="335"/>
        <v>-</v>
      </c>
      <c r="H760" s="36" t="str">
        <f t="shared" si="335"/>
        <v>-</v>
      </c>
      <c r="I760" s="36" t="str">
        <f t="shared" si="335"/>
        <v>-</v>
      </c>
      <c r="J760" s="36" t="str">
        <f t="shared" si="335"/>
        <v>-</v>
      </c>
      <c r="K760" s="36">
        <f t="shared" si="335"/>
        <v>0</v>
      </c>
      <c r="L760" s="36">
        <f t="shared" si="335"/>
        <v>0</v>
      </c>
      <c r="M760" s="36" t="str">
        <f t="shared" si="335"/>
        <v>-</v>
      </c>
      <c r="N760" s="36" t="str">
        <f t="shared" si="335"/>
        <v>-</v>
      </c>
      <c r="O760" s="36" t="str">
        <f t="shared" si="335"/>
        <v>-</v>
      </c>
      <c r="P760" s="36" t="str">
        <f t="shared" si="335"/>
        <v>-</v>
      </c>
      <c r="Q760" s="36" t="str">
        <f t="shared" si="335"/>
        <v>-</v>
      </c>
      <c r="R760" s="36" t="str">
        <f t="shared" si="335"/>
        <v>-</v>
      </c>
      <c r="S760" s="36" t="str">
        <f t="shared" si="335"/>
        <v>-</v>
      </c>
      <c r="T760" s="40">
        <f t="shared" si="335"/>
        <v>0</v>
      </c>
    </row>
    <row r="761" spans="1:20" ht="18" customHeight="1">
      <c r="A761" s="111"/>
      <c r="B761" s="17" t="s">
        <v>22</v>
      </c>
      <c r="C761" s="10">
        <v>0</v>
      </c>
      <c r="D761" s="10">
        <v>0</v>
      </c>
      <c r="E761" s="10">
        <v>0</v>
      </c>
      <c r="F761" s="14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3</v>
      </c>
      <c r="L761" s="10">
        <v>1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1">
        <f>SUM(C761:S761)</f>
        <v>4</v>
      </c>
    </row>
    <row r="762" spans="1:20" ht="18" customHeight="1">
      <c r="A762" s="111"/>
      <c r="B762" s="17" t="s">
        <v>23</v>
      </c>
      <c r="C762" s="37" t="str">
        <f>IF(C761&gt;0,(C756+C757)/C761, "-")</f>
        <v>-</v>
      </c>
      <c r="D762" s="37" t="str">
        <f t="shared" ref="D762:S762" si="336">IF(D761&gt;0,(D756+D757)/D761, "-")</f>
        <v>-</v>
      </c>
      <c r="E762" s="37" t="str">
        <f t="shared" si="336"/>
        <v>-</v>
      </c>
      <c r="F762" s="37" t="str">
        <f t="shared" si="336"/>
        <v>-</v>
      </c>
      <c r="G762" s="37" t="str">
        <f t="shared" si="336"/>
        <v>-</v>
      </c>
      <c r="H762" s="37" t="str">
        <f t="shared" si="336"/>
        <v>-</v>
      </c>
      <c r="I762" s="37" t="str">
        <f t="shared" si="336"/>
        <v>-</v>
      </c>
      <c r="J762" s="37" t="str">
        <f t="shared" si="336"/>
        <v>-</v>
      </c>
      <c r="K762" s="37">
        <f t="shared" si="336"/>
        <v>1</v>
      </c>
      <c r="L762" s="37">
        <f t="shared" si="336"/>
        <v>1</v>
      </c>
      <c r="M762" s="37" t="str">
        <f t="shared" si="336"/>
        <v>-</v>
      </c>
      <c r="N762" s="37" t="str">
        <f t="shared" si="336"/>
        <v>-</v>
      </c>
      <c r="O762" s="37" t="str">
        <f t="shared" si="336"/>
        <v>-</v>
      </c>
      <c r="P762" s="37" t="str">
        <f t="shared" si="336"/>
        <v>-</v>
      </c>
      <c r="Q762" s="37" t="str">
        <f t="shared" si="336"/>
        <v>-</v>
      </c>
      <c r="R762" s="37" t="str">
        <f t="shared" si="336"/>
        <v>-</v>
      </c>
      <c r="S762" s="37" t="str">
        <f t="shared" si="336"/>
        <v>-</v>
      </c>
      <c r="T762" s="16">
        <f t="shared" ref="T762" si="337">(T756+T757)/T761</f>
        <v>1</v>
      </c>
    </row>
    <row r="763" spans="1:20" ht="18" customHeight="1">
      <c r="A763" s="111"/>
      <c r="B763" s="17" t="s">
        <v>37</v>
      </c>
      <c r="C763" s="37" t="s">
        <v>39</v>
      </c>
      <c r="D763" s="37" t="s">
        <v>39</v>
      </c>
      <c r="E763" s="37" t="s">
        <v>39</v>
      </c>
      <c r="F763" s="37" t="s">
        <v>39</v>
      </c>
      <c r="G763" s="37" t="s">
        <v>39</v>
      </c>
      <c r="H763" s="37" t="s">
        <v>39</v>
      </c>
      <c r="I763" s="37" t="s">
        <v>39</v>
      </c>
      <c r="J763" s="37" t="s">
        <v>39</v>
      </c>
      <c r="K763" s="36">
        <v>0.66669999999999996</v>
      </c>
      <c r="L763" s="36">
        <v>0</v>
      </c>
      <c r="M763" s="37" t="s">
        <v>39</v>
      </c>
      <c r="N763" s="37" t="s">
        <v>39</v>
      </c>
      <c r="O763" s="37" t="s">
        <v>39</v>
      </c>
      <c r="P763" s="37" t="s">
        <v>39</v>
      </c>
      <c r="Q763" s="37" t="s">
        <v>39</v>
      </c>
      <c r="R763" s="37" t="s">
        <v>39</v>
      </c>
      <c r="S763" s="37" t="s">
        <v>39</v>
      </c>
      <c r="T763" s="35">
        <v>0.5</v>
      </c>
    </row>
    <row r="764" spans="1:20" ht="18" customHeight="1">
      <c r="A764" s="110">
        <v>44729</v>
      </c>
      <c r="B764" s="17" t="s">
        <v>20</v>
      </c>
      <c r="C764" s="10">
        <v>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1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1</v>
      </c>
    </row>
    <row r="765" spans="1:20" ht="18" customHeight="1">
      <c r="A765" s="111"/>
      <c r="B765" s="17" t="s">
        <v>21</v>
      </c>
      <c r="C765" s="10">
        <v>0</v>
      </c>
      <c r="D765" s="10">
        <v>1</v>
      </c>
      <c r="E765" s="10">
        <v>0</v>
      </c>
      <c r="F765" s="10">
        <v>0</v>
      </c>
      <c r="G765" s="10">
        <v>5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111"/>
      <c r="B766" s="17" t="s">
        <v>24</v>
      </c>
      <c r="C766" s="10">
        <v>0</v>
      </c>
      <c r="D766" s="10">
        <v>1</v>
      </c>
      <c r="E766" s="10">
        <v>0</v>
      </c>
      <c r="F766" s="10">
        <v>0</v>
      </c>
      <c r="G766" s="10">
        <v>4</v>
      </c>
      <c r="H766" s="10">
        <v>0</v>
      </c>
      <c r="I766" s="10">
        <v>0</v>
      </c>
      <c r="J766" s="10">
        <v>0</v>
      </c>
      <c r="K766" s="10">
        <v>1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6</v>
      </c>
    </row>
    <row r="767" spans="1:20" ht="18" customHeight="1">
      <c r="A767" s="111"/>
      <c r="B767" s="17" t="s">
        <v>25</v>
      </c>
      <c r="C767" s="10">
        <v>0</v>
      </c>
      <c r="D767" s="10">
        <v>0</v>
      </c>
      <c r="E767" s="10">
        <v>0</v>
      </c>
      <c r="F767" s="10">
        <v>0</v>
      </c>
      <c r="G767" s="10">
        <v>1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1">
        <f>SUM(C767:S767)</f>
        <v>1</v>
      </c>
    </row>
    <row r="768" spans="1:20" ht="18" customHeight="1">
      <c r="A768" s="111"/>
      <c r="B768" s="17" t="s">
        <v>26</v>
      </c>
      <c r="C768" s="36" t="str">
        <f>IF(C766+C767&gt;0, C767/(C766+C767), "-")</f>
        <v>-</v>
      </c>
      <c r="D768" s="36">
        <f t="shared" ref="D768:T768" si="338">IF(D766+D767&gt;0, D767/(D766+D767), "-")</f>
        <v>0</v>
      </c>
      <c r="E768" s="36" t="str">
        <f t="shared" si="338"/>
        <v>-</v>
      </c>
      <c r="F768" s="36" t="str">
        <f t="shared" si="338"/>
        <v>-</v>
      </c>
      <c r="G768" s="36">
        <f t="shared" si="338"/>
        <v>0.2</v>
      </c>
      <c r="H768" s="36" t="str">
        <f t="shared" si="338"/>
        <v>-</v>
      </c>
      <c r="I768" s="36" t="str">
        <f t="shared" si="338"/>
        <v>-</v>
      </c>
      <c r="J768" s="36" t="str">
        <f t="shared" si="338"/>
        <v>-</v>
      </c>
      <c r="K768" s="36">
        <f t="shared" si="338"/>
        <v>0</v>
      </c>
      <c r="L768" s="36" t="str">
        <f t="shared" si="338"/>
        <v>-</v>
      </c>
      <c r="M768" s="36" t="str">
        <f t="shared" si="338"/>
        <v>-</v>
      </c>
      <c r="N768" s="36" t="str">
        <f t="shared" si="338"/>
        <v>-</v>
      </c>
      <c r="O768" s="36" t="str">
        <f t="shared" si="338"/>
        <v>-</v>
      </c>
      <c r="P768" s="36" t="str">
        <f t="shared" si="338"/>
        <v>-</v>
      </c>
      <c r="Q768" s="36" t="str">
        <f t="shared" si="338"/>
        <v>-</v>
      </c>
      <c r="R768" s="36" t="str">
        <f t="shared" si="338"/>
        <v>-</v>
      </c>
      <c r="S768" s="36" t="str">
        <f t="shared" si="338"/>
        <v>-</v>
      </c>
      <c r="T768" s="40">
        <f t="shared" si="338"/>
        <v>0.14285714285714285</v>
      </c>
    </row>
    <row r="769" spans="1:20" ht="18" customHeight="1">
      <c r="A769" s="111"/>
      <c r="B769" s="17" t="s">
        <v>22</v>
      </c>
      <c r="C769" s="10">
        <v>0</v>
      </c>
      <c r="D769" s="10">
        <v>1</v>
      </c>
      <c r="E769" s="10">
        <v>0</v>
      </c>
      <c r="F769" s="14">
        <v>0</v>
      </c>
      <c r="G769" s="10">
        <v>1</v>
      </c>
      <c r="H769" s="10">
        <v>0</v>
      </c>
      <c r="I769" s="10">
        <v>0</v>
      </c>
      <c r="J769" s="10">
        <v>0</v>
      </c>
      <c r="K769" s="10">
        <v>1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1">
        <f>SUM(C769:S769)</f>
        <v>3</v>
      </c>
    </row>
    <row r="770" spans="1:20" ht="18" customHeight="1">
      <c r="A770" s="111"/>
      <c r="B770" s="17" t="s">
        <v>23</v>
      </c>
      <c r="C770" s="37" t="str">
        <f>IF(C769&gt;0,(C764+C765)/C769, "-")</f>
        <v>-</v>
      </c>
      <c r="D770" s="37">
        <f t="shared" ref="D770:S770" si="339">IF(D769&gt;0,(D764+D765)/D769, "-")</f>
        <v>1</v>
      </c>
      <c r="E770" s="37" t="str">
        <f t="shared" si="339"/>
        <v>-</v>
      </c>
      <c r="F770" s="37" t="str">
        <f t="shared" si="339"/>
        <v>-</v>
      </c>
      <c r="G770" s="37">
        <f t="shared" si="339"/>
        <v>5</v>
      </c>
      <c r="H770" s="37" t="str">
        <f t="shared" si="339"/>
        <v>-</v>
      </c>
      <c r="I770" s="37" t="str">
        <f t="shared" si="339"/>
        <v>-</v>
      </c>
      <c r="J770" s="37" t="str">
        <f t="shared" si="339"/>
        <v>-</v>
      </c>
      <c r="K770" s="37">
        <f t="shared" si="339"/>
        <v>1</v>
      </c>
      <c r="L770" s="37" t="str">
        <f t="shared" si="339"/>
        <v>-</v>
      </c>
      <c r="M770" s="37" t="str">
        <f t="shared" si="339"/>
        <v>-</v>
      </c>
      <c r="N770" s="37" t="str">
        <f t="shared" si="339"/>
        <v>-</v>
      </c>
      <c r="O770" s="37" t="str">
        <f t="shared" si="339"/>
        <v>-</v>
      </c>
      <c r="P770" s="37" t="str">
        <f t="shared" si="339"/>
        <v>-</v>
      </c>
      <c r="Q770" s="37" t="str">
        <f t="shared" si="339"/>
        <v>-</v>
      </c>
      <c r="R770" s="37" t="str">
        <f t="shared" si="339"/>
        <v>-</v>
      </c>
      <c r="S770" s="37" t="str">
        <f t="shared" si="339"/>
        <v>-</v>
      </c>
      <c r="T770" s="16">
        <f t="shared" ref="T770" si="340">(T764+T765)/T769</f>
        <v>2.3333333333333335</v>
      </c>
    </row>
    <row r="771" spans="1:20" ht="18" customHeight="1">
      <c r="A771" s="111"/>
      <c r="B771" s="17" t="s">
        <v>37</v>
      </c>
      <c r="C771" s="37" t="s">
        <v>39</v>
      </c>
      <c r="D771" s="36">
        <v>1</v>
      </c>
      <c r="E771" s="37" t="s">
        <v>39</v>
      </c>
      <c r="F771" s="37" t="s">
        <v>39</v>
      </c>
      <c r="G771" s="36">
        <v>0</v>
      </c>
      <c r="H771" s="37" t="s">
        <v>39</v>
      </c>
      <c r="I771" s="37" t="s">
        <v>39</v>
      </c>
      <c r="J771" s="37" t="s">
        <v>39</v>
      </c>
      <c r="K771" s="36">
        <v>1</v>
      </c>
      <c r="L771" s="37" t="s">
        <v>39</v>
      </c>
      <c r="M771" s="37" t="s">
        <v>39</v>
      </c>
      <c r="N771" s="37" t="s">
        <v>39</v>
      </c>
      <c r="O771" s="37" t="s">
        <v>39</v>
      </c>
      <c r="P771" s="37" t="s">
        <v>39</v>
      </c>
      <c r="Q771" s="37" t="s">
        <v>39</v>
      </c>
      <c r="R771" s="37" t="s">
        <v>39</v>
      </c>
      <c r="S771" s="37" t="s">
        <v>39</v>
      </c>
      <c r="T771" s="35">
        <v>0.66669999999999996</v>
      </c>
    </row>
    <row r="772" spans="1:20" ht="18" customHeight="1">
      <c r="A772" s="110">
        <v>44730</v>
      </c>
      <c r="B772" s="17" t="s">
        <v>20</v>
      </c>
      <c r="C772" s="10">
        <v>0</v>
      </c>
      <c r="D772" s="10">
        <v>0</v>
      </c>
      <c r="E772" s="10">
        <v>0</v>
      </c>
      <c r="F772" s="10">
        <v>3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3</v>
      </c>
    </row>
    <row r="773" spans="1:20" ht="18" customHeight="1">
      <c r="A773" s="111"/>
      <c r="B773" s="17" t="s">
        <v>21</v>
      </c>
      <c r="C773" s="10">
        <v>0</v>
      </c>
      <c r="D773" s="10">
        <v>0</v>
      </c>
      <c r="E773" s="10">
        <v>0</v>
      </c>
      <c r="F773" s="10">
        <v>4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6</v>
      </c>
    </row>
    <row r="774" spans="1:20" ht="18" customHeight="1">
      <c r="A774" s="111"/>
      <c r="B774" s="17" t="s">
        <v>24</v>
      </c>
      <c r="C774" s="10">
        <v>0</v>
      </c>
      <c r="D774" s="10">
        <v>0</v>
      </c>
      <c r="E774" s="10">
        <v>0</v>
      </c>
      <c r="F774" s="10">
        <v>5</v>
      </c>
      <c r="G774" s="10">
        <v>2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7</v>
      </c>
    </row>
    <row r="775" spans="1:20" ht="18" customHeight="1">
      <c r="A775" s="111"/>
      <c r="B775" s="17" t="s">
        <v>25</v>
      </c>
      <c r="C775" s="10">
        <v>0</v>
      </c>
      <c r="D775" s="10">
        <v>0</v>
      </c>
      <c r="E775" s="10">
        <v>0</v>
      </c>
      <c r="F775" s="10">
        <v>2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1">
        <f>SUM(C775:S775)</f>
        <v>2</v>
      </c>
    </row>
    <row r="776" spans="1:20" ht="18" customHeight="1">
      <c r="A776" s="111"/>
      <c r="B776" s="17" t="s">
        <v>26</v>
      </c>
      <c r="C776" s="36" t="str">
        <f>IF(C774+C775&gt;0, C775/(C774+C775), "-")</f>
        <v>-</v>
      </c>
      <c r="D776" s="36" t="str">
        <f t="shared" ref="D776:T776" si="341">IF(D774+D775&gt;0, D775/(D774+D775), "-")</f>
        <v>-</v>
      </c>
      <c r="E776" s="36" t="str">
        <f t="shared" si="341"/>
        <v>-</v>
      </c>
      <c r="F776" s="36">
        <f t="shared" si="341"/>
        <v>0.2857142857142857</v>
      </c>
      <c r="G776" s="36">
        <f t="shared" si="341"/>
        <v>0</v>
      </c>
      <c r="H776" s="36" t="str">
        <f t="shared" si="341"/>
        <v>-</v>
      </c>
      <c r="I776" s="36" t="str">
        <f t="shared" si="341"/>
        <v>-</v>
      </c>
      <c r="J776" s="36" t="str">
        <f t="shared" si="341"/>
        <v>-</v>
      </c>
      <c r="K776" s="36" t="str">
        <f t="shared" si="341"/>
        <v>-</v>
      </c>
      <c r="L776" s="36" t="str">
        <f t="shared" si="341"/>
        <v>-</v>
      </c>
      <c r="M776" s="36" t="str">
        <f t="shared" si="341"/>
        <v>-</v>
      </c>
      <c r="N776" s="36" t="str">
        <f t="shared" si="341"/>
        <v>-</v>
      </c>
      <c r="O776" s="36" t="str">
        <f t="shared" si="341"/>
        <v>-</v>
      </c>
      <c r="P776" s="36" t="str">
        <f t="shared" si="341"/>
        <v>-</v>
      </c>
      <c r="Q776" s="36" t="str">
        <f t="shared" si="341"/>
        <v>-</v>
      </c>
      <c r="R776" s="36" t="str">
        <f t="shared" si="341"/>
        <v>-</v>
      </c>
      <c r="S776" s="36" t="str">
        <f t="shared" si="341"/>
        <v>-</v>
      </c>
      <c r="T776" s="40">
        <f t="shared" si="341"/>
        <v>0.22222222222222221</v>
      </c>
    </row>
    <row r="777" spans="1:20" ht="18" customHeight="1">
      <c r="A777" s="111"/>
      <c r="B777" s="17" t="s">
        <v>22</v>
      </c>
      <c r="C777" s="10">
        <v>0</v>
      </c>
      <c r="D777" s="10">
        <v>0</v>
      </c>
      <c r="E777" s="10">
        <v>0</v>
      </c>
      <c r="F777" s="14">
        <v>4</v>
      </c>
      <c r="G777" s="10">
        <v>2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1">
        <f>SUM(C777:S777)</f>
        <v>6</v>
      </c>
    </row>
    <row r="778" spans="1:20" ht="18" customHeight="1">
      <c r="A778" s="111"/>
      <c r="B778" s="17" t="s">
        <v>23</v>
      </c>
      <c r="C778" s="37" t="str">
        <f>IF(C777&gt;0,(C772+C773)/C777, "-")</f>
        <v>-</v>
      </c>
      <c r="D778" s="37" t="str">
        <f t="shared" ref="D778:S778" si="342">IF(D777&gt;0,(D772+D773)/D777, "-")</f>
        <v>-</v>
      </c>
      <c r="E778" s="37" t="str">
        <f t="shared" si="342"/>
        <v>-</v>
      </c>
      <c r="F778" s="37">
        <f t="shared" si="342"/>
        <v>1.75</v>
      </c>
      <c r="G778" s="37">
        <f t="shared" si="342"/>
        <v>1</v>
      </c>
      <c r="H778" s="37" t="str">
        <f t="shared" si="342"/>
        <v>-</v>
      </c>
      <c r="I778" s="37" t="str">
        <f t="shared" si="342"/>
        <v>-</v>
      </c>
      <c r="J778" s="37" t="str">
        <f t="shared" si="342"/>
        <v>-</v>
      </c>
      <c r="K778" s="37" t="str">
        <f t="shared" si="342"/>
        <v>-</v>
      </c>
      <c r="L778" s="37" t="str">
        <f t="shared" si="342"/>
        <v>-</v>
      </c>
      <c r="M778" s="37" t="str">
        <f t="shared" si="342"/>
        <v>-</v>
      </c>
      <c r="N778" s="37" t="str">
        <f t="shared" si="342"/>
        <v>-</v>
      </c>
      <c r="O778" s="37" t="str">
        <f t="shared" si="342"/>
        <v>-</v>
      </c>
      <c r="P778" s="37" t="str">
        <f t="shared" si="342"/>
        <v>-</v>
      </c>
      <c r="Q778" s="37" t="str">
        <f t="shared" si="342"/>
        <v>-</v>
      </c>
      <c r="R778" s="37" t="str">
        <f t="shared" si="342"/>
        <v>-</v>
      </c>
      <c r="S778" s="37" t="str">
        <f t="shared" si="342"/>
        <v>-</v>
      </c>
      <c r="T778" s="16">
        <f t="shared" ref="T778" si="343">(T772+T773)/T777</f>
        <v>1.5</v>
      </c>
    </row>
    <row r="779" spans="1:20" ht="18" customHeight="1">
      <c r="A779" s="111"/>
      <c r="B779" s="17" t="s">
        <v>37</v>
      </c>
      <c r="C779" s="37" t="s">
        <v>39</v>
      </c>
      <c r="D779" s="37" t="s">
        <v>39</v>
      </c>
      <c r="E779" s="37" t="s">
        <v>39</v>
      </c>
      <c r="F779" s="36">
        <v>0.25</v>
      </c>
      <c r="G779" s="36">
        <v>0.5</v>
      </c>
      <c r="H779" s="37" t="s">
        <v>39</v>
      </c>
      <c r="I779" s="37" t="s">
        <v>39</v>
      </c>
      <c r="J779" s="37" t="s">
        <v>39</v>
      </c>
      <c r="K779" s="37" t="s">
        <v>39</v>
      </c>
      <c r="L779" s="37" t="s">
        <v>39</v>
      </c>
      <c r="M779" s="37" t="s">
        <v>39</v>
      </c>
      <c r="N779" s="37" t="s">
        <v>39</v>
      </c>
      <c r="O779" s="37" t="s">
        <v>39</v>
      </c>
      <c r="P779" s="37" t="s">
        <v>39</v>
      </c>
      <c r="Q779" s="37" t="s">
        <v>39</v>
      </c>
      <c r="R779" s="37" t="s">
        <v>39</v>
      </c>
      <c r="S779" s="37" t="s">
        <v>39</v>
      </c>
      <c r="T779" s="35">
        <v>0.33329999999999999</v>
      </c>
    </row>
    <row r="780" spans="1:20" ht="18" customHeight="1">
      <c r="A780" s="110">
        <v>44731</v>
      </c>
      <c r="B780" s="17" t="s">
        <v>20</v>
      </c>
      <c r="C780" s="10">
        <v>0</v>
      </c>
      <c r="D780" s="10">
        <v>0</v>
      </c>
      <c r="E780" s="10">
        <v>0</v>
      </c>
      <c r="F780" s="10">
        <v>6</v>
      </c>
      <c r="G780" s="10">
        <v>0</v>
      </c>
      <c r="H780" s="10">
        <v>0</v>
      </c>
      <c r="I780" s="10">
        <v>0</v>
      </c>
      <c r="J780" s="10">
        <v>0</v>
      </c>
      <c r="K780" s="10">
        <v>4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10</v>
      </c>
    </row>
    <row r="781" spans="1:20" ht="18" customHeight="1">
      <c r="A781" s="111"/>
      <c r="B781" s="17" t="s">
        <v>21</v>
      </c>
      <c r="C781" s="10">
        <v>0</v>
      </c>
      <c r="D781" s="10">
        <v>0</v>
      </c>
      <c r="E781" s="10">
        <v>0</v>
      </c>
      <c r="F781" s="10">
        <v>0</v>
      </c>
      <c r="G781" s="10">
        <v>1</v>
      </c>
      <c r="H781" s="10">
        <v>0</v>
      </c>
      <c r="I781" s="10">
        <v>0</v>
      </c>
      <c r="J781" s="10">
        <v>0</v>
      </c>
      <c r="K781" s="10">
        <v>2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3</v>
      </c>
    </row>
    <row r="782" spans="1:20" ht="18" customHeight="1">
      <c r="A782" s="111"/>
      <c r="B782" s="17" t="s">
        <v>24</v>
      </c>
      <c r="C782" s="10">
        <v>0</v>
      </c>
      <c r="D782" s="10">
        <v>0</v>
      </c>
      <c r="E782" s="10">
        <v>0</v>
      </c>
      <c r="F782" s="10">
        <v>6</v>
      </c>
      <c r="G782" s="10">
        <v>1</v>
      </c>
      <c r="H782" s="10">
        <v>0</v>
      </c>
      <c r="I782" s="10">
        <v>0</v>
      </c>
      <c r="J782" s="10">
        <v>0</v>
      </c>
      <c r="K782" s="10">
        <v>5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12</v>
      </c>
    </row>
    <row r="783" spans="1:20" ht="18" customHeight="1">
      <c r="A783" s="111"/>
      <c r="B783" s="17" t="s">
        <v>25</v>
      </c>
      <c r="C783" s="10">
        <v>0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1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1">
        <f>SUM(C783:S783)</f>
        <v>1</v>
      </c>
    </row>
    <row r="784" spans="1:20" ht="18" customHeight="1">
      <c r="A784" s="111"/>
      <c r="B784" s="17" t="s">
        <v>26</v>
      </c>
      <c r="C784" s="36" t="str">
        <f>IF(C782+C783&gt;0, C783/(C782+C783), "-")</f>
        <v>-</v>
      </c>
      <c r="D784" s="36" t="str">
        <f t="shared" ref="D784:T784" si="344">IF(D782+D783&gt;0, D783/(D782+D783), "-")</f>
        <v>-</v>
      </c>
      <c r="E784" s="36" t="str">
        <f t="shared" si="344"/>
        <v>-</v>
      </c>
      <c r="F784" s="36">
        <f t="shared" si="344"/>
        <v>0</v>
      </c>
      <c r="G784" s="36">
        <f t="shared" si="344"/>
        <v>0</v>
      </c>
      <c r="H784" s="36" t="str">
        <f t="shared" si="344"/>
        <v>-</v>
      </c>
      <c r="I784" s="36" t="str">
        <f t="shared" si="344"/>
        <v>-</v>
      </c>
      <c r="J784" s="36" t="str">
        <f t="shared" si="344"/>
        <v>-</v>
      </c>
      <c r="K784" s="36">
        <f t="shared" si="344"/>
        <v>0.16666666666666666</v>
      </c>
      <c r="L784" s="36" t="str">
        <f t="shared" si="344"/>
        <v>-</v>
      </c>
      <c r="M784" s="36" t="str">
        <f t="shared" si="344"/>
        <v>-</v>
      </c>
      <c r="N784" s="36" t="str">
        <f t="shared" si="344"/>
        <v>-</v>
      </c>
      <c r="O784" s="36" t="str">
        <f t="shared" si="344"/>
        <v>-</v>
      </c>
      <c r="P784" s="36" t="str">
        <f t="shared" si="344"/>
        <v>-</v>
      </c>
      <c r="Q784" s="36" t="str">
        <f t="shared" si="344"/>
        <v>-</v>
      </c>
      <c r="R784" s="36" t="str">
        <f t="shared" si="344"/>
        <v>-</v>
      </c>
      <c r="S784" s="36" t="str">
        <f t="shared" si="344"/>
        <v>-</v>
      </c>
      <c r="T784" s="40">
        <f t="shared" si="344"/>
        <v>7.6923076923076927E-2</v>
      </c>
    </row>
    <row r="785" spans="1:20" ht="18" customHeight="1">
      <c r="A785" s="111"/>
      <c r="B785" s="17" t="s">
        <v>22</v>
      </c>
      <c r="C785" s="10">
        <v>0</v>
      </c>
      <c r="D785" s="10">
        <v>0</v>
      </c>
      <c r="E785" s="10">
        <v>0</v>
      </c>
      <c r="F785" s="14">
        <v>3</v>
      </c>
      <c r="G785" s="10">
        <v>1</v>
      </c>
      <c r="H785" s="10">
        <v>0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1">
        <f>SUM(C785:S785)</f>
        <v>5</v>
      </c>
    </row>
    <row r="786" spans="1:20" ht="18" customHeight="1">
      <c r="A786" s="111"/>
      <c r="B786" s="17" t="s">
        <v>23</v>
      </c>
      <c r="C786" s="37" t="str">
        <f>IF(C785&gt;0,(C780+C781)/C785, "-")</f>
        <v>-</v>
      </c>
      <c r="D786" s="37" t="str">
        <f t="shared" ref="D786:S786" si="345">IF(D785&gt;0,(D780+D781)/D785, "-")</f>
        <v>-</v>
      </c>
      <c r="E786" s="37" t="str">
        <f t="shared" si="345"/>
        <v>-</v>
      </c>
      <c r="F786" s="37">
        <f t="shared" si="345"/>
        <v>2</v>
      </c>
      <c r="G786" s="37">
        <f t="shared" si="345"/>
        <v>1</v>
      </c>
      <c r="H786" s="37" t="str">
        <f t="shared" si="345"/>
        <v>-</v>
      </c>
      <c r="I786" s="37" t="str">
        <f t="shared" si="345"/>
        <v>-</v>
      </c>
      <c r="J786" s="37" t="str">
        <f t="shared" si="345"/>
        <v>-</v>
      </c>
      <c r="K786" s="37">
        <f t="shared" si="345"/>
        <v>6</v>
      </c>
      <c r="L786" s="37" t="str">
        <f t="shared" si="345"/>
        <v>-</v>
      </c>
      <c r="M786" s="37" t="str">
        <f t="shared" si="345"/>
        <v>-</v>
      </c>
      <c r="N786" s="37" t="str">
        <f t="shared" si="345"/>
        <v>-</v>
      </c>
      <c r="O786" s="37" t="str">
        <f t="shared" si="345"/>
        <v>-</v>
      </c>
      <c r="P786" s="37" t="str">
        <f t="shared" si="345"/>
        <v>-</v>
      </c>
      <c r="Q786" s="37" t="str">
        <f t="shared" si="345"/>
        <v>-</v>
      </c>
      <c r="R786" s="37" t="str">
        <f t="shared" si="345"/>
        <v>-</v>
      </c>
      <c r="S786" s="37" t="str">
        <f t="shared" si="345"/>
        <v>-</v>
      </c>
      <c r="T786" s="16">
        <f t="shared" ref="T786" si="346">(T780+T781)/T785</f>
        <v>2.6</v>
      </c>
    </row>
    <row r="787" spans="1:20" ht="18" customHeight="1">
      <c r="A787" s="111"/>
      <c r="B787" s="17" t="s">
        <v>37</v>
      </c>
      <c r="C787" s="37" t="s">
        <v>39</v>
      </c>
      <c r="D787" s="37" t="s">
        <v>39</v>
      </c>
      <c r="E787" s="37" t="s">
        <v>39</v>
      </c>
      <c r="F787" s="36">
        <v>0</v>
      </c>
      <c r="G787" s="36">
        <v>1</v>
      </c>
      <c r="H787" s="37" t="s">
        <v>39</v>
      </c>
      <c r="I787" s="37" t="s">
        <v>39</v>
      </c>
      <c r="J787" s="37" t="s">
        <v>39</v>
      </c>
      <c r="K787" s="36">
        <v>0</v>
      </c>
      <c r="L787" s="37" t="s">
        <v>39</v>
      </c>
      <c r="M787" s="37" t="s">
        <v>39</v>
      </c>
      <c r="N787" s="37" t="s">
        <v>39</v>
      </c>
      <c r="O787" s="37" t="s">
        <v>39</v>
      </c>
      <c r="P787" s="37" t="s">
        <v>39</v>
      </c>
      <c r="Q787" s="37" t="s">
        <v>39</v>
      </c>
      <c r="R787" s="37" t="s">
        <v>39</v>
      </c>
      <c r="S787" s="37" t="s">
        <v>39</v>
      </c>
      <c r="T787" s="35">
        <v>0.2</v>
      </c>
    </row>
    <row r="788" spans="1:20" ht="18" customHeight="1">
      <c r="A788" s="110">
        <v>44732</v>
      </c>
      <c r="B788" s="17" t="s">
        <v>20</v>
      </c>
      <c r="C788" s="10">
        <v>0</v>
      </c>
      <c r="D788" s="10">
        <v>0</v>
      </c>
      <c r="E788" s="10">
        <v>0</v>
      </c>
      <c r="F788" s="10">
        <v>1</v>
      </c>
      <c r="G788" s="10">
        <v>0</v>
      </c>
      <c r="H788" s="10">
        <v>0</v>
      </c>
      <c r="I788" s="10">
        <v>0</v>
      </c>
      <c r="J788" s="10">
        <v>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6</v>
      </c>
    </row>
    <row r="789" spans="1:20" ht="18" customHeight="1">
      <c r="A789" s="111"/>
      <c r="B789" s="17" t="s">
        <v>21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2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3</v>
      </c>
    </row>
    <row r="790" spans="1:20" ht="18" customHeight="1">
      <c r="A790" s="111"/>
      <c r="B790" s="17" t="s">
        <v>24</v>
      </c>
      <c r="C790" s="10">
        <v>0</v>
      </c>
      <c r="D790" s="10">
        <v>0</v>
      </c>
      <c r="E790" s="10">
        <v>0</v>
      </c>
      <c r="F790" s="10">
        <v>0</v>
      </c>
      <c r="G790" s="10">
        <v>1</v>
      </c>
      <c r="H790" s="10">
        <v>0</v>
      </c>
      <c r="I790" s="10">
        <v>0</v>
      </c>
      <c r="J790" s="10">
        <v>6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7</v>
      </c>
    </row>
    <row r="791" spans="1:20" ht="18" customHeight="1">
      <c r="A791" s="111"/>
      <c r="B791" s="17" t="s">
        <v>25</v>
      </c>
      <c r="C791" s="10">
        <v>0</v>
      </c>
      <c r="D791" s="10">
        <v>0</v>
      </c>
      <c r="E791" s="10">
        <v>0</v>
      </c>
      <c r="F791" s="10">
        <v>1</v>
      </c>
      <c r="G791" s="10">
        <v>0</v>
      </c>
      <c r="H791" s="10">
        <v>0</v>
      </c>
      <c r="I791" s="10">
        <v>0</v>
      </c>
      <c r="J791" s="10">
        <v>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1">
        <f>SUM(C791:S791)</f>
        <v>2</v>
      </c>
    </row>
    <row r="792" spans="1:20" ht="18" customHeight="1">
      <c r="A792" s="111"/>
      <c r="B792" s="17" t="s">
        <v>26</v>
      </c>
      <c r="C792" s="36" t="str">
        <f>IF(C790+C791&gt;0, C791/(C790+C791), "-")</f>
        <v>-</v>
      </c>
      <c r="D792" s="36" t="str">
        <f t="shared" ref="D792:T792" si="347">IF(D790+D791&gt;0, D791/(D790+D791), "-")</f>
        <v>-</v>
      </c>
      <c r="E792" s="36" t="str">
        <f t="shared" si="347"/>
        <v>-</v>
      </c>
      <c r="F792" s="36">
        <f t="shared" si="347"/>
        <v>1</v>
      </c>
      <c r="G792" s="36">
        <f t="shared" si="347"/>
        <v>0</v>
      </c>
      <c r="H792" s="36" t="str">
        <f t="shared" si="347"/>
        <v>-</v>
      </c>
      <c r="I792" s="36" t="str">
        <f t="shared" si="347"/>
        <v>-</v>
      </c>
      <c r="J792" s="36">
        <f t="shared" si="347"/>
        <v>0.14285714285714285</v>
      </c>
      <c r="K792" s="36" t="str">
        <f t="shared" si="347"/>
        <v>-</v>
      </c>
      <c r="L792" s="36" t="str">
        <f t="shared" si="347"/>
        <v>-</v>
      </c>
      <c r="M792" s="36" t="str">
        <f t="shared" si="347"/>
        <v>-</v>
      </c>
      <c r="N792" s="36" t="str">
        <f t="shared" si="347"/>
        <v>-</v>
      </c>
      <c r="O792" s="36" t="str">
        <f t="shared" si="347"/>
        <v>-</v>
      </c>
      <c r="P792" s="36" t="str">
        <f t="shared" si="347"/>
        <v>-</v>
      </c>
      <c r="Q792" s="36" t="str">
        <f t="shared" si="347"/>
        <v>-</v>
      </c>
      <c r="R792" s="36" t="str">
        <f t="shared" si="347"/>
        <v>-</v>
      </c>
      <c r="S792" s="36" t="str">
        <f t="shared" si="347"/>
        <v>-</v>
      </c>
      <c r="T792" s="40">
        <f t="shared" si="347"/>
        <v>0.22222222222222221</v>
      </c>
    </row>
    <row r="793" spans="1:20" ht="18" customHeight="1">
      <c r="A793" s="111"/>
      <c r="B793" s="17" t="s">
        <v>22</v>
      </c>
      <c r="C793" s="10">
        <v>0</v>
      </c>
      <c r="D793" s="10">
        <v>0</v>
      </c>
      <c r="E793" s="10">
        <v>0</v>
      </c>
      <c r="F793" s="14">
        <v>1</v>
      </c>
      <c r="G793" s="10">
        <v>1</v>
      </c>
      <c r="H793" s="10">
        <v>0</v>
      </c>
      <c r="I793" s="10">
        <v>0</v>
      </c>
      <c r="J793" s="10">
        <v>3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1">
        <f>SUM(C793:S793)</f>
        <v>5</v>
      </c>
    </row>
    <row r="794" spans="1:20" ht="18" customHeight="1">
      <c r="A794" s="111"/>
      <c r="B794" s="17" t="s">
        <v>23</v>
      </c>
      <c r="C794" s="37" t="str">
        <f>IF(C793&gt;0,(C788+C789)/C793, "-")</f>
        <v>-</v>
      </c>
      <c r="D794" s="37" t="str">
        <f t="shared" ref="D794:S794" si="348">IF(D793&gt;0,(D788+D789)/D793, "-")</f>
        <v>-</v>
      </c>
      <c r="E794" s="37" t="str">
        <f t="shared" si="348"/>
        <v>-</v>
      </c>
      <c r="F794" s="37">
        <f t="shared" si="348"/>
        <v>1</v>
      </c>
      <c r="G794" s="37">
        <f t="shared" si="348"/>
        <v>1</v>
      </c>
      <c r="H794" s="37" t="str">
        <f t="shared" si="348"/>
        <v>-</v>
      </c>
      <c r="I794" s="37" t="str">
        <f t="shared" si="348"/>
        <v>-</v>
      </c>
      <c r="J794" s="37">
        <f t="shared" si="348"/>
        <v>2.3333333333333335</v>
      </c>
      <c r="K794" s="37" t="str">
        <f t="shared" si="348"/>
        <v>-</v>
      </c>
      <c r="L794" s="37" t="str">
        <f t="shared" si="348"/>
        <v>-</v>
      </c>
      <c r="M794" s="37" t="str">
        <f t="shared" si="348"/>
        <v>-</v>
      </c>
      <c r="N794" s="37" t="str">
        <f t="shared" si="348"/>
        <v>-</v>
      </c>
      <c r="O794" s="37" t="str">
        <f t="shared" si="348"/>
        <v>-</v>
      </c>
      <c r="P794" s="37" t="str">
        <f t="shared" si="348"/>
        <v>-</v>
      </c>
      <c r="Q794" s="37" t="str">
        <f t="shared" si="348"/>
        <v>-</v>
      </c>
      <c r="R794" s="37" t="str">
        <f t="shared" si="348"/>
        <v>-</v>
      </c>
      <c r="S794" s="37" t="str">
        <f t="shared" si="348"/>
        <v>-</v>
      </c>
      <c r="T794" s="16">
        <f t="shared" ref="T794" si="349">(T788+T789)/T793</f>
        <v>1.8</v>
      </c>
    </row>
    <row r="795" spans="1:20" ht="18" customHeight="1">
      <c r="A795" s="111"/>
      <c r="B795" s="17" t="s">
        <v>37</v>
      </c>
      <c r="C795" s="37" t="s">
        <v>39</v>
      </c>
      <c r="D795" s="37" t="s">
        <v>39</v>
      </c>
      <c r="E795" s="37" t="s">
        <v>39</v>
      </c>
      <c r="F795" s="36">
        <v>0</v>
      </c>
      <c r="G795" s="36">
        <v>1</v>
      </c>
      <c r="H795" s="37" t="s">
        <v>39</v>
      </c>
      <c r="I795" s="37" t="s">
        <v>39</v>
      </c>
      <c r="J795" s="36">
        <v>0</v>
      </c>
      <c r="K795" s="37" t="s">
        <v>39</v>
      </c>
      <c r="L795" s="37" t="s">
        <v>39</v>
      </c>
      <c r="M795" s="37" t="s">
        <v>39</v>
      </c>
      <c r="N795" s="37" t="s">
        <v>39</v>
      </c>
      <c r="O795" s="37" t="s">
        <v>39</v>
      </c>
      <c r="P795" s="37" t="s">
        <v>39</v>
      </c>
      <c r="Q795" s="37" t="s">
        <v>39</v>
      </c>
      <c r="R795" s="37" t="s">
        <v>39</v>
      </c>
      <c r="S795" s="37" t="s">
        <v>39</v>
      </c>
      <c r="T795" s="35">
        <v>0.2</v>
      </c>
    </row>
    <row r="796" spans="1:20" ht="18" customHeight="1">
      <c r="A796" s="110">
        <v>44733</v>
      </c>
      <c r="B796" s="17" t="s">
        <v>20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111"/>
      <c r="B797" s="17" t="s">
        <v>21</v>
      </c>
      <c r="C797" s="10">
        <v>0</v>
      </c>
      <c r="D797" s="10">
        <v>0</v>
      </c>
      <c r="E797" s="10">
        <v>0</v>
      </c>
      <c r="F797" s="10">
        <v>2</v>
      </c>
      <c r="G797" s="10">
        <v>0</v>
      </c>
      <c r="H797" s="10">
        <v>0</v>
      </c>
      <c r="I797" s="10">
        <v>0</v>
      </c>
      <c r="J797" s="10">
        <v>2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4</v>
      </c>
    </row>
    <row r="798" spans="1:20" ht="18" customHeight="1">
      <c r="A798" s="111"/>
      <c r="B798" s="17" t="s">
        <v>24</v>
      </c>
      <c r="C798" s="10">
        <v>0</v>
      </c>
      <c r="D798" s="10">
        <v>0</v>
      </c>
      <c r="E798" s="10">
        <v>0</v>
      </c>
      <c r="F798" s="10">
        <v>4</v>
      </c>
      <c r="G798" s="10">
        <v>0</v>
      </c>
      <c r="H798" s="10">
        <v>0</v>
      </c>
      <c r="I798" s="10">
        <v>0</v>
      </c>
      <c r="J798" s="10">
        <v>4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8</v>
      </c>
    </row>
    <row r="799" spans="1:20" ht="18" customHeight="1">
      <c r="A799" s="111"/>
      <c r="B799" s="17" t="s">
        <v>25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1">
        <f>SUM(C799:S799)</f>
        <v>0</v>
      </c>
    </row>
    <row r="800" spans="1:20" ht="18" customHeight="1">
      <c r="A800" s="111"/>
      <c r="B800" s="17" t="s">
        <v>26</v>
      </c>
      <c r="C800" s="36" t="str">
        <f>IF(C798+C799&gt;0, C799/(C798+C799), "-")</f>
        <v>-</v>
      </c>
      <c r="D800" s="36" t="str">
        <f t="shared" ref="D800:T800" si="350">IF(D798+D799&gt;0, D799/(D798+D799), "-")</f>
        <v>-</v>
      </c>
      <c r="E800" s="36" t="str">
        <f t="shared" si="350"/>
        <v>-</v>
      </c>
      <c r="F800" s="36">
        <f t="shared" si="350"/>
        <v>0</v>
      </c>
      <c r="G800" s="36" t="str">
        <f t="shared" si="350"/>
        <v>-</v>
      </c>
      <c r="H800" s="36" t="str">
        <f t="shared" si="350"/>
        <v>-</v>
      </c>
      <c r="I800" s="36" t="str">
        <f t="shared" si="350"/>
        <v>-</v>
      </c>
      <c r="J800" s="36">
        <f t="shared" si="350"/>
        <v>0</v>
      </c>
      <c r="K800" s="36" t="str">
        <f t="shared" si="350"/>
        <v>-</v>
      </c>
      <c r="L800" s="36" t="str">
        <f t="shared" si="350"/>
        <v>-</v>
      </c>
      <c r="M800" s="36" t="str">
        <f t="shared" si="350"/>
        <v>-</v>
      </c>
      <c r="N800" s="36" t="str">
        <f t="shared" si="350"/>
        <v>-</v>
      </c>
      <c r="O800" s="36" t="str">
        <f t="shared" si="350"/>
        <v>-</v>
      </c>
      <c r="P800" s="36" t="str">
        <f t="shared" si="350"/>
        <v>-</v>
      </c>
      <c r="Q800" s="36" t="str">
        <f t="shared" si="350"/>
        <v>-</v>
      </c>
      <c r="R800" s="36" t="str">
        <f t="shared" si="350"/>
        <v>-</v>
      </c>
      <c r="S800" s="36" t="str">
        <f t="shared" si="350"/>
        <v>-</v>
      </c>
      <c r="T800" s="40">
        <f t="shared" si="350"/>
        <v>0</v>
      </c>
    </row>
    <row r="801" spans="1:20" ht="18" customHeight="1">
      <c r="A801" s="111"/>
      <c r="B801" s="17" t="s">
        <v>22</v>
      </c>
      <c r="C801" s="10">
        <v>0</v>
      </c>
      <c r="D801" s="10">
        <v>0</v>
      </c>
      <c r="E801" s="10">
        <v>0</v>
      </c>
      <c r="F801" s="14">
        <v>2</v>
      </c>
      <c r="G801" s="10">
        <v>0</v>
      </c>
      <c r="H801" s="10">
        <v>0</v>
      </c>
      <c r="I801" s="10">
        <v>0</v>
      </c>
      <c r="J801" s="10">
        <v>3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1">
        <f>SUM(C801:S801)</f>
        <v>5</v>
      </c>
    </row>
    <row r="802" spans="1:20" ht="18" customHeight="1">
      <c r="A802" s="111"/>
      <c r="B802" s="17" t="s">
        <v>23</v>
      </c>
      <c r="C802" s="37" t="str">
        <f>IF(C801&gt;0,(C796+C797)/C801, "-")</f>
        <v>-</v>
      </c>
      <c r="D802" s="37" t="str">
        <f t="shared" ref="D802:S802" si="351">IF(D801&gt;0,(D796+D797)/D801, "-")</f>
        <v>-</v>
      </c>
      <c r="E802" s="37" t="str">
        <f t="shared" si="351"/>
        <v>-</v>
      </c>
      <c r="F802" s="37">
        <f t="shared" si="351"/>
        <v>2</v>
      </c>
      <c r="G802" s="37" t="str">
        <f t="shared" si="351"/>
        <v>-</v>
      </c>
      <c r="H802" s="37" t="str">
        <f t="shared" si="351"/>
        <v>-</v>
      </c>
      <c r="I802" s="37" t="str">
        <f t="shared" si="351"/>
        <v>-</v>
      </c>
      <c r="J802" s="37">
        <f t="shared" si="351"/>
        <v>1.3333333333333333</v>
      </c>
      <c r="K802" s="37" t="str">
        <f t="shared" si="351"/>
        <v>-</v>
      </c>
      <c r="L802" s="37" t="str">
        <f t="shared" si="351"/>
        <v>-</v>
      </c>
      <c r="M802" s="37" t="str">
        <f t="shared" si="351"/>
        <v>-</v>
      </c>
      <c r="N802" s="37" t="str">
        <f t="shared" si="351"/>
        <v>-</v>
      </c>
      <c r="O802" s="37" t="str">
        <f t="shared" si="351"/>
        <v>-</v>
      </c>
      <c r="P802" s="37" t="str">
        <f t="shared" si="351"/>
        <v>-</v>
      </c>
      <c r="Q802" s="37" t="str">
        <f t="shared" si="351"/>
        <v>-</v>
      </c>
      <c r="R802" s="37" t="str">
        <f t="shared" si="351"/>
        <v>-</v>
      </c>
      <c r="S802" s="37" t="str">
        <f t="shared" si="351"/>
        <v>-</v>
      </c>
      <c r="T802" s="16">
        <f t="shared" ref="T802" si="352">(T796+T797)/T801</f>
        <v>1.6</v>
      </c>
    </row>
    <row r="803" spans="1:20" ht="18" customHeight="1">
      <c r="A803" s="111"/>
      <c r="B803" s="17" t="s">
        <v>37</v>
      </c>
      <c r="C803" s="37" t="s">
        <v>39</v>
      </c>
      <c r="D803" s="37" t="s">
        <v>39</v>
      </c>
      <c r="E803" s="37" t="s">
        <v>39</v>
      </c>
      <c r="F803" s="36">
        <v>1</v>
      </c>
      <c r="G803" s="37" t="s">
        <v>39</v>
      </c>
      <c r="H803" s="37" t="s">
        <v>39</v>
      </c>
      <c r="I803" s="37" t="s">
        <v>39</v>
      </c>
      <c r="J803" s="36">
        <v>0.33329999999999999</v>
      </c>
      <c r="K803" s="37" t="s">
        <v>39</v>
      </c>
      <c r="L803" s="37" t="s">
        <v>39</v>
      </c>
      <c r="M803" s="37" t="s">
        <v>39</v>
      </c>
      <c r="N803" s="37" t="s">
        <v>39</v>
      </c>
      <c r="O803" s="37" t="s">
        <v>39</v>
      </c>
      <c r="P803" s="37" t="s">
        <v>39</v>
      </c>
      <c r="Q803" s="37" t="s">
        <v>39</v>
      </c>
      <c r="R803" s="37" t="s">
        <v>39</v>
      </c>
      <c r="S803" s="37" t="s">
        <v>39</v>
      </c>
      <c r="T803" s="35">
        <v>0.6</v>
      </c>
    </row>
    <row r="804" spans="1:20" ht="18" customHeight="1">
      <c r="A804" s="110">
        <v>44734</v>
      </c>
      <c r="B804" s="17" t="s">
        <v>20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7</v>
      </c>
      <c r="K804" s="10">
        <v>2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9</v>
      </c>
    </row>
    <row r="805" spans="1:20" ht="18" customHeight="1">
      <c r="A805" s="111"/>
      <c r="B805" s="17" t="s">
        <v>21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0</v>
      </c>
    </row>
    <row r="806" spans="1:20" ht="18" customHeight="1">
      <c r="A806" s="111"/>
      <c r="B806" s="17" t="s">
        <v>24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7</v>
      </c>
      <c r="K806" s="10">
        <v>2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9</v>
      </c>
    </row>
    <row r="807" spans="1:20" ht="18" customHeight="1">
      <c r="A807" s="111"/>
      <c r="B807" s="17" t="s">
        <v>25</v>
      </c>
      <c r="C807" s="10">
        <v>0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1">
        <f>SUM(C807:S807)</f>
        <v>0</v>
      </c>
    </row>
    <row r="808" spans="1:20" ht="18" customHeight="1">
      <c r="A808" s="111"/>
      <c r="B808" s="17" t="s">
        <v>26</v>
      </c>
      <c r="C808" s="36" t="str">
        <f>IF(C806+C807&gt;0, C807/(C806+C807), "-")</f>
        <v>-</v>
      </c>
      <c r="D808" s="36" t="str">
        <f t="shared" ref="D808:T808" si="353">IF(D806+D807&gt;0, D807/(D806+D807), "-")</f>
        <v>-</v>
      </c>
      <c r="E808" s="36" t="str">
        <f t="shared" si="353"/>
        <v>-</v>
      </c>
      <c r="F808" s="36" t="str">
        <f t="shared" si="353"/>
        <v>-</v>
      </c>
      <c r="G808" s="36" t="str">
        <f t="shared" si="353"/>
        <v>-</v>
      </c>
      <c r="H808" s="36" t="str">
        <f t="shared" si="353"/>
        <v>-</v>
      </c>
      <c r="I808" s="36" t="str">
        <f t="shared" si="353"/>
        <v>-</v>
      </c>
      <c r="J808" s="36">
        <f t="shared" si="353"/>
        <v>0</v>
      </c>
      <c r="K808" s="36">
        <f t="shared" si="353"/>
        <v>0</v>
      </c>
      <c r="L808" s="36" t="str">
        <f t="shared" si="353"/>
        <v>-</v>
      </c>
      <c r="M808" s="36" t="str">
        <f t="shared" si="353"/>
        <v>-</v>
      </c>
      <c r="N808" s="36" t="str">
        <f t="shared" si="353"/>
        <v>-</v>
      </c>
      <c r="O808" s="36" t="str">
        <f t="shared" si="353"/>
        <v>-</v>
      </c>
      <c r="P808" s="36" t="str">
        <f t="shared" si="353"/>
        <v>-</v>
      </c>
      <c r="Q808" s="36" t="str">
        <f t="shared" si="353"/>
        <v>-</v>
      </c>
      <c r="R808" s="36" t="str">
        <f t="shared" si="353"/>
        <v>-</v>
      </c>
      <c r="S808" s="36" t="str">
        <f t="shared" si="353"/>
        <v>-</v>
      </c>
      <c r="T808" s="40">
        <f t="shared" si="353"/>
        <v>0</v>
      </c>
    </row>
    <row r="809" spans="1:20" ht="18" customHeight="1">
      <c r="A809" s="111"/>
      <c r="B809" s="17" t="s">
        <v>22</v>
      </c>
      <c r="C809" s="10">
        <v>0</v>
      </c>
      <c r="D809" s="10">
        <v>0</v>
      </c>
      <c r="E809" s="10">
        <v>0</v>
      </c>
      <c r="F809" s="14">
        <v>0</v>
      </c>
      <c r="G809" s="10">
        <v>0</v>
      </c>
      <c r="H809" s="10">
        <v>0</v>
      </c>
      <c r="I809" s="10">
        <v>0</v>
      </c>
      <c r="J809" s="10">
        <v>3</v>
      </c>
      <c r="K809" s="10">
        <v>1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1">
        <f>SUM(C809:S809)</f>
        <v>4</v>
      </c>
    </row>
    <row r="810" spans="1:20" ht="18" customHeight="1">
      <c r="A810" s="111"/>
      <c r="B810" s="17" t="s">
        <v>23</v>
      </c>
      <c r="C810" s="37" t="str">
        <f>IF(C809&gt;0,(C804+C805)/C809, "-")</f>
        <v>-</v>
      </c>
      <c r="D810" s="37" t="str">
        <f t="shared" ref="D810:S810" si="354">IF(D809&gt;0,(D804+D805)/D809, "-")</f>
        <v>-</v>
      </c>
      <c r="E810" s="37" t="str">
        <f t="shared" si="354"/>
        <v>-</v>
      </c>
      <c r="F810" s="37" t="str">
        <f t="shared" si="354"/>
        <v>-</v>
      </c>
      <c r="G810" s="37" t="str">
        <f t="shared" si="354"/>
        <v>-</v>
      </c>
      <c r="H810" s="37" t="str">
        <f t="shared" si="354"/>
        <v>-</v>
      </c>
      <c r="I810" s="37" t="str">
        <f t="shared" si="354"/>
        <v>-</v>
      </c>
      <c r="J810" s="37">
        <f t="shared" si="354"/>
        <v>2.3333333333333335</v>
      </c>
      <c r="K810" s="37">
        <f t="shared" si="354"/>
        <v>2</v>
      </c>
      <c r="L810" s="37" t="str">
        <f t="shared" si="354"/>
        <v>-</v>
      </c>
      <c r="M810" s="37" t="str">
        <f t="shared" si="354"/>
        <v>-</v>
      </c>
      <c r="N810" s="37" t="str">
        <f t="shared" si="354"/>
        <v>-</v>
      </c>
      <c r="O810" s="37" t="str">
        <f t="shared" si="354"/>
        <v>-</v>
      </c>
      <c r="P810" s="37" t="str">
        <f t="shared" si="354"/>
        <v>-</v>
      </c>
      <c r="Q810" s="37" t="str">
        <f t="shared" si="354"/>
        <v>-</v>
      </c>
      <c r="R810" s="37" t="str">
        <f t="shared" si="354"/>
        <v>-</v>
      </c>
      <c r="S810" s="37" t="str">
        <f t="shared" si="354"/>
        <v>-</v>
      </c>
      <c r="T810" s="16">
        <f t="shared" ref="T810" si="355">(T804+T805)/T809</f>
        <v>2.25</v>
      </c>
    </row>
    <row r="811" spans="1:20" ht="18" customHeight="1">
      <c r="A811" s="111"/>
      <c r="B811" s="17" t="s">
        <v>37</v>
      </c>
      <c r="C811" s="37" t="s">
        <v>39</v>
      </c>
      <c r="D811" s="37" t="s">
        <v>39</v>
      </c>
      <c r="E811" s="37" t="s">
        <v>39</v>
      </c>
      <c r="F811" s="36" t="s">
        <v>39</v>
      </c>
      <c r="G811" s="37" t="s">
        <v>39</v>
      </c>
      <c r="H811" s="37" t="s">
        <v>39</v>
      </c>
      <c r="I811" s="37" t="s">
        <v>39</v>
      </c>
      <c r="J811" s="36">
        <v>0.66669999999999996</v>
      </c>
      <c r="K811" s="36">
        <v>1</v>
      </c>
      <c r="L811" s="37" t="s">
        <v>39</v>
      </c>
      <c r="M811" s="37" t="s">
        <v>39</v>
      </c>
      <c r="N811" s="37" t="s">
        <v>39</v>
      </c>
      <c r="O811" s="37" t="s">
        <v>39</v>
      </c>
      <c r="P811" s="37" t="s">
        <v>39</v>
      </c>
      <c r="Q811" s="37" t="s">
        <v>39</v>
      </c>
      <c r="R811" s="37" t="s">
        <v>39</v>
      </c>
      <c r="S811" s="37" t="s">
        <v>39</v>
      </c>
      <c r="T811" s="35">
        <v>0.75</v>
      </c>
    </row>
    <row r="812" spans="1:20" ht="18" customHeight="1">
      <c r="A812" s="110">
        <v>44735</v>
      </c>
      <c r="B812" s="17" t="s">
        <v>20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1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2</v>
      </c>
    </row>
    <row r="813" spans="1:20" ht="18" customHeight="1">
      <c r="A813" s="111"/>
      <c r="B813" s="17" t="s">
        <v>21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1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1</v>
      </c>
    </row>
    <row r="814" spans="1:20" ht="18" customHeight="1">
      <c r="A814" s="111"/>
      <c r="B814" s="17" t="s">
        <v>24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1</v>
      </c>
      <c r="K814" s="10">
        <v>2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3</v>
      </c>
    </row>
    <row r="815" spans="1:20" ht="18" customHeight="1">
      <c r="A815" s="111"/>
      <c r="B815" s="17" t="s">
        <v>25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1">
        <f>SUM(C815:S815)</f>
        <v>0</v>
      </c>
    </row>
    <row r="816" spans="1:20" ht="18" customHeight="1">
      <c r="A816" s="111"/>
      <c r="B816" s="17" t="s">
        <v>26</v>
      </c>
      <c r="C816" s="36" t="str">
        <f>IF(C814+C815&gt;0, C815/(C814+C815), "-")</f>
        <v>-</v>
      </c>
      <c r="D816" s="36" t="str">
        <f t="shared" ref="D816:T816" si="356">IF(D814+D815&gt;0, D815/(D814+D815), "-")</f>
        <v>-</v>
      </c>
      <c r="E816" s="36" t="str">
        <f t="shared" si="356"/>
        <v>-</v>
      </c>
      <c r="F816" s="36" t="str">
        <f t="shared" si="356"/>
        <v>-</v>
      </c>
      <c r="G816" s="36" t="str">
        <f t="shared" si="356"/>
        <v>-</v>
      </c>
      <c r="H816" s="36" t="str">
        <f t="shared" si="356"/>
        <v>-</v>
      </c>
      <c r="I816" s="36" t="str">
        <f t="shared" si="356"/>
        <v>-</v>
      </c>
      <c r="J816" s="36">
        <f t="shared" si="356"/>
        <v>0</v>
      </c>
      <c r="K816" s="36">
        <f t="shared" si="356"/>
        <v>0</v>
      </c>
      <c r="L816" s="36" t="str">
        <f t="shared" si="356"/>
        <v>-</v>
      </c>
      <c r="M816" s="36" t="str">
        <f t="shared" si="356"/>
        <v>-</v>
      </c>
      <c r="N816" s="36" t="str">
        <f t="shared" si="356"/>
        <v>-</v>
      </c>
      <c r="O816" s="36" t="str">
        <f t="shared" si="356"/>
        <v>-</v>
      </c>
      <c r="P816" s="36" t="str">
        <f t="shared" si="356"/>
        <v>-</v>
      </c>
      <c r="Q816" s="36" t="str">
        <f t="shared" si="356"/>
        <v>-</v>
      </c>
      <c r="R816" s="36" t="str">
        <f t="shared" si="356"/>
        <v>-</v>
      </c>
      <c r="S816" s="36" t="str">
        <f t="shared" si="356"/>
        <v>-</v>
      </c>
      <c r="T816" s="40">
        <f t="shared" si="356"/>
        <v>0</v>
      </c>
    </row>
    <row r="817" spans="1:20" ht="18" customHeight="1">
      <c r="A817" s="111"/>
      <c r="B817" s="17" t="s">
        <v>22</v>
      </c>
      <c r="C817" s="10">
        <v>0</v>
      </c>
      <c r="D817" s="10">
        <v>0</v>
      </c>
      <c r="E817" s="10">
        <v>0</v>
      </c>
      <c r="F817" s="14">
        <v>0</v>
      </c>
      <c r="G817" s="10">
        <v>0</v>
      </c>
      <c r="H817" s="10">
        <v>0</v>
      </c>
      <c r="I817" s="10">
        <v>0</v>
      </c>
      <c r="J817" s="10">
        <v>1</v>
      </c>
      <c r="K817" s="10">
        <v>1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1">
        <f>SUM(C817:S817)</f>
        <v>2</v>
      </c>
    </row>
    <row r="818" spans="1:20" ht="18" customHeight="1">
      <c r="A818" s="111"/>
      <c r="B818" s="17" t="s">
        <v>23</v>
      </c>
      <c r="C818" s="37" t="str">
        <f>IF(C817&gt;0,(C812+C813)/C817, "-")</f>
        <v>-</v>
      </c>
      <c r="D818" s="37" t="str">
        <f t="shared" ref="D818:S818" si="357">IF(D817&gt;0,(D812+D813)/D817, "-")</f>
        <v>-</v>
      </c>
      <c r="E818" s="37" t="str">
        <f t="shared" si="357"/>
        <v>-</v>
      </c>
      <c r="F818" s="37" t="str">
        <f t="shared" si="357"/>
        <v>-</v>
      </c>
      <c r="G818" s="37" t="str">
        <f t="shared" si="357"/>
        <v>-</v>
      </c>
      <c r="H818" s="37" t="str">
        <f t="shared" si="357"/>
        <v>-</v>
      </c>
      <c r="I818" s="37" t="str">
        <f t="shared" si="357"/>
        <v>-</v>
      </c>
      <c r="J818" s="37">
        <f t="shared" si="357"/>
        <v>1</v>
      </c>
      <c r="K818" s="37">
        <f t="shared" si="357"/>
        <v>2</v>
      </c>
      <c r="L818" s="37" t="str">
        <f t="shared" si="357"/>
        <v>-</v>
      </c>
      <c r="M818" s="37" t="str">
        <f t="shared" si="357"/>
        <v>-</v>
      </c>
      <c r="N818" s="37" t="str">
        <f t="shared" si="357"/>
        <v>-</v>
      </c>
      <c r="O818" s="37" t="str">
        <f t="shared" si="357"/>
        <v>-</v>
      </c>
      <c r="P818" s="37" t="str">
        <f t="shared" si="357"/>
        <v>-</v>
      </c>
      <c r="Q818" s="37" t="str">
        <f t="shared" si="357"/>
        <v>-</v>
      </c>
      <c r="R818" s="37" t="str">
        <f t="shared" si="357"/>
        <v>-</v>
      </c>
      <c r="S818" s="37" t="str">
        <f t="shared" si="357"/>
        <v>-</v>
      </c>
      <c r="T818" s="16">
        <f>IF(T817&gt;0,(T812+T813)/T817, "-")</f>
        <v>1.5</v>
      </c>
    </row>
    <row r="819" spans="1:20" ht="18" customHeight="1">
      <c r="A819" s="111"/>
      <c r="B819" s="17" t="s">
        <v>37</v>
      </c>
      <c r="C819" s="37" t="s">
        <v>39</v>
      </c>
      <c r="D819" s="37" t="s">
        <v>39</v>
      </c>
      <c r="E819" s="37" t="s">
        <v>39</v>
      </c>
      <c r="F819" s="36" t="s">
        <v>39</v>
      </c>
      <c r="G819" s="37" t="s">
        <v>39</v>
      </c>
      <c r="H819" s="37" t="s">
        <v>39</v>
      </c>
      <c r="I819" s="37" t="s">
        <v>39</v>
      </c>
      <c r="J819" s="36">
        <v>1</v>
      </c>
      <c r="K819" s="36">
        <v>1</v>
      </c>
      <c r="L819" s="37" t="s">
        <v>39</v>
      </c>
      <c r="M819" s="37" t="s">
        <v>39</v>
      </c>
      <c r="N819" s="37" t="s">
        <v>39</v>
      </c>
      <c r="O819" s="37" t="s">
        <v>39</v>
      </c>
      <c r="P819" s="37" t="s">
        <v>39</v>
      </c>
      <c r="Q819" s="37" t="s">
        <v>39</v>
      </c>
      <c r="R819" s="37" t="s">
        <v>39</v>
      </c>
      <c r="S819" s="37" t="s">
        <v>39</v>
      </c>
      <c r="T819" s="35">
        <v>1</v>
      </c>
    </row>
    <row r="820" spans="1:20" ht="18" customHeight="1">
      <c r="A820" s="110">
        <v>44736</v>
      </c>
      <c r="B820" s="17" t="s">
        <v>20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111"/>
      <c r="B821" s="17" t="s">
        <v>21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111"/>
      <c r="B822" s="17" t="s">
        <v>24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111"/>
      <c r="B823" s="17" t="s">
        <v>25</v>
      </c>
      <c r="C823" s="10">
        <v>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1">
        <f>SUM(C823:S823)</f>
        <v>0</v>
      </c>
    </row>
    <row r="824" spans="1:20" ht="18" customHeight="1">
      <c r="A824" s="111"/>
      <c r="B824" s="17" t="s">
        <v>26</v>
      </c>
      <c r="C824" s="36" t="str">
        <f>IF(C822+C823&gt;0, C823/(C822+C823), "-")</f>
        <v>-</v>
      </c>
      <c r="D824" s="36" t="str">
        <f t="shared" ref="D824:T824" si="358">IF(D822+D823&gt;0, D823/(D822+D823), "-")</f>
        <v>-</v>
      </c>
      <c r="E824" s="36" t="str">
        <f t="shared" si="358"/>
        <v>-</v>
      </c>
      <c r="F824" s="36" t="str">
        <f t="shared" si="358"/>
        <v>-</v>
      </c>
      <c r="G824" s="36" t="str">
        <f t="shared" si="358"/>
        <v>-</v>
      </c>
      <c r="H824" s="36" t="str">
        <f t="shared" si="358"/>
        <v>-</v>
      </c>
      <c r="I824" s="36" t="str">
        <f t="shared" si="358"/>
        <v>-</v>
      </c>
      <c r="J824" s="36" t="str">
        <f t="shared" si="358"/>
        <v>-</v>
      </c>
      <c r="K824" s="36" t="str">
        <f t="shared" si="358"/>
        <v>-</v>
      </c>
      <c r="L824" s="36" t="str">
        <f t="shared" si="358"/>
        <v>-</v>
      </c>
      <c r="M824" s="36" t="str">
        <f t="shared" si="358"/>
        <v>-</v>
      </c>
      <c r="N824" s="36" t="str">
        <f t="shared" si="358"/>
        <v>-</v>
      </c>
      <c r="O824" s="36" t="str">
        <f t="shared" si="358"/>
        <v>-</v>
      </c>
      <c r="P824" s="36" t="str">
        <f t="shared" si="358"/>
        <v>-</v>
      </c>
      <c r="Q824" s="36" t="str">
        <f t="shared" si="358"/>
        <v>-</v>
      </c>
      <c r="R824" s="36" t="str">
        <f t="shared" si="358"/>
        <v>-</v>
      </c>
      <c r="S824" s="36" t="str">
        <f t="shared" si="358"/>
        <v>-</v>
      </c>
      <c r="T824" s="40" t="str">
        <f t="shared" si="358"/>
        <v>-</v>
      </c>
    </row>
    <row r="825" spans="1:20" ht="18" customHeight="1">
      <c r="A825" s="111"/>
      <c r="B825" s="17" t="s">
        <v>22</v>
      </c>
      <c r="C825" s="10">
        <v>0</v>
      </c>
      <c r="D825" s="10">
        <v>0</v>
      </c>
      <c r="E825" s="10">
        <v>0</v>
      </c>
      <c r="F825" s="14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1">
        <f>SUM(C825:S825)</f>
        <v>0</v>
      </c>
    </row>
    <row r="826" spans="1:20" ht="18" customHeight="1">
      <c r="A826" s="111"/>
      <c r="B826" s="17" t="s">
        <v>23</v>
      </c>
      <c r="C826" s="37" t="str">
        <f>IF(C825&gt;0,(C820+C821)/C825, "-")</f>
        <v>-</v>
      </c>
      <c r="D826" s="37" t="str">
        <f t="shared" ref="D826:S826" si="359">IF(D825&gt;0,(D820+D821)/D825, "-")</f>
        <v>-</v>
      </c>
      <c r="E826" s="37" t="str">
        <f t="shared" si="359"/>
        <v>-</v>
      </c>
      <c r="F826" s="37" t="str">
        <f t="shared" si="359"/>
        <v>-</v>
      </c>
      <c r="G826" s="37" t="str">
        <f t="shared" si="359"/>
        <v>-</v>
      </c>
      <c r="H826" s="37" t="str">
        <f t="shared" si="359"/>
        <v>-</v>
      </c>
      <c r="I826" s="37" t="str">
        <f t="shared" si="359"/>
        <v>-</v>
      </c>
      <c r="J826" s="37" t="str">
        <f t="shared" si="359"/>
        <v>-</v>
      </c>
      <c r="K826" s="37" t="str">
        <f t="shared" si="359"/>
        <v>-</v>
      </c>
      <c r="L826" s="37" t="str">
        <f t="shared" si="359"/>
        <v>-</v>
      </c>
      <c r="M826" s="37" t="str">
        <f t="shared" si="359"/>
        <v>-</v>
      </c>
      <c r="N826" s="37" t="str">
        <f t="shared" si="359"/>
        <v>-</v>
      </c>
      <c r="O826" s="37" t="str">
        <f t="shared" si="359"/>
        <v>-</v>
      </c>
      <c r="P826" s="37" t="str">
        <f t="shared" si="359"/>
        <v>-</v>
      </c>
      <c r="Q826" s="37" t="str">
        <f t="shared" si="359"/>
        <v>-</v>
      </c>
      <c r="R826" s="37" t="str">
        <f t="shared" si="359"/>
        <v>-</v>
      </c>
      <c r="S826" s="37" t="str">
        <f t="shared" si="359"/>
        <v>-</v>
      </c>
      <c r="T826" s="16" t="str">
        <f>IF(T825&gt;0,(T820+T821)/T825, "-")</f>
        <v>-</v>
      </c>
    </row>
    <row r="827" spans="1:20" ht="18" customHeight="1">
      <c r="A827" s="111"/>
      <c r="B827" s="17" t="s">
        <v>37</v>
      </c>
      <c r="C827" s="37" t="s">
        <v>39</v>
      </c>
      <c r="D827" s="37" t="s">
        <v>39</v>
      </c>
      <c r="E827" s="37" t="s">
        <v>39</v>
      </c>
      <c r="F827" s="36" t="s">
        <v>39</v>
      </c>
      <c r="G827" s="37" t="s">
        <v>39</v>
      </c>
      <c r="H827" s="37" t="s">
        <v>39</v>
      </c>
      <c r="I827" s="37" t="s">
        <v>39</v>
      </c>
      <c r="J827" s="36" t="s">
        <v>39</v>
      </c>
      <c r="K827" s="36" t="s">
        <v>39</v>
      </c>
      <c r="L827" s="37" t="s">
        <v>39</v>
      </c>
      <c r="M827" s="37" t="s">
        <v>39</v>
      </c>
      <c r="N827" s="37" t="s">
        <v>39</v>
      </c>
      <c r="O827" s="37" t="s">
        <v>39</v>
      </c>
      <c r="P827" s="37" t="s">
        <v>39</v>
      </c>
      <c r="Q827" s="37" t="s">
        <v>39</v>
      </c>
      <c r="R827" s="37" t="s">
        <v>39</v>
      </c>
      <c r="S827" s="37" t="s">
        <v>39</v>
      </c>
      <c r="T827" s="40" t="s">
        <v>39</v>
      </c>
    </row>
    <row r="828" spans="1:20" ht="18" customHeight="1">
      <c r="A828" s="110">
        <v>44737</v>
      </c>
      <c r="B828" s="17" t="s">
        <v>20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111"/>
      <c r="B829" s="17" t="s">
        <v>21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111"/>
      <c r="B830" s="17" t="s">
        <v>24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111"/>
      <c r="B831" s="17" t="s">
        <v>25</v>
      </c>
      <c r="C831" s="10">
        <v>0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1">
        <f>SUM(C831:S831)</f>
        <v>0</v>
      </c>
    </row>
    <row r="832" spans="1:20" ht="18" customHeight="1">
      <c r="A832" s="111"/>
      <c r="B832" s="17" t="s">
        <v>26</v>
      </c>
      <c r="C832" s="36" t="str">
        <f>IF(C830+C831&gt;0, C831/(C830+C831), "-")</f>
        <v>-</v>
      </c>
      <c r="D832" s="36" t="str">
        <f t="shared" ref="D832:S832" si="360">IF(D830+D831&gt;0, D831/(D830+D831), "-")</f>
        <v>-</v>
      </c>
      <c r="E832" s="36" t="str">
        <f t="shared" si="360"/>
        <v>-</v>
      </c>
      <c r="F832" s="36" t="str">
        <f t="shared" si="360"/>
        <v>-</v>
      </c>
      <c r="G832" s="36" t="str">
        <f t="shared" si="360"/>
        <v>-</v>
      </c>
      <c r="H832" s="36" t="str">
        <f t="shared" si="360"/>
        <v>-</v>
      </c>
      <c r="I832" s="36" t="str">
        <f t="shared" si="360"/>
        <v>-</v>
      </c>
      <c r="J832" s="36" t="str">
        <f t="shared" si="360"/>
        <v>-</v>
      </c>
      <c r="K832" s="36" t="str">
        <f t="shared" si="360"/>
        <v>-</v>
      </c>
      <c r="L832" s="36" t="str">
        <f t="shared" si="360"/>
        <v>-</v>
      </c>
      <c r="M832" s="36" t="str">
        <f t="shared" si="360"/>
        <v>-</v>
      </c>
      <c r="N832" s="36" t="str">
        <f t="shared" si="360"/>
        <v>-</v>
      </c>
      <c r="O832" s="36" t="str">
        <f t="shared" si="360"/>
        <v>-</v>
      </c>
      <c r="P832" s="36" t="str">
        <f t="shared" si="360"/>
        <v>-</v>
      </c>
      <c r="Q832" s="36" t="str">
        <f t="shared" si="360"/>
        <v>-</v>
      </c>
      <c r="R832" s="36" t="str">
        <f t="shared" si="360"/>
        <v>-</v>
      </c>
      <c r="S832" s="36" t="str">
        <f t="shared" si="360"/>
        <v>-</v>
      </c>
      <c r="T832" s="44" t="str">
        <f>IF(T831&gt;0,(T826+T827)/T831, "-")</f>
        <v>-</v>
      </c>
    </row>
    <row r="833" spans="1:20" ht="18" customHeight="1">
      <c r="A833" s="111"/>
      <c r="B833" s="17" t="s">
        <v>22</v>
      </c>
      <c r="C833" s="10">
        <v>0</v>
      </c>
      <c r="D833" s="10">
        <v>0</v>
      </c>
      <c r="E833" s="10">
        <v>0</v>
      </c>
      <c r="F833" s="14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1">
        <f>SUM(C833:S833)</f>
        <v>0</v>
      </c>
    </row>
    <row r="834" spans="1:20" ht="18" customHeight="1">
      <c r="A834" s="111"/>
      <c r="B834" s="17" t="s">
        <v>23</v>
      </c>
      <c r="C834" s="37" t="str">
        <f>IF(C833&gt;0,(C828+C829)/C833, "-")</f>
        <v>-</v>
      </c>
      <c r="D834" s="37" t="str">
        <f t="shared" ref="D834:S834" si="361">IF(D833&gt;0,(D828+D829)/D833, "-")</f>
        <v>-</v>
      </c>
      <c r="E834" s="37" t="str">
        <f t="shared" si="361"/>
        <v>-</v>
      </c>
      <c r="F834" s="37" t="str">
        <f t="shared" si="361"/>
        <v>-</v>
      </c>
      <c r="G834" s="37" t="str">
        <f t="shared" si="361"/>
        <v>-</v>
      </c>
      <c r="H834" s="37" t="str">
        <f t="shared" si="361"/>
        <v>-</v>
      </c>
      <c r="I834" s="37" t="str">
        <f t="shared" si="361"/>
        <v>-</v>
      </c>
      <c r="J834" s="37" t="str">
        <f t="shared" si="361"/>
        <v>-</v>
      </c>
      <c r="K834" s="37" t="str">
        <f t="shared" si="361"/>
        <v>-</v>
      </c>
      <c r="L834" s="37" t="str">
        <f t="shared" si="361"/>
        <v>-</v>
      </c>
      <c r="M834" s="37" t="str">
        <f t="shared" si="361"/>
        <v>-</v>
      </c>
      <c r="N834" s="37" t="str">
        <f t="shared" si="361"/>
        <v>-</v>
      </c>
      <c r="O834" s="37" t="str">
        <f t="shared" si="361"/>
        <v>-</v>
      </c>
      <c r="P834" s="37" t="str">
        <f t="shared" si="361"/>
        <v>-</v>
      </c>
      <c r="Q834" s="37" t="str">
        <f t="shared" si="361"/>
        <v>-</v>
      </c>
      <c r="R834" s="37" t="str">
        <f t="shared" si="361"/>
        <v>-</v>
      </c>
      <c r="S834" s="37" t="str">
        <f t="shared" si="361"/>
        <v>-</v>
      </c>
      <c r="T834" s="44" t="s">
        <v>39</v>
      </c>
    </row>
    <row r="835" spans="1:20" ht="18" customHeight="1">
      <c r="A835" s="111"/>
      <c r="B835" s="17" t="s">
        <v>37</v>
      </c>
      <c r="C835" s="37" t="s">
        <v>39</v>
      </c>
      <c r="D835" s="37" t="s">
        <v>39</v>
      </c>
      <c r="E835" s="37" t="s">
        <v>39</v>
      </c>
      <c r="F835" s="36" t="s">
        <v>39</v>
      </c>
      <c r="G835" s="37" t="s">
        <v>39</v>
      </c>
      <c r="H835" s="37" t="s">
        <v>39</v>
      </c>
      <c r="I835" s="37" t="s">
        <v>39</v>
      </c>
      <c r="J835" s="36" t="s">
        <v>39</v>
      </c>
      <c r="K835" s="36" t="s">
        <v>39</v>
      </c>
      <c r="L835" s="37" t="s">
        <v>39</v>
      </c>
      <c r="M835" s="37" t="s">
        <v>39</v>
      </c>
      <c r="N835" s="37" t="s">
        <v>39</v>
      </c>
      <c r="O835" s="37" t="s">
        <v>39</v>
      </c>
      <c r="P835" s="37" t="s">
        <v>39</v>
      </c>
      <c r="Q835" s="37" t="s">
        <v>39</v>
      </c>
      <c r="R835" s="37" t="s">
        <v>39</v>
      </c>
      <c r="S835" s="37" t="s">
        <v>39</v>
      </c>
      <c r="T835" s="40" t="s">
        <v>39</v>
      </c>
    </row>
    <row r="836" spans="1:20" ht="18" customHeight="1">
      <c r="A836" s="110">
        <v>44738</v>
      </c>
      <c r="B836" s="17" t="s">
        <v>20</v>
      </c>
      <c r="C836" s="10">
        <v>0</v>
      </c>
      <c r="D836" s="10">
        <v>0</v>
      </c>
      <c r="E836" s="10">
        <v>0</v>
      </c>
      <c r="F836" s="10">
        <v>2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111"/>
      <c r="B837" s="17" t="s">
        <v>21</v>
      </c>
      <c r="C837" s="10">
        <v>0</v>
      </c>
      <c r="D837" s="10">
        <v>0</v>
      </c>
      <c r="E837" s="10">
        <v>0</v>
      </c>
      <c r="F837" s="10">
        <v>1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1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111"/>
      <c r="B838" s="17" t="s">
        <v>24</v>
      </c>
      <c r="C838" s="10">
        <v>0</v>
      </c>
      <c r="D838" s="10">
        <v>0</v>
      </c>
      <c r="E838" s="10">
        <v>0</v>
      </c>
      <c r="F838" s="10">
        <v>2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111"/>
      <c r="B839" s="17" t="s">
        <v>25</v>
      </c>
      <c r="C839" s="10">
        <v>0</v>
      </c>
      <c r="D839" s="10">
        <v>0</v>
      </c>
      <c r="E839" s="10">
        <v>0</v>
      </c>
      <c r="F839" s="10">
        <v>1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1</v>
      </c>
      <c r="R839" s="10">
        <v>0</v>
      </c>
      <c r="S839" s="10">
        <v>0</v>
      </c>
      <c r="T839" s="11">
        <f>SUM(C839:S839)</f>
        <v>2</v>
      </c>
    </row>
    <row r="840" spans="1:20" ht="18" customHeight="1">
      <c r="A840" s="111"/>
      <c r="B840" s="17" t="s">
        <v>26</v>
      </c>
      <c r="C840" s="36" t="str">
        <f>IF(C838+C839&gt;0, C839/(C838+C839), "-")</f>
        <v>-</v>
      </c>
      <c r="D840" s="36" t="str">
        <f t="shared" ref="D840:T840" si="362">IF(D838+D839&gt;0, D839/(D838+D839), "-")</f>
        <v>-</v>
      </c>
      <c r="E840" s="36" t="str">
        <f t="shared" si="362"/>
        <v>-</v>
      </c>
      <c r="F840" s="36">
        <f t="shared" si="362"/>
        <v>0.33333333333333331</v>
      </c>
      <c r="G840" s="36" t="str">
        <f t="shared" si="362"/>
        <v>-</v>
      </c>
      <c r="H840" s="36" t="str">
        <f t="shared" si="362"/>
        <v>-</v>
      </c>
      <c r="I840" s="36" t="str">
        <f t="shared" si="362"/>
        <v>-</v>
      </c>
      <c r="J840" s="36" t="str">
        <f t="shared" si="362"/>
        <v>-</v>
      </c>
      <c r="K840" s="36" t="str">
        <f t="shared" si="362"/>
        <v>-</v>
      </c>
      <c r="L840" s="36" t="str">
        <f t="shared" si="362"/>
        <v>-</v>
      </c>
      <c r="M840" s="36" t="str">
        <f t="shared" si="362"/>
        <v>-</v>
      </c>
      <c r="N840" s="36" t="str">
        <f t="shared" si="362"/>
        <v>-</v>
      </c>
      <c r="O840" s="36" t="str">
        <f t="shared" si="362"/>
        <v>-</v>
      </c>
      <c r="P840" s="36" t="str">
        <f t="shared" si="362"/>
        <v>-</v>
      </c>
      <c r="Q840" s="36">
        <f t="shared" si="362"/>
        <v>1</v>
      </c>
      <c r="R840" s="36" t="str">
        <f t="shared" si="362"/>
        <v>-</v>
      </c>
      <c r="S840" s="36" t="str">
        <f t="shared" si="362"/>
        <v>-</v>
      </c>
      <c r="T840" s="40">
        <f t="shared" si="362"/>
        <v>0.5</v>
      </c>
    </row>
    <row r="841" spans="1:20" ht="18" customHeight="1">
      <c r="A841" s="111"/>
      <c r="B841" s="17" t="s">
        <v>22</v>
      </c>
      <c r="C841" s="10">
        <v>0</v>
      </c>
      <c r="D841" s="10">
        <v>0</v>
      </c>
      <c r="E841" s="10">
        <v>0</v>
      </c>
      <c r="F841" s="14">
        <v>1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1</v>
      </c>
      <c r="R841" s="10">
        <v>0</v>
      </c>
      <c r="S841" s="10">
        <v>0</v>
      </c>
      <c r="T841" s="11">
        <f>SUM(C841:S841)</f>
        <v>2</v>
      </c>
    </row>
    <row r="842" spans="1:20" ht="18" customHeight="1">
      <c r="A842" s="111"/>
      <c r="B842" s="17" t="s">
        <v>23</v>
      </c>
      <c r="C842" s="37" t="str">
        <f>IF(C841&gt;0,(C836+C837)/C841, "-")</f>
        <v>-</v>
      </c>
      <c r="D842" s="37" t="str">
        <f t="shared" ref="D842:S842" si="363">IF(D841&gt;0,(D836+D837)/D841, "-")</f>
        <v>-</v>
      </c>
      <c r="E842" s="37" t="str">
        <f t="shared" si="363"/>
        <v>-</v>
      </c>
      <c r="F842" s="37">
        <f t="shared" si="363"/>
        <v>3</v>
      </c>
      <c r="G842" s="37" t="str">
        <f t="shared" si="363"/>
        <v>-</v>
      </c>
      <c r="H842" s="37" t="str">
        <f t="shared" si="363"/>
        <v>-</v>
      </c>
      <c r="I842" s="37" t="str">
        <f t="shared" si="363"/>
        <v>-</v>
      </c>
      <c r="J842" s="37" t="str">
        <f t="shared" si="363"/>
        <v>-</v>
      </c>
      <c r="K842" s="37" t="str">
        <f t="shared" si="363"/>
        <v>-</v>
      </c>
      <c r="L842" s="37" t="str">
        <f t="shared" si="363"/>
        <v>-</v>
      </c>
      <c r="M842" s="37" t="str">
        <f t="shared" si="363"/>
        <v>-</v>
      </c>
      <c r="N842" s="37" t="str">
        <f t="shared" si="363"/>
        <v>-</v>
      </c>
      <c r="O842" s="37" t="str">
        <f t="shared" si="363"/>
        <v>-</v>
      </c>
      <c r="P842" s="37" t="str">
        <f t="shared" si="363"/>
        <v>-</v>
      </c>
      <c r="Q842" s="37">
        <f t="shared" si="363"/>
        <v>1</v>
      </c>
      <c r="R842" s="37" t="str">
        <f t="shared" si="363"/>
        <v>-</v>
      </c>
      <c r="S842" s="37" t="str">
        <f t="shared" si="363"/>
        <v>-</v>
      </c>
      <c r="T842" s="44">
        <f>IF(T841&gt;0,(T836+T837)/T841, "-")</f>
        <v>2</v>
      </c>
    </row>
    <row r="843" spans="1:20" ht="18" customHeight="1">
      <c r="A843" s="111"/>
      <c r="B843" s="17" t="s">
        <v>37</v>
      </c>
      <c r="C843" s="37" t="s">
        <v>39</v>
      </c>
      <c r="D843" s="37" t="s">
        <v>39</v>
      </c>
      <c r="E843" s="37" t="s">
        <v>39</v>
      </c>
      <c r="F843" s="36">
        <v>0</v>
      </c>
      <c r="G843" s="37" t="s">
        <v>39</v>
      </c>
      <c r="H843" s="37" t="s">
        <v>39</v>
      </c>
      <c r="I843" s="37" t="s">
        <v>39</v>
      </c>
      <c r="J843" s="36" t="s">
        <v>39</v>
      </c>
      <c r="K843" s="36" t="s">
        <v>39</v>
      </c>
      <c r="L843" s="37" t="s">
        <v>39</v>
      </c>
      <c r="M843" s="37" t="s">
        <v>39</v>
      </c>
      <c r="N843" s="37" t="s">
        <v>39</v>
      </c>
      <c r="O843" s="37" t="s">
        <v>39</v>
      </c>
      <c r="P843" s="37" t="s">
        <v>39</v>
      </c>
      <c r="Q843" s="37">
        <v>0</v>
      </c>
      <c r="R843" s="37" t="s">
        <v>39</v>
      </c>
      <c r="S843" s="37" t="s">
        <v>39</v>
      </c>
      <c r="T843" s="40">
        <v>0</v>
      </c>
    </row>
    <row r="844" spans="1:20" ht="18" customHeight="1">
      <c r="A844" s="110">
        <v>44739</v>
      </c>
      <c r="B844" s="17" t="s">
        <v>20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111"/>
      <c r="B845" s="17" t="s">
        <v>21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111"/>
      <c r="B846" s="17" t="s">
        <v>24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111"/>
      <c r="B847" s="17" t="s">
        <v>25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1">
        <f>SUM(C847:S847)</f>
        <v>0</v>
      </c>
    </row>
    <row r="848" spans="1:20" ht="18" customHeight="1">
      <c r="A848" s="111"/>
      <c r="B848" s="17" t="s">
        <v>26</v>
      </c>
      <c r="C848" s="36" t="str">
        <f>IF(C846+C847&gt;0, C847/(C846+C847), "-")</f>
        <v>-</v>
      </c>
      <c r="D848" s="36" t="str">
        <f t="shared" ref="D848:T848" si="364">IF(D846+D847&gt;0, D847/(D846+D847), "-")</f>
        <v>-</v>
      </c>
      <c r="E848" s="36" t="str">
        <f t="shared" si="364"/>
        <v>-</v>
      </c>
      <c r="F848" s="36" t="str">
        <f t="shared" si="364"/>
        <v>-</v>
      </c>
      <c r="G848" s="36" t="str">
        <f t="shared" si="364"/>
        <v>-</v>
      </c>
      <c r="H848" s="36" t="str">
        <f t="shared" si="364"/>
        <v>-</v>
      </c>
      <c r="I848" s="36" t="str">
        <f t="shared" si="364"/>
        <v>-</v>
      </c>
      <c r="J848" s="36" t="str">
        <f t="shared" si="364"/>
        <v>-</v>
      </c>
      <c r="K848" s="36" t="str">
        <f t="shared" si="364"/>
        <v>-</v>
      </c>
      <c r="L848" s="36" t="str">
        <f t="shared" si="364"/>
        <v>-</v>
      </c>
      <c r="M848" s="36" t="str">
        <f t="shared" si="364"/>
        <v>-</v>
      </c>
      <c r="N848" s="36" t="str">
        <f t="shared" si="364"/>
        <v>-</v>
      </c>
      <c r="O848" s="36" t="str">
        <f t="shared" si="364"/>
        <v>-</v>
      </c>
      <c r="P848" s="36" t="str">
        <f t="shared" si="364"/>
        <v>-</v>
      </c>
      <c r="Q848" s="36" t="str">
        <f t="shared" si="364"/>
        <v>-</v>
      </c>
      <c r="R848" s="36" t="str">
        <f t="shared" si="364"/>
        <v>-</v>
      </c>
      <c r="S848" s="36" t="str">
        <f t="shared" si="364"/>
        <v>-</v>
      </c>
      <c r="T848" s="40" t="str">
        <f t="shared" si="364"/>
        <v>-</v>
      </c>
    </row>
    <row r="849" spans="1:20" ht="18" customHeight="1">
      <c r="A849" s="111"/>
      <c r="B849" s="17" t="s">
        <v>22</v>
      </c>
      <c r="C849" s="10">
        <v>0</v>
      </c>
      <c r="D849" s="10">
        <v>0</v>
      </c>
      <c r="E849" s="10">
        <v>0</v>
      </c>
      <c r="F849" s="14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1">
        <f>SUM(C849:S849)</f>
        <v>0</v>
      </c>
    </row>
    <row r="850" spans="1:20" ht="18" customHeight="1">
      <c r="A850" s="111"/>
      <c r="B850" s="17" t="s">
        <v>23</v>
      </c>
      <c r="C850" s="37" t="str">
        <f>IF(C849&gt;0,(C844+C845)/C849, "-")</f>
        <v>-</v>
      </c>
      <c r="D850" s="37" t="str">
        <f t="shared" ref="D850:S850" si="365">IF(D849&gt;0,(D844+D845)/D849, "-")</f>
        <v>-</v>
      </c>
      <c r="E850" s="37" t="str">
        <f t="shared" si="365"/>
        <v>-</v>
      </c>
      <c r="F850" s="37" t="str">
        <f t="shared" si="365"/>
        <v>-</v>
      </c>
      <c r="G850" s="37" t="str">
        <f t="shared" si="365"/>
        <v>-</v>
      </c>
      <c r="H850" s="37" t="str">
        <f t="shared" si="365"/>
        <v>-</v>
      </c>
      <c r="I850" s="37" t="str">
        <f t="shared" si="365"/>
        <v>-</v>
      </c>
      <c r="J850" s="37" t="str">
        <f t="shared" si="365"/>
        <v>-</v>
      </c>
      <c r="K850" s="37" t="str">
        <f t="shared" si="365"/>
        <v>-</v>
      </c>
      <c r="L850" s="37" t="str">
        <f t="shared" si="365"/>
        <v>-</v>
      </c>
      <c r="M850" s="37" t="str">
        <f t="shared" si="365"/>
        <v>-</v>
      </c>
      <c r="N850" s="37" t="str">
        <f t="shared" si="365"/>
        <v>-</v>
      </c>
      <c r="O850" s="37" t="str">
        <f t="shared" si="365"/>
        <v>-</v>
      </c>
      <c r="P850" s="37" t="str">
        <f t="shared" si="365"/>
        <v>-</v>
      </c>
      <c r="Q850" s="37" t="str">
        <f t="shared" si="365"/>
        <v>-</v>
      </c>
      <c r="R850" s="37" t="str">
        <f t="shared" si="365"/>
        <v>-</v>
      </c>
      <c r="S850" s="37" t="str">
        <f t="shared" si="365"/>
        <v>-</v>
      </c>
      <c r="T850" s="44" t="str">
        <f>IF(T849&gt;0,(T844+T845)/T849, "-")</f>
        <v>-</v>
      </c>
    </row>
    <row r="851" spans="1:20" ht="18" customHeight="1">
      <c r="A851" s="111"/>
      <c r="B851" s="17" t="s">
        <v>37</v>
      </c>
      <c r="C851" s="37" t="s">
        <v>39</v>
      </c>
      <c r="D851" s="37" t="s">
        <v>39</v>
      </c>
      <c r="E851" s="37" t="s">
        <v>39</v>
      </c>
      <c r="F851" s="36" t="s">
        <v>39</v>
      </c>
      <c r="G851" s="37" t="s">
        <v>39</v>
      </c>
      <c r="H851" s="37" t="s">
        <v>39</v>
      </c>
      <c r="I851" s="37" t="s">
        <v>39</v>
      </c>
      <c r="J851" s="36" t="s">
        <v>39</v>
      </c>
      <c r="K851" s="36" t="s">
        <v>39</v>
      </c>
      <c r="L851" s="37" t="s">
        <v>39</v>
      </c>
      <c r="M851" s="37" t="s">
        <v>39</v>
      </c>
      <c r="N851" s="37" t="s">
        <v>39</v>
      </c>
      <c r="O851" s="37" t="s">
        <v>39</v>
      </c>
      <c r="P851" s="37" t="s">
        <v>39</v>
      </c>
      <c r="Q851" s="37" t="s">
        <v>39</v>
      </c>
      <c r="R851" s="37" t="s">
        <v>39</v>
      </c>
      <c r="S851" s="37" t="s">
        <v>39</v>
      </c>
      <c r="T851" s="40" t="s">
        <v>39</v>
      </c>
    </row>
    <row r="852" spans="1:20" ht="18" customHeight="1">
      <c r="A852" s="110">
        <v>44740</v>
      </c>
      <c r="B852" s="17" t="s">
        <v>20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111"/>
      <c r="B853" s="17" t="s">
        <v>21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111"/>
      <c r="B854" s="17" t="s">
        <v>24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111"/>
      <c r="B855" s="17" t="s">
        <v>25</v>
      </c>
      <c r="C855" s="10">
        <v>0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1">
        <f>SUM(C855:S855)</f>
        <v>0</v>
      </c>
    </row>
    <row r="856" spans="1:20" ht="18" customHeight="1">
      <c r="A856" s="111"/>
      <c r="B856" s="17" t="s">
        <v>26</v>
      </c>
      <c r="C856" s="36" t="str">
        <f>IF(C854+C855&gt;0, C855/(C854+C855), "-")</f>
        <v>-</v>
      </c>
      <c r="D856" s="36" t="str">
        <f t="shared" ref="D856:T856" si="366">IF(D854+D855&gt;0, D855/(D854+D855), "-")</f>
        <v>-</v>
      </c>
      <c r="E856" s="36" t="str">
        <f t="shared" si="366"/>
        <v>-</v>
      </c>
      <c r="F856" s="36" t="str">
        <f t="shared" si="366"/>
        <v>-</v>
      </c>
      <c r="G856" s="36" t="str">
        <f t="shared" si="366"/>
        <v>-</v>
      </c>
      <c r="H856" s="36" t="str">
        <f t="shared" si="366"/>
        <v>-</v>
      </c>
      <c r="I856" s="36" t="str">
        <f t="shared" si="366"/>
        <v>-</v>
      </c>
      <c r="J856" s="36" t="str">
        <f t="shared" si="366"/>
        <v>-</v>
      </c>
      <c r="K856" s="36" t="str">
        <f t="shared" si="366"/>
        <v>-</v>
      </c>
      <c r="L856" s="36" t="str">
        <f t="shared" si="366"/>
        <v>-</v>
      </c>
      <c r="M856" s="36" t="str">
        <f t="shared" si="366"/>
        <v>-</v>
      </c>
      <c r="N856" s="36" t="str">
        <f t="shared" si="366"/>
        <v>-</v>
      </c>
      <c r="O856" s="36" t="str">
        <f t="shared" si="366"/>
        <v>-</v>
      </c>
      <c r="P856" s="36" t="str">
        <f t="shared" si="366"/>
        <v>-</v>
      </c>
      <c r="Q856" s="36" t="str">
        <f t="shared" si="366"/>
        <v>-</v>
      </c>
      <c r="R856" s="36" t="str">
        <f t="shared" si="366"/>
        <v>-</v>
      </c>
      <c r="S856" s="36" t="str">
        <f t="shared" si="366"/>
        <v>-</v>
      </c>
      <c r="T856" s="40" t="str">
        <f t="shared" si="366"/>
        <v>-</v>
      </c>
    </row>
    <row r="857" spans="1:20" ht="18" customHeight="1">
      <c r="A857" s="111"/>
      <c r="B857" s="17" t="s">
        <v>22</v>
      </c>
      <c r="C857" s="10">
        <v>0</v>
      </c>
      <c r="D857" s="10">
        <v>0</v>
      </c>
      <c r="E857" s="10">
        <v>0</v>
      </c>
      <c r="F857" s="14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1">
        <f>SUM(C857:S857)</f>
        <v>0</v>
      </c>
    </row>
    <row r="858" spans="1:20" ht="18" customHeight="1">
      <c r="A858" s="111"/>
      <c r="B858" s="17" t="s">
        <v>23</v>
      </c>
      <c r="C858" s="37" t="str">
        <f>IF(C857&gt;0,(C852+C853)/C857, "-")</f>
        <v>-</v>
      </c>
      <c r="D858" s="37" t="str">
        <f t="shared" ref="D858:S858" si="367">IF(D857&gt;0,(D852+D853)/D857, "-")</f>
        <v>-</v>
      </c>
      <c r="E858" s="37" t="str">
        <f t="shared" si="367"/>
        <v>-</v>
      </c>
      <c r="F858" s="37" t="str">
        <f t="shared" si="367"/>
        <v>-</v>
      </c>
      <c r="G858" s="37" t="str">
        <f t="shared" si="367"/>
        <v>-</v>
      </c>
      <c r="H858" s="37" t="str">
        <f t="shared" si="367"/>
        <v>-</v>
      </c>
      <c r="I858" s="37" t="str">
        <f t="shared" si="367"/>
        <v>-</v>
      </c>
      <c r="J858" s="37" t="str">
        <f t="shared" si="367"/>
        <v>-</v>
      </c>
      <c r="K858" s="37" t="str">
        <f t="shared" si="367"/>
        <v>-</v>
      </c>
      <c r="L858" s="37" t="str">
        <f t="shared" si="367"/>
        <v>-</v>
      </c>
      <c r="M858" s="37" t="str">
        <f t="shared" si="367"/>
        <v>-</v>
      </c>
      <c r="N858" s="37" t="str">
        <f t="shared" si="367"/>
        <v>-</v>
      </c>
      <c r="O858" s="37" t="str">
        <f t="shared" si="367"/>
        <v>-</v>
      </c>
      <c r="P858" s="37" t="str">
        <f t="shared" si="367"/>
        <v>-</v>
      </c>
      <c r="Q858" s="37" t="str">
        <f t="shared" si="367"/>
        <v>-</v>
      </c>
      <c r="R858" s="37" t="str">
        <f t="shared" si="367"/>
        <v>-</v>
      </c>
      <c r="S858" s="37" t="str">
        <f t="shared" si="367"/>
        <v>-</v>
      </c>
      <c r="T858" s="44" t="str">
        <f>IF(T857&gt;0,(T852+T853)/T857, "-")</f>
        <v>-</v>
      </c>
    </row>
    <row r="859" spans="1:20" ht="18" customHeight="1">
      <c r="A859" s="111"/>
      <c r="B859" s="17" t="s">
        <v>37</v>
      </c>
      <c r="C859" s="37" t="s">
        <v>39</v>
      </c>
      <c r="D859" s="37" t="s">
        <v>39</v>
      </c>
      <c r="E859" s="37" t="s">
        <v>39</v>
      </c>
      <c r="F859" s="36" t="s">
        <v>39</v>
      </c>
      <c r="G859" s="37" t="s">
        <v>39</v>
      </c>
      <c r="H859" s="37" t="s">
        <v>39</v>
      </c>
      <c r="I859" s="37" t="s">
        <v>39</v>
      </c>
      <c r="J859" s="36" t="s">
        <v>39</v>
      </c>
      <c r="K859" s="36" t="s">
        <v>39</v>
      </c>
      <c r="L859" s="37" t="s">
        <v>39</v>
      </c>
      <c r="M859" s="37" t="s">
        <v>39</v>
      </c>
      <c r="N859" s="37" t="s">
        <v>39</v>
      </c>
      <c r="O859" s="37" t="s">
        <v>39</v>
      </c>
      <c r="P859" s="37" t="s">
        <v>39</v>
      </c>
      <c r="Q859" s="37" t="s">
        <v>39</v>
      </c>
      <c r="R859" s="37" t="s">
        <v>39</v>
      </c>
      <c r="S859" s="37" t="s">
        <v>39</v>
      </c>
      <c r="T859" s="40" t="s">
        <v>39</v>
      </c>
    </row>
    <row r="860" spans="1:20" ht="18" customHeight="1">
      <c r="A860" s="110">
        <v>44741</v>
      </c>
      <c r="B860" s="17" t="s">
        <v>20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111"/>
      <c r="B861" s="17" t="s">
        <v>21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111"/>
      <c r="B862" s="17" t="s">
        <v>24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111"/>
      <c r="B863" s="17" t="s">
        <v>25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1">
        <f>SUM(C863:S863)</f>
        <v>0</v>
      </c>
    </row>
    <row r="864" spans="1:20" ht="18" customHeight="1">
      <c r="A864" s="111"/>
      <c r="B864" s="17" t="s">
        <v>26</v>
      </c>
      <c r="C864" s="36" t="str">
        <f>IF(C862+C863&gt;0, C863/(C862+C863), "-")</f>
        <v>-</v>
      </c>
      <c r="D864" s="36" t="str">
        <f t="shared" ref="D864:T864" si="368">IF(D862+D863&gt;0, D863/(D862+D863), "-")</f>
        <v>-</v>
      </c>
      <c r="E864" s="36" t="str">
        <f t="shared" si="368"/>
        <v>-</v>
      </c>
      <c r="F864" s="36" t="str">
        <f t="shared" si="368"/>
        <v>-</v>
      </c>
      <c r="G864" s="36" t="str">
        <f t="shared" si="368"/>
        <v>-</v>
      </c>
      <c r="H864" s="36" t="str">
        <f t="shared" si="368"/>
        <v>-</v>
      </c>
      <c r="I864" s="36" t="str">
        <f t="shared" si="368"/>
        <v>-</v>
      </c>
      <c r="J864" s="36" t="str">
        <f t="shared" si="368"/>
        <v>-</v>
      </c>
      <c r="K864" s="36" t="str">
        <f t="shared" si="368"/>
        <v>-</v>
      </c>
      <c r="L864" s="36" t="str">
        <f t="shared" si="368"/>
        <v>-</v>
      </c>
      <c r="M864" s="36" t="str">
        <f t="shared" si="368"/>
        <v>-</v>
      </c>
      <c r="N864" s="36" t="str">
        <f t="shared" si="368"/>
        <v>-</v>
      </c>
      <c r="O864" s="36" t="str">
        <f t="shared" si="368"/>
        <v>-</v>
      </c>
      <c r="P864" s="36" t="str">
        <f t="shared" si="368"/>
        <v>-</v>
      </c>
      <c r="Q864" s="36" t="str">
        <f t="shared" si="368"/>
        <v>-</v>
      </c>
      <c r="R864" s="36" t="str">
        <f t="shared" si="368"/>
        <v>-</v>
      </c>
      <c r="S864" s="36" t="str">
        <f t="shared" si="368"/>
        <v>-</v>
      </c>
      <c r="T864" s="40" t="str">
        <f t="shared" si="368"/>
        <v>-</v>
      </c>
    </row>
    <row r="865" spans="1:20" ht="18" customHeight="1">
      <c r="A865" s="111"/>
      <c r="B865" s="17" t="s">
        <v>22</v>
      </c>
      <c r="C865" s="10">
        <v>0</v>
      </c>
      <c r="D865" s="10">
        <v>0</v>
      </c>
      <c r="E865" s="10">
        <v>0</v>
      </c>
      <c r="F865" s="14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1">
        <f>SUM(C865:S865)</f>
        <v>0</v>
      </c>
    </row>
    <row r="866" spans="1:20" ht="18" customHeight="1">
      <c r="A866" s="111"/>
      <c r="B866" s="17" t="s">
        <v>23</v>
      </c>
      <c r="C866" s="37" t="str">
        <f>IF(C865&gt;0,(C860+C861)/C865, "-")</f>
        <v>-</v>
      </c>
      <c r="D866" s="37" t="str">
        <f t="shared" ref="D866:S866" si="369">IF(D865&gt;0,(D860+D861)/D865, "-")</f>
        <v>-</v>
      </c>
      <c r="E866" s="37" t="str">
        <f t="shared" si="369"/>
        <v>-</v>
      </c>
      <c r="F866" s="37" t="str">
        <f t="shared" si="369"/>
        <v>-</v>
      </c>
      <c r="G866" s="37" t="str">
        <f t="shared" si="369"/>
        <v>-</v>
      </c>
      <c r="H866" s="37" t="str">
        <f t="shared" si="369"/>
        <v>-</v>
      </c>
      <c r="I866" s="37" t="str">
        <f t="shared" si="369"/>
        <v>-</v>
      </c>
      <c r="J866" s="37" t="str">
        <f t="shared" si="369"/>
        <v>-</v>
      </c>
      <c r="K866" s="37" t="str">
        <f t="shared" si="369"/>
        <v>-</v>
      </c>
      <c r="L866" s="37" t="str">
        <f t="shared" si="369"/>
        <v>-</v>
      </c>
      <c r="M866" s="37" t="str">
        <f t="shared" si="369"/>
        <v>-</v>
      </c>
      <c r="N866" s="37" t="str">
        <f t="shared" si="369"/>
        <v>-</v>
      </c>
      <c r="O866" s="37" t="str">
        <f t="shared" si="369"/>
        <v>-</v>
      </c>
      <c r="P866" s="37" t="str">
        <f t="shared" si="369"/>
        <v>-</v>
      </c>
      <c r="Q866" s="37" t="str">
        <f t="shared" si="369"/>
        <v>-</v>
      </c>
      <c r="R866" s="37" t="str">
        <f t="shared" si="369"/>
        <v>-</v>
      </c>
      <c r="S866" s="37" t="str">
        <f t="shared" si="369"/>
        <v>-</v>
      </c>
      <c r="T866" s="44" t="str">
        <f>IF(T865&gt;0,(T860+T861)/T865, "-")</f>
        <v>-</v>
      </c>
    </row>
    <row r="867" spans="1:20" ht="18" customHeight="1">
      <c r="A867" s="111"/>
      <c r="B867" s="17" t="s">
        <v>37</v>
      </c>
      <c r="C867" s="37" t="s">
        <v>39</v>
      </c>
      <c r="D867" s="37" t="s">
        <v>39</v>
      </c>
      <c r="E867" s="37" t="s">
        <v>39</v>
      </c>
      <c r="F867" s="36" t="s">
        <v>39</v>
      </c>
      <c r="G867" s="37" t="s">
        <v>39</v>
      </c>
      <c r="H867" s="37" t="s">
        <v>39</v>
      </c>
      <c r="I867" s="37" t="s">
        <v>39</v>
      </c>
      <c r="J867" s="36" t="s">
        <v>39</v>
      </c>
      <c r="K867" s="36" t="s">
        <v>39</v>
      </c>
      <c r="L867" s="37" t="s">
        <v>39</v>
      </c>
      <c r="M867" s="37" t="s">
        <v>39</v>
      </c>
      <c r="N867" s="37" t="s">
        <v>39</v>
      </c>
      <c r="O867" s="37" t="s">
        <v>39</v>
      </c>
      <c r="P867" s="37" t="s">
        <v>39</v>
      </c>
      <c r="Q867" s="37" t="s">
        <v>39</v>
      </c>
      <c r="R867" s="37" t="s">
        <v>39</v>
      </c>
      <c r="S867" s="37" t="s">
        <v>39</v>
      </c>
      <c r="T867" s="40" t="s">
        <v>39</v>
      </c>
    </row>
    <row r="868" spans="1:20" ht="18" customHeight="1">
      <c r="A868" s="110">
        <v>44742</v>
      </c>
      <c r="B868" s="17" t="s">
        <v>20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111"/>
      <c r="B869" s="17" t="s">
        <v>21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111"/>
      <c r="B870" s="17" t="s">
        <v>24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111"/>
      <c r="B871" s="17" t="s">
        <v>25</v>
      </c>
      <c r="C871" s="10">
        <v>0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1">
        <f>SUM(C871:S871)</f>
        <v>0</v>
      </c>
    </row>
    <row r="872" spans="1:20" ht="18" customHeight="1">
      <c r="A872" s="111"/>
      <c r="B872" s="17" t="s">
        <v>26</v>
      </c>
      <c r="C872" s="36" t="str">
        <f>IF(C870+C871&gt;0, C871/(C870+C871), "-")</f>
        <v>-</v>
      </c>
      <c r="D872" s="36" t="str">
        <f t="shared" ref="D872:T872" si="370">IF(D870+D871&gt;0, D871/(D870+D871), "-")</f>
        <v>-</v>
      </c>
      <c r="E872" s="36" t="str">
        <f t="shared" si="370"/>
        <v>-</v>
      </c>
      <c r="F872" s="36" t="str">
        <f t="shared" si="370"/>
        <v>-</v>
      </c>
      <c r="G872" s="36" t="str">
        <f t="shared" si="370"/>
        <v>-</v>
      </c>
      <c r="H872" s="36" t="str">
        <f t="shared" si="370"/>
        <v>-</v>
      </c>
      <c r="I872" s="36" t="str">
        <f t="shared" si="370"/>
        <v>-</v>
      </c>
      <c r="J872" s="36" t="str">
        <f t="shared" si="370"/>
        <v>-</v>
      </c>
      <c r="K872" s="36" t="str">
        <f t="shared" si="370"/>
        <v>-</v>
      </c>
      <c r="L872" s="36" t="str">
        <f t="shared" si="370"/>
        <v>-</v>
      </c>
      <c r="M872" s="36" t="str">
        <f t="shared" si="370"/>
        <v>-</v>
      </c>
      <c r="N872" s="36" t="str">
        <f t="shared" si="370"/>
        <v>-</v>
      </c>
      <c r="O872" s="36" t="str">
        <f t="shared" si="370"/>
        <v>-</v>
      </c>
      <c r="P872" s="36" t="str">
        <f t="shared" si="370"/>
        <v>-</v>
      </c>
      <c r="Q872" s="36" t="str">
        <f t="shared" si="370"/>
        <v>-</v>
      </c>
      <c r="R872" s="36" t="str">
        <f t="shared" si="370"/>
        <v>-</v>
      </c>
      <c r="S872" s="36" t="str">
        <f t="shared" si="370"/>
        <v>-</v>
      </c>
      <c r="T872" s="40" t="str">
        <f t="shared" si="370"/>
        <v>-</v>
      </c>
    </row>
    <row r="873" spans="1:20" ht="18" customHeight="1">
      <c r="A873" s="111"/>
      <c r="B873" s="17" t="s">
        <v>22</v>
      </c>
      <c r="C873" s="10">
        <v>0</v>
      </c>
      <c r="D873" s="10">
        <v>0</v>
      </c>
      <c r="E873" s="10">
        <v>0</v>
      </c>
      <c r="F873" s="14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1">
        <f>SUM(C873:S873)</f>
        <v>0</v>
      </c>
    </row>
    <row r="874" spans="1:20" ht="18" customHeight="1">
      <c r="A874" s="111"/>
      <c r="B874" s="17" t="s">
        <v>23</v>
      </c>
      <c r="C874" s="37" t="str">
        <f>IF(C873&gt;0,(C868+C869)/C873, "-")</f>
        <v>-</v>
      </c>
      <c r="D874" s="37" t="str">
        <f t="shared" ref="D874:S874" si="371">IF(D873&gt;0,(D868+D869)/D873, "-")</f>
        <v>-</v>
      </c>
      <c r="E874" s="37" t="str">
        <f t="shared" si="371"/>
        <v>-</v>
      </c>
      <c r="F874" s="37" t="str">
        <f t="shared" si="371"/>
        <v>-</v>
      </c>
      <c r="G874" s="37" t="str">
        <f t="shared" si="371"/>
        <v>-</v>
      </c>
      <c r="H874" s="37" t="str">
        <f t="shared" si="371"/>
        <v>-</v>
      </c>
      <c r="I874" s="37" t="str">
        <f t="shared" si="371"/>
        <v>-</v>
      </c>
      <c r="J874" s="37" t="str">
        <f t="shared" si="371"/>
        <v>-</v>
      </c>
      <c r="K874" s="37" t="str">
        <f t="shared" si="371"/>
        <v>-</v>
      </c>
      <c r="L874" s="37" t="str">
        <f t="shared" si="371"/>
        <v>-</v>
      </c>
      <c r="M874" s="37" t="str">
        <f t="shared" si="371"/>
        <v>-</v>
      </c>
      <c r="N874" s="37" t="str">
        <f t="shared" si="371"/>
        <v>-</v>
      </c>
      <c r="O874" s="37" t="str">
        <f t="shared" si="371"/>
        <v>-</v>
      </c>
      <c r="P874" s="37" t="str">
        <f t="shared" si="371"/>
        <v>-</v>
      </c>
      <c r="Q874" s="37" t="str">
        <f t="shared" si="371"/>
        <v>-</v>
      </c>
      <c r="R874" s="37" t="str">
        <f t="shared" si="371"/>
        <v>-</v>
      </c>
      <c r="S874" s="37" t="str">
        <f t="shared" si="371"/>
        <v>-</v>
      </c>
      <c r="T874" s="44" t="str">
        <f>IF(T873&gt;0,(T868+T869)/T873, "-")</f>
        <v>-</v>
      </c>
    </row>
    <row r="875" spans="1:20" ht="18" customHeight="1">
      <c r="A875" s="111"/>
      <c r="B875" s="17" t="s">
        <v>37</v>
      </c>
      <c r="C875" s="37" t="s">
        <v>39</v>
      </c>
      <c r="D875" s="37" t="s">
        <v>39</v>
      </c>
      <c r="E875" s="37" t="s">
        <v>39</v>
      </c>
      <c r="F875" s="36" t="s">
        <v>39</v>
      </c>
      <c r="G875" s="37" t="s">
        <v>39</v>
      </c>
      <c r="H875" s="37" t="s">
        <v>39</v>
      </c>
      <c r="I875" s="37" t="s">
        <v>39</v>
      </c>
      <c r="J875" s="36" t="s">
        <v>39</v>
      </c>
      <c r="K875" s="36" t="s">
        <v>39</v>
      </c>
      <c r="L875" s="37" t="s">
        <v>39</v>
      </c>
      <c r="M875" s="37" t="s">
        <v>39</v>
      </c>
      <c r="N875" s="37" t="s">
        <v>39</v>
      </c>
      <c r="O875" s="37" t="s">
        <v>39</v>
      </c>
      <c r="P875" s="37" t="s">
        <v>39</v>
      </c>
      <c r="Q875" s="37" t="s">
        <v>39</v>
      </c>
      <c r="R875" s="37" t="s">
        <v>39</v>
      </c>
      <c r="S875" s="37" t="s">
        <v>39</v>
      </c>
      <c r="T875" s="40" t="s">
        <v>39</v>
      </c>
    </row>
    <row r="876" spans="1:20" ht="18" customHeight="1">
      <c r="A876" s="110">
        <v>44743</v>
      </c>
      <c r="B876" s="17" t="s">
        <v>20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111"/>
      <c r="B877" s="17" t="s">
        <v>21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111"/>
      <c r="B878" s="17" t="s">
        <v>24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111"/>
      <c r="B879" s="17" t="s">
        <v>25</v>
      </c>
      <c r="C879" s="10">
        <v>0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1">
        <f>SUM(C879:S879)</f>
        <v>0</v>
      </c>
    </row>
    <row r="880" spans="1:20" ht="18" customHeight="1">
      <c r="A880" s="111"/>
      <c r="B880" s="17" t="s">
        <v>26</v>
      </c>
      <c r="C880" s="36" t="str">
        <f>IF(C878+C879&gt;0, C879/(C878+C879), "-")</f>
        <v>-</v>
      </c>
      <c r="D880" s="36" t="str">
        <f t="shared" ref="D880:T880" si="372">IF(D878+D879&gt;0, D879/(D878+D879), "-")</f>
        <v>-</v>
      </c>
      <c r="E880" s="36" t="str">
        <f t="shared" si="372"/>
        <v>-</v>
      </c>
      <c r="F880" s="36" t="str">
        <f t="shared" si="372"/>
        <v>-</v>
      </c>
      <c r="G880" s="36" t="str">
        <f t="shared" si="372"/>
        <v>-</v>
      </c>
      <c r="H880" s="36" t="str">
        <f t="shared" si="372"/>
        <v>-</v>
      </c>
      <c r="I880" s="36" t="str">
        <f t="shared" si="372"/>
        <v>-</v>
      </c>
      <c r="J880" s="36" t="str">
        <f t="shared" si="372"/>
        <v>-</v>
      </c>
      <c r="K880" s="36" t="str">
        <f t="shared" si="372"/>
        <v>-</v>
      </c>
      <c r="L880" s="36" t="str">
        <f t="shared" si="372"/>
        <v>-</v>
      </c>
      <c r="M880" s="36" t="str">
        <f t="shared" si="372"/>
        <v>-</v>
      </c>
      <c r="N880" s="36" t="str">
        <f t="shared" si="372"/>
        <v>-</v>
      </c>
      <c r="O880" s="36" t="str">
        <f t="shared" si="372"/>
        <v>-</v>
      </c>
      <c r="P880" s="36" t="str">
        <f t="shared" si="372"/>
        <v>-</v>
      </c>
      <c r="Q880" s="36" t="str">
        <f t="shared" si="372"/>
        <v>-</v>
      </c>
      <c r="R880" s="36" t="str">
        <f t="shared" si="372"/>
        <v>-</v>
      </c>
      <c r="S880" s="36" t="str">
        <f t="shared" si="372"/>
        <v>-</v>
      </c>
      <c r="T880" s="40" t="str">
        <f t="shared" si="372"/>
        <v>-</v>
      </c>
    </row>
    <row r="881" spans="1:20" ht="18" customHeight="1">
      <c r="A881" s="111"/>
      <c r="B881" s="17" t="s">
        <v>22</v>
      </c>
      <c r="C881" s="10">
        <v>0</v>
      </c>
      <c r="D881" s="10">
        <v>0</v>
      </c>
      <c r="E881" s="10">
        <v>0</v>
      </c>
      <c r="F881" s="14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1">
        <f>SUM(C881:S881)</f>
        <v>0</v>
      </c>
    </row>
    <row r="882" spans="1:20" ht="18" customHeight="1">
      <c r="A882" s="111"/>
      <c r="B882" s="17" t="s">
        <v>23</v>
      </c>
      <c r="C882" s="37" t="str">
        <f>IF(C881&gt;0,(C876+C877)/C881, "-")</f>
        <v>-</v>
      </c>
      <c r="D882" s="37" t="str">
        <f t="shared" ref="D882:S882" si="373">IF(D881&gt;0,(D876+D877)/D881, "-")</f>
        <v>-</v>
      </c>
      <c r="E882" s="37" t="str">
        <f t="shared" si="373"/>
        <v>-</v>
      </c>
      <c r="F882" s="37" t="str">
        <f t="shared" si="373"/>
        <v>-</v>
      </c>
      <c r="G882" s="37" t="str">
        <f t="shared" si="373"/>
        <v>-</v>
      </c>
      <c r="H882" s="37" t="str">
        <f t="shared" si="373"/>
        <v>-</v>
      </c>
      <c r="I882" s="37" t="str">
        <f t="shared" si="373"/>
        <v>-</v>
      </c>
      <c r="J882" s="37" t="str">
        <f t="shared" si="373"/>
        <v>-</v>
      </c>
      <c r="K882" s="37" t="str">
        <f t="shared" si="373"/>
        <v>-</v>
      </c>
      <c r="L882" s="37" t="str">
        <f t="shared" si="373"/>
        <v>-</v>
      </c>
      <c r="M882" s="37" t="str">
        <f t="shared" si="373"/>
        <v>-</v>
      </c>
      <c r="N882" s="37" t="str">
        <f t="shared" si="373"/>
        <v>-</v>
      </c>
      <c r="O882" s="37" t="str">
        <f t="shared" si="373"/>
        <v>-</v>
      </c>
      <c r="P882" s="37" t="str">
        <f t="shared" si="373"/>
        <v>-</v>
      </c>
      <c r="Q882" s="37" t="str">
        <f t="shared" si="373"/>
        <v>-</v>
      </c>
      <c r="R882" s="37" t="str">
        <f t="shared" si="373"/>
        <v>-</v>
      </c>
      <c r="S882" s="37" t="str">
        <f t="shared" si="373"/>
        <v>-</v>
      </c>
      <c r="T882" s="44" t="str">
        <f>IF(T881&gt;0,(T876+T877)/T881, "-")</f>
        <v>-</v>
      </c>
    </row>
    <row r="883" spans="1:20" ht="18" customHeight="1">
      <c r="A883" s="111"/>
      <c r="B883" s="17" t="s">
        <v>37</v>
      </c>
      <c r="C883" s="37" t="s">
        <v>39</v>
      </c>
      <c r="D883" s="37" t="s">
        <v>39</v>
      </c>
      <c r="E883" s="37" t="s">
        <v>39</v>
      </c>
      <c r="F883" s="36" t="s">
        <v>39</v>
      </c>
      <c r="G883" s="37" t="s">
        <v>39</v>
      </c>
      <c r="H883" s="37" t="s">
        <v>39</v>
      </c>
      <c r="I883" s="37" t="s">
        <v>39</v>
      </c>
      <c r="J883" s="36" t="s">
        <v>39</v>
      </c>
      <c r="K883" s="36" t="s">
        <v>39</v>
      </c>
      <c r="L883" s="37" t="s">
        <v>39</v>
      </c>
      <c r="M883" s="37" t="s">
        <v>39</v>
      </c>
      <c r="N883" s="37" t="s">
        <v>39</v>
      </c>
      <c r="O883" s="37" t="s">
        <v>39</v>
      </c>
      <c r="P883" s="37" t="s">
        <v>39</v>
      </c>
      <c r="Q883" s="37" t="s">
        <v>39</v>
      </c>
      <c r="R883" s="37" t="s">
        <v>39</v>
      </c>
      <c r="S883" s="37" t="s">
        <v>39</v>
      </c>
      <c r="T883" s="40" t="s">
        <v>39</v>
      </c>
    </row>
    <row r="884" spans="1:20" ht="18" customHeight="1">
      <c r="A884" s="110">
        <v>44744</v>
      </c>
      <c r="B884" s="17" t="s">
        <v>20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2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2</v>
      </c>
    </row>
    <row r="885" spans="1:20" ht="18" customHeight="1">
      <c r="A885" s="111"/>
      <c r="B885" s="17" t="s">
        <v>21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0</v>
      </c>
    </row>
    <row r="886" spans="1:20" ht="18" customHeight="1">
      <c r="A886" s="111"/>
      <c r="B886" s="17" t="s">
        <v>24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2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2</v>
      </c>
    </row>
    <row r="887" spans="1:20" ht="18" customHeight="1">
      <c r="A887" s="111"/>
      <c r="B887" s="17" t="s">
        <v>25</v>
      </c>
      <c r="C887" s="10">
        <v>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1">
        <f>SUM(C887:S887)</f>
        <v>0</v>
      </c>
    </row>
    <row r="888" spans="1:20" ht="18" customHeight="1">
      <c r="A888" s="111"/>
      <c r="B888" s="17" t="s">
        <v>26</v>
      </c>
      <c r="C888" s="36" t="str">
        <f>IF(C886+C887&gt;0, C887/(C886+C887), "-")</f>
        <v>-</v>
      </c>
      <c r="D888" s="36" t="str">
        <f t="shared" ref="D888:T888" si="374">IF(D886+D887&gt;0, D887/(D886+D887), "-")</f>
        <v>-</v>
      </c>
      <c r="E888" s="36" t="str">
        <f t="shared" si="374"/>
        <v>-</v>
      </c>
      <c r="F888" s="36" t="str">
        <f t="shared" si="374"/>
        <v>-</v>
      </c>
      <c r="G888" s="36" t="str">
        <f t="shared" si="374"/>
        <v>-</v>
      </c>
      <c r="H888" s="36" t="str">
        <f t="shared" si="374"/>
        <v>-</v>
      </c>
      <c r="I888" s="36" t="str">
        <f t="shared" si="374"/>
        <v>-</v>
      </c>
      <c r="J888" s="36" t="str">
        <f t="shared" si="374"/>
        <v>-</v>
      </c>
      <c r="K888" s="36" t="str">
        <f t="shared" si="374"/>
        <v>-</v>
      </c>
      <c r="L888" s="36" t="str">
        <f t="shared" si="374"/>
        <v>-</v>
      </c>
      <c r="M888" s="36">
        <f t="shared" si="374"/>
        <v>0</v>
      </c>
      <c r="N888" s="36" t="str">
        <f t="shared" si="374"/>
        <v>-</v>
      </c>
      <c r="O888" s="36" t="str">
        <f t="shared" si="374"/>
        <v>-</v>
      </c>
      <c r="P888" s="36" t="str">
        <f t="shared" si="374"/>
        <v>-</v>
      </c>
      <c r="Q888" s="36" t="str">
        <f t="shared" si="374"/>
        <v>-</v>
      </c>
      <c r="R888" s="36" t="str">
        <f t="shared" si="374"/>
        <v>-</v>
      </c>
      <c r="S888" s="36" t="str">
        <f t="shared" si="374"/>
        <v>-</v>
      </c>
      <c r="T888" s="40">
        <f t="shared" si="374"/>
        <v>0</v>
      </c>
    </row>
    <row r="889" spans="1:20" ht="18" customHeight="1">
      <c r="A889" s="111"/>
      <c r="B889" s="17" t="s">
        <v>22</v>
      </c>
      <c r="C889" s="10">
        <v>0</v>
      </c>
      <c r="D889" s="10">
        <v>0</v>
      </c>
      <c r="E889" s="10">
        <v>0</v>
      </c>
      <c r="F889" s="14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1">
        <f>SUM(C889:S889)</f>
        <v>1</v>
      </c>
    </row>
    <row r="890" spans="1:20" ht="18" customHeight="1">
      <c r="A890" s="111"/>
      <c r="B890" s="17" t="s">
        <v>23</v>
      </c>
      <c r="C890" s="37" t="str">
        <f>IF(C889&gt;0,(C884+C885)/C889, "-")</f>
        <v>-</v>
      </c>
      <c r="D890" s="37" t="str">
        <f t="shared" ref="D890:S890" si="375">IF(D889&gt;0,(D884+D885)/D889, "-")</f>
        <v>-</v>
      </c>
      <c r="E890" s="37" t="str">
        <f t="shared" si="375"/>
        <v>-</v>
      </c>
      <c r="F890" s="37" t="str">
        <f t="shared" si="375"/>
        <v>-</v>
      </c>
      <c r="G890" s="37" t="str">
        <f t="shared" si="375"/>
        <v>-</v>
      </c>
      <c r="H890" s="37" t="str">
        <f t="shared" si="375"/>
        <v>-</v>
      </c>
      <c r="I890" s="37" t="str">
        <f t="shared" si="375"/>
        <v>-</v>
      </c>
      <c r="J890" s="37" t="str">
        <f t="shared" si="375"/>
        <v>-</v>
      </c>
      <c r="K890" s="37" t="str">
        <f t="shared" si="375"/>
        <v>-</v>
      </c>
      <c r="L890" s="37" t="str">
        <f t="shared" si="375"/>
        <v>-</v>
      </c>
      <c r="M890" s="37">
        <f t="shared" si="375"/>
        <v>2</v>
      </c>
      <c r="N890" s="37" t="str">
        <f t="shared" si="375"/>
        <v>-</v>
      </c>
      <c r="O890" s="37" t="str">
        <f t="shared" si="375"/>
        <v>-</v>
      </c>
      <c r="P890" s="37" t="str">
        <f t="shared" si="375"/>
        <v>-</v>
      </c>
      <c r="Q890" s="37" t="str">
        <f t="shared" si="375"/>
        <v>-</v>
      </c>
      <c r="R890" s="37" t="str">
        <f t="shared" si="375"/>
        <v>-</v>
      </c>
      <c r="S890" s="37" t="str">
        <f t="shared" si="375"/>
        <v>-</v>
      </c>
      <c r="T890" s="44">
        <f>IF(T889&gt;0,(T884+T885)/T889, "-")</f>
        <v>2</v>
      </c>
    </row>
    <row r="891" spans="1:20" ht="18" customHeight="1">
      <c r="A891" s="111"/>
      <c r="B891" s="17" t="s">
        <v>37</v>
      </c>
      <c r="C891" s="37" t="s">
        <v>39</v>
      </c>
      <c r="D891" s="37" t="s">
        <v>39</v>
      </c>
      <c r="E891" s="37" t="s">
        <v>39</v>
      </c>
      <c r="F891" s="36" t="s">
        <v>39</v>
      </c>
      <c r="G891" s="37" t="s">
        <v>39</v>
      </c>
      <c r="H891" s="37" t="s">
        <v>39</v>
      </c>
      <c r="I891" s="37" t="s">
        <v>39</v>
      </c>
      <c r="J891" s="36" t="s">
        <v>39</v>
      </c>
      <c r="K891" s="36" t="s">
        <v>39</v>
      </c>
      <c r="L891" s="37" t="s">
        <v>39</v>
      </c>
      <c r="M891" s="36">
        <v>0</v>
      </c>
      <c r="N891" s="37" t="s">
        <v>39</v>
      </c>
      <c r="O891" s="37" t="s">
        <v>39</v>
      </c>
      <c r="P891" s="37" t="s">
        <v>39</v>
      </c>
      <c r="Q891" s="37" t="s">
        <v>39</v>
      </c>
      <c r="R891" s="37" t="s">
        <v>39</v>
      </c>
      <c r="S891" s="37" t="s">
        <v>39</v>
      </c>
      <c r="T891" s="40">
        <v>0</v>
      </c>
    </row>
    <row r="892" spans="1:20" ht="18" customHeight="1">
      <c r="A892" s="110">
        <v>44745</v>
      </c>
      <c r="B892" s="17" t="s">
        <v>20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2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2</v>
      </c>
    </row>
    <row r="893" spans="1:20" ht="18" customHeight="1">
      <c r="A893" s="111"/>
      <c r="B893" s="17" t="s">
        <v>21</v>
      </c>
      <c r="C893" s="10">
        <v>0</v>
      </c>
      <c r="D893" s="10">
        <v>0</v>
      </c>
      <c r="E893" s="10">
        <v>0</v>
      </c>
      <c r="F893" s="10">
        <v>0</v>
      </c>
      <c r="G893" s="10">
        <v>1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1</v>
      </c>
    </row>
    <row r="894" spans="1:20" ht="18" customHeight="1">
      <c r="A894" s="111"/>
      <c r="B894" s="17" t="s">
        <v>24</v>
      </c>
      <c r="C894" s="10">
        <v>0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2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2</v>
      </c>
    </row>
    <row r="895" spans="1:20" ht="18" customHeight="1">
      <c r="A895" s="111"/>
      <c r="B895" s="17" t="s">
        <v>25</v>
      </c>
      <c r="C895" s="10">
        <v>0</v>
      </c>
      <c r="D895" s="10">
        <v>0</v>
      </c>
      <c r="E895" s="10">
        <v>0</v>
      </c>
      <c r="F895" s="10">
        <v>0</v>
      </c>
      <c r="G895" s="10">
        <v>1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1">
        <f>SUM(C895:S895)</f>
        <v>1</v>
      </c>
    </row>
    <row r="896" spans="1:20" ht="18" customHeight="1">
      <c r="A896" s="111"/>
      <c r="B896" s="17" t="s">
        <v>26</v>
      </c>
      <c r="C896" s="36" t="str">
        <f>IF(C894+C895&gt;0, C895/(C894+C895), "-")</f>
        <v>-</v>
      </c>
      <c r="D896" s="36" t="str">
        <f t="shared" ref="D896:T896" si="376">IF(D894+D895&gt;0, D895/(D894+D895), "-")</f>
        <v>-</v>
      </c>
      <c r="E896" s="36" t="str">
        <f t="shared" si="376"/>
        <v>-</v>
      </c>
      <c r="F896" s="36" t="str">
        <f t="shared" si="376"/>
        <v>-</v>
      </c>
      <c r="G896" s="36">
        <f t="shared" si="376"/>
        <v>1</v>
      </c>
      <c r="H896" s="36" t="str">
        <f t="shared" si="376"/>
        <v>-</v>
      </c>
      <c r="I896" s="36" t="str">
        <f t="shared" si="376"/>
        <v>-</v>
      </c>
      <c r="J896" s="36" t="str">
        <f t="shared" si="376"/>
        <v>-</v>
      </c>
      <c r="K896" s="36" t="str">
        <f t="shared" si="376"/>
        <v>-</v>
      </c>
      <c r="L896" s="36" t="str">
        <f t="shared" si="376"/>
        <v>-</v>
      </c>
      <c r="M896" s="36">
        <f t="shared" si="376"/>
        <v>0</v>
      </c>
      <c r="N896" s="36" t="str">
        <f t="shared" si="376"/>
        <v>-</v>
      </c>
      <c r="O896" s="36" t="str">
        <f t="shared" si="376"/>
        <v>-</v>
      </c>
      <c r="P896" s="36" t="str">
        <f t="shared" si="376"/>
        <v>-</v>
      </c>
      <c r="Q896" s="36" t="str">
        <f t="shared" si="376"/>
        <v>-</v>
      </c>
      <c r="R896" s="36" t="str">
        <f t="shared" si="376"/>
        <v>-</v>
      </c>
      <c r="S896" s="36" t="str">
        <f t="shared" si="376"/>
        <v>-</v>
      </c>
      <c r="T896" s="40">
        <f t="shared" si="376"/>
        <v>0.33333333333333331</v>
      </c>
    </row>
    <row r="897" spans="1:20" ht="18" customHeight="1">
      <c r="A897" s="111"/>
      <c r="B897" s="17" t="s">
        <v>22</v>
      </c>
      <c r="C897" s="10">
        <v>0</v>
      </c>
      <c r="D897" s="10">
        <v>0</v>
      </c>
      <c r="E897" s="10">
        <v>0</v>
      </c>
      <c r="F897" s="14">
        <v>0</v>
      </c>
      <c r="G897" s="10">
        <v>1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1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1">
        <f>SUM(C897:S897)</f>
        <v>2</v>
      </c>
    </row>
    <row r="898" spans="1:20" ht="18" customHeight="1">
      <c r="A898" s="111"/>
      <c r="B898" s="17" t="s">
        <v>23</v>
      </c>
      <c r="C898" s="37" t="str">
        <f>IF(C897&gt;0,(C892+C893)/C897, "-")</f>
        <v>-</v>
      </c>
      <c r="D898" s="37" t="str">
        <f t="shared" ref="D898:S898" si="377">IF(D897&gt;0,(D892+D893)/D897, "-")</f>
        <v>-</v>
      </c>
      <c r="E898" s="37" t="str">
        <f t="shared" si="377"/>
        <v>-</v>
      </c>
      <c r="F898" s="37" t="str">
        <f t="shared" si="377"/>
        <v>-</v>
      </c>
      <c r="G898" s="37">
        <f t="shared" si="377"/>
        <v>1</v>
      </c>
      <c r="H898" s="37" t="str">
        <f t="shared" si="377"/>
        <v>-</v>
      </c>
      <c r="I898" s="37" t="str">
        <f t="shared" si="377"/>
        <v>-</v>
      </c>
      <c r="J898" s="37" t="str">
        <f t="shared" si="377"/>
        <v>-</v>
      </c>
      <c r="K898" s="37" t="str">
        <f t="shared" si="377"/>
        <v>-</v>
      </c>
      <c r="L898" s="37" t="str">
        <f t="shared" si="377"/>
        <v>-</v>
      </c>
      <c r="M898" s="37">
        <f t="shared" si="377"/>
        <v>2</v>
      </c>
      <c r="N898" s="37" t="str">
        <f t="shared" si="377"/>
        <v>-</v>
      </c>
      <c r="O898" s="37" t="str">
        <f t="shared" si="377"/>
        <v>-</v>
      </c>
      <c r="P898" s="37" t="str">
        <f t="shared" si="377"/>
        <v>-</v>
      </c>
      <c r="Q898" s="37" t="str">
        <f t="shared" si="377"/>
        <v>-</v>
      </c>
      <c r="R898" s="37" t="str">
        <f t="shared" si="377"/>
        <v>-</v>
      </c>
      <c r="S898" s="37" t="str">
        <f t="shared" si="377"/>
        <v>-</v>
      </c>
      <c r="T898" s="44">
        <f>IF(T897&gt;0,(T892+T893)/T897, "-")</f>
        <v>1.5</v>
      </c>
    </row>
    <row r="899" spans="1:20" ht="18" customHeight="1">
      <c r="A899" s="111"/>
      <c r="B899" s="17" t="s">
        <v>37</v>
      </c>
      <c r="C899" s="37" t="s">
        <v>39</v>
      </c>
      <c r="D899" s="37" t="s">
        <v>39</v>
      </c>
      <c r="E899" s="37" t="s">
        <v>39</v>
      </c>
      <c r="F899" s="36" t="s">
        <v>39</v>
      </c>
      <c r="G899" s="36">
        <v>0</v>
      </c>
      <c r="H899" s="37" t="s">
        <v>39</v>
      </c>
      <c r="I899" s="37" t="s">
        <v>39</v>
      </c>
      <c r="J899" s="36" t="s">
        <v>39</v>
      </c>
      <c r="K899" s="36" t="s">
        <v>39</v>
      </c>
      <c r="L899" s="37" t="s">
        <v>39</v>
      </c>
      <c r="M899" s="36">
        <v>1</v>
      </c>
      <c r="N899" s="37" t="s">
        <v>39</v>
      </c>
      <c r="O899" s="37" t="s">
        <v>39</v>
      </c>
      <c r="P899" s="37" t="s">
        <v>39</v>
      </c>
      <c r="Q899" s="37" t="s">
        <v>39</v>
      </c>
      <c r="R899" s="37" t="s">
        <v>39</v>
      </c>
      <c r="S899" s="37" t="s">
        <v>39</v>
      </c>
      <c r="T899" s="40">
        <v>0.5</v>
      </c>
    </row>
    <row r="900" spans="1:20" ht="18" customHeight="1">
      <c r="A900" s="110">
        <v>44746</v>
      </c>
      <c r="B900" s="17" t="s">
        <v>20</v>
      </c>
      <c r="C900" s="10">
        <v>0</v>
      </c>
      <c r="D900" s="10">
        <v>0</v>
      </c>
      <c r="E900" s="10">
        <v>0</v>
      </c>
      <c r="F900" s="10">
        <v>1</v>
      </c>
      <c r="G900" s="10">
        <v>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3</v>
      </c>
    </row>
    <row r="901" spans="1:20" ht="18" customHeight="1">
      <c r="A901" s="111"/>
      <c r="B901" s="17" t="s">
        <v>21</v>
      </c>
      <c r="C901" s="10">
        <v>0</v>
      </c>
      <c r="D901" s="10">
        <v>0</v>
      </c>
      <c r="E901" s="10">
        <v>0</v>
      </c>
      <c r="F901" s="10">
        <v>0</v>
      </c>
      <c r="G901" s="10">
        <v>4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5</v>
      </c>
    </row>
    <row r="902" spans="1:20" ht="18" customHeight="1">
      <c r="A902" s="111"/>
      <c r="B902" s="17" t="s">
        <v>24</v>
      </c>
      <c r="C902" s="10">
        <v>0</v>
      </c>
      <c r="D902" s="10">
        <v>0</v>
      </c>
      <c r="E902" s="10">
        <v>0</v>
      </c>
      <c r="F902" s="10">
        <v>1</v>
      </c>
      <c r="G902" s="10">
        <v>5</v>
      </c>
      <c r="H902" s="10">
        <v>0</v>
      </c>
      <c r="I902" s="10">
        <v>0</v>
      </c>
      <c r="J902" s="10">
        <v>0</v>
      </c>
      <c r="K902" s="10">
        <v>1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7</v>
      </c>
    </row>
    <row r="903" spans="1:20" ht="18" customHeight="1">
      <c r="A903" s="111"/>
      <c r="B903" s="17" t="s">
        <v>25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1">
        <f>SUM(C903:S903)</f>
        <v>1</v>
      </c>
    </row>
    <row r="904" spans="1:20" ht="18" customHeight="1">
      <c r="A904" s="111"/>
      <c r="B904" s="17" t="s">
        <v>26</v>
      </c>
      <c r="C904" s="36" t="str">
        <f>IF(C902+C903&gt;0, C903/(C902+C903), "-")</f>
        <v>-</v>
      </c>
      <c r="D904" s="36" t="str">
        <f t="shared" ref="D904:T904" si="378">IF(D902+D903&gt;0, D903/(D902+D903), "-")</f>
        <v>-</v>
      </c>
      <c r="E904" s="36" t="str">
        <f t="shared" si="378"/>
        <v>-</v>
      </c>
      <c r="F904" s="36">
        <f t="shared" si="378"/>
        <v>0</v>
      </c>
      <c r="G904" s="36">
        <f t="shared" si="378"/>
        <v>0</v>
      </c>
      <c r="H904" s="36" t="str">
        <f t="shared" si="378"/>
        <v>-</v>
      </c>
      <c r="I904" s="36" t="str">
        <f t="shared" si="378"/>
        <v>-</v>
      </c>
      <c r="J904" s="36" t="str">
        <f t="shared" si="378"/>
        <v>-</v>
      </c>
      <c r="K904" s="36">
        <f t="shared" si="378"/>
        <v>0</v>
      </c>
      <c r="L904" s="36" t="str">
        <f t="shared" si="378"/>
        <v>-</v>
      </c>
      <c r="M904" s="36">
        <f t="shared" si="378"/>
        <v>1</v>
      </c>
      <c r="N904" s="36" t="str">
        <f t="shared" si="378"/>
        <v>-</v>
      </c>
      <c r="O904" s="36" t="str">
        <f t="shared" si="378"/>
        <v>-</v>
      </c>
      <c r="P904" s="36" t="str">
        <f t="shared" si="378"/>
        <v>-</v>
      </c>
      <c r="Q904" s="36" t="str">
        <f t="shared" si="378"/>
        <v>-</v>
      </c>
      <c r="R904" s="36" t="str">
        <f t="shared" si="378"/>
        <v>-</v>
      </c>
      <c r="S904" s="36" t="str">
        <f t="shared" si="378"/>
        <v>-</v>
      </c>
      <c r="T904" s="40">
        <f t="shared" si="378"/>
        <v>0.125</v>
      </c>
    </row>
    <row r="905" spans="1:20" ht="18" customHeight="1">
      <c r="A905" s="111"/>
      <c r="B905" s="17" t="s">
        <v>22</v>
      </c>
      <c r="C905" s="10">
        <v>0</v>
      </c>
      <c r="D905" s="10">
        <v>0</v>
      </c>
      <c r="E905" s="10">
        <v>0</v>
      </c>
      <c r="F905" s="14">
        <v>1</v>
      </c>
      <c r="G905" s="10">
        <v>4</v>
      </c>
      <c r="H905" s="10">
        <v>0</v>
      </c>
      <c r="I905" s="10">
        <v>0</v>
      </c>
      <c r="J905" s="10">
        <v>0</v>
      </c>
      <c r="K905" s="10">
        <v>1</v>
      </c>
      <c r="L905" s="10">
        <v>0</v>
      </c>
      <c r="M905" s="10">
        <v>1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1">
        <f>SUM(C905:S905)</f>
        <v>7</v>
      </c>
    </row>
    <row r="906" spans="1:20" ht="18" customHeight="1">
      <c r="A906" s="111"/>
      <c r="B906" s="17" t="s">
        <v>23</v>
      </c>
      <c r="C906" s="37" t="str">
        <f>IF(C905&gt;0,(C900+C901)/C905, "-")</f>
        <v>-</v>
      </c>
      <c r="D906" s="37" t="str">
        <f t="shared" ref="D906:S906" si="379">IF(D905&gt;0,(D900+D901)/D905, "-")</f>
        <v>-</v>
      </c>
      <c r="E906" s="37" t="str">
        <f t="shared" si="379"/>
        <v>-</v>
      </c>
      <c r="F906" s="37">
        <f t="shared" si="379"/>
        <v>1</v>
      </c>
      <c r="G906" s="37">
        <f t="shared" si="379"/>
        <v>1.25</v>
      </c>
      <c r="H906" s="37" t="str">
        <f t="shared" si="379"/>
        <v>-</v>
      </c>
      <c r="I906" s="37" t="str">
        <f t="shared" si="379"/>
        <v>-</v>
      </c>
      <c r="J906" s="37" t="str">
        <f t="shared" si="379"/>
        <v>-</v>
      </c>
      <c r="K906" s="37">
        <f t="shared" si="379"/>
        <v>1</v>
      </c>
      <c r="L906" s="37" t="str">
        <f t="shared" si="379"/>
        <v>-</v>
      </c>
      <c r="M906" s="37">
        <f t="shared" si="379"/>
        <v>1</v>
      </c>
      <c r="N906" s="37" t="str">
        <f t="shared" si="379"/>
        <v>-</v>
      </c>
      <c r="O906" s="37" t="str">
        <f t="shared" si="379"/>
        <v>-</v>
      </c>
      <c r="P906" s="37" t="str">
        <f t="shared" si="379"/>
        <v>-</v>
      </c>
      <c r="Q906" s="37" t="str">
        <f t="shared" si="379"/>
        <v>-</v>
      </c>
      <c r="R906" s="37" t="str">
        <f t="shared" si="379"/>
        <v>-</v>
      </c>
      <c r="S906" s="37" t="str">
        <f t="shared" si="379"/>
        <v>-</v>
      </c>
      <c r="T906" s="44">
        <f>IF(T905&gt;0,(T900+T901)/T905, "-")</f>
        <v>1.1428571428571428</v>
      </c>
    </row>
    <row r="907" spans="1:20" ht="18" customHeight="1">
      <c r="A907" s="111"/>
      <c r="B907" s="17" t="s">
        <v>37</v>
      </c>
      <c r="C907" s="37" t="s">
        <v>39</v>
      </c>
      <c r="D907" s="37" t="s">
        <v>39</v>
      </c>
      <c r="E907" s="37" t="s">
        <v>39</v>
      </c>
      <c r="F907" s="36">
        <v>0</v>
      </c>
      <c r="G907" s="36">
        <v>0.25</v>
      </c>
      <c r="H907" s="37" t="s">
        <v>39</v>
      </c>
      <c r="I907" s="37" t="s">
        <v>39</v>
      </c>
      <c r="J907" s="36" t="s">
        <v>39</v>
      </c>
      <c r="K907" s="36">
        <v>0</v>
      </c>
      <c r="L907" s="36" t="s">
        <v>39</v>
      </c>
      <c r="M907" s="36">
        <v>0</v>
      </c>
      <c r="N907" s="36" t="s">
        <v>39</v>
      </c>
      <c r="O907" s="37" t="s">
        <v>39</v>
      </c>
      <c r="P907" s="37" t="s">
        <v>39</v>
      </c>
      <c r="Q907" s="37" t="s">
        <v>39</v>
      </c>
      <c r="R907" s="37" t="s">
        <v>39</v>
      </c>
      <c r="S907" s="37" t="s">
        <v>39</v>
      </c>
      <c r="T907" s="40">
        <v>0.1429</v>
      </c>
    </row>
    <row r="908" spans="1:20" ht="18" customHeight="1">
      <c r="A908" s="110">
        <v>44747</v>
      </c>
      <c r="B908" s="17" t="s">
        <v>20</v>
      </c>
      <c r="C908" s="10">
        <v>1</v>
      </c>
      <c r="D908" s="10">
        <v>3</v>
      </c>
      <c r="E908" s="10">
        <v>0</v>
      </c>
      <c r="F908" s="10">
        <v>1</v>
      </c>
      <c r="G908" s="10">
        <v>1</v>
      </c>
      <c r="H908" s="10">
        <v>0</v>
      </c>
      <c r="I908" s="10">
        <v>0</v>
      </c>
      <c r="J908" s="10">
        <v>1</v>
      </c>
      <c r="K908" s="10">
        <v>0</v>
      </c>
      <c r="L908" s="10">
        <v>1</v>
      </c>
      <c r="M908" s="10">
        <v>1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9</v>
      </c>
    </row>
    <row r="909" spans="1:20" ht="18" customHeight="1">
      <c r="A909" s="111"/>
      <c r="B909" s="17" t="s">
        <v>21</v>
      </c>
      <c r="C909" s="10">
        <v>0</v>
      </c>
      <c r="D909" s="10">
        <v>0</v>
      </c>
      <c r="E909" s="10">
        <v>0</v>
      </c>
      <c r="F909" s="10">
        <v>4</v>
      </c>
      <c r="G909" s="10">
        <v>7</v>
      </c>
      <c r="H909" s="10">
        <v>0</v>
      </c>
      <c r="I909" s="10">
        <v>1</v>
      </c>
      <c r="J909" s="10">
        <v>1</v>
      </c>
      <c r="K909" s="10">
        <v>0</v>
      </c>
      <c r="L909" s="10">
        <v>0</v>
      </c>
      <c r="M909" s="10">
        <v>2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15</v>
      </c>
    </row>
    <row r="910" spans="1:20" ht="18" customHeight="1">
      <c r="A910" s="111"/>
      <c r="B910" s="17" t="s">
        <v>24</v>
      </c>
      <c r="C910" s="10">
        <v>1</v>
      </c>
      <c r="D910" s="10">
        <v>3</v>
      </c>
      <c r="E910" s="10">
        <v>0</v>
      </c>
      <c r="F910" s="10">
        <v>5</v>
      </c>
      <c r="G910" s="10">
        <v>8</v>
      </c>
      <c r="H910" s="10">
        <v>0</v>
      </c>
      <c r="I910" s="10">
        <v>1</v>
      </c>
      <c r="J910" s="10">
        <v>2</v>
      </c>
      <c r="K910" s="10">
        <v>0</v>
      </c>
      <c r="L910" s="10">
        <v>1</v>
      </c>
      <c r="M910" s="10">
        <v>3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24</v>
      </c>
    </row>
    <row r="911" spans="1:20" ht="18" customHeight="1">
      <c r="A911" s="111"/>
      <c r="B911" s="17" t="s">
        <v>25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1">
        <f>SUM(C911:S911)</f>
        <v>0</v>
      </c>
    </row>
    <row r="912" spans="1:20" ht="18" customHeight="1">
      <c r="A912" s="111"/>
      <c r="B912" s="17" t="s">
        <v>26</v>
      </c>
      <c r="C912" s="36">
        <f>IF(C910+C911&gt;0, C911/(C910+C911), "-")</f>
        <v>0</v>
      </c>
      <c r="D912" s="36">
        <f t="shared" ref="D912:T912" si="380">IF(D910+D911&gt;0, D911/(D910+D911), "-")</f>
        <v>0</v>
      </c>
      <c r="E912" s="36" t="str">
        <f t="shared" si="380"/>
        <v>-</v>
      </c>
      <c r="F912" s="36">
        <f t="shared" si="380"/>
        <v>0</v>
      </c>
      <c r="G912" s="36">
        <f t="shared" si="380"/>
        <v>0</v>
      </c>
      <c r="H912" s="36" t="str">
        <f t="shared" si="380"/>
        <v>-</v>
      </c>
      <c r="I912" s="36">
        <f t="shared" si="380"/>
        <v>0</v>
      </c>
      <c r="J912" s="36">
        <f t="shared" si="380"/>
        <v>0</v>
      </c>
      <c r="K912" s="36" t="str">
        <f t="shared" si="380"/>
        <v>-</v>
      </c>
      <c r="L912" s="36">
        <f t="shared" si="380"/>
        <v>0</v>
      </c>
      <c r="M912" s="36">
        <f t="shared" si="380"/>
        <v>0</v>
      </c>
      <c r="N912" s="36" t="str">
        <f t="shared" si="380"/>
        <v>-</v>
      </c>
      <c r="O912" s="36" t="str">
        <f t="shared" si="380"/>
        <v>-</v>
      </c>
      <c r="P912" s="36" t="str">
        <f t="shared" si="380"/>
        <v>-</v>
      </c>
      <c r="Q912" s="36" t="str">
        <f t="shared" si="380"/>
        <v>-</v>
      </c>
      <c r="R912" s="36" t="str">
        <f t="shared" si="380"/>
        <v>-</v>
      </c>
      <c r="S912" s="36" t="str">
        <f t="shared" si="380"/>
        <v>-</v>
      </c>
      <c r="T912" s="40">
        <f t="shared" si="380"/>
        <v>0</v>
      </c>
    </row>
    <row r="913" spans="1:20" ht="18" customHeight="1">
      <c r="A913" s="111"/>
      <c r="B913" s="17" t="s">
        <v>22</v>
      </c>
      <c r="C913" s="10">
        <v>1</v>
      </c>
      <c r="D913" s="10">
        <v>3</v>
      </c>
      <c r="E913" s="10">
        <v>0</v>
      </c>
      <c r="F913" s="14">
        <v>5</v>
      </c>
      <c r="G913" s="10">
        <v>7</v>
      </c>
      <c r="H913" s="10">
        <v>0</v>
      </c>
      <c r="I913" s="10">
        <v>1</v>
      </c>
      <c r="J913" s="10">
        <v>2</v>
      </c>
      <c r="K913" s="10">
        <v>0</v>
      </c>
      <c r="L913" s="10">
        <v>1</v>
      </c>
      <c r="M913" s="10">
        <v>3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1">
        <f>SUM(C913:S913)</f>
        <v>23</v>
      </c>
    </row>
    <row r="914" spans="1:20" ht="18" customHeight="1">
      <c r="A914" s="111"/>
      <c r="B914" s="17" t="s">
        <v>23</v>
      </c>
      <c r="C914" s="37">
        <f>IF(C913&gt;0,(C908+C909)/C913, "-")</f>
        <v>1</v>
      </c>
      <c r="D914" s="37">
        <f t="shared" ref="D914:S914" si="381">IF(D913&gt;0,(D908+D909)/D913, "-")</f>
        <v>1</v>
      </c>
      <c r="E914" s="37" t="str">
        <f t="shared" si="381"/>
        <v>-</v>
      </c>
      <c r="F914" s="37">
        <f t="shared" si="381"/>
        <v>1</v>
      </c>
      <c r="G914" s="37">
        <f t="shared" si="381"/>
        <v>1.1428571428571428</v>
      </c>
      <c r="H914" s="37" t="str">
        <f t="shared" si="381"/>
        <v>-</v>
      </c>
      <c r="I914" s="37">
        <f t="shared" si="381"/>
        <v>1</v>
      </c>
      <c r="J914" s="37">
        <f t="shared" si="381"/>
        <v>1</v>
      </c>
      <c r="K914" s="37" t="str">
        <f t="shared" si="381"/>
        <v>-</v>
      </c>
      <c r="L914" s="37">
        <f t="shared" si="381"/>
        <v>1</v>
      </c>
      <c r="M914" s="37">
        <f t="shared" si="381"/>
        <v>1</v>
      </c>
      <c r="N914" s="37" t="str">
        <f t="shared" si="381"/>
        <v>-</v>
      </c>
      <c r="O914" s="37" t="str">
        <f t="shared" si="381"/>
        <v>-</v>
      </c>
      <c r="P914" s="37" t="str">
        <f t="shared" si="381"/>
        <v>-</v>
      </c>
      <c r="Q914" s="37" t="str">
        <f t="shared" si="381"/>
        <v>-</v>
      </c>
      <c r="R914" s="37" t="str">
        <f t="shared" si="381"/>
        <v>-</v>
      </c>
      <c r="S914" s="37" t="str">
        <f t="shared" si="381"/>
        <v>-</v>
      </c>
      <c r="T914" s="44">
        <f>IF(T913&gt;0,(T908+T909)/T913, "-")</f>
        <v>1.0434782608695652</v>
      </c>
    </row>
    <row r="915" spans="1:20" ht="18" customHeight="1">
      <c r="A915" s="111"/>
      <c r="B915" s="17" t="s">
        <v>37</v>
      </c>
      <c r="C915" s="36">
        <v>0</v>
      </c>
      <c r="D915" s="36">
        <v>0</v>
      </c>
      <c r="E915" s="37" t="s">
        <v>39</v>
      </c>
      <c r="F915" s="36">
        <v>0</v>
      </c>
      <c r="G915" s="36">
        <v>0.1429</v>
      </c>
      <c r="H915" s="37" t="s">
        <v>39</v>
      </c>
      <c r="I915" s="36">
        <v>0</v>
      </c>
      <c r="J915" s="36">
        <v>0</v>
      </c>
      <c r="K915" s="37" t="s">
        <v>39</v>
      </c>
      <c r="L915" s="36">
        <v>0</v>
      </c>
      <c r="M915" s="36">
        <v>0</v>
      </c>
      <c r="N915" s="37" t="s">
        <v>39</v>
      </c>
      <c r="O915" s="37" t="s">
        <v>39</v>
      </c>
      <c r="P915" s="37" t="s">
        <v>39</v>
      </c>
      <c r="Q915" s="37" t="s">
        <v>39</v>
      </c>
      <c r="R915" s="37" t="s">
        <v>39</v>
      </c>
      <c r="S915" s="37" t="s">
        <v>39</v>
      </c>
      <c r="T915" s="40">
        <v>4.3499999999999997E-2</v>
      </c>
    </row>
    <row r="916" spans="1:20" ht="18" customHeight="1">
      <c r="A916" s="110">
        <v>44748</v>
      </c>
      <c r="B916" s="17" t="s">
        <v>20</v>
      </c>
      <c r="C916" s="10">
        <v>1</v>
      </c>
      <c r="D916" s="10">
        <v>2</v>
      </c>
      <c r="E916" s="10">
        <v>2</v>
      </c>
      <c r="F916" s="10">
        <v>4</v>
      </c>
      <c r="G916" s="10">
        <v>1</v>
      </c>
      <c r="H916" s="10">
        <v>1</v>
      </c>
      <c r="I916" s="10">
        <v>4</v>
      </c>
      <c r="J916" s="10">
        <v>2</v>
      </c>
      <c r="K916" s="10">
        <v>9</v>
      </c>
      <c r="L916" s="10">
        <v>1</v>
      </c>
      <c r="M916" s="10">
        <v>4</v>
      </c>
      <c r="N916" s="10">
        <v>0</v>
      </c>
      <c r="O916" s="10">
        <v>1</v>
      </c>
      <c r="P916" s="10">
        <v>0</v>
      </c>
      <c r="Q916" s="10">
        <v>0</v>
      </c>
      <c r="R916" s="10">
        <v>0</v>
      </c>
      <c r="S916" s="10">
        <v>0</v>
      </c>
      <c r="T916" s="11">
        <f>SUM(C916:S916)</f>
        <v>32</v>
      </c>
    </row>
    <row r="917" spans="1:20" ht="18" customHeight="1">
      <c r="A917" s="111"/>
      <c r="B917" s="17" t="s">
        <v>21</v>
      </c>
      <c r="C917" s="10">
        <v>1</v>
      </c>
      <c r="D917" s="10">
        <v>0</v>
      </c>
      <c r="E917" s="10">
        <v>0</v>
      </c>
      <c r="F917" s="10">
        <v>2</v>
      </c>
      <c r="G917" s="10">
        <v>12</v>
      </c>
      <c r="H917" s="10">
        <v>0</v>
      </c>
      <c r="I917" s="10">
        <v>0</v>
      </c>
      <c r="J917" s="10">
        <v>1</v>
      </c>
      <c r="K917" s="10">
        <v>2</v>
      </c>
      <c r="L917" s="10">
        <v>0</v>
      </c>
      <c r="M917" s="10">
        <v>1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22</v>
      </c>
    </row>
    <row r="918" spans="1:20" ht="18" customHeight="1">
      <c r="A918" s="111"/>
      <c r="B918" s="17" t="s">
        <v>24</v>
      </c>
      <c r="C918" s="10">
        <v>2</v>
      </c>
      <c r="D918" s="10">
        <v>2</v>
      </c>
      <c r="E918" s="10">
        <v>2</v>
      </c>
      <c r="F918" s="10">
        <v>6</v>
      </c>
      <c r="G918" s="10">
        <v>13</v>
      </c>
      <c r="H918" s="10">
        <v>0</v>
      </c>
      <c r="I918" s="10">
        <v>4</v>
      </c>
      <c r="J918" s="10">
        <v>3</v>
      </c>
      <c r="K918" s="10">
        <v>11</v>
      </c>
      <c r="L918" s="10">
        <v>1</v>
      </c>
      <c r="M918" s="10">
        <v>5</v>
      </c>
      <c r="N918" s="10">
        <v>0</v>
      </c>
      <c r="O918" s="10">
        <v>2</v>
      </c>
      <c r="P918" s="10">
        <v>0</v>
      </c>
      <c r="Q918" s="10">
        <v>1</v>
      </c>
      <c r="R918" s="10">
        <v>0</v>
      </c>
      <c r="S918" s="10">
        <v>0</v>
      </c>
      <c r="T918" s="11">
        <f>SUM(C918:S918)</f>
        <v>52</v>
      </c>
    </row>
    <row r="919" spans="1:20" ht="18" customHeight="1">
      <c r="A919" s="111"/>
      <c r="B919" s="17" t="s">
        <v>25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1</v>
      </c>
      <c r="P919" s="10">
        <v>0</v>
      </c>
      <c r="Q919" s="10">
        <v>0</v>
      </c>
      <c r="R919" s="10">
        <v>0</v>
      </c>
      <c r="S919" s="10">
        <v>0</v>
      </c>
      <c r="T919" s="11">
        <f>SUM(C919:S919)</f>
        <v>2</v>
      </c>
    </row>
    <row r="920" spans="1:20" ht="18" customHeight="1">
      <c r="A920" s="111"/>
      <c r="B920" s="17" t="s">
        <v>26</v>
      </c>
      <c r="C920" s="36">
        <f>IF(C918+C919&gt;0, C919/(C918+C919), "-")</f>
        <v>0</v>
      </c>
      <c r="D920" s="36">
        <f t="shared" ref="D920:T920" si="382">IF(D918+D919&gt;0, D919/(D918+D919), "-")</f>
        <v>0</v>
      </c>
      <c r="E920" s="36">
        <f t="shared" si="382"/>
        <v>0</v>
      </c>
      <c r="F920" s="36">
        <f t="shared" si="382"/>
        <v>0</v>
      </c>
      <c r="G920" s="36">
        <f t="shared" si="382"/>
        <v>0</v>
      </c>
      <c r="H920" s="36">
        <f t="shared" si="382"/>
        <v>1</v>
      </c>
      <c r="I920" s="36">
        <f t="shared" si="382"/>
        <v>0</v>
      </c>
      <c r="J920" s="36">
        <f t="shared" si="382"/>
        <v>0</v>
      </c>
      <c r="K920" s="36">
        <f t="shared" si="382"/>
        <v>0</v>
      </c>
      <c r="L920" s="36">
        <f t="shared" si="382"/>
        <v>0</v>
      </c>
      <c r="M920" s="36">
        <f t="shared" si="382"/>
        <v>0</v>
      </c>
      <c r="N920" s="36" t="str">
        <f t="shared" si="382"/>
        <v>-</v>
      </c>
      <c r="O920" s="36">
        <f t="shared" si="382"/>
        <v>0.33333333333333331</v>
      </c>
      <c r="P920" s="36" t="str">
        <f t="shared" si="382"/>
        <v>-</v>
      </c>
      <c r="Q920" s="36">
        <f t="shared" si="382"/>
        <v>0</v>
      </c>
      <c r="R920" s="36" t="str">
        <f t="shared" si="382"/>
        <v>-</v>
      </c>
      <c r="S920" s="36" t="str">
        <f t="shared" si="382"/>
        <v>-</v>
      </c>
      <c r="T920" s="40">
        <f t="shared" si="382"/>
        <v>3.7037037037037035E-2</v>
      </c>
    </row>
    <row r="921" spans="1:20" ht="18" customHeight="1">
      <c r="A921" s="111"/>
      <c r="B921" s="17" t="s">
        <v>22</v>
      </c>
      <c r="C921" s="10">
        <v>2</v>
      </c>
      <c r="D921" s="10">
        <v>2</v>
      </c>
      <c r="E921" s="10">
        <v>2</v>
      </c>
      <c r="F921" s="14">
        <v>5</v>
      </c>
      <c r="G921" s="10">
        <v>12</v>
      </c>
      <c r="H921" s="10">
        <v>1</v>
      </c>
      <c r="I921" s="10">
        <v>4</v>
      </c>
      <c r="J921" s="10">
        <v>3</v>
      </c>
      <c r="K921" s="10">
        <v>10</v>
      </c>
      <c r="L921" s="10">
        <v>1</v>
      </c>
      <c r="M921" s="10">
        <v>5</v>
      </c>
      <c r="N921" s="10">
        <v>0</v>
      </c>
      <c r="O921" s="10">
        <v>3</v>
      </c>
      <c r="P921" s="10">
        <v>0</v>
      </c>
      <c r="Q921" s="10">
        <v>1</v>
      </c>
      <c r="R921" s="10">
        <v>0</v>
      </c>
      <c r="S921" s="10">
        <v>0</v>
      </c>
      <c r="T921" s="11">
        <f>SUM(C921:S921)</f>
        <v>51</v>
      </c>
    </row>
    <row r="922" spans="1:20" ht="18" customHeight="1">
      <c r="A922" s="111"/>
      <c r="B922" s="17" t="s">
        <v>23</v>
      </c>
      <c r="C922" s="37">
        <f>IF(C921&gt;0,(C916+C917)/C921, "-")</f>
        <v>1</v>
      </c>
      <c r="D922" s="37">
        <f t="shared" ref="D922:S922" si="383">IF(D921&gt;0,(D916+D917)/D921, "-")</f>
        <v>1</v>
      </c>
      <c r="E922" s="37">
        <f t="shared" si="383"/>
        <v>1</v>
      </c>
      <c r="F922" s="37">
        <f t="shared" si="383"/>
        <v>1.2</v>
      </c>
      <c r="G922" s="37">
        <f t="shared" si="383"/>
        <v>1.0833333333333333</v>
      </c>
      <c r="H922" s="37">
        <f t="shared" si="383"/>
        <v>1</v>
      </c>
      <c r="I922" s="37">
        <f t="shared" si="383"/>
        <v>1</v>
      </c>
      <c r="J922" s="37">
        <f t="shared" si="383"/>
        <v>1</v>
      </c>
      <c r="K922" s="37">
        <f t="shared" si="383"/>
        <v>1.1000000000000001</v>
      </c>
      <c r="L922" s="37">
        <f t="shared" si="383"/>
        <v>1</v>
      </c>
      <c r="M922" s="37">
        <f t="shared" si="383"/>
        <v>1</v>
      </c>
      <c r="N922" s="37" t="str">
        <f t="shared" si="383"/>
        <v>-</v>
      </c>
      <c r="O922" s="37">
        <f t="shared" si="383"/>
        <v>1</v>
      </c>
      <c r="P922" s="37" t="str">
        <f t="shared" si="383"/>
        <v>-</v>
      </c>
      <c r="Q922" s="37">
        <f t="shared" si="383"/>
        <v>1</v>
      </c>
      <c r="R922" s="37" t="str">
        <f t="shared" si="383"/>
        <v>-</v>
      </c>
      <c r="S922" s="37" t="str">
        <f t="shared" si="383"/>
        <v>-</v>
      </c>
      <c r="T922" s="44">
        <f>IF(T921&gt;0,(T916+T917)/T921, "-")</f>
        <v>1.0588235294117647</v>
      </c>
    </row>
    <row r="923" spans="1:20" ht="18" customHeight="1">
      <c r="A923" s="111"/>
      <c r="B923" s="17" t="s">
        <v>37</v>
      </c>
      <c r="C923" s="36">
        <v>0.5</v>
      </c>
      <c r="D923" s="36">
        <v>0.5</v>
      </c>
      <c r="E923" s="36">
        <v>0</v>
      </c>
      <c r="F923" s="36">
        <v>0</v>
      </c>
      <c r="G923" s="36">
        <v>0.16669999999999999</v>
      </c>
      <c r="H923" s="36">
        <v>0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7" t="s">
        <v>39</v>
      </c>
      <c r="O923" s="36">
        <v>0</v>
      </c>
      <c r="P923" s="37" t="s">
        <v>39</v>
      </c>
      <c r="Q923" s="36">
        <v>0</v>
      </c>
      <c r="R923" s="37" t="s">
        <v>39</v>
      </c>
      <c r="S923" s="37" t="s">
        <v>39</v>
      </c>
      <c r="T923" s="40">
        <v>7.8399999999999997E-2</v>
      </c>
    </row>
    <row r="924" spans="1:20" ht="18" customHeight="1">
      <c r="A924" s="110">
        <v>44749</v>
      </c>
      <c r="B924" s="17" t="s">
        <v>20</v>
      </c>
      <c r="C924" s="10">
        <v>1</v>
      </c>
      <c r="D924" s="10">
        <v>4</v>
      </c>
      <c r="E924" s="10">
        <v>0</v>
      </c>
      <c r="F924" s="10">
        <v>0</v>
      </c>
      <c r="G924" s="10">
        <v>1</v>
      </c>
      <c r="H924" s="10">
        <v>2</v>
      </c>
      <c r="I924" s="10">
        <v>0</v>
      </c>
      <c r="J924" s="10">
        <v>4</v>
      </c>
      <c r="K924" s="10">
        <v>3</v>
      </c>
      <c r="L924" s="10">
        <v>0</v>
      </c>
      <c r="M924" s="10">
        <v>2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1">
        <f>SUM(C924:S924)</f>
        <v>17</v>
      </c>
    </row>
    <row r="925" spans="1:20" ht="18" customHeight="1">
      <c r="A925" s="111"/>
      <c r="B925" s="17" t="s">
        <v>21</v>
      </c>
      <c r="C925" s="10">
        <v>0</v>
      </c>
      <c r="D925" s="10">
        <v>2</v>
      </c>
      <c r="E925" s="10">
        <v>5</v>
      </c>
      <c r="F925" s="10">
        <v>3</v>
      </c>
      <c r="G925" s="10">
        <v>4</v>
      </c>
      <c r="H925" s="10">
        <v>3</v>
      </c>
      <c r="I925" s="10">
        <v>0</v>
      </c>
      <c r="J925" s="10">
        <v>1</v>
      </c>
      <c r="K925" s="10">
        <v>3</v>
      </c>
      <c r="L925" s="10">
        <v>1</v>
      </c>
      <c r="M925" s="10">
        <v>5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28</v>
      </c>
    </row>
    <row r="926" spans="1:20" ht="18" customHeight="1">
      <c r="A926" s="111"/>
      <c r="B926" s="17" t="s">
        <v>24</v>
      </c>
      <c r="C926" s="10">
        <v>1</v>
      </c>
      <c r="D926" s="10">
        <v>6</v>
      </c>
      <c r="E926" s="10">
        <v>5</v>
      </c>
      <c r="F926" s="10">
        <v>3</v>
      </c>
      <c r="G926" s="10">
        <v>5</v>
      </c>
      <c r="H926" s="10">
        <v>5</v>
      </c>
      <c r="I926" s="10">
        <v>0</v>
      </c>
      <c r="J926" s="10">
        <v>5</v>
      </c>
      <c r="K926" s="10">
        <v>6</v>
      </c>
      <c r="L926" s="10">
        <v>1</v>
      </c>
      <c r="M926" s="10">
        <v>7</v>
      </c>
      <c r="N926" s="10">
        <v>0</v>
      </c>
      <c r="O926" s="10">
        <v>0</v>
      </c>
      <c r="P926" s="10">
        <v>1</v>
      </c>
      <c r="Q926" s="10">
        <v>0</v>
      </c>
      <c r="R926" s="10">
        <v>0</v>
      </c>
      <c r="S926" s="10">
        <v>0</v>
      </c>
      <c r="T926" s="11">
        <f>SUM(C926:S926)</f>
        <v>45</v>
      </c>
    </row>
    <row r="927" spans="1:20" ht="18" customHeight="1">
      <c r="A927" s="111"/>
      <c r="B927" s="17" t="s">
        <v>25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1">
        <f>SUM(C927:S927)</f>
        <v>0</v>
      </c>
    </row>
    <row r="928" spans="1:20" ht="18" customHeight="1">
      <c r="A928" s="111"/>
      <c r="B928" s="17" t="s">
        <v>26</v>
      </c>
      <c r="C928" s="36">
        <f>IF(C926+C927&gt;0, C927/(C926+C927), "-")</f>
        <v>0</v>
      </c>
      <c r="D928" s="36">
        <f t="shared" ref="D928:T928" si="384">IF(D926+D927&gt;0, D927/(D926+D927), "-")</f>
        <v>0</v>
      </c>
      <c r="E928" s="36">
        <f t="shared" si="384"/>
        <v>0</v>
      </c>
      <c r="F928" s="36">
        <f t="shared" si="384"/>
        <v>0</v>
      </c>
      <c r="G928" s="36">
        <f t="shared" si="384"/>
        <v>0</v>
      </c>
      <c r="H928" s="36">
        <f t="shared" si="384"/>
        <v>0</v>
      </c>
      <c r="I928" s="36" t="str">
        <f t="shared" si="384"/>
        <v>-</v>
      </c>
      <c r="J928" s="36">
        <f t="shared" si="384"/>
        <v>0</v>
      </c>
      <c r="K928" s="36">
        <f t="shared" si="384"/>
        <v>0</v>
      </c>
      <c r="L928" s="36">
        <f t="shared" si="384"/>
        <v>0</v>
      </c>
      <c r="M928" s="36">
        <f t="shared" si="384"/>
        <v>0</v>
      </c>
      <c r="N928" s="36" t="str">
        <f t="shared" si="384"/>
        <v>-</v>
      </c>
      <c r="O928" s="36" t="str">
        <f t="shared" si="384"/>
        <v>-</v>
      </c>
      <c r="P928" s="36">
        <f t="shared" si="384"/>
        <v>0</v>
      </c>
      <c r="Q928" s="36" t="str">
        <f t="shared" si="384"/>
        <v>-</v>
      </c>
      <c r="R928" s="36" t="str">
        <f t="shared" si="384"/>
        <v>-</v>
      </c>
      <c r="S928" s="36" t="str">
        <f t="shared" si="384"/>
        <v>-</v>
      </c>
      <c r="T928" s="40">
        <f t="shared" si="384"/>
        <v>0</v>
      </c>
    </row>
    <row r="929" spans="1:20" ht="18" customHeight="1">
      <c r="A929" s="111"/>
      <c r="B929" s="17" t="s">
        <v>22</v>
      </c>
      <c r="C929" s="10">
        <v>1</v>
      </c>
      <c r="D929" s="10">
        <v>3</v>
      </c>
      <c r="E929" s="10">
        <v>3</v>
      </c>
      <c r="F929" s="14">
        <v>3</v>
      </c>
      <c r="G929" s="10">
        <v>5</v>
      </c>
      <c r="H929" s="10">
        <v>5</v>
      </c>
      <c r="I929" s="10">
        <v>0</v>
      </c>
      <c r="J929" s="10">
        <v>5</v>
      </c>
      <c r="K929" s="10">
        <v>6</v>
      </c>
      <c r="L929" s="10">
        <v>1</v>
      </c>
      <c r="M929" s="10">
        <v>7</v>
      </c>
      <c r="N929" s="10">
        <v>0</v>
      </c>
      <c r="O929" s="10">
        <v>0</v>
      </c>
      <c r="P929" s="10">
        <v>1</v>
      </c>
      <c r="Q929" s="10">
        <v>0</v>
      </c>
      <c r="R929" s="10">
        <v>0</v>
      </c>
      <c r="S929" s="10">
        <v>0</v>
      </c>
      <c r="T929" s="11">
        <f>SUM(C929:S929)</f>
        <v>40</v>
      </c>
    </row>
    <row r="930" spans="1:20" ht="18" customHeight="1">
      <c r="A930" s="111"/>
      <c r="B930" s="17" t="s">
        <v>23</v>
      </c>
      <c r="C930" s="37">
        <f>IF(C929&gt;0,(C924+C925)/C929, "-")</f>
        <v>1</v>
      </c>
      <c r="D930" s="37">
        <f t="shared" ref="D930:S930" si="385">IF(D929&gt;0,(D924+D925)/D929, "-")</f>
        <v>2</v>
      </c>
      <c r="E930" s="37">
        <f t="shared" si="385"/>
        <v>1.6666666666666667</v>
      </c>
      <c r="F930" s="37">
        <f t="shared" si="385"/>
        <v>1</v>
      </c>
      <c r="G930" s="37">
        <f t="shared" si="385"/>
        <v>1</v>
      </c>
      <c r="H930" s="37">
        <f t="shared" si="385"/>
        <v>1</v>
      </c>
      <c r="I930" s="37" t="str">
        <f t="shared" si="385"/>
        <v>-</v>
      </c>
      <c r="J930" s="37">
        <f t="shared" si="385"/>
        <v>1</v>
      </c>
      <c r="K930" s="37">
        <f t="shared" si="385"/>
        <v>1</v>
      </c>
      <c r="L930" s="37">
        <f t="shared" si="385"/>
        <v>1</v>
      </c>
      <c r="M930" s="37">
        <f t="shared" si="385"/>
        <v>1</v>
      </c>
      <c r="N930" s="37" t="str">
        <f t="shared" si="385"/>
        <v>-</v>
      </c>
      <c r="O930" s="37" t="str">
        <f t="shared" si="385"/>
        <v>-</v>
      </c>
      <c r="P930" s="37">
        <f t="shared" si="385"/>
        <v>1</v>
      </c>
      <c r="Q930" s="37" t="str">
        <f t="shared" si="385"/>
        <v>-</v>
      </c>
      <c r="R930" s="37" t="str">
        <f t="shared" si="385"/>
        <v>-</v>
      </c>
      <c r="S930" s="37" t="str">
        <f t="shared" si="385"/>
        <v>-</v>
      </c>
      <c r="T930" s="44">
        <f>IF(T929&gt;0,(T924+T925)/T929, "-")</f>
        <v>1.125</v>
      </c>
    </row>
    <row r="931" spans="1:20" ht="18" customHeight="1">
      <c r="A931" s="111"/>
      <c r="B931" s="17" t="s">
        <v>37</v>
      </c>
      <c r="C931" s="36">
        <v>0</v>
      </c>
      <c r="D931" s="36">
        <v>0.33329999999999999</v>
      </c>
      <c r="E931" s="36">
        <v>0.66669999999999996</v>
      </c>
      <c r="F931" s="36">
        <v>0.33329999999999999</v>
      </c>
      <c r="G931" s="36">
        <v>0.2</v>
      </c>
      <c r="H931" s="36">
        <v>0</v>
      </c>
      <c r="I931" s="37" t="s">
        <v>39</v>
      </c>
      <c r="J931" s="36">
        <v>0.2</v>
      </c>
      <c r="K931" s="36">
        <v>0.16669999999999999</v>
      </c>
      <c r="L931" s="36">
        <v>0</v>
      </c>
      <c r="M931" s="36">
        <v>0</v>
      </c>
      <c r="N931" s="37" t="s">
        <v>39</v>
      </c>
      <c r="O931" s="37" t="s">
        <v>39</v>
      </c>
      <c r="P931" s="36">
        <v>0</v>
      </c>
      <c r="Q931" s="37" t="s">
        <v>39</v>
      </c>
      <c r="R931" s="37" t="s">
        <v>39</v>
      </c>
      <c r="S931" s="37" t="s">
        <v>39</v>
      </c>
      <c r="T931" s="40">
        <v>0.17499999999999999</v>
      </c>
    </row>
    <row r="932" spans="1:20" ht="18" customHeight="1">
      <c r="A932" s="110">
        <v>44750</v>
      </c>
      <c r="B932" s="17" t="s">
        <v>20</v>
      </c>
      <c r="C932" s="10">
        <v>1</v>
      </c>
      <c r="D932" s="10">
        <v>0</v>
      </c>
      <c r="E932" s="10">
        <v>0</v>
      </c>
      <c r="F932" s="10">
        <v>0</v>
      </c>
      <c r="G932" s="10">
        <v>1</v>
      </c>
      <c r="H932" s="10">
        <v>1</v>
      </c>
      <c r="I932" s="10">
        <v>0</v>
      </c>
      <c r="J932" s="10">
        <v>2</v>
      </c>
      <c r="K932" s="10">
        <v>0</v>
      </c>
      <c r="L932" s="10">
        <v>0</v>
      </c>
      <c r="M932" s="10">
        <v>6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1">
        <f>SUM(C932:S932)</f>
        <v>11</v>
      </c>
    </row>
    <row r="933" spans="1:20" ht="18" customHeight="1">
      <c r="A933" s="111"/>
      <c r="B933" s="17" t="s">
        <v>21</v>
      </c>
      <c r="C933" s="10">
        <v>2</v>
      </c>
      <c r="D933" s="10">
        <v>3</v>
      </c>
      <c r="E933" s="10">
        <v>0</v>
      </c>
      <c r="F933" s="10">
        <v>1</v>
      </c>
      <c r="G933" s="10">
        <v>12</v>
      </c>
      <c r="H933" s="10">
        <v>1</v>
      </c>
      <c r="I933" s="10">
        <v>0</v>
      </c>
      <c r="J933" s="10">
        <v>7</v>
      </c>
      <c r="K933" s="10">
        <v>7</v>
      </c>
      <c r="L933" s="10">
        <v>3</v>
      </c>
      <c r="M933" s="10">
        <v>9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48</v>
      </c>
    </row>
    <row r="934" spans="1:20" ht="18" customHeight="1">
      <c r="A934" s="111"/>
      <c r="B934" s="17" t="s">
        <v>24</v>
      </c>
      <c r="C934" s="10">
        <v>3</v>
      </c>
      <c r="D934" s="10">
        <v>3</v>
      </c>
      <c r="E934" s="10">
        <v>0</v>
      </c>
      <c r="F934" s="10">
        <v>1</v>
      </c>
      <c r="G934" s="10">
        <v>13</v>
      </c>
      <c r="H934" s="10">
        <v>2</v>
      </c>
      <c r="I934" s="10">
        <v>0</v>
      </c>
      <c r="J934" s="10">
        <v>9</v>
      </c>
      <c r="K934" s="10">
        <v>7</v>
      </c>
      <c r="L934" s="10">
        <v>3</v>
      </c>
      <c r="M934" s="10">
        <v>14</v>
      </c>
      <c r="N934" s="10">
        <v>1</v>
      </c>
      <c r="O934" s="10">
        <v>1</v>
      </c>
      <c r="P934" s="10">
        <v>1</v>
      </c>
      <c r="Q934" s="10">
        <v>0</v>
      </c>
      <c r="R934" s="10">
        <v>0</v>
      </c>
      <c r="S934" s="10">
        <v>0</v>
      </c>
      <c r="T934" s="11">
        <f>SUM(C934:S934)</f>
        <v>58</v>
      </c>
    </row>
    <row r="935" spans="1:20" ht="18" customHeight="1">
      <c r="A935" s="111"/>
      <c r="B935" s="17" t="s">
        <v>25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1">
        <f>SUM(C935:S935)</f>
        <v>1</v>
      </c>
    </row>
    <row r="936" spans="1:20" ht="18" customHeight="1">
      <c r="A936" s="111"/>
      <c r="B936" s="17" t="s">
        <v>26</v>
      </c>
      <c r="C936" s="36">
        <f>IF(C934+C935&gt;0, C935/(C934+C935), "-")</f>
        <v>0</v>
      </c>
      <c r="D936" s="36">
        <f t="shared" ref="D936:T936" si="386">IF(D934+D935&gt;0, D935/(D934+D935), "-")</f>
        <v>0</v>
      </c>
      <c r="E936" s="36" t="str">
        <f t="shared" si="386"/>
        <v>-</v>
      </c>
      <c r="F936" s="36">
        <f t="shared" si="386"/>
        <v>0</v>
      </c>
      <c r="G936" s="36">
        <f t="shared" si="386"/>
        <v>0</v>
      </c>
      <c r="H936" s="36">
        <f t="shared" si="386"/>
        <v>0</v>
      </c>
      <c r="I936" s="36" t="str">
        <f t="shared" si="386"/>
        <v>-</v>
      </c>
      <c r="J936" s="36">
        <f t="shared" si="386"/>
        <v>0</v>
      </c>
      <c r="K936" s="36">
        <f t="shared" si="386"/>
        <v>0</v>
      </c>
      <c r="L936" s="36">
        <f t="shared" si="386"/>
        <v>0</v>
      </c>
      <c r="M936" s="36">
        <f t="shared" si="386"/>
        <v>6.6666666666666666E-2</v>
      </c>
      <c r="N936" s="36">
        <f t="shared" si="386"/>
        <v>0</v>
      </c>
      <c r="O936" s="36">
        <f t="shared" si="386"/>
        <v>0</v>
      </c>
      <c r="P936" s="36">
        <f t="shared" si="386"/>
        <v>0</v>
      </c>
      <c r="Q936" s="36" t="str">
        <f t="shared" si="386"/>
        <v>-</v>
      </c>
      <c r="R936" s="36" t="str">
        <f t="shared" si="386"/>
        <v>-</v>
      </c>
      <c r="S936" s="36" t="str">
        <f t="shared" si="386"/>
        <v>-</v>
      </c>
      <c r="T936" s="40">
        <f t="shared" si="386"/>
        <v>1.6949152542372881E-2</v>
      </c>
    </row>
    <row r="937" spans="1:20" ht="18" customHeight="1">
      <c r="A937" s="111"/>
      <c r="B937" s="17" t="s">
        <v>22</v>
      </c>
      <c r="C937" s="10">
        <v>3</v>
      </c>
      <c r="D937" s="10">
        <v>3</v>
      </c>
      <c r="E937" s="10">
        <v>0</v>
      </c>
      <c r="F937" s="14">
        <v>1</v>
      </c>
      <c r="G937" s="10">
        <v>12</v>
      </c>
      <c r="H937" s="10">
        <v>2</v>
      </c>
      <c r="I937" s="10">
        <v>0</v>
      </c>
      <c r="J937" s="10">
        <v>9</v>
      </c>
      <c r="K937" s="10">
        <v>6</v>
      </c>
      <c r="L937" s="10">
        <v>3</v>
      </c>
      <c r="M937" s="10">
        <v>13</v>
      </c>
      <c r="N937" s="10">
        <v>1</v>
      </c>
      <c r="O937" s="10">
        <v>1</v>
      </c>
      <c r="P937" s="10">
        <v>1</v>
      </c>
      <c r="Q937" s="10">
        <v>0</v>
      </c>
      <c r="R937" s="10">
        <v>0</v>
      </c>
      <c r="S937" s="10">
        <v>0</v>
      </c>
      <c r="T937" s="11">
        <f>SUM(C937:S937)</f>
        <v>55</v>
      </c>
    </row>
    <row r="938" spans="1:20" ht="18" customHeight="1">
      <c r="A938" s="111"/>
      <c r="B938" s="17" t="s">
        <v>23</v>
      </c>
      <c r="C938" s="37">
        <f>IF(C937&gt;0,(C932+C933)/C937, "-")</f>
        <v>1</v>
      </c>
      <c r="D938" s="37">
        <f t="shared" ref="D938:S938" si="387">IF(D937&gt;0,(D932+D933)/D937, "-")</f>
        <v>1</v>
      </c>
      <c r="E938" s="37" t="str">
        <f t="shared" si="387"/>
        <v>-</v>
      </c>
      <c r="F938" s="37">
        <f t="shared" si="387"/>
        <v>1</v>
      </c>
      <c r="G938" s="37">
        <f t="shared" si="387"/>
        <v>1.0833333333333333</v>
      </c>
      <c r="H938" s="37">
        <f t="shared" si="387"/>
        <v>1</v>
      </c>
      <c r="I938" s="37" t="str">
        <f t="shared" si="387"/>
        <v>-</v>
      </c>
      <c r="J938" s="37">
        <f t="shared" si="387"/>
        <v>1</v>
      </c>
      <c r="K938" s="37">
        <f t="shared" si="387"/>
        <v>1.1666666666666667</v>
      </c>
      <c r="L938" s="37">
        <f t="shared" si="387"/>
        <v>1</v>
      </c>
      <c r="M938" s="37">
        <f t="shared" si="387"/>
        <v>1.1538461538461537</v>
      </c>
      <c r="N938" s="37">
        <f t="shared" si="387"/>
        <v>1</v>
      </c>
      <c r="O938" s="37">
        <f t="shared" si="387"/>
        <v>1</v>
      </c>
      <c r="P938" s="37">
        <f t="shared" si="387"/>
        <v>1</v>
      </c>
      <c r="Q938" s="37" t="str">
        <f t="shared" si="387"/>
        <v>-</v>
      </c>
      <c r="R938" s="37" t="str">
        <f t="shared" si="387"/>
        <v>-</v>
      </c>
      <c r="S938" s="37" t="str">
        <f t="shared" si="387"/>
        <v>-</v>
      </c>
      <c r="T938" s="44">
        <f>IF(T937&gt;0,(T932+T933)/T937, "-")</f>
        <v>1.0727272727272728</v>
      </c>
    </row>
    <row r="939" spans="1:20" ht="18" customHeight="1">
      <c r="A939" s="111"/>
      <c r="B939" s="17" t="s">
        <v>37</v>
      </c>
      <c r="C939" s="36">
        <v>0</v>
      </c>
      <c r="D939" s="36">
        <v>0.33329999999999999</v>
      </c>
      <c r="E939" s="37" t="s">
        <v>39</v>
      </c>
      <c r="F939" s="36">
        <v>0</v>
      </c>
      <c r="G939" s="36">
        <v>0.33329999999999999</v>
      </c>
      <c r="H939" s="36">
        <v>0</v>
      </c>
      <c r="I939" s="37" t="s">
        <v>39</v>
      </c>
      <c r="J939" s="36">
        <v>0.1111</v>
      </c>
      <c r="K939" s="36">
        <v>0.16669999999999999</v>
      </c>
      <c r="L939" s="36">
        <v>0</v>
      </c>
      <c r="M939" s="36">
        <v>7.6899999999999996E-2</v>
      </c>
      <c r="N939" s="36">
        <v>0</v>
      </c>
      <c r="O939" s="36">
        <v>1</v>
      </c>
      <c r="P939" s="36">
        <v>1</v>
      </c>
      <c r="Q939" s="37" t="s">
        <v>39</v>
      </c>
      <c r="R939" s="37" t="s">
        <v>39</v>
      </c>
      <c r="S939" s="37" t="s">
        <v>39</v>
      </c>
      <c r="T939" s="40">
        <v>0.18179999999999999</v>
      </c>
    </row>
    <row r="940" spans="1:20" ht="18" customHeight="1">
      <c r="A940" s="110">
        <v>44751</v>
      </c>
      <c r="B940" s="17" t="s">
        <v>20</v>
      </c>
      <c r="C940" s="10">
        <v>0</v>
      </c>
      <c r="D940" s="10">
        <v>1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1</v>
      </c>
      <c r="K940" s="10">
        <v>0</v>
      </c>
      <c r="L940" s="10">
        <v>0</v>
      </c>
      <c r="M940" s="10">
        <v>2</v>
      </c>
      <c r="N940" s="10">
        <v>0</v>
      </c>
      <c r="O940" s="10">
        <v>1</v>
      </c>
      <c r="P940" s="10">
        <v>0</v>
      </c>
      <c r="Q940" s="10">
        <v>0</v>
      </c>
      <c r="R940" s="10">
        <v>0</v>
      </c>
      <c r="S940" s="10">
        <v>0</v>
      </c>
      <c r="T940" s="11">
        <f>SUM(C940:S940)</f>
        <v>5</v>
      </c>
    </row>
    <row r="941" spans="1:20" ht="18" customHeight="1">
      <c r="A941" s="111"/>
      <c r="B941" s="17" t="s">
        <v>21</v>
      </c>
      <c r="C941" s="10">
        <v>2</v>
      </c>
      <c r="D941" s="10">
        <v>2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7</v>
      </c>
      <c r="K941" s="10">
        <v>8</v>
      </c>
      <c r="L941" s="10">
        <v>3</v>
      </c>
      <c r="M941" s="10">
        <v>6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52</v>
      </c>
    </row>
    <row r="942" spans="1:20" ht="18" customHeight="1">
      <c r="A942" s="111"/>
      <c r="B942" s="17" t="s">
        <v>24</v>
      </c>
      <c r="C942" s="10">
        <v>2</v>
      </c>
      <c r="D942" s="10">
        <v>3</v>
      </c>
      <c r="E942" s="10">
        <v>0</v>
      </c>
      <c r="F942" s="10">
        <v>5</v>
      </c>
      <c r="G942" s="10">
        <v>9</v>
      </c>
      <c r="H942" s="10">
        <v>3</v>
      </c>
      <c r="I942" s="10">
        <v>5</v>
      </c>
      <c r="J942" s="10">
        <v>8</v>
      </c>
      <c r="K942" s="10">
        <v>8</v>
      </c>
      <c r="L942" s="10">
        <v>3</v>
      </c>
      <c r="M942" s="10">
        <v>8</v>
      </c>
      <c r="N942" s="10">
        <v>0</v>
      </c>
      <c r="O942" s="10">
        <v>1</v>
      </c>
      <c r="P942" s="10">
        <v>0</v>
      </c>
      <c r="Q942" s="10">
        <v>1</v>
      </c>
      <c r="R942" s="10">
        <v>0</v>
      </c>
      <c r="S942" s="10">
        <v>0</v>
      </c>
      <c r="T942" s="11">
        <f>SUM(C942:S942)</f>
        <v>56</v>
      </c>
    </row>
    <row r="943" spans="1:20" ht="18" customHeight="1">
      <c r="A943" s="111"/>
      <c r="B943" s="17" t="s">
        <v>25</v>
      </c>
      <c r="C943" s="10">
        <v>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1</v>
      </c>
      <c r="P943" s="10">
        <v>0</v>
      </c>
      <c r="Q943" s="10">
        <v>0</v>
      </c>
      <c r="R943" s="10">
        <v>0</v>
      </c>
      <c r="S943" s="10">
        <v>0</v>
      </c>
      <c r="T943" s="11">
        <f>SUM(C943:S943)</f>
        <v>1</v>
      </c>
    </row>
    <row r="944" spans="1:20" ht="18" customHeight="1">
      <c r="A944" s="111"/>
      <c r="B944" s="17" t="s">
        <v>26</v>
      </c>
      <c r="C944" s="36">
        <f>IF(C942+C943&gt;0, C943/(C942+C943), "-")</f>
        <v>0</v>
      </c>
      <c r="D944" s="36">
        <f t="shared" ref="D944:T944" si="388">IF(D942+D943&gt;0, D943/(D942+D943), "-")</f>
        <v>0</v>
      </c>
      <c r="E944" s="36" t="str">
        <f t="shared" si="388"/>
        <v>-</v>
      </c>
      <c r="F944" s="36">
        <f t="shared" si="388"/>
        <v>0</v>
      </c>
      <c r="G944" s="36">
        <f t="shared" si="388"/>
        <v>0</v>
      </c>
      <c r="H944" s="36">
        <f t="shared" si="388"/>
        <v>0</v>
      </c>
      <c r="I944" s="36">
        <f t="shared" si="388"/>
        <v>0</v>
      </c>
      <c r="J944" s="36">
        <f t="shared" si="388"/>
        <v>0</v>
      </c>
      <c r="K944" s="36">
        <f t="shared" si="388"/>
        <v>0</v>
      </c>
      <c r="L944" s="36">
        <f t="shared" si="388"/>
        <v>0</v>
      </c>
      <c r="M944" s="36">
        <f t="shared" si="388"/>
        <v>0</v>
      </c>
      <c r="N944" s="36" t="str">
        <f t="shared" si="388"/>
        <v>-</v>
      </c>
      <c r="O944" s="36">
        <f t="shared" si="388"/>
        <v>0.5</v>
      </c>
      <c r="P944" s="36" t="str">
        <f t="shared" si="388"/>
        <v>-</v>
      </c>
      <c r="Q944" s="36">
        <f t="shared" si="388"/>
        <v>0</v>
      </c>
      <c r="R944" s="36" t="str">
        <f t="shared" si="388"/>
        <v>-</v>
      </c>
      <c r="S944" s="36" t="str">
        <f t="shared" si="388"/>
        <v>-</v>
      </c>
      <c r="T944" s="40">
        <f t="shared" si="388"/>
        <v>1.7543859649122806E-2</v>
      </c>
    </row>
    <row r="945" spans="1:20" ht="18" customHeight="1">
      <c r="A945" s="111"/>
      <c r="B945" s="17" t="s">
        <v>22</v>
      </c>
      <c r="C945" s="10">
        <v>2</v>
      </c>
      <c r="D945" s="10">
        <v>2</v>
      </c>
      <c r="E945" s="10">
        <v>0</v>
      </c>
      <c r="F945" s="14">
        <v>5</v>
      </c>
      <c r="G945" s="10">
        <v>7</v>
      </c>
      <c r="H945" s="10">
        <v>3</v>
      </c>
      <c r="I945" s="10">
        <v>3</v>
      </c>
      <c r="J945" s="10">
        <v>8</v>
      </c>
      <c r="K945" s="10">
        <v>8</v>
      </c>
      <c r="L945" s="10">
        <v>2</v>
      </c>
      <c r="M945" s="10">
        <v>8</v>
      </c>
      <c r="N945" s="10">
        <v>0</v>
      </c>
      <c r="O945" s="10">
        <v>2</v>
      </c>
      <c r="P945" s="10">
        <v>0</v>
      </c>
      <c r="Q945" s="10">
        <v>1</v>
      </c>
      <c r="R945" s="10">
        <v>0</v>
      </c>
      <c r="S945" s="10">
        <v>0</v>
      </c>
      <c r="T945" s="11">
        <f>SUM(C945:S945)</f>
        <v>51</v>
      </c>
    </row>
    <row r="946" spans="1:20" ht="18" customHeight="1">
      <c r="A946" s="111"/>
      <c r="B946" s="17" t="s">
        <v>23</v>
      </c>
      <c r="C946" s="37">
        <f>IF(C945&gt;0,(C940+C941)/C945, "-")</f>
        <v>1</v>
      </c>
      <c r="D946" s="37">
        <f t="shared" ref="D946:S946" si="389">IF(D945&gt;0,(D940+D941)/D945, "-")</f>
        <v>1.5</v>
      </c>
      <c r="E946" s="37" t="str">
        <f t="shared" si="389"/>
        <v>-</v>
      </c>
      <c r="F946" s="37">
        <f t="shared" si="389"/>
        <v>1</v>
      </c>
      <c r="G946" s="37">
        <f t="shared" si="389"/>
        <v>1.2857142857142858</v>
      </c>
      <c r="H946" s="37">
        <f t="shared" si="389"/>
        <v>1</v>
      </c>
      <c r="I946" s="37">
        <f t="shared" si="389"/>
        <v>1.6666666666666667</v>
      </c>
      <c r="J946" s="37">
        <f t="shared" si="389"/>
        <v>1</v>
      </c>
      <c r="K946" s="37">
        <f t="shared" si="389"/>
        <v>1</v>
      </c>
      <c r="L946" s="37">
        <f t="shared" si="389"/>
        <v>1.5</v>
      </c>
      <c r="M946" s="37">
        <f t="shared" si="389"/>
        <v>1</v>
      </c>
      <c r="N946" s="37" t="str">
        <f t="shared" si="389"/>
        <v>-</v>
      </c>
      <c r="O946" s="37">
        <f t="shared" si="389"/>
        <v>1</v>
      </c>
      <c r="P946" s="37" t="str">
        <f t="shared" si="389"/>
        <v>-</v>
      </c>
      <c r="Q946" s="37">
        <f t="shared" si="389"/>
        <v>1</v>
      </c>
      <c r="R946" s="37" t="str">
        <f t="shared" si="389"/>
        <v>-</v>
      </c>
      <c r="S946" s="37" t="str">
        <f t="shared" si="389"/>
        <v>-</v>
      </c>
      <c r="T946" s="44">
        <f>IF(T945&gt;0,(T940+T941)/T945, "-")</f>
        <v>1.1176470588235294</v>
      </c>
    </row>
    <row r="947" spans="1:20" ht="18" customHeight="1">
      <c r="A947" s="111"/>
      <c r="B947" s="17" t="s">
        <v>37</v>
      </c>
      <c r="C947" s="36">
        <v>0.5</v>
      </c>
      <c r="D947" s="36">
        <v>0.5</v>
      </c>
      <c r="E947" s="37" t="s">
        <v>39</v>
      </c>
      <c r="F947" s="36">
        <v>0.2</v>
      </c>
      <c r="G947" s="36">
        <v>0.28570000000000001</v>
      </c>
      <c r="H947" s="36">
        <v>0</v>
      </c>
      <c r="I947" s="36">
        <v>0</v>
      </c>
      <c r="J947" s="36">
        <v>0.5</v>
      </c>
      <c r="K947" s="36">
        <v>0.125</v>
      </c>
      <c r="L947" s="36">
        <v>0</v>
      </c>
      <c r="M947" s="36">
        <v>0.375</v>
      </c>
      <c r="N947" s="37" t="s">
        <v>39</v>
      </c>
      <c r="O947" s="36">
        <v>0</v>
      </c>
      <c r="P947" s="37" t="s">
        <v>39</v>
      </c>
      <c r="Q947" s="36">
        <v>0</v>
      </c>
      <c r="R947" s="37" t="s">
        <v>39</v>
      </c>
      <c r="S947" s="37" t="s">
        <v>39</v>
      </c>
      <c r="T947" s="40">
        <v>0.25</v>
      </c>
    </row>
    <row r="948" spans="1:20" ht="18" customHeight="1">
      <c r="A948" s="110">
        <v>44752</v>
      </c>
      <c r="B948" s="17" t="s">
        <v>20</v>
      </c>
      <c r="C948" s="10">
        <v>0</v>
      </c>
      <c r="D948" s="10">
        <v>1</v>
      </c>
      <c r="E948" s="10">
        <v>0</v>
      </c>
      <c r="F948" s="10">
        <v>0</v>
      </c>
      <c r="G948" s="10">
        <v>0</v>
      </c>
      <c r="H948" s="10">
        <v>1</v>
      </c>
      <c r="I948" s="10">
        <v>1</v>
      </c>
      <c r="J948" s="10">
        <v>1</v>
      </c>
      <c r="K948" s="10">
        <v>0</v>
      </c>
      <c r="L948" s="10">
        <v>0</v>
      </c>
      <c r="M948" s="10">
        <v>2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1">
        <f>SUM(C948:S948)</f>
        <v>6</v>
      </c>
    </row>
    <row r="949" spans="1:20" ht="18" customHeight="1">
      <c r="A949" s="111"/>
      <c r="B949" s="17" t="s">
        <v>21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11</v>
      </c>
      <c r="I949" s="10">
        <v>6</v>
      </c>
      <c r="J949" s="10">
        <v>5</v>
      </c>
      <c r="K949" s="10">
        <v>8</v>
      </c>
      <c r="L949" s="10">
        <v>5</v>
      </c>
      <c r="M949" s="10">
        <v>13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63</v>
      </c>
    </row>
    <row r="950" spans="1:20" ht="18" customHeight="1">
      <c r="A950" s="111"/>
      <c r="B950" s="17" t="s">
        <v>24</v>
      </c>
      <c r="C950" s="10">
        <v>3</v>
      </c>
      <c r="D950" s="10">
        <v>1</v>
      </c>
      <c r="E950" s="10">
        <v>0</v>
      </c>
      <c r="F950" s="10">
        <v>8</v>
      </c>
      <c r="G950" s="10">
        <v>2</v>
      </c>
      <c r="H950" s="10">
        <v>12</v>
      </c>
      <c r="I950" s="10">
        <v>7</v>
      </c>
      <c r="J950" s="10">
        <v>6</v>
      </c>
      <c r="K950" s="10">
        <v>8</v>
      </c>
      <c r="L950" s="10">
        <v>5</v>
      </c>
      <c r="M950" s="10">
        <v>15</v>
      </c>
      <c r="N950" s="10">
        <v>0</v>
      </c>
      <c r="O950" s="10">
        <v>0</v>
      </c>
      <c r="P950" s="10">
        <v>0</v>
      </c>
      <c r="Q950" s="10">
        <v>1</v>
      </c>
      <c r="R950" s="10">
        <v>0</v>
      </c>
      <c r="S950" s="10">
        <v>0</v>
      </c>
      <c r="T950" s="11">
        <f>SUM(C950:S950)</f>
        <v>68</v>
      </c>
    </row>
    <row r="951" spans="1:20" ht="18" customHeight="1">
      <c r="A951" s="111"/>
      <c r="B951" s="17" t="s">
        <v>25</v>
      </c>
      <c r="C951" s="10">
        <v>0</v>
      </c>
      <c r="D951" s="10">
        <v>1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1">
        <f>SUM(C951:S951)</f>
        <v>1</v>
      </c>
    </row>
    <row r="952" spans="1:20" ht="18" customHeight="1">
      <c r="A952" s="111"/>
      <c r="B952" s="17" t="s">
        <v>26</v>
      </c>
      <c r="C952" s="36">
        <f>IF(C950+C951&gt;0, C951/(C950+C951), "-")</f>
        <v>0</v>
      </c>
      <c r="D952" s="36">
        <f t="shared" ref="D952:T952" si="390">IF(D950+D951&gt;0, D951/(D950+D951), "-")</f>
        <v>0.5</v>
      </c>
      <c r="E952" s="36" t="str">
        <f t="shared" si="390"/>
        <v>-</v>
      </c>
      <c r="F952" s="36">
        <f t="shared" si="390"/>
        <v>0</v>
      </c>
      <c r="G952" s="36">
        <f t="shared" si="390"/>
        <v>0</v>
      </c>
      <c r="H952" s="36">
        <f t="shared" si="390"/>
        <v>0</v>
      </c>
      <c r="I952" s="36">
        <f t="shared" si="390"/>
        <v>0</v>
      </c>
      <c r="J952" s="36">
        <f t="shared" si="390"/>
        <v>0</v>
      </c>
      <c r="K952" s="36">
        <f t="shared" si="390"/>
        <v>0</v>
      </c>
      <c r="L952" s="36">
        <f t="shared" si="390"/>
        <v>0</v>
      </c>
      <c r="M952" s="36">
        <f t="shared" si="390"/>
        <v>0</v>
      </c>
      <c r="N952" s="36" t="str">
        <f t="shared" si="390"/>
        <v>-</v>
      </c>
      <c r="O952" s="36" t="str">
        <f t="shared" si="390"/>
        <v>-</v>
      </c>
      <c r="P952" s="36" t="str">
        <f t="shared" si="390"/>
        <v>-</v>
      </c>
      <c r="Q952" s="36">
        <f t="shared" si="390"/>
        <v>0</v>
      </c>
      <c r="R952" s="36" t="str">
        <f t="shared" si="390"/>
        <v>-</v>
      </c>
      <c r="S952" s="36" t="str">
        <f t="shared" si="390"/>
        <v>-</v>
      </c>
      <c r="T952" s="40">
        <f t="shared" si="390"/>
        <v>1.4492753623188406E-2</v>
      </c>
    </row>
    <row r="953" spans="1:20" ht="18" customHeight="1">
      <c r="A953" s="111"/>
      <c r="B953" s="17" t="s">
        <v>22</v>
      </c>
      <c r="C953" s="10">
        <v>2</v>
      </c>
      <c r="D953" s="10">
        <v>1</v>
      </c>
      <c r="E953" s="10">
        <v>0</v>
      </c>
      <c r="F953" s="14">
        <v>8</v>
      </c>
      <c r="G953" s="10">
        <v>1</v>
      </c>
      <c r="H953" s="10">
        <v>10</v>
      </c>
      <c r="I953" s="10">
        <v>7</v>
      </c>
      <c r="J953" s="10">
        <v>4</v>
      </c>
      <c r="K953" s="10">
        <v>7</v>
      </c>
      <c r="L953" s="10">
        <v>4</v>
      </c>
      <c r="M953" s="10">
        <v>14</v>
      </c>
      <c r="N953" s="10">
        <v>0</v>
      </c>
      <c r="O953" s="10">
        <v>0</v>
      </c>
      <c r="P953" s="10">
        <v>0</v>
      </c>
      <c r="Q953" s="10">
        <v>1</v>
      </c>
      <c r="R953" s="10">
        <v>0</v>
      </c>
      <c r="S953" s="10">
        <v>0</v>
      </c>
      <c r="T953" s="11">
        <f>SUM(C953:S953)</f>
        <v>59</v>
      </c>
    </row>
    <row r="954" spans="1:20" ht="18" customHeight="1">
      <c r="A954" s="111"/>
      <c r="B954" s="17" t="s">
        <v>23</v>
      </c>
      <c r="C954" s="37">
        <f>IF(C953&gt;0,(C948+C949)/C953, "-")</f>
        <v>1.5</v>
      </c>
      <c r="D954" s="37">
        <f t="shared" ref="D954:S954" si="391">IF(D953&gt;0,(D948+D949)/D953, "-")</f>
        <v>2</v>
      </c>
      <c r="E954" s="37" t="str">
        <f t="shared" si="391"/>
        <v>-</v>
      </c>
      <c r="F954" s="37">
        <f t="shared" si="391"/>
        <v>1</v>
      </c>
      <c r="G954" s="37">
        <f t="shared" si="391"/>
        <v>2</v>
      </c>
      <c r="H954" s="37">
        <f t="shared" si="391"/>
        <v>1.2</v>
      </c>
      <c r="I954" s="37">
        <f t="shared" si="391"/>
        <v>1</v>
      </c>
      <c r="J954" s="37">
        <f t="shared" si="391"/>
        <v>1.5</v>
      </c>
      <c r="K954" s="37">
        <f t="shared" si="391"/>
        <v>1.1428571428571428</v>
      </c>
      <c r="L954" s="37">
        <f t="shared" si="391"/>
        <v>1.25</v>
      </c>
      <c r="M954" s="37">
        <f t="shared" si="391"/>
        <v>1.0714285714285714</v>
      </c>
      <c r="N954" s="37" t="str">
        <f t="shared" si="391"/>
        <v>-</v>
      </c>
      <c r="O954" s="37" t="str">
        <f t="shared" si="391"/>
        <v>-</v>
      </c>
      <c r="P954" s="37" t="str">
        <f t="shared" si="391"/>
        <v>-</v>
      </c>
      <c r="Q954" s="37">
        <f t="shared" si="391"/>
        <v>1</v>
      </c>
      <c r="R954" s="37" t="str">
        <f t="shared" si="391"/>
        <v>-</v>
      </c>
      <c r="S954" s="37" t="str">
        <f t="shared" si="391"/>
        <v>-</v>
      </c>
      <c r="T954" s="44">
        <f>IF(T953&gt;0,(T948+T949)/T953, "-")</f>
        <v>1.1694915254237288</v>
      </c>
    </row>
    <row r="955" spans="1:20" ht="18" customHeight="1">
      <c r="A955" s="111"/>
      <c r="B955" s="17" t="s">
        <v>37</v>
      </c>
      <c r="C955" s="36">
        <v>0.5</v>
      </c>
      <c r="D955" s="36">
        <v>0</v>
      </c>
      <c r="E955" s="37" t="s">
        <v>39</v>
      </c>
      <c r="F955" s="36">
        <v>0.125</v>
      </c>
      <c r="G955" s="36">
        <v>1</v>
      </c>
      <c r="H955" s="36">
        <v>0.2</v>
      </c>
      <c r="I955" s="36">
        <v>0.1429</v>
      </c>
      <c r="J955" s="36">
        <v>0.75</v>
      </c>
      <c r="K955" s="36">
        <v>0.42859999999999998</v>
      </c>
      <c r="L955" s="36">
        <v>0</v>
      </c>
      <c r="M955" s="36">
        <v>0.21429999999999999</v>
      </c>
      <c r="N955" s="37" t="s">
        <v>39</v>
      </c>
      <c r="O955" s="37" t="s">
        <v>39</v>
      </c>
      <c r="P955" s="37" t="s">
        <v>39</v>
      </c>
      <c r="Q955" s="36">
        <v>0</v>
      </c>
      <c r="R955" s="37" t="s">
        <v>39</v>
      </c>
      <c r="S955" s="37" t="s">
        <v>39</v>
      </c>
      <c r="T955" s="40">
        <v>0.25419999999999998</v>
      </c>
    </row>
    <row r="956" spans="1:20" ht="18" customHeight="1">
      <c r="A956" s="110">
        <v>44753</v>
      </c>
      <c r="B956" s="17" t="s">
        <v>20</v>
      </c>
      <c r="C956" s="10">
        <v>0</v>
      </c>
      <c r="D956" s="10">
        <v>1</v>
      </c>
      <c r="E956" s="10">
        <v>1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1</v>
      </c>
      <c r="L956" s="10">
        <v>0</v>
      </c>
      <c r="M956" s="10">
        <v>2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1">
        <f>SUM(C956:S956)</f>
        <v>5</v>
      </c>
    </row>
    <row r="957" spans="1:20" ht="18" customHeight="1">
      <c r="A957" s="111"/>
      <c r="B957" s="17" t="s">
        <v>21</v>
      </c>
      <c r="C957" s="10">
        <v>2</v>
      </c>
      <c r="D957" s="10">
        <v>4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7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54</v>
      </c>
    </row>
    <row r="958" spans="1:20" ht="18" customHeight="1">
      <c r="A958" s="111"/>
      <c r="B958" s="17" t="s">
        <v>24</v>
      </c>
      <c r="C958" s="10">
        <v>2</v>
      </c>
      <c r="D958" s="10">
        <v>5</v>
      </c>
      <c r="E958" s="10">
        <v>2</v>
      </c>
      <c r="F958" s="10">
        <v>3</v>
      </c>
      <c r="G958" s="10">
        <v>4</v>
      </c>
      <c r="H958" s="10">
        <v>7</v>
      </c>
      <c r="I958" s="10">
        <v>9</v>
      </c>
      <c r="J958" s="10">
        <v>4</v>
      </c>
      <c r="K958" s="10">
        <v>8</v>
      </c>
      <c r="L958" s="10">
        <v>4</v>
      </c>
      <c r="M958" s="10">
        <v>5</v>
      </c>
      <c r="N958" s="10">
        <v>0</v>
      </c>
      <c r="O958" s="10">
        <v>1</v>
      </c>
      <c r="P958" s="10">
        <v>0</v>
      </c>
      <c r="Q958" s="10">
        <v>1</v>
      </c>
      <c r="R958" s="10">
        <v>1</v>
      </c>
      <c r="S958" s="10">
        <v>0</v>
      </c>
      <c r="T958" s="11">
        <f>SUM(C958:S958)</f>
        <v>56</v>
      </c>
    </row>
    <row r="959" spans="1:20" ht="18" customHeight="1">
      <c r="A959" s="111"/>
      <c r="B959" s="17" t="s">
        <v>25</v>
      </c>
      <c r="C959" s="10">
        <v>0</v>
      </c>
      <c r="D959" s="10">
        <v>0</v>
      </c>
      <c r="E959" s="10">
        <v>1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2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1">
        <f>SUM(C959:S959)</f>
        <v>3</v>
      </c>
    </row>
    <row r="960" spans="1:20" ht="18" customHeight="1">
      <c r="A960" s="111"/>
      <c r="B960" s="17" t="s">
        <v>26</v>
      </c>
      <c r="C960" s="36">
        <f>IF(C958+C959&gt;0, C959/(C958+C959), "-")</f>
        <v>0</v>
      </c>
      <c r="D960" s="36">
        <f t="shared" ref="D960:T960" si="392">IF(D958+D959&gt;0, D959/(D958+D959), "-")</f>
        <v>0</v>
      </c>
      <c r="E960" s="36">
        <f t="shared" si="392"/>
        <v>0.33333333333333331</v>
      </c>
      <c r="F960" s="36">
        <f t="shared" si="392"/>
        <v>0</v>
      </c>
      <c r="G960" s="36">
        <f t="shared" si="392"/>
        <v>0</v>
      </c>
      <c r="H960" s="36">
        <f t="shared" si="392"/>
        <v>0</v>
      </c>
      <c r="I960" s="36">
        <f t="shared" si="392"/>
        <v>0</v>
      </c>
      <c r="J960" s="36">
        <f t="shared" si="392"/>
        <v>0</v>
      </c>
      <c r="K960" s="36">
        <f t="shared" si="392"/>
        <v>0</v>
      </c>
      <c r="L960" s="36">
        <f t="shared" si="392"/>
        <v>0</v>
      </c>
      <c r="M960" s="36">
        <f t="shared" si="392"/>
        <v>0.2857142857142857</v>
      </c>
      <c r="N960" s="36" t="str">
        <f t="shared" si="392"/>
        <v>-</v>
      </c>
      <c r="O960" s="36">
        <f t="shared" si="392"/>
        <v>0</v>
      </c>
      <c r="P960" s="36" t="str">
        <f t="shared" si="392"/>
        <v>-</v>
      </c>
      <c r="Q960" s="36">
        <f t="shared" si="392"/>
        <v>0</v>
      </c>
      <c r="R960" s="36">
        <f t="shared" si="392"/>
        <v>0</v>
      </c>
      <c r="S960" s="36" t="str">
        <f t="shared" si="392"/>
        <v>-</v>
      </c>
      <c r="T960" s="40">
        <f t="shared" si="392"/>
        <v>5.0847457627118647E-2</v>
      </c>
    </row>
    <row r="961" spans="1:20" ht="18" customHeight="1">
      <c r="A961" s="111"/>
      <c r="B961" s="17" t="s">
        <v>22</v>
      </c>
      <c r="C961" s="10">
        <v>2</v>
      </c>
      <c r="D961" s="10">
        <v>3</v>
      </c>
      <c r="E961" s="10">
        <v>2</v>
      </c>
      <c r="F961" s="14">
        <v>3</v>
      </c>
      <c r="G961" s="10">
        <v>3</v>
      </c>
      <c r="H961" s="10">
        <v>6</v>
      </c>
      <c r="I961" s="10">
        <v>8</v>
      </c>
      <c r="J961" s="10">
        <v>4</v>
      </c>
      <c r="K961" s="10">
        <v>6</v>
      </c>
      <c r="L961" s="10">
        <v>2</v>
      </c>
      <c r="M961" s="10">
        <v>7</v>
      </c>
      <c r="N961" s="10">
        <v>0</v>
      </c>
      <c r="O961" s="10">
        <v>1</v>
      </c>
      <c r="P961" s="10">
        <v>0</v>
      </c>
      <c r="Q961" s="10">
        <v>1</v>
      </c>
      <c r="R961" s="10">
        <v>1</v>
      </c>
      <c r="S961" s="10">
        <v>0</v>
      </c>
      <c r="T961" s="11">
        <f>SUM(C961:S961)</f>
        <v>49</v>
      </c>
    </row>
    <row r="962" spans="1:20" ht="18" customHeight="1">
      <c r="A962" s="111"/>
      <c r="B962" s="17" t="s">
        <v>23</v>
      </c>
      <c r="C962" s="37">
        <f>IF(C961&gt;0,(C956+C957)/C961, "-")</f>
        <v>1</v>
      </c>
      <c r="D962" s="37">
        <f t="shared" ref="D962:S962" si="393">IF(D961&gt;0,(D956+D957)/D961, "-")</f>
        <v>1.6666666666666667</v>
      </c>
      <c r="E962" s="37">
        <f t="shared" si="393"/>
        <v>1.5</v>
      </c>
      <c r="F962" s="37">
        <f t="shared" si="393"/>
        <v>1</v>
      </c>
      <c r="G962" s="37">
        <f t="shared" si="393"/>
        <v>1.3333333333333333</v>
      </c>
      <c r="H962" s="37">
        <f t="shared" si="393"/>
        <v>1.1666666666666667</v>
      </c>
      <c r="I962" s="37">
        <f t="shared" si="393"/>
        <v>1.125</v>
      </c>
      <c r="J962" s="37">
        <f t="shared" si="393"/>
        <v>1</v>
      </c>
      <c r="K962" s="37">
        <f t="shared" si="393"/>
        <v>1.3333333333333333</v>
      </c>
      <c r="L962" s="37">
        <f t="shared" si="393"/>
        <v>2</v>
      </c>
      <c r="M962" s="37">
        <f t="shared" si="393"/>
        <v>1</v>
      </c>
      <c r="N962" s="37" t="str">
        <f t="shared" si="393"/>
        <v>-</v>
      </c>
      <c r="O962" s="37">
        <f t="shared" si="393"/>
        <v>1</v>
      </c>
      <c r="P962" s="37" t="str">
        <f t="shared" si="393"/>
        <v>-</v>
      </c>
      <c r="Q962" s="37">
        <f t="shared" si="393"/>
        <v>1</v>
      </c>
      <c r="R962" s="37">
        <f t="shared" si="393"/>
        <v>1</v>
      </c>
      <c r="S962" s="37" t="str">
        <f t="shared" si="393"/>
        <v>-</v>
      </c>
      <c r="T962" s="44">
        <f>IF(T961&gt;0,(T956+T957)/T961, "-")</f>
        <v>1.2040816326530612</v>
      </c>
    </row>
    <row r="963" spans="1:20" ht="18" customHeight="1">
      <c r="A963" s="111"/>
      <c r="B963" s="17" t="s">
        <v>37</v>
      </c>
      <c r="C963" s="36">
        <v>0.5</v>
      </c>
      <c r="D963" s="36">
        <v>0.66669999999999996</v>
      </c>
      <c r="E963" s="36">
        <v>0.5</v>
      </c>
      <c r="F963" s="36">
        <v>1</v>
      </c>
      <c r="G963" s="36">
        <v>0.33329999999999999</v>
      </c>
      <c r="H963" s="36">
        <v>0.33329999999999999</v>
      </c>
      <c r="I963" s="36">
        <v>0.375</v>
      </c>
      <c r="J963" s="36">
        <v>0.5</v>
      </c>
      <c r="K963" s="36">
        <v>0.33329999999999999</v>
      </c>
      <c r="L963" s="36">
        <v>0.5</v>
      </c>
      <c r="M963" s="36">
        <v>0.28570000000000001</v>
      </c>
      <c r="N963" s="37" t="s">
        <v>39</v>
      </c>
      <c r="O963" s="36">
        <v>1</v>
      </c>
      <c r="P963" s="37" t="s">
        <v>39</v>
      </c>
      <c r="Q963" s="36">
        <v>1</v>
      </c>
      <c r="R963" s="36">
        <v>0</v>
      </c>
      <c r="S963" s="37" t="s">
        <v>39</v>
      </c>
      <c r="T963" s="40">
        <v>0.44900000000000001</v>
      </c>
    </row>
    <row r="964" spans="1:20" ht="18" customHeight="1">
      <c r="A964" s="110">
        <v>44754</v>
      </c>
      <c r="B964" s="17" t="s">
        <v>20</v>
      </c>
      <c r="C964" s="10">
        <v>0</v>
      </c>
      <c r="D964" s="10">
        <v>0</v>
      </c>
      <c r="E964" s="10">
        <v>1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4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1">
        <f>SUM(C964:S964)</f>
        <v>5</v>
      </c>
    </row>
    <row r="965" spans="1:20" ht="18" customHeight="1">
      <c r="A965" s="111"/>
      <c r="B965" s="17" t="s">
        <v>21</v>
      </c>
      <c r="C965" s="10">
        <v>1</v>
      </c>
      <c r="D965" s="10">
        <v>1</v>
      </c>
      <c r="E965" s="10">
        <v>1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5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50</v>
      </c>
    </row>
    <row r="966" spans="1:20" ht="18" customHeight="1">
      <c r="A966" s="111"/>
      <c r="B966" s="17" t="s">
        <v>24</v>
      </c>
      <c r="C966" s="10">
        <v>1</v>
      </c>
      <c r="D966" s="10">
        <v>1</v>
      </c>
      <c r="E966" s="10">
        <v>2</v>
      </c>
      <c r="F966" s="10">
        <v>1</v>
      </c>
      <c r="G966" s="10">
        <v>1</v>
      </c>
      <c r="H966" s="10">
        <v>6</v>
      </c>
      <c r="I966" s="10">
        <v>14</v>
      </c>
      <c r="J966" s="10">
        <v>2</v>
      </c>
      <c r="K966" s="10">
        <v>14</v>
      </c>
      <c r="L966" s="10">
        <v>0</v>
      </c>
      <c r="M966" s="10">
        <v>9</v>
      </c>
      <c r="N966" s="10">
        <v>1</v>
      </c>
      <c r="O966" s="10">
        <v>0</v>
      </c>
      <c r="P966" s="10">
        <v>2</v>
      </c>
      <c r="Q966" s="10">
        <v>1</v>
      </c>
      <c r="R966" s="10">
        <v>0</v>
      </c>
      <c r="S966" s="10">
        <v>0</v>
      </c>
      <c r="T966" s="11">
        <f>SUM(C966:S966)</f>
        <v>55</v>
      </c>
    </row>
    <row r="967" spans="1:20" ht="18" customHeight="1">
      <c r="A967" s="111"/>
      <c r="B967" s="17" t="s">
        <v>25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1">
        <f>SUM(C967:S967)</f>
        <v>0</v>
      </c>
    </row>
    <row r="968" spans="1:20" ht="18" customHeight="1">
      <c r="A968" s="111"/>
      <c r="B968" s="17" t="s">
        <v>26</v>
      </c>
      <c r="C968" s="36">
        <f>IF(C966+C967&gt;0, C967/(C966+C967), "-")</f>
        <v>0</v>
      </c>
      <c r="D968" s="36">
        <f t="shared" ref="D968:T968" si="394">IF(D966+D967&gt;0, D967/(D966+D967), "-")</f>
        <v>0</v>
      </c>
      <c r="E968" s="36">
        <f t="shared" si="394"/>
        <v>0</v>
      </c>
      <c r="F968" s="36">
        <f t="shared" si="394"/>
        <v>0</v>
      </c>
      <c r="G968" s="36">
        <f t="shared" si="394"/>
        <v>0</v>
      </c>
      <c r="H968" s="36">
        <f t="shared" si="394"/>
        <v>0</v>
      </c>
      <c r="I968" s="36">
        <f t="shared" si="394"/>
        <v>0</v>
      </c>
      <c r="J968" s="36">
        <f t="shared" si="394"/>
        <v>0</v>
      </c>
      <c r="K968" s="36">
        <f t="shared" si="394"/>
        <v>0</v>
      </c>
      <c r="L968" s="36" t="str">
        <f t="shared" si="394"/>
        <v>-</v>
      </c>
      <c r="M968" s="36">
        <f t="shared" si="394"/>
        <v>0</v>
      </c>
      <c r="N968" s="36">
        <f t="shared" si="394"/>
        <v>0</v>
      </c>
      <c r="O968" s="36" t="str">
        <f t="shared" si="394"/>
        <v>-</v>
      </c>
      <c r="P968" s="36">
        <f t="shared" si="394"/>
        <v>0</v>
      </c>
      <c r="Q968" s="36">
        <f t="shared" si="394"/>
        <v>0</v>
      </c>
      <c r="R968" s="36" t="str">
        <f t="shared" si="394"/>
        <v>-</v>
      </c>
      <c r="S968" s="36" t="str">
        <f t="shared" si="394"/>
        <v>-</v>
      </c>
      <c r="T968" s="40">
        <f t="shared" si="394"/>
        <v>0</v>
      </c>
    </row>
    <row r="969" spans="1:20" ht="18" customHeight="1">
      <c r="A969" s="111"/>
      <c r="B969" s="17" t="s">
        <v>22</v>
      </c>
      <c r="C969" s="10">
        <v>1</v>
      </c>
      <c r="D969" s="10">
        <v>1</v>
      </c>
      <c r="E969" s="10">
        <v>1</v>
      </c>
      <c r="F969" s="14">
        <v>1</v>
      </c>
      <c r="G969" s="10">
        <v>1</v>
      </c>
      <c r="H969" s="10">
        <v>4</v>
      </c>
      <c r="I969" s="10">
        <v>8</v>
      </c>
      <c r="J969" s="10">
        <v>2</v>
      </c>
      <c r="K969" s="10">
        <v>14</v>
      </c>
      <c r="L969" s="10">
        <v>0</v>
      </c>
      <c r="M969" s="10">
        <v>7</v>
      </c>
      <c r="N969" s="10">
        <v>1</v>
      </c>
      <c r="O969" s="10">
        <v>0</v>
      </c>
      <c r="P969" s="10">
        <v>2</v>
      </c>
      <c r="Q969" s="10">
        <v>1</v>
      </c>
      <c r="R969" s="10">
        <v>0</v>
      </c>
      <c r="S969" s="10">
        <v>0</v>
      </c>
      <c r="T969" s="11">
        <f>SUM(C969:S969)</f>
        <v>44</v>
      </c>
    </row>
    <row r="970" spans="1:20" ht="18" customHeight="1">
      <c r="A970" s="111"/>
      <c r="B970" s="17" t="s">
        <v>23</v>
      </c>
      <c r="C970" s="37">
        <f>IF(C969&gt;0,(C964+C965)/C969, "-")</f>
        <v>1</v>
      </c>
      <c r="D970" s="37">
        <f t="shared" ref="D970:S970" si="395">IF(D969&gt;0,(D964+D965)/D969, "-")</f>
        <v>1</v>
      </c>
      <c r="E970" s="37">
        <f t="shared" si="395"/>
        <v>2</v>
      </c>
      <c r="F970" s="37">
        <f t="shared" si="395"/>
        <v>1</v>
      </c>
      <c r="G970" s="37">
        <f t="shared" si="395"/>
        <v>1</v>
      </c>
      <c r="H970" s="37">
        <f t="shared" si="395"/>
        <v>1.5</v>
      </c>
      <c r="I970" s="37">
        <f t="shared" si="395"/>
        <v>1.75</v>
      </c>
      <c r="J970" s="37">
        <f t="shared" si="395"/>
        <v>1</v>
      </c>
      <c r="K970" s="37">
        <f t="shared" si="395"/>
        <v>1</v>
      </c>
      <c r="L970" s="37" t="str">
        <f t="shared" si="395"/>
        <v>-</v>
      </c>
      <c r="M970" s="37">
        <f t="shared" si="395"/>
        <v>1.2857142857142858</v>
      </c>
      <c r="N970" s="37">
        <f t="shared" si="395"/>
        <v>1</v>
      </c>
      <c r="O970" s="37" t="str">
        <f t="shared" si="395"/>
        <v>-</v>
      </c>
      <c r="P970" s="37">
        <f t="shared" si="395"/>
        <v>1</v>
      </c>
      <c r="Q970" s="37">
        <f t="shared" si="395"/>
        <v>1</v>
      </c>
      <c r="R970" s="37" t="str">
        <f t="shared" si="395"/>
        <v>-</v>
      </c>
      <c r="S970" s="37" t="str">
        <f t="shared" si="395"/>
        <v>-</v>
      </c>
      <c r="T970" s="44">
        <f>IF(T969&gt;0,(T964+T965)/T969, "-")</f>
        <v>1.25</v>
      </c>
    </row>
    <row r="971" spans="1:20" ht="18" customHeight="1">
      <c r="A971" s="111"/>
      <c r="B971" s="17" t="s">
        <v>37</v>
      </c>
      <c r="C971" s="46">
        <v>1</v>
      </c>
      <c r="D971" s="46">
        <v>1</v>
      </c>
      <c r="E971" s="46">
        <v>1</v>
      </c>
      <c r="F971" s="46">
        <v>1</v>
      </c>
      <c r="G971" s="46">
        <v>0</v>
      </c>
      <c r="H971" s="46">
        <v>0.25</v>
      </c>
      <c r="I971" s="46">
        <v>0.375</v>
      </c>
      <c r="J971" s="46">
        <v>0</v>
      </c>
      <c r="K971" s="46">
        <v>0.5</v>
      </c>
      <c r="L971" s="47" t="s">
        <v>39</v>
      </c>
      <c r="M971" s="46">
        <v>0.42859999999999998</v>
      </c>
      <c r="N971" s="46">
        <v>0</v>
      </c>
      <c r="O971" s="47" t="s">
        <v>39</v>
      </c>
      <c r="P971" s="46">
        <v>0.5</v>
      </c>
      <c r="Q971" s="46">
        <v>1</v>
      </c>
      <c r="R971" s="47" t="s">
        <v>39</v>
      </c>
      <c r="S971" s="47" t="s">
        <v>39</v>
      </c>
      <c r="T971" s="48">
        <v>0.45450000000000002</v>
      </c>
    </row>
    <row r="972" spans="1:20" ht="18" customHeight="1">
      <c r="A972" s="110">
        <v>44755</v>
      </c>
      <c r="B972" s="17" t="s">
        <v>20</v>
      </c>
      <c r="C972" s="10">
        <v>0</v>
      </c>
      <c r="D972" s="10">
        <v>0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1</v>
      </c>
      <c r="L972" s="10">
        <v>0</v>
      </c>
      <c r="M972" s="10">
        <v>2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5</v>
      </c>
    </row>
    <row r="973" spans="1:20" ht="18" customHeight="1">
      <c r="A973" s="111"/>
      <c r="B973" s="17" t="s">
        <v>21</v>
      </c>
      <c r="C973" s="10">
        <v>1</v>
      </c>
      <c r="D973" s="10">
        <v>0</v>
      </c>
      <c r="E973" s="10">
        <v>0</v>
      </c>
      <c r="F973" s="10">
        <v>7</v>
      </c>
      <c r="G973" s="10">
        <v>1</v>
      </c>
      <c r="H973" s="10">
        <v>7</v>
      </c>
      <c r="I973" s="10">
        <v>8</v>
      </c>
      <c r="J973" s="10">
        <v>3</v>
      </c>
      <c r="K973" s="10">
        <v>7</v>
      </c>
      <c r="L973" s="10">
        <v>1</v>
      </c>
      <c r="M973" s="10">
        <v>7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42</v>
      </c>
    </row>
    <row r="974" spans="1:20" ht="18" customHeight="1">
      <c r="A974" s="111"/>
      <c r="B974" s="17" t="s">
        <v>24</v>
      </c>
      <c r="C974" s="10">
        <v>1</v>
      </c>
      <c r="D974" s="10">
        <v>0</v>
      </c>
      <c r="E974" s="10">
        <v>0</v>
      </c>
      <c r="F974" s="10">
        <v>9</v>
      </c>
      <c r="G974" s="10">
        <v>1</v>
      </c>
      <c r="H974" s="10">
        <v>7</v>
      </c>
      <c r="I974" s="10">
        <v>8</v>
      </c>
      <c r="J974" s="10">
        <v>3</v>
      </c>
      <c r="K974" s="10">
        <v>8</v>
      </c>
      <c r="L974" s="10">
        <v>1</v>
      </c>
      <c r="M974" s="10">
        <v>9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47</v>
      </c>
    </row>
    <row r="975" spans="1:20" ht="18" customHeight="1">
      <c r="A975" s="111"/>
      <c r="B975" s="17" t="s">
        <v>25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1">
        <f>SUM(C975:S975)</f>
        <v>0</v>
      </c>
    </row>
    <row r="976" spans="1:20" ht="18" customHeight="1">
      <c r="A976" s="111"/>
      <c r="B976" s="17" t="s">
        <v>26</v>
      </c>
      <c r="C976" s="36">
        <f>IF(C974+C975&gt;0, C975/(C974+C975), "-")</f>
        <v>0</v>
      </c>
      <c r="D976" s="36" t="str">
        <f t="shared" ref="D976:T976" si="396">IF(D974+D975&gt;0, D975/(D974+D975), "-")</f>
        <v>-</v>
      </c>
      <c r="E976" s="36" t="str">
        <f t="shared" si="396"/>
        <v>-</v>
      </c>
      <c r="F976" s="36">
        <f t="shared" si="396"/>
        <v>0</v>
      </c>
      <c r="G976" s="36">
        <f t="shared" si="396"/>
        <v>0</v>
      </c>
      <c r="H976" s="36">
        <f t="shared" si="396"/>
        <v>0</v>
      </c>
      <c r="I976" s="36">
        <f t="shared" si="396"/>
        <v>0</v>
      </c>
      <c r="J976" s="36">
        <f t="shared" si="396"/>
        <v>0</v>
      </c>
      <c r="K976" s="36">
        <f t="shared" si="396"/>
        <v>0</v>
      </c>
      <c r="L976" s="36">
        <f t="shared" si="396"/>
        <v>0</v>
      </c>
      <c r="M976" s="36">
        <f t="shared" si="396"/>
        <v>0</v>
      </c>
      <c r="N976" s="36" t="str">
        <f t="shared" si="396"/>
        <v>-</v>
      </c>
      <c r="O976" s="36" t="str">
        <f t="shared" si="396"/>
        <v>-</v>
      </c>
      <c r="P976" s="36" t="str">
        <f t="shared" si="396"/>
        <v>-</v>
      </c>
      <c r="Q976" s="36" t="str">
        <f t="shared" si="396"/>
        <v>-</v>
      </c>
      <c r="R976" s="36" t="str">
        <f t="shared" si="396"/>
        <v>-</v>
      </c>
      <c r="S976" s="36" t="str">
        <f t="shared" si="396"/>
        <v>-</v>
      </c>
      <c r="T976" s="40">
        <f t="shared" si="396"/>
        <v>0</v>
      </c>
    </row>
    <row r="977" spans="1:20" ht="18" customHeight="1">
      <c r="A977" s="111"/>
      <c r="B977" s="17" t="s">
        <v>22</v>
      </c>
      <c r="C977" s="10">
        <v>1</v>
      </c>
      <c r="D977" s="10">
        <v>0</v>
      </c>
      <c r="E977" s="10">
        <v>0</v>
      </c>
      <c r="F977" s="14">
        <v>8</v>
      </c>
      <c r="G977" s="10">
        <v>1</v>
      </c>
      <c r="H977" s="10">
        <v>4</v>
      </c>
      <c r="I977" s="10">
        <v>8</v>
      </c>
      <c r="J977" s="10">
        <v>3</v>
      </c>
      <c r="K977" s="10">
        <v>7</v>
      </c>
      <c r="L977" s="10">
        <v>1</v>
      </c>
      <c r="M977" s="10">
        <v>7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1">
        <f>SUM(C977:S977)</f>
        <v>40</v>
      </c>
    </row>
    <row r="978" spans="1:20" ht="18" customHeight="1">
      <c r="A978" s="111"/>
      <c r="B978" s="17" t="s">
        <v>23</v>
      </c>
      <c r="C978" s="37">
        <f>IF(C977&gt;0,(C972+C973)/C977, "-")</f>
        <v>1</v>
      </c>
      <c r="D978" s="37" t="str">
        <f t="shared" ref="D978:S978" si="397">IF(D977&gt;0,(D972+D973)/D977, "-")</f>
        <v>-</v>
      </c>
      <c r="E978" s="37" t="str">
        <f t="shared" si="397"/>
        <v>-</v>
      </c>
      <c r="F978" s="37">
        <f t="shared" si="397"/>
        <v>1.125</v>
      </c>
      <c r="G978" s="37">
        <f t="shared" si="397"/>
        <v>1</v>
      </c>
      <c r="H978" s="37">
        <f t="shared" si="397"/>
        <v>1.75</v>
      </c>
      <c r="I978" s="37">
        <f t="shared" si="397"/>
        <v>1</v>
      </c>
      <c r="J978" s="37">
        <f t="shared" si="397"/>
        <v>1</v>
      </c>
      <c r="K978" s="37">
        <f t="shared" si="397"/>
        <v>1.1428571428571428</v>
      </c>
      <c r="L978" s="37">
        <f t="shared" si="397"/>
        <v>1</v>
      </c>
      <c r="M978" s="37">
        <f t="shared" si="397"/>
        <v>1.2857142857142858</v>
      </c>
      <c r="N978" s="37" t="str">
        <f t="shared" si="397"/>
        <v>-</v>
      </c>
      <c r="O978" s="37" t="str">
        <f t="shared" si="397"/>
        <v>-</v>
      </c>
      <c r="P978" s="37" t="str">
        <f t="shared" si="397"/>
        <v>-</v>
      </c>
      <c r="Q978" s="37" t="str">
        <f t="shared" si="397"/>
        <v>-</v>
      </c>
      <c r="R978" s="37" t="str">
        <f t="shared" si="397"/>
        <v>-</v>
      </c>
      <c r="S978" s="37" t="str">
        <f t="shared" si="397"/>
        <v>-</v>
      </c>
      <c r="T978" s="44">
        <f>IF(T977&gt;0,(T972+T973)/T977, "-")</f>
        <v>1.175</v>
      </c>
    </row>
    <row r="979" spans="1:20" ht="18" customHeight="1">
      <c r="A979" s="111"/>
      <c r="B979" s="17" t="s">
        <v>37</v>
      </c>
      <c r="C979" s="46">
        <v>0</v>
      </c>
      <c r="D979" s="47" t="s">
        <v>39</v>
      </c>
      <c r="E979" s="47" t="s">
        <v>39</v>
      </c>
      <c r="F979" s="46">
        <v>0.125</v>
      </c>
      <c r="G979" s="46">
        <v>0</v>
      </c>
      <c r="H979" s="46">
        <v>0.5</v>
      </c>
      <c r="I979" s="46">
        <v>0.5</v>
      </c>
      <c r="J979" s="46">
        <v>0.33329999999999999</v>
      </c>
      <c r="K979" s="46">
        <v>0.28570000000000001</v>
      </c>
      <c r="L979" s="46">
        <v>1</v>
      </c>
      <c r="M979" s="46">
        <v>0.28570000000000001</v>
      </c>
      <c r="N979" s="47" t="s">
        <v>39</v>
      </c>
      <c r="O979" s="47" t="s">
        <v>39</v>
      </c>
      <c r="P979" s="47" t="s">
        <v>39</v>
      </c>
      <c r="Q979" s="47" t="s">
        <v>39</v>
      </c>
      <c r="R979" s="47" t="s">
        <v>39</v>
      </c>
      <c r="S979" s="47" t="s">
        <v>39</v>
      </c>
      <c r="T979" s="48">
        <v>0.32500000000000001</v>
      </c>
    </row>
    <row r="980" spans="1:20" ht="18" customHeight="1">
      <c r="A980" s="110">
        <v>44756</v>
      </c>
      <c r="B980" s="17" t="s">
        <v>20</v>
      </c>
      <c r="C980" s="10">
        <v>0</v>
      </c>
      <c r="D980" s="10">
        <v>1</v>
      </c>
      <c r="E980" s="10">
        <v>0</v>
      </c>
      <c r="F980" s="10">
        <v>0</v>
      </c>
      <c r="G980" s="10">
        <v>0</v>
      </c>
      <c r="H980" s="10">
        <v>0</v>
      </c>
      <c r="I980" s="10">
        <v>1</v>
      </c>
      <c r="J980" s="10">
        <v>0</v>
      </c>
      <c r="K980" s="10">
        <v>3</v>
      </c>
      <c r="L980" s="10">
        <v>1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6</v>
      </c>
    </row>
    <row r="981" spans="1:20" ht="18" customHeight="1">
      <c r="A981" s="111"/>
      <c r="B981" s="17" t="s">
        <v>21</v>
      </c>
      <c r="C981" s="10">
        <v>0</v>
      </c>
      <c r="D981" s="10">
        <v>0</v>
      </c>
      <c r="E981" s="10">
        <v>1</v>
      </c>
      <c r="F981" s="10">
        <v>1</v>
      </c>
      <c r="G981" s="10">
        <v>2</v>
      </c>
      <c r="H981" s="10">
        <v>8</v>
      </c>
      <c r="I981" s="10">
        <v>6</v>
      </c>
      <c r="J981" s="10">
        <v>1</v>
      </c>
      <c r="K981" s="10">
        <v>10</v>
      </c>
      <c r="L981" s="10">
        <v>1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39</v>
      </c>
    </row>
    <row r="982" spans="1:20" ht="18" customHeight="1">
      <c r="A982" s="111"/>
      <c r="B982" s="17" t="s">
        <v>24</v>
      </c>
      <c r="C982" s="10">
        <v>0</v>
      </c>
      <c r="D982" s="10">
        <v>1</v>
      </c>
      <c r="E982" s="10">
        <v>1</v>
      </c>
      <c r="F982" s="10">
        <v>1</v>
      </c>
      <c r="G982" s="10">
        <v>2</v>
      </c>
      <c r="H982" s="10">
        <v>8</v>
      </c>
      <c r="I982" s="10">
        <v>7</v>
      </c>
      <c r="J982" s="10">
        <v>1</v>
      </c>
      <c r="K982" s="10">
        <v>13</v>
      </c>
      <c r="L982" s="10">
        <v>2</v>
      </c>
      <c r="M982" s="10">
        <v>9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45</v>
      </c>
    </row>
    <row r="983" spans="1:20" ht="18" customHeight="1">
      <c r="A983" s="111"/>
      <c r="B983" s="17" t="s">
        <v>25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1">
        <f>SUM(C983:S983)</f>
        <v>0</v>
      </c>
    </row>
    <row r="984" spans="1:20" ht="18" customHeight="1">
      <c r="A984" s="111"/>
      <c r="B984" s="17" t="s">
        <v>26</v>
      </c>
      <c r="C984" s="36" t="str">
        <f>IF(C982+C983&gt;0, C983/(C982+C983), "-")</f>
        <v>-</v>
      </c>
      <c r="D984" s="36">
        <f t="shared" ref="D984:T984" si="398">IF(D982+D983&gt;0, D983/(D982+D983), "-")</f>
        <v>0</v>
      </c>
      <c r="E984" s="36">
        <f t="shared" si="398"/>
        <v>0</v>
      </c>
      <c r="F984" s="36">
        <f t="shared" si="398"/>
        <v>0</v>
      </c>
      <c r="G984" s="36">
        <f t="shared" si="398"/>
        <v>0</v>
      </c>
      <c r="H984" s="36">
        <f t="shared" si="398"/>
        <v>0</v>
      </c>
      <c r="I984" s="36">
        <f t="shared" si="398"/>
        <v>0</v>
      </c>
      <c r="J984" s="36">
        <f t="shared" si="398"/>
        <v>0</v>
      </c>
      <c r="K984" s="36">
        <f t="shared" si="398"/>
        <v>0</v>
      </c>
      <c r="L984" s="36">
        <f t="shared" si="398"/>
        <v>0</v>
      </c>
      <c r="M984" s="36">
        <f t="shared" si="398"/>
        <v>0</v>
      </c>
      <c r="N984" s="36" t="str">
        <f t="shared" si="398"/>
        <v>-</v>
      </c>
      <c r="O984" s="36" t="str">
        <f t="shared" si="398"/>
        <v>-</v>
      </c>
      <c r="P984" s="36" t="str">
        <f t="shared" si="398"/>
        <v>-</v>
      </c>
      <c r="Q984" s="36" t="str">
        <f t="shared" si="398"/>
        <v>-</v>
      </c>
      <c r="R984" s="36" t="str">
        <f t="shared" si="398"/>
        <v>-</v>
      </c>
      <c r="S984" s="36" t="str">
        <f t="shared" si="398"/>
        <v>-</v>
      </c>
      <c r="T984" s="40">
        <f t="shared" si="398"/>
        <v>0</v>
      </c>
    </row>
    <row r="985" spans="1:20" ht="18" customHeight="1">
      <c r="A985" s="111"/>
      <c r="B985" s="17" t="s">
        <v>22</v>
      </c>
      <c r="C985" s="10">
        <v>0</v>
      </c>
      <c r="D985" s="10">
        <v>1</v>
      </c>
      <c r="E985" s="10">
        <v>1</v>
      </c>
      <c r="F985" s="14">
        <v>1</v>
      </c>
      <c r="G985" s="10">
        <v>2</v>
      </c>
      <c r="H985" s="10">
        <v>7</v>
      </c>
      <c r="I985" s="10">
        <v>7</v>
      </c>
      <c r="J985" s="10">
        <v>1</v>
      </c>
      <c r="K985" s="10">
        <v>10</v>
      </c>
      <c r="L985" s="10">
        <v>1</v>
      </c>
      <c r="M985" s="10">
        <v>4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1">
        <f>SUM(C985:S985)</f>
        <v>35</v>
      </c>
    </row>
    <row r="986" spans="1:20" ht="18" customHeight="1">
      <c r="A986" s="111"/>
      <c r="B986" s="17" t="s">
        <v>23</v>
      </c>
      <c r="C986" s="37" t="str">
        <f>IF(C985&gt;0,(C980+C981)/C985, "-")</f>
        <v>-</v>
      </c>
      <c r="D986" s="37">
        <f t="shared" ref="D986:S986" si="399">IF(D985&gt;0,(D980+D981)/D985, "-")</f>
        <v>1</v>
      </c>
      <c r="E986" s="37">
        <f t="shared" si="399"/>
        <v>1</v>
      </c>
      <c r="F986" s="37">
        <f t="shared" si="399"/>
        <v>1</v>
      </c>
      <c r="G986" s="37">
        <f t="shared" si="399"/>
        <v>1</v>
      </c>
      <c r="H986" s="37">
        <f t="shared" si="399"/>
        <v>1.1428571428571428</v>
      </c>
      <c r="I986" s="37">
        <f t="shared" si="399"/>
        <v>1</v>
      </c>
      <c r="J986" s="37">
        <f t="shared" si="399"/>
        <v>1</v>
      </c>
      <c r="K986" s="37">
        <f t="shared" si="399"/>
        <v>1.3</v>
      </c>
      <c r="L986" s="37">
        <f t="shared" si="399"/>
        <v>2</v>
      </c>
      <c r="M986" s="37">
        <f t="shared" si="399"/>
        <v>2.25</v>
      </c>
      <c r="N986" s="37" t="str">
        <f t="shared" si="399"/>
        <v>-</v>
      </c>
      <c r="O986" s="37" t="str">
        <f t="shared" si="399"/>
        <v>-</v>
      </c>
      <c r="P986" s="37" t="str">
        <f t="shared" si="399"/>
        <v>-</v>
      </c>
      <c r="Q986" s="37" t="str">
        <f t="shared" si="399"/>
        <v>-</v>
      </c>
      <c r="R986" s="37" t="str">
        <f t="shared" si="399"/>
        <v>-</v>
      </c>
      <c r="S986" s="37" t="str">
        <f t="shared" si="399"/>
        <v>-</v>
      </c>
      <c r="T986" s="44">
        <f>IF(T985&gt;0,(T980+T981)/T985, "-")</f>
        <v>1.2857142857142858</v>
      </c>
    </row>
    <row r="987" spans="1:20" ht="18" customHeight="1">
      <c r="A987" s="111"/>
      <c r="B987" s="17" t="s">
        <v>37</v>
      </c>
      <c r="C987" s="47" t="s">
        <v>39</v>
      </c>
      <c r="D987" s="47">
        <v>0</v>
      </c>
      <c r="E987" s="47">
        <v>0</v>
      </c>
      <c r="F987" s="46">
        <v>0</v>
      </c>
      <c r="G987" s="46">
        <v>0.5</v>
      </c>
      <c r="H987" s="46">
        <v>0.28570000000000001</v>
      </c>
      <c r="I987" s="46">
        <v>0.1429</v>
      </c>
      <c r="J987" s="46">
        <v>0</v>
      </c>
      <c r="K987" s="46">
        <v>0.2</v>
      </c>
      <c r="L987" s="46">
        <v>1</v>
      </c>
      <c r="M987" s="46">
        <v>0.25</v>
      </c>
      <c r="N987" s="47" t="s">
        <v>39</v>
      </c>
      <c r="O987" s="47" t="s">
        <v>39</v>
      </c>
      <c r="P987" s="47" t="s">
        <v>39</v>
      </c>
      <c r="Q987" s="47" t="s">
        <v>39</v>
      </c>
      <c r="R987" s="47" t="s">
        <v>39</v>
      </c>
      <c r="S987" s="47" t="s">
        <v>39</v>
      </c>
      <c r="T987" s="48">
        <v>0.2286</v>
      </c>
    </row>
    <row r="988" spans="1:20" ht="18" customHeight="1">
      <c r="A988" s="110">
        <v>44757</v>
      </c>
      <c r="B988" s="17" t="s">
        <v>20</v>
      </c>
      <c r="C988" s="10">
        <v>0</v>
      </c>
      <c r="D988" s="10">
        <v>0</v>
      </c>
      <c r="E988" s="10">
        <v>1</v>
      </c>
      <c r="F988" s="10">
        <v>1</v>
      </c>
      <c r="G988" s="10">
        <v>0</v>
      </c>
      <c r="H988" s="10">
        <v>0</v>
      </c>
      <c r="I988" s="10">
        <v>1</v>
      </c>
      <c r="J988" s="10">
        <v>0</v>
      </c>
      <c r="K988" s="10">
        <v>1</v>
      </c>
      <c r="L988" s="10">
        <v>0</v>
      </c>
      <c r="M988" s="10">
        <v>1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1">
        <f>SUM(C988:S988)</f>
        <v>5</v>
      </c>
    </row>
    <row r="989" spans="1:20" ht="18" customHeight="1">
      <c r="A989" s="111"/>
      <c r="B989" s="17" t="s">
        <v>21</v>
      </c>
      <c r="C989" s="10">
        <v>0</v>
      </c>
      <c r="D989" s="10">
        <v>0</v>
      </c>
      <c r="E989" s="10">
        <v>1</v>
      </c>
      <c r="F989" s="10">
        <v>3</v>
      </c>
      <c r="G989" s="10">
        <v>2</v>
      </c>
      <c r="H989" s="10">
        <v>7</v>
      </c>
      <c r="I989" s="10">
        <v>7</v>
      </c>
      <c r="J989" s="10">
        <v>0</v>
      </c>
      <c r="K989" s="10">
        <v>3</v>
      </c>
      <c r="L989" s="10">
        <v>0</v>
      </c>
      <c r="M989" s="10">
        <v>4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28</v>
      </c>
    </row>
    <row r="990" spans="1:20" ht="18" customHeight="1">
      <c r="A990" s="111"/>
      <c r="B990" s="17" t="s">
        <v>24</v>
      </c>
      <c r="C990" s="10">
        <v>0</v>
      </c>
      <c r="D990" s="10">
        <v>0</v>
      </c>
      <c r="E990" s="10">
        <v>2</v>
      </c>
      <c r="F990" s="10">
        <v>4</v>
      </c>
      <c r="G990" s="10">
        <v>2</v>
      </c>
      <c r="H990" s="10">
        <v>7</v>
      </c>
      <c r="I990" s="10">
        <v>8</v>
      </c>
      <c r="J990" s="10">
        <v>0</v>
      </c>
      <c r="K990" s="10">
        <v>4</v>
      </c>
      <c r="L990" s="10">
        <v>0</v>
      </c>
      <c r="M990" s="10">
        <v>5</v>
      </c>
      <c r="N990" s="10">
        <v>0</v>
      </c>
      <c r="O990" s="10">
        <v>0</v>
      </c>
      <c r="P990" s="10">
        <v>0</v>
      </c>
      <c r="Q990" s="10">
        <v>0</v>
      </c>
      <c r="R990" s="10">
        <v>1</v>
      </c>
      <c r="S990" s="10">
        <v>0</v>
      </c>
      <c r="T990" s="11">
        <f>SUM(C990:S990)</f>
        <v>33</v>
      </c>
    </row>
    <row r="991" spans="1:20" ht="18" customHeight="1">
      <c r="A991" s="111"/>
      <c r="B991" s="17" t="s">
        <v>25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1">
        <f>SUM(C991:S991)</f>
        <v>0</v>
      </c>
    </row>
    <row r="992" spans="1:20" ht="18" customHeight="1">
      <c r="A992" s="111"/>
      <c r="B992" s="17" t="s">
        <v>26</v>
      </c>
      <c r="C992" s="36" t="str">
        <f>IF(C990+C991&gt;0, C991/(C990+C991), "-")</f>
        <v>-</v>
      </c>
      <c r="D992" s="36" t="str">
        <f t="shared" ref="D992:T992" si="400">IF(D990+D991&gt;0, D991/(D990+D991), "-")</f>
        <v>-</v>
      </c>
      <c r="E992" s="36">
        <f t="shared" si="400"/>
        <v>0</v>
      </c>
      <c r="F992" s="36">
        <f t="shared" si="400"/>
        <v>0</v>
      </c>
      <c r="G992" s="36">
        <f t="shared" si="400"/>
        <v>0</v>
      </c>
      <c r="H992" s="36">
        <f t="shared" si="400"/>
        <v>0</v>
      </c>
      <c r="I992" s="36">
        <f t="shared" si="400"/>
        <v>0</v>
      </c>
      <c r="J992" s="36" t="str">
        <f t="shared" si="400"/>
        <v>-</v>
      </c>
      <c r="K992" s="36">
        <f t="shared" si="400"/>
        <v>0</v>
      </c>
      <c r="L992" s="36" t="str">
        <f t="shared" si="400"/>
        <v>-</v>
      </c>
      <c r="M992" s="36">
        <f t="shared" si="400"/>
        <v>0</v>
      </c>
      <c r="N992" s="36" t="str">
        <f t="shared" si="400"/>
        <v>-</v>
      </c>
      <c r="O992" s="36" t="str">
        <f t="shared" si="400"/>
        <v>-</v>
      </c>
      <c r="P992" s="36" t="str">
        <f t="shared" si="400"/>
        <v>-</v>
      </c>
      <c r="Q992" s="36" t="str">
        <f t="shared" si="400"/>
        <v>-</v>
      </c>
      <c r="R992" s="36">
        <f t="shared" si="400"/>
        <v>0</v>
      </c>
      <c r="S992" s="36" t="str">
        <f t="shared" si="400"/>
        <v>-</v>
      </c>
      <c r="T992" s="40">
        <f t="shared" si="400"/>
        <v>0</v>
      </c>
    </row>
    <row r="993" spans="1:20" ht="18" customHeight="1">
      <c r="A993" s="111"/>
      <c r="B993" s="17" t="s">
        <v>22</v>
      </c>
      <c r="C993" s="10">
        <v>0</v>
      </c>
      <c r="D993" s="10">
        <v>0</v>
      </c>
      <c r="E993" s="10">
        <v>2</v>
      </c>
      <c r="F993" s="14">
        <v>4</v>
      </c>
      <c r="G993" s="10">
        <v>1</v>
      </c>
      <c r="H993" s="10">
        <v>5</v>
      </c>
      <c r="I993" s="10">
        <v>5</v>
      </c>
      <c r="J993" s="10">
        <v>0</v>
      </c>
      <c r="K993" s="10">
        <v>3</v>
      </c>
      <c r="L993" s="10">
        <v>0</v>
      </c>
      <c r="M993" s="10">
        <v>3</v>
      </c>
      <c r="N993" s="10">
        <v>0</v>
      </c>
      <c r="O993" s="10">
        <v>0</v>
      </c>
      <c r="P993" s="10">
        <v>0</v>
      </c>
      <c r="Q993" s="10">
        <v>0</v>
      </c>
      <c r="R993" s="10">
        <v>1</v>
      </c>
      <c r="S993" s="10">
        <v>0</v>
      </c>
      <c r="T993" s="11">
        <f>SUM(C993:S993)</f>
        <v>24</v>
      </c>
    </row>
    <row r="994" spans="1:20" ht="18" customHeight="1">
      <c r="A994" s="111"/>
      <c r="B994" s="17" t="s">
        <v>23</v>
      </c>
      <c r="C994" s="37" t="str">
        <f>IF(C993&gt;0,(C988+C989)/C993, "-")</f>
        <v>-</v>
      </c>
      <c r="D994" s="37" t="str">
        <f t="shared" ref="D994:S994" si="401">IF(D993&gt;0,(D988+D989)/D993, "-")</f>
        <v>-</v>
      </c>
      <c r="E994" s="37">
        <f t="shared" si="401"/>
        <v>1</v>
      </c>
      <c r="F994" s="37">
        <f t="shared" si="401"/>
        <v>1</v>
      </c>
      <c r="G994" s="37">
        <f t="shared" si="401"/>
        <v>2</v>
      </c>
      <c r="H994" s="37">
        <f t="shared" si="401"/>
        <v>1.4</v>
      </c>
      <c r="I994" s="37">
        <f t="shared" si="401"/>
        <v>1.6</v>
      </c>
      <c r="J994" s="37" t="str">
        <f t="shared" si="401"/>
        <v>-</v>
      </c>
      <c r="K994" s="37">
        <f t="shared" si="401"/>
        <v>1.3333333333333333</v>
      </c>
      <c r="L994" s="37" t="str">
        <f t="shared" si="401"/>
        <v>-</v>
      </c>
      <c r="M994" s="37">
        <f t="shared" si="401"/>
        <v>1.6666666666666667</v>
      </c>
      <c r="N994" s="37" t="str">
        <f t="shared" si="401"/>
        <v>-</v>
      </c>
      <c r="O994" s="37" t="str">
        <f t="shared" si="401"/>
        <v>-</v>
      </c>
      <c r="P994" s="37" t="str">
        <f t="shared" si="401"/>
        <v>-</v>
      </c>
      <c r="Q994" s="37" t="str">
        <f t="shared" si="401"/>
        <v>-</v>
      </c>
      <c r="R994" s="37">
        <f t="shared" si="401"/>
        <v>1</v>
      </c>
      <c r="S994" s="37" t="str">
        <f t="shared" si="401"/>
        <v>-</v>
      </c>
      <c r="T994" s="44">
        <f>IF(T993&gt;0,(T988+T989)/T993, "-")</f>
        <v>1.375</v>
      </c>
    </row>
    <row r="995" spans="1:20" ht="18" customHeight="1">
      <c r="A995" s="111"/>
      <c r="B995" s="17" t="s">
        <v>37</v>
      </c>
      <c r="C995" s="47" t="s">
        <v>39</v>
      </c>
      <c r="D995" s="47" t="s">
        <v>39</v>
      </c>
      <c r="E995" s="46">
        <v>0.5</v>
      </c>
      <c r="F995" s="46">
        <v>0.25</v>
      </c>
      <c r="G995" s="46">
        <v>0</v>
      </c>
      <c r="H995" s="46">
        <v>0.4</v>
      </c>
      <c r="I995" s="46">
        <v>0.6</v>
      </c>
      <c r="J995" s="47" t="s">
        <v>39</v>
      </c>
      <c r="K995" s="46">
        <v>0</v>
      </c>
      <c r="L995" s="47" t="s">
        <v>39</v>
      </c>
      <c r="M995" s="46">
        <v>0.66669999999999996</v>
      </c>
      <c r="N995" s="47" t="s">
        <v>39</v>
      </c>
      <c r="O995" s="47" t="s">
        <v>39</v>
      </c>
      <c r="P995" s="47" t="s">
        <v>39</v>
      </c>
      <c r="Q995" s="47" t="s">
        <v>39</v>
      </c>
      <c r="R995" s="46">
        <v>1</v>
      </c>
      <c r="S995" s="47" t="s">
        <v>39</v>
      </c>
      <c r="T995" s="48">
        <v>0.41670000000000001</v>
      </c>
    </row>
    <row r="996" spans="1:20" ht="18" customHeight="1">
      <c r="A996" s="110">
        <v>44758</v>
      </c>
      <c r="B996" s="17" t="s">
        <v>20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1</v>
      </c>
      <c r="L996" s="10">
        <v>0</v>
      </c>
      <c r="M996" s="10">
        <v>0</v>
      </c>
      <c r="N996" s="10">
        <v>0</v>
      </c>
      <c r="O996" s="10">
        <v>1</v>
      </c>
      <c r="P996" s="10">
        <v>0</v>
      </c>
      <c r="Q996" s="10">
        <v>0</v>
      </c>
      <c r="R996" s="10">
        <v>0</v>
      </c>
      <c r="S996" s="10">
        <v>0</v>
      </c>
      <c r="T996" s="11">
        <f>SUM(C996:S996)</f>
        <v>2</v>
      </c>
    </row>
    <row r="997" spans="1:20" ht="18" customHeight="1">
      <c r="A997" s="111"/>
      <c r="B997" s="17" t="s">
        <v>21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2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24</v>
      </c>
    </row>
    <row r="998" spans="1:20" ht="18" customHeight="1">
      <c r="A998" s="111"/>
      <c r="B998" s="17" t="s">
        <v>24</v>
      </c>
      <c r="C998" s="10">
        <v>0</v>
      </c>
      <c r="D998" s="10">
        <v>0</v>
      </c>
      <c r="E998" s="10">
        <v>0</v>
      </c>
      <c r="F998" s="10">
        <v>2</v>
      </c>
      <c r="G998" s="10">
        <v>0</v>
      </c>
      <c r="H998" s="10">
        <v>4</v>
      </c>
      <c r="I998" s="10">
        <v>8</v>
      </c>
      <c r="J998" s="10">
        <v>0</v>
      </c>
      <c r="K998" s="10">
        <v>3</v>
      </c>
      <c r="L998" s="10">
        <v>0</v>
      </c>
      <c r="M998" s="10">
        <v>3</v>
      </c>
      <c r="N998" s="10">
        <v>0</v>
      </c>
      <c r="O998" s="10">
        <v>3</v>
      </c>
      <c r="P998" s="10">
        <v>0</v>
      </c>
      <c r="Q998" s="10">
        <v>0</v>
      </c>
      <c r="R998" s="10">
        <v>2</v>
      </c>
      <c r="S998" s="10">
        <v>0</v>
      </c>
      <c r="T998" s="11">
        <f>SUM(C998:S998)</f>
        <v>25</v>
      </c>
    </row>
    <row r="999" spans="1:20" ht="18" customHeight="1">
      <c r="A999" s="111"/>
      <c r="B999" s="17" t="s">
        <v>25</v>
      </c>
      <c r="C999" s="10">
        <v>0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1</v>
      </c>
      <c r="P999" s="10">
        <v>0</v>
      </c>
      <c r="Q999" s="10">
        <v>0</v>
      </c>
      <c r="R999" s="10">
        <v>0</v>
      </c>
      <c r="S999" s="10">
        <v>0</v>
      </c>
      <c r="T999" s="11">
        <f>SUM(C999:S999)</f>
        <v>1</v>
      </c>
    </row>
    <row r="1000" spans="1:20" ht="18" customHeight="1">
      <c r="A1000" s="111"/>
      <c r="B1000" s="17" t="s">
        <v>26</v>
      </c>
      <c r="C1000" s="36" t="str">
        <f>IF(C998+C999&gt;0, C999/(C998+C999), "-")</f>
        <v>-</v>
      </c>
      <c r="D1000" s="36" t="str">
        <f t="shared" ref="D1000:T1000" si="402">IF(D998+D999&gt;0, D999/(D998+D999), "-")</f>
        <v>-</v>
      </c>
      <c r="E1000" s="36" t="str">
        <f t="shared" si="402"/>
        <v>-</v>
      </c>
      <c r="F1000" s="36">
        <f t="shared" si="402"/>
        <v>0</v>
      </c>
      <c r="G1000" s="36" t="str">
        <f t="shared" si="402"/>
        <v>-</v>
      </c>
      <c r="H1000" s="36">
        <f t="shared" si="402"/>
        <v>0</v>
      </c>
      <c r="I1000" s="36">
        <f t="shared" si="402"/>
        <v>0</v>
      </c>
      <c r="J1000" s="36" t="str">
        <f t="shared" si="402"/>
        <v>-</v>
      </c>
      <c r="K1000" s="36">
        <f t="shared" si="402"/>
        <v>0</v>
      </c>
      <c r="L1000" s="36" t="str">
        <f t="shared" si="402"/>
        <v>-</v>
      </c>
      <c r="M1000" s="36">
        <f t="shared" si="402"/>
        <v>0</v>
      </c>
      <c r="N1000" s="36" t="str">
        <f t="shared" si="402"/>
        <v>-</v>
      </c>
      <c r="O1000" s="36">
        <f t="shared" si="402"/>
        <v>0.25</v>
      </c>
      <c r="P1000" s="36" t="str">
        <f t="shared" si="402"/>
        <v>-</v>
      </c>
      <c r="Q1000" s="36" t="str">
        <f t="shared" si="402"/>
        <v>-</v>
      </c>
      <c r="R1000" s="36">
        <f t="shared" si="402"/>
        <v>0</v>
      </c>
      <c r="S1000" s="36" t="str">
        <f t="shared" si="402"/>
        <v>-</v>
      </c>
      <c r="T1000" s="40">
        <f t="shared" si="402"/>
        <v>3.8461538461538464E-2</v>
      </c>
    </row>
    <row r="1001" spans="1:20" ht="18" customHeight="1">
      <c r="A1001" s="111"/>
      <c r="B1001" s="17" t="s">
        <v>22</v>
      </c>
      <c r="C1001" s="10">
        <v>0</v>
      </c>
      <c r="D1001" s="10">
        <v>0</v>
      </c>
      <c r="E1001" s="10">
        <v>0</v>
      </c>
      <c r="F1001" s="14">
        <v>2</v>
      </c>
      <c r="G1001" s="10">
        <v>0</v>
      </c>
      <c r="H1001" s="10">
        <v>3</v>
      </c>
      <c r="I1001" s="10">
        <v>7</v>
      </c>
      <c r="J1001" s="10">
        <v>0</v>
      </c>
      <c r="K1001" s="10">
        <v>2</v>
      </c>
      <c r="L1001" s="10">
        <v>0</v>
      </c>
      <c r="M1001" s="10">
        <v>3</v>
      </c>
      <c r="N1001" s="10">
        <v>0</v>
      </c>
      <c r="O1001" s="10">
        <v>2</v>
      </c>
      <c r="P1001" s="10">
        <v>0</v>
      </c>
      <c r="Q1001" s="10">
        <v>0</v>
      </c>
      <c r="R1001" s="10">
        <v>2</v>
      </c>
      <c r="S1001" s="10">
        <v>0</v>
      </c>
      <c r="T1001" s="11">
        <f>SUM(C1001:S1001)</f>
        <v>21</v>
      </c>
    </row>
    <row r="1002" spans="1:20" ht="18" customHeight="1">
      <c r="A1002" s="111"/>
      <c r="B1002" s="17" t="s">
        <v>23</v>
      </c>
      <c r="C1002" s="37" t="str">
        <f>IF(C1001&gt;0,(C996+C997)/C1001, "-")</f>
        <v>-</v>
      </c>
      <c r="D1002" s="37" t="str">
        <f t="shared" ref="D1002:S1002" si="403">IF(D1001&gt;0,(D996+D997)/D1001, "-")</f>
        <v>-</v>
      </c>
      <c r="E1002" s="37" t="str">
        <f t="shared" si="403"/>
        <v>-</v>
      </c>
      <c r="F1002" s="37">
        <f t="shared" si="403"/>
        <v>1</v>
      </c>
      <c r="G1002" s="37" t="str">
        <f t="shared" si="403"/>
        <v>-</v>
      </c>
      <c r="H1002" s="37">
        <f t="shared" si="403"/>
        <v>1.3333333333333333</v>
      </c>
      <c r="I1002" s="37">
        <f t="shared" si="403"/>
        <v>1.1428571428571428</v>
      </c>
      <c r="J1002" s="37" t="str">
        <f t="shared" si="403"/>
        <v>-</v>
      </c>
      <c r="K1002" s="37">
        <f t="shared" si="403"/>
        <v>1.5</v>
      </c>
      <c r="L1002" s="37" t="str">
        <f t="shared" si="403"/>
        <v>-</v>
      </c>
      <c r="M1002" s="37">
        <f t="shared" si="403"/>
        <v>1</v>
      </c>
      <c r="N1002" s="37" t="str">
        <f t="shared" si="403"/>
        <v>-</v>
      </c>
      <c r="O1002" s="37">
        <f t="shared" si="403"/>
        <v>2</v>
      </c>
      <c r="P1002" s="37" t="str">
        <f t="shared" si="403"/>
        <v>-</v>
      </c>
      <c r="Q1002" s="37" t="str">
        <f t="shared" si="403"/>
        <v>-</v>
      </c>
      <c r="R1002" s="37">
        <f t="shared" si="403"/>
        <v>1</v>
      </c>
      <c r="S1002" s="37" t="str">
        <f t="shared" si="403"/>
        <v>-</v>
      </c>
      <c r="T1002" s="44">
        <f>IF(T1001&gt;0,(T996+T997)/T1001, "-")</f>
        <v>1.2380952380952381</v>
      </c>
    </row>
    <row r="1003" spans="1:20" ht="18" customHeight="1">
      <c r="A1003" s="111"/>
      <c r="B1003" s="17" t="s">
        <v>37</v>
      </c>
      <c r="C1003" s="47" t="s">
        <v>39</v>
      </c>
      <c r="D1003" s="47" t="s">
        <v>39</v>
      </c>
      <c r="E1003" s="47" t="s">
        <v>39</v>
      </c>
      <c r="F1003" s="46">
        <v>0.5</v>
      </c>
      <c r="G1003" s="47" t="s">
        <v>39</v>
      </c>
      <c r="H1003" s="46">
        <v>0</v>
      </c>
      <c r="I1003" s="46">
        <v>0.28570000000000001</v>
      </c>
      <c r="J1003" s="47" t="s">
        <v>39</v>
      </c>
      <c r="K1003" s="46">
        <v>0</v>
      </c>
      <c r="L1003" s="47" t="s">
        <v>39</v>
      </c>
      <c r="M1003" s="46">
        <v>0.66669999999999996</v>
      </c>
      <c r="N1003" s="47" t="s">
        <v>39</v>
      </c>
      <c r="O1003" s="46">
        <v>0</v>
      </c>
      <c r="P1003" s="47" t="s">
        <v>39</v>
      </c>
      <c r="Q1003" s="47" t="s">
        <v>39</v>
      </c>
      <c r="R1003" s="46">
        <v>0.5</v>
      </c>
      <c r="S1003" s="47" t="s">
        <v>39</v>
      </c>
      <c r="T1003" s="48">
        <v>0.28570000000000001</v>
      </c>
    </row>
    <row r="1004" spans="1:20" ht="18" customHeight="1">
      <c r="A1004" s="110">
        <v>44759</v>
      </c>
      <c r="B1004" s="17" t="s">
        <v>20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1">
        <f>SUM(C1004:S1004)</f>
        <v>3</v>
      </c>
    </row>
    <row r="1005" spans="1:20" ht="18" customHeight="1">
      <c r="A1005" s="111"/>
      <c r="B1005" s="17" t="s">
        <v>21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2</v>
      </c>
      <c r="K1005" s="10">
        <v>1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14</v>
      </c>
    </row>
    <row r="1006" spans="1:20" ht="18" customHeight="1">
      <c r="A1006" s="111"/>
      <c r="B1006" s="17" t="s">
        <v>24</v>
      </c>
      <c r="C1006" s="10">
        <v>0</v>
      </c>
      <c r="D1006" s="10">
        <v>0</v>
      </c>
      <c r="E1006" s="10">
        <v>2</v>
      </c>
      <c r="F1006" s="10">
        <v>7</v>
      </c>
      <c r="G1006" s="10">
        <v>0</v>
      </c>
      <c r="H1006" s="10">
        <v>0</v>
      </c>
      <c r="I1006" s="10">
        <v>1</v>
      </c>
      <c r="J1006" s="10">
        <v>4</v>
      </c>
      <c r="K1006" s="10">
        <v>2</v>
      </c>
      <c r="L1006" s="10">
        <v>0</v>
      </c>
      <c r="M1006" s="10">
        <v>0</v>
      </c>
      <c r="N1006" s="10">
        <v>0</v>
      </c>
      <c r="O1006" s="10">
        <v>0</v>
      </c>
      <c r="P1006" s="10">
        <v>1</v>
      </c>
      <c r="Q1006" s="10">
        <v>0</v>
      </c>
      <c r="R1006" s="10">
        <v>0</v>
      </c>
      <c r="S1006" s="10">
        <v>0</v>
      </c>
      <c r="T1006" s="11">
        <f>SUM(C1006:S1006)</f>
        <v>17</v>
      </c>
    </row>
    <row r="1007" spans="1:20" ht="18" customHeight="1">
      <c r="A1007" s="111"/>
      <c r="B1007" s="17" t="s">
        <v>25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1">
        <f>SUM(C1007:S1007)</f>
        <v>0</v>
      </c>
    </row>
    <row r="1008" spans="1:20" ht="18" customHeight="1">
      <c r="A1008" s="111"/>
      <c r="B1008" s="17" t="s">
        <v>26</v>
      </c>
      <c r="C1008" s="36" t="str">
        <f>IF(C1006+C1007&gt;0, C1007/(C1006+C1007), "-")</f>
        <v>-</v>
      </c>
      <c r="D1008" s="36" t="str">
        <f t="shared" ref="D1008:T1008" si="404">IF(D1006+D1007&gt;0, D1007/(D1006+D1007), "-")</f>
        <v>-</v>
      </c>
      <c r="E1008" s="36">
        <f t="shared" si="404"/>
        <v>0</v>
      </c>
      <c r="F1008" s="36">
        <f t="shared" si="404"/>
        <v>0</v>
      </c>
      <c r="G1008" s="36" t="str">
        <f t="shared" si="404"/>
        <v>-</v>
      </c>
      <c r="H1008" s="36" t="str">
        <f t="shared" si="404"/>
        <v>-</v>
      </c>
      <c r="I1008" s="36">
        <f t="shared" si="404"/>
        <v>0</v>
      </c>
      <c r="J1008" s="36">
        <f t="shared" si="404"/>
        <v>0</v>
      </c>
      <c r="K1008" s="36">
        <f t="shared" si="404"/>
        <v>0</v>
      </c>
      <c r="L1008" s="36" t="str">
        <f t="shared" si="404"/>
        <v>-</v>
      </c>
      <c r="M1008" s="36" t="str">
        <f t="shared" si="404"/>
        <v>-</v>
      </c>
      <c r="N1008" s="36" t="str">
        <f t="shared" si="404"/>
        <v>-</v>
      </c>
      <c r="O1008" s="36" t="str">
        <f t="shared" si="404"/>
        <v>-</v>
      </c>
      <c r="P1008" s="36">
        <f t="shared" si="404"/>
        <v>0</v>
      </c>
      <c r="Q1008" s="36" t="str">
        <f t="shared" si="404"/>
        <v>-</v>
      </c>
      <c r="R1008" s="36" t="str">
        <f t="shared" si="404"/>
        <v>-</v>
      </c>
      <c r="S1008" s="36" t="str">
        <f t="shared" si="404"/>
        <v>-</v>
      </c>
      <c r="T1008" s="40">
        <f t="shared" si="404"/>
        <v>0</v>
      </c>
    </row>
    <row r="1009" spans="1:20" ht="18" customHeight="1">
      <c r="A1009" s="111"/>
      <c r="B1009" s="17" t="s">
        <v>22</v>
      </c>
      <c r="C1009" s="10">
        <v>0</v>
      </c>
      <c r="D1009" s="10">
        <v>0</v>
      </c>
      <c r="E1009" s="10">
        <v>2</v>
      </c>
      <c r="F1009" s="14">
        <v>6</v>
      </c>
      <c r="G1009" s="10">
        <v>0</v>
      </c>
      <c r="H1009" s="10">
        <v>0</v>
      </c>
      <c r="I1009" s="10">
        <v>1</v>
      </c>
      <c r="J1009" s="10">
        <v>2</v>
      </c>
      <c r="K1009" s="10">
        <v>1</v>
      </c>
      <c r="L1009" s="10">
        <v>0</v>
      </c>
      <c r="M1009" s="10">
        <v>0</v>
      </c>
      <c r="N1009" s="10">
        <v>0</v>
      </c>
      <c r="O1009" s="10">
        <v>0</v>
      </c>
      <c r="P1009" s="10">
        <v>1</v>
      </c>
      <c r="Q1009" s="10">
        <v>0</v>
      </c>
      <c r="R1009" s="10">
        <v>0</v>
      </c>
      <c r="S1009" s="10">
        <v>0</v>
      </c>
      <c r="T1009" s="11">
        <f>SUM(C1009:S1009)</f>
        <v>13</v>
      </c>
    </row>
    <row r="1010" spans="1:20" ht="18" customHeight="1">
      <c r="A1010" s="111"/>
      <c r="B1010" s="17" t="s">
        <v>23</v>
      </c>
      <c r="C1010" s="37" t="str">
        <f>IF(C1009&gt;0,(C1004+C1005)/C1009, "-")</f>
        <v>-</v>
      </c>
      <c r="D1010" s="37" t="str">
        <f t="shared" ref="D1010:S1010" si="405">IF(D1009&gt;0,(D1004+D1005)/D1009, "-")</f>
        <v>-</v>
      </c>
      <c r="E1010" s="37">
        <f t="shared" si="405"/>
        <v>1</v>
      </c>
      <c r="F1010" s="37">
        <f t="shared" si="405"/>
        <v>1.1666666666666667</v>
      </c>
      <c r="G1010" s="37" t="str">
        <f t="shared" si="405"/>
        <v>-</v>
      </c>
      <c r="H1010" s="37" t="str">
        <f t="shared" si="405"/>
        <v>-</v>
      </c>
      <c r="I1010" s="37">
        <f t="shared" si="405"/>
        <v>1</v>
      </c>
      <c r="J1010" s="37">
        <f t="shared" si="405"/>
        <v>2</v>
      </c>
      <c r="K1010" s="37">
        <f t="shared" si="405"/>
        <v>2</v>
      </c>
      <c r="L1010" s="37" t="str">
        <f t="shared" si="405"/>
        <v>-</v>
      </c>
      <c r="M1010" s="37" t="str">
        <f t="shared" si="405"/>
        <v>-</v>
      </c>
      <c r="N1010" s="37" t="str">
        <f t="shared" si="405"/>
        <v>-</v>
      </c>
      <c r="O1010" s="37" t="str">
        <f t="shared" si="405"/>
        <v>-</v>
      </c>
      <c r="P1010" s="37">
        <f t="shared" si="405"/>
        <v>1</v>
      </c>
      <c r="Q1010" s="37" t="str">
        <f t="shared" si="405"/>
        <v>-</v>
      </c>
      <c r="R1010" s="37" t="str">
        <f t="shared" si="405"/>
        <v>-</v>
      </c>
      <c r="S1010" s="37" t="str">
        <f t="shared" si="405"/>
        <v>-</v>
      </c>
      <c r="T1010" s="44">
        <f>IF(T1009&gt;0,(T1004+T1005)/T1009, "-")</f>
        <v>1.3076923076923077</v>
      </c>
    </row>
    <row r="1011" spans="1:20" ht="18" customHeight="1">
      <c r="A1011" s="111"/>
      <c r="B1011" s="17" t="s">
        <v>37</v>
      </c>
      <c r="C1011" s="47" t="s">
        <v>39</v>
      </c>
      <c r="D1011" s="47" t="s">
        <v>39</v>
      </c>
      <c r="E1011" s="46">
        <v>0.5</v>
      </c>
      <c r="F1011" s="46">
        <v>0.16669999999999999</v>
      </c>
      <c r="G1011" s="47" t="s">
        <v>39</v>
      </c>
      <c r="H1011" s="47" t="s">
        <v>39</v>
      </c>
      <c r="I1011" s="46">
        <v>0</v>
      </c>
      <c r="J1011" s="46">
        <v>0</v>
      </c>
      <c r="K1011" s="46">
        <v>0</v>
      </c>
      <c r="L1011" s="47" t="s">
        <v>39</v>
      </c>
      <c r="M1011" s="47" t="s">
        <v>39</v>
      </c>
      <c r="N1011" s="47" t="s">
        <v>39</v>
      </c>
      <c r="O1011" s="47" t="s">
        <v>39</v>
      </c>
      <c r="P1011" s="46">
        <v>1</v>
      </c>
      <c r="Q1011" s="47" t="s">
        <v>39</v>
      </c>
      <c r="R1011" s="47" t="s">
        <v>39</v>
      </c>
      <c r="S1011" s="47" t="s">
        <v>39</v>
      </c>
      <c r="T1011" s="48">
        <v>0.23080000000000001</v>
      </c>
    </row>
    <row r="1012" spans="1:20" ht="18" customHeight="1">
      <c r="A1012" s="110">
        <v>44760</v>
      </c>
      <c r="B1012" s="17" t="s">
        <v>20</v>
      </c>
      <c r="C1012" s="10">
        <v>0</v>
      </c>
      <c r="D1012" s="10">
        <v>0</v>
      </c>
      <c r="E1012" s="10">
        <v>0</v>
      </c>
      <c r="F1012" s="10">
        <v>2</v>
      </c>
      <c r="G1012" s="10">
        <v>0</v>
      </c>
      <c r="H1012" s="10">
        <v>0</v>
      </c>
      <c r="I1012" s="10">
        <v>0</v>
      </c>
      <c r="J1012" s="10">
        <v>0</v>
      </c>
      <c r="K1012" s="10">
        <v>1</v>
      </c>
      <c r="L1012" s="10">
        <v>0</v>
      </c>
      <c r="M1012" s="10">
        <v>1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4</v>
      </c>
    </row>
    <row r="1013" spans="1:20" ht="18" customHeight="1">
      <c r="A1013" s="111"/>
      <c r="B1013" s="17" t="s">
        <v>21</v>
      </c>
      <c r="C1013" s="10">
        <v>0</v>
      </c>
      <c r="D1013" s="10">
        <v>0</v>
      </c>
      <c r="E1013" s="10">
        <v>0</v>
      </c>
      <c r="F1013" s="10">
        <v>4</v>
      </c>
      <c r="G1013" s="10">
        <v>0</v>
      </c>
      <c r="H1013" s="10">
        <v>4</v>
      </c>
      <c r="I1013" s="10">
        <v>3</v>
      </c>
      <c r="J1013" s="10">
        <v>1</v>
      </c>
      <c r="K1013" s="10">
        <v>5</v>
      </c>
      <c r="L1013" s="10">
        <v>0</v>
      </c>
      <c r="M1013" s="10">
        <v>2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19</v>
      </c>
    </row>
    <row r="1014" spans="1:20" ht="18" customHeight="1">
      <c r="A1014" s="111"/>
      <c r="B1014" s="17" t="s">
        <v>24</v>
      </c>
      <c r="C1014" s="10">
        <v>0</v>
      </c>
      <c r="D1014" s="10">
        <v>0</v>
      </c>
      <c r="E1014" s="10">
        <v>0</v>
      </c>
      <c r="F1014" s="10">
        <v>6</v>
      </c>
      <c r="G1014" s="10">
        <v>0</v>
      </c>
      <c r="H1014" s="10">
        <v>4</v>
      </c>
      <c r="I1014" s="10">
        <v>3</v>
      </c>
      <c r="J1014" s="10">
        <v>1</v>
      </c>
      <c r="K1014" s="10">
        <v>6</v>
      </c>
      <c r="L1014" s="10">
        <v>0</v>
      </c>
      <c r="M1014" s="10">
        <v>3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23</v>
      </c>
    </row>
    <row r="1015" spans="1:20" ht="18" customHeight="1">
      <c r="A1015" s="111"/>
      <c r="B1015" s="17" t="s">
        <v>25</v>
      </c>
      <c r="C1015" s="10">
        <v>0</v>
      </c>
      <c r="D1015" s="10">
        <v>0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1">
        <f>SUM(C1015:S1015)</f>
        <v>0</v>
      </c>
    </row>
    <row r="1016" spans="1:20" ht="18" customHeight="1">
      <c r="A1016" s="111"/>
      <c r="B1016" s="17" t="s">
        <v>26</v>
      </c>
      <c r="C1016" s="36" t="str">
        <f>IF(C1014+C1015&gt;0, C1015/(C1014+C1015), "-")</f>
        <v>-</v>
      </c>
      <c r="D1016" s="36" t="str">
        <f t="shared" ref="D1016:T1016" si="406">IF(D1014+D1015&gt;0, D1015/(D1014+D1015), "-")</f>
        <v>-</v>
      </c>
      <c r="E1016" s="36" t="str">
        <f t="shared" si="406"/>
        <v>-</v>
      </c>
      <c r="F1016" s="36">
        <f t="shared" si="406"/>
        <v>0</v>
      </c>
      <c r="G1016" s="36" t="str">
        <f t="shared" si="406"/>
        <v>-</v>
      </c>
      <c r="H1016" s="36">
        <f t="shared" si="406"/>
        <v>0</v>
      </c>
      <c r="I1016" s="36">
        <f t="shared" si="406"/>
        <v>0</v>
      </c>
      <c r="J1016" s="36">
        <f t="shared" si="406"/>
        <v>0</v>
      </c>
      <c r="K1016" s="36">
        <f t="shared" si="406"/>
        <v>0</v>
      </c>
      <c r="L1016" s="36" t="str">
        <f t="shared" si="406"/>
        <v>-</v>
      </c>
      <c r="M1016" s="36">
        <f t="shared" si="406"/>
        <v>0</v>
      </c>
      <c r="N1016" s="36" t="str">
        <f t="shared" si="406"/>
        <v>-</v>
      </c>
      <c r="O1016" s="36" t="str">
        <f t="shared" si="406"/>
        <v>-</v>
      </c>
      <c r="P1016" s="36" t="str">
        <f t="shared" si="406"/>
        <v>-</v>
      </c>
      <c r="Q1016" s="36" t="str">
        <f t="shared" si="406"/>
        <v>-</v>
      </c>
      <c r="R1016" s="36" t="str">
        <f t="shared" si="406"/>
        <v>-</v>
      </c>
      <c r="S1016" s="36" t="str">
        <f t="shared" si="406"/>
        <v>-</v>
      </c>
      <c r="T1016" s="40">
        <f t="shared" si="406"/>
        <v>0</v>
      </c>
    </row>
    <row r="1017" spans="1:20" ht="18" customHeight="1">
      <c r="A1017" s="111"/>
      <c r="B1017" s="17" t="s">
        <v>22</v>
      </c>
      <c r="C1017" s="10">
        <v>0</v>
      </c>
      <c r="D1017" s="10">
        <v>0</v>
      </c>
      <c r="E1017" s="10">
        <v>0</v>
      </c>
      <c r="F1017" s="14">
        <v>5</v>
      </c>
      <c r="G1017" s="10">
        <v>0</v>
      </c>
      <c r="H1017" s="10">
        <v>4</v>
      </c>
      <c r="I1017" s="10">
        <v>3</v>
      </c>
      <c r="J1017" s="10">
        <v>1</v>
      </c>
      <c r="K1017" s="10">
        <v>6</v>
      </c>
      <c r="L1017" s="10">
        <v>0</v>
      </c>
      <c r="M1017" s="10">
        <v>3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1">
        <f>SUM(C1017:S1017)</f>
        <v>22</v>
      </c>
    </row>
    <row r="1018" spans="1:20" ht="18" customHeight="1">
      <c r="A1018" s="111"/>
      <c r="B1018" s="17" t="s">
        <v>23</v>
      </c>
      <c r="C1018" s="37" t="str">
        <f>IF(C1017&gt;0,(C1012+C1013)/C1017, "-")</f>
        <v>-</v>
      </c>
      <c r="D1018" s="37" t="str">
        <f t="shared" ref="D1018:S1018" si="407">IF(D1017&gt;0,(D1012+D1013)/D1017, "-")</f>
        <v>-</v>
      </c>
      <c r="E1018" s="37" t="str">
        <f t="shared" si="407"/>
        <v>-</v>
      </c>
      <c r="F1018" s="37">
        <f t="shared" si="407"/>
        <v>1.2</v>
      </c>
      <c r="G1018" s="37" t="str">
        <f t="shared" si="407"/>
        <v>-</v>
      </c>
      <c r="H1018" s="37">
        <f t="shared" si="407"/>
        <v>1</v>
      </c>
      <c r="I1018" s="37">
        <f t="shared" si="407"/>
        <v>1</v>
      </c>
      <c r="J1018" s="37">
        <f t="shared" si="407"/>
        <v>1</v>
      </c>
      <c r="K1018" s="37">
        <f t="shared" si="407"/>
        <v>1</v>
      </c>
      <c r="L1018" s="37" t="str">
        <f t="shared" si="407"/>
        <v>-</v>
      </c>
      <c r="M1018" s="37">
        <f t="shared" si="407"/>
        <v>1</v>
      </c>
      <c r="N1018" s="37" t="str">
        <f t="shared" si="407"/>
        <v>-</v>
      </c>
      <c r="O1018" s="37" t="str">
        <f t="shared" si="407"/>
        <v>-</v>
      </c>
      <c r="P1018" s="37" t="str">
        <f t="shared" si="407"/>
        <v>-</v>
      </c>
      <c r="Q1018" s="37" t="str">
        <f t="shared" si="407"/>
        <v>-</v>
      </c>
      <c r="R1018" s="37" t="str">
        <f t="shared" si="407"/>
        <v>-</v>
      </c>
      <c r="S1018" s="37" t="str">
        <f t="shared" si="407"/>
        <v>-</v>
      </c>
      <c r="T1018" s="44">
        <f>IF(T1017&gt;0,(T1012+T1013)/T1017, "-")</f>
        <v>1.0454545454545454</v>
      </c>
    </row>
    <row r="1019" spans="1:20" ht="18" customHeight="1">
      <c r="A1019" s="111"/>
      <c r="B1019" s="17" t="s">
        <v>37</v>
      </c>
      <c r="C1019" s="47" t="s">
        <v>39</v>
      </c>
      <c r="D1019" s="47" t="s">
        <v>39</v>
      </c>
      <c r="E1019" s="47" t="s">
        <v>39</v>
      </c>
      <c r="F1019" s="46">
        <v>0.6</v>
      </c>
      <c r="G1019" s="47" t="s">
        <v>39</v>
      </c>
      <c r="H1019" s="46">
        <v>0.25</v>
      </c>
      <c r="I1019" s="46">
        <v>0</v>
      </c>
      <c r="J1019" s="46">
        <v>1</v>
      </c>
      <c r="K1019" s="46">
        <v>0.33329999999999999</v>
      </c>
      <c r="L1019" s="47" t="s">
        <v>39</v>
      </c>
      <c r="M1019" s="46">
        <v>0</v>
      </c>
      <c r="N1019" s="47" t="s">
        <v>39</v>
      </c>
      <c r="O1019" s="47" t="s">
        <v>39</v>
      </c>
      <c r="P1019" s="47" t="s">
        <v>39</v>
      </c>
      <c r="Q1019" s="47" t="s">
        <v>39</v>
      </c>
      <c r="R1019" s="47" t="s">
        <v>39</v>
      </c>
      <c r="S1019" s="47" t="s">
        <v>39</v>
      </c>
      <c r="T1019" s="48">
        <v>0.31819999999999998</v>
      </c>
    </row>
    <row r="1020" spans="1:20" ht="18" customHeight="1">
      <c r="A1020" s="110">
        <v>44761</v>
      </c>
      <c r="B1020" s="17" t="s">
        <v>20</v>
      </c>
      <c r="C1020" s="10">
        <v>0</v>
      </c>
      <c r="D1020" s="10">
        <v>0</v>
      </c>
      <c r="E1020" s="10">
        <v>0</v>
      </c>
      <c r="F1020" s="10">
        <v>3</v>
      </c>
      <c r="G1020" s="10">
        <v>0</v>
      </c>
      <c r="H1020" s="10">
        <v>0</v>
      </c>
      <c r="I1020" s="10">
        <v>0</v>
      </c>
      <c r="J1020" s="10">
        <v>0</v>
      </c>
      <c r="K1020" s="10">
        <v>2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5</v>
      </c>
    </row>
    <row r="1021" spans="1:20" ht="18" customHeight="1">
      <c r="A1021" s="111"/>
      <c r="B1021" s="17" t="s">
        <v>21</v>
      </c>
      <c r="C1021" s="10">
        <v>0</v>
      </c>
      <c r="D1021" s="10">
        <v>0</v>
      </c>
      <c r="E1021" s="10">
        <v>0</v>
      </c>
      <c r="F1021" s="10">
        <v>2</v>
      </c>
      <c r="G1021" s="10">
        <v>0</v>
      </c>
      <c r="H1021" s="10">
        <v>1</v>
      </c>
      <c r="I1021" s="10">
        <v>4</v>
      </c>
      <c r="J1021" s="10">
        <v>0</v>
      </c>
      <c r="K1021" s="10">
        <v>3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10</v>
      </c>
    </row>
    <row r="1022" spans="1:20" ht="18" customHeight="1">
      <c r="A1022" s="111"/>
      <c r="B1022" s="17" t="s">
        <v>24</v>
      </c>
      <c r="C1022" s="10">
        <v>0</v>
      </c>
      <c r="D1022" s="10">
        <v>0</v>
      </c>
      <c r="E1022" s="10">
        <v>0</v>
      </c>
      <c r="F1022" s="10">
        <v>5</v>
      </c>
      <c r="G1022" s="10">
        <v>0</v>
      </c>
      <c r="H1022" s="10">
        <v>1</v>
      </c>
      <c r="I1022" s="10">
        <v>4</v>
      </c>
      <c r="J1022" s="10">
        <v>0</v>
      </c>
      <c r="K1022" s="10">
        <v>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15</v>
      </c>
    </row>
    <row r="1023" spans="1:20" ht="18" customHeight="1">
      <c r="A1023" s="111"/>
      <c r="B1023" s="17" t="s">
        <v>25</v>
      </c>
      <c r="C1023" s="10">
        <v>0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1">
        <f>SUM(C1023:S1023)</f>
        <v>0</v>
      </c>
    </row>
    <row r="1024" spans="1:20" ht="18" customHeight="1">
      <c r="A1024" s="111"/>
      <c r="B1024" s="17" t="s">
        <v>26</v>
      </c>
      <c r="C1024" s="36" t="str">
        <f>IF(C1022+C1023&gt;0, C1023/(C1022+C1023), "-")</f>
        <v>-</v>
      </c>
      <c r="D1024" s="36" t="str">
        <f t="shared" ref="D1024:T1024" si="408">IF(D1022+D1023&gt;0, D1023/(D1022+D1023), "-")</f>
        <v>-</v>
      </c>
      <c r="E1024" s="36" t="str">
        <f t="shared" si="408"/>
        <v>-</v>
      </c>
      <c r="F1024" s="36">
        <f t="shared" si="408"/>
        <v>0</v>
      </c>
      <c r="G1024" s="36" t="str">
        <f t="shared" si="408"/>
        <v>-</v>
      </c>
      <c r="H1024" s="36">
        <f t="shared" si="408"/>
        <v>0</v>
      </c>
      <c r="I1024" s="36">
        <f t="shared" si="408"/>
        <v>0</v>
      </c>
      <c r="J1024" s="36" t="str">
        <f t="shared" si="408"/>
        <v>-</v>
      </c>
      <c r="K1024" s="36">
        <f t="shared" si="408"/>
        <v>0</v>
      </c>
      <c r="L1024" s="36" t="str">
        <f t="shared" si="408"/>
        <v>-</v>
      </c>
      <c r="M1024" s="36" t="str">
        <f t="shared" si="408"/>
        <v>-</v>
      </c>
      <c r="N1024" s="36" t="str">
        <f t="shared" si="408"/>
        <v>-</v>
      </c>
      <c r="O1024" s="36" t="str">
        <f t="shared" si="408"/>
        <v>-</v>
      </c>
      <c r="P1024" s="36" t="str">
        <f t="shared" si="408"/>
        <v>-</v>
      </c>
      <c r="Q1024" s="36" t="str">
        <f t="shared" si="408"/>
        <v>-</v>
      </c>
      <c r="R1024" s="36" t="str">
        <f t="shared" si="408"/>
        <v>-</v>
      </c>
      <c r="S1024" s="36" t="str">
        <f t="shared" si="408"/>
        <v>-</v>
      </c>
      <c r="T1024" s="40">
        <f t="shared" si="408"/>
        <v>0</v>
      </c>
    </row>
    <row r="1025" spans="1:20" ht="18" customHeight="1">
      <c r="A1025" s="111"/>
      <c r="B1025" s="17" t="s">
        <v>22</v>
      </c>
      <c r="C1025" s="10">
        <v>0</v>
      </c>
      <c r="D1025" s="10">
        <v>0</v>
      </c>
      <c r="E1025" s="10">
        <v>0</v>
      </c>
      <c r="F1025" s="14">
        <v>5</v>
      </c>
      <c r="G1025" s="10">
        <v>0</v>
      </c>
      <c r="H1025" s="10">
        <v>1</v>
      </c>
      <c r="I1025" s="10">
        <v>3</v>
      </c>
      <c r="J1025" s="10">
        <v>0</v>
      </c>
      <c r="K1025" s="10">
        <v>5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1">
        <f>SUM(C1025:S1025)</f>
        <v>14</v>
      </c>
    </row>
    <row r="1026" spans="1:20" ht="18" customHeight="1">
      <c r="A1026" s="111"/>
      <c r="B1026" s="17" t="s">
        <v>23</v>
      </c>
      <c r="C1026" s="37" t="str">
        <f>IF(C1025&gt;0,(C1020+C1021)/C1025, "-")</f>
        <v>-</v>
      </c>
      <c r="D1026" s="37" t="str">
        <f t="shared" ref="D1026:S1026" si="409">IF(D1025&gt;0,(D1020+D1021)/D1025, "-")</f>
        <v>-</v>
      </c>
      <c r="E1026" s="37" t="str">
        <f t="shared" si="409"/>
        <v>-</v>
      </c>
      <c r="F1026" s="37">
        <f t="shared" si="409"/>
        <v>1</v>
      </c>
      <c r="G1026" s="37" t="str">
        <f t="shared" si="409"/>
        <v>-</v>
      </c>
      <c r="H1026" s="37">
        <f t="shared" si="409"/>
        <v>1</v>
      </c>
      <c r="I1026" s="37">
        <f t="shared" si="409"/>
        <v>1.3333333333333333</v>
      </c>
      <c r="J1026" s="37" t="str">
        <f t="shared" si="409"/>
        <v>-</v>
      </c>
      <c r="K1026" s="37">
        <f t="shared" si="409"/>
        <v>1</v>
      </c>
      <c r="L1026" s="37" t="str">
        <f t="shared" si="409"/>
        <v>-</v>
      </c>
      <c r="M1026" s="37" t="str">
        <f t="shared" si="409"/>
        <v>-</v>
      </c>
      <c r="N1026" s="37" t="str">
        <f t="shared" si="409"/>
        <v>-</v>
      </c>
      <c r="O1026" s="37" t="str">
        <f t="shared" si="409"/>
        <v>-</v>
      </c>
      <c r="P1026" s="37" t="str">
        <f t="shared" si="409"/>
        <v>-</v>
      </c>
      <c r="Q1026" s="37" t="str">
        <f t="shared" si="409"/>
        <v>-</v>
      </c>
      <c r="R1026" s="37" t="str">
        <f t="shared" si="409"/>
        <v>-</v>
      </c>
      <c r="S1026" s="37" t="str">
        <f t="shared" si="409"/>
        <v>-</v>
      </c>
      <c r="T1026" s="44">
        <f>IF(T1025&gt;0,(T1020+T1021)/T1025, "-")</f>
        <v>1.0714285714285714</v>
      </c>
    </row>
    <row r="1027" spans="1:20" ht="18" customHeight="1">
      <c r="A1027" s="111"/>
      <c r="B1027" s="17" t="s">
        <v>37</v>
      </c>
      <c r="C1027" s="47" t="s">
        <v>39</v>
      </c>
      <c r="D1027" s="47" t="s">
        <v>39</v>
      </c>
      <c r="E1027" s="47" t="s">
        <v>39</v>
      </c>
      <c r="F1027" s="46">
        <v>0.2</v>
      </c>
      <c r="G1027" s="47" t="s">
        <v>39</v>
      </c>
      <c r="H1027" s="46">
        <v>1</v>
      </c>
      <c r="I1027" s="46">
        <v>0</v>
      </c>
      <c r="J1027" s="47" t="s">
        <v>39</v>
      </c>
      <c r="K1027" s="46">
        <v>0.2</v>
      </c>
      <c r="L1027" s="47" t="s">
        <v>39</v>
      </c>
      <c r="M1027" s="47" t="s">
        <v>39</v>
      </c>
      <c r="N1027" s="47" t="s">
        <v>39</v>
      </c>
      <c r="O1027" s="47" t="s">
        <v>39</v>
      </c>
      <c r="P1027" s="47" t="s">
        <v>39</v>
      </c>
      <c r="Q1027" s="47" t="s">
        <v>39</v>
      </c>
      <c r="R1027" s="47" t="s">
        <v>39</v>
      </c>
      <c r="S1027" s="47" t="s">
        <v>39</v>
      </c>
      <c r="T1027" s="48">
        <v>0.21429999999999999</v>
      </c>
    </row>
    <row r="1028" spans="1:20" ht="18" customHeight="1">
      <c r="A1028" s="110">
        <v>44762</v>
      </c>
      <c r="B1028" s="17" t="s">
        <v>20</v>
      </c>
      <c r="C1028" s="10">
        <v>0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2</v>
      </c>
      <c r="L1028" s="10">
        <v>0</v>
      </c>
      <c r="M1028" s="10">
        <v>1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3</v>
      </c>
    </row>
    <row r="1029" spans="1:20" ht="18" customHeight="1">
      <c r="A1029" s="111"/>
      <c r="B1029" s="17" t="s">
        <v>21</v>
      </c>
      <c r="C1029" s="10">
        <v>0</v>
      </c>
      <c r="D1029" s="10">
        <v>0</v>
      </c>
      <c r="E1029" s="10">
        <v>0</v>
      </c>
      <c r="F1029" s="10">
        <v>2</v>
      </c>
      <c r="G1029" s="10">
        <v>1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14</v>
      </c>
    </row>
    <row r="1030" spans="1:20" ht="18" customHeight="1">
      <c r="A1030" s="111"/>
      <c r="B1030" s="17" t="s">
        <v>24</v>
      </c>
      <c r="C1030" s="10">
        <v>0</v>
      </c>
      <c r="D1030" s="10">
        <v>0</v>
      </c>
      <c r="E1030" s="10">
        <v>0</v>
      </c>
      <c r="F1030" s="10">
        <v>2</v>
      </c>
      <c r="G1030" s="10">
        <v>0</v>
      </c>
      <c r="H1030" s="10">
        <v>0</v>
      </c>
      <c r="I1030" s="10">
        <v>1</v>
      </c>
      <c r="J1030" s="10">
        <v>1</v>
      </c>
      <c r="K1030" s="10">
        <v>6</v>
      </c>
      <c r="L1030" s="10">
        <v>0</v>
      </c>
      <c r="M1030" s="10">
        <v>3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13</v>
      </c>
    </row>
    <row r="1031" spans="1:20" ht="18" customHeight="1">
      <c r="A1031" s="111"/>
      <c r="B1031" s="17" t="s">
        <v>25</v>
      </c>
      <c r="C1031" s="10">
        <v>0</v>
      </c>
      <c r="D1031" s="10">
        <v>0</v>
      </c>
      <c r="E1031" s="10">
        <v>0</v>
      </c>
      <c r="F1031" s="10">
        <v>0</v>
      </c>
      <c r="G1031" s="10">
        <v>1</v>
      </c>
      <c r="H1031" s="10">
        <v>0</v>
      </c>
      <c r="I1031" s="10">
        <v>0</v>
      </c>
      <c r="J1031" s="10">
        <v>0</v>
      </c>
      <c r="K1031" s="10">
        <v>2</v>
      </c>
      <c r="L1031" s="10">
        <v>0</v>
      </c>
      <c r="M1031" s="10">
        <v>1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1">
        <f>SUM(C1031:S1031)</f>
        <v>4</v>
      </c>
    </row>
    <row r="1032" spans="1:20" ht="18" customHeight="1">
      <c r="A1032" s="111"/>
      <c r="B1032" s="17" t="s">
        <v>26</v>
      </c>
      <c r="C1032" s="36" t="str">
        <f>IF(C1030+C1031&gt;0, C1031/(C1030+C1031), "-")</f>
        <v>-</v>
      </c>
      <c r="D1032" s="36" t="str">
        <f t="shared" ref="D1032:T1032" si="410">IF(D1030+D1031&gt;0, D1031/(D1030+D1031), "-")</f>
        <v>-</v>
      </c>
      <c r="E1032" s="36" t="str">
        <f t="shared" si="410"/>
        <v>-</v>
      </c>
      <c r="F1032" s="36">
        <f t="shared" si="410"/>
        <v>0</v>
      </c>
      <c r="G1032" s="36">
        <f t="shared" si="410"/>
        <v>1</v>
      </c>
      <c r="H1032" s="36" t="str">
        <f t="shared" si="410"/>
        <v>-</v>
      </c>
      <c r="I1032" s="36">
        <f t="shared" si="410"/>
        <v>0</v>
      </c>
      <c r="J1032" s="36">
        <f t="shared" si="410"/>
        <v>0</v>
      </c>
      <c r="K1032" s="36">
        <f t="shared" si="410"/>
        <v>0.25</v>
      </c>
      <c r="L1032" s="36" t="str">
        <f t="shared" si="410"/>
        <v>-</v>
      </c>
      <c r="M1032" s="36">
        <f t="shared" si="410"/>
        <v>0.25</v>
      </c>
      <c r="N1032" s="36" t="str">
        <f t="shared" si="410"/>
        <v>-</v>
      </c>
      <c r="O1032" s="36" t="str">
        <f t="shared" si="410"/>
        <v>-</v>
      </c>
      <c r="P1032" s="36" t="str">
        <f t="shared" si="410"/>
        <v>-</v>
      </c>
      <c r="Q1032" s="36" t="str">
        <f t="shared" si="410"/>
        <v>-</v>
      </c>
      <c r="R1032" s="36" t="str">
        <f t="shared" si="410"/>
        <v>-</v>
      </c>
      <c r="S1032" s="36" t="str">
        <f t="shared" si="410"/>
        <v>-</v>
      </c>
      <c r="T1032" s="40">
        <f t="shared" si="410"/>
        <v>0.23529411764705882</v>
      </c>
    </row>
    <row r="1033" spans="1:20" ht="18" customHeight="1">
      <c r="A1033" s="111"/>
      <c r="B1033" s="17" t="s">
        <v>22</v>
      </c>
      <c r="C1033" s="10">
        <v>0</v>
      </c>
      <c r="D1033" s="10">
        <v>0</v>
      </c>
      <c r="E1033" s="10">
        <v>0</v>
      </c>
      <c r="F1033" s="14">
        <v>1</v>
      </c>
      <c r="G1033" s="10">
        <v>1</v>
      </c>
      <c r="H1033" s="10">
        <v>0</v>
      </c>
      <c r="I1033" s="10">
        <v>1</v>
      </c>
      <c r="J1033" s="10">
        <v>1</v>
      </c>
      <c r="K1033" s="10">
        <v>5</v>
      </c>
      <c r="L1033" s="10">
        <v>0</v>
      </c>
      <c r="M1033" s="10">
        <v>4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1">
        <f>SUM(C1033:S1033)</f>
        <v>13</v>
      </c>
    </row>
    <row r="1034" spans="1:20" ht="18" customHeight="1">
      <c r="A1034" s="111"/>
      <c r="B1034" s="17" t="s">
        <v>23</v>
      </c>
      <c r="C1034" s="37" t="str">
        <f>IF(C1033&gt;0,(C1028+C1029)/C1033, "-")</f>
        <v>-</v>
      </c>
      <c r="D1034" s="37" t="str">
        <f t="shared" ref="D1034:S1034" si="411">IF(D1033&gt;0,(D1028+D1029)/D1033, "-")</f>
        <v>-</v>
      </c>
      <c r="E1034" s="37" t="str">
        <f t="shared" si="411"/>
        <v>-</v>
      </c>
      <c r="F1034" s="37">
        <f t="shared" si="411"/>
        <v>2</v>
      </c>
      <c r="G1034" s="37">
        <f t="shared" si="411"/>
        <v>1</v>
      </c>
      <c r="H1034" s="37" t="str">
        <f t="shared" si="411"/>
        <v>-</v>
      </c>
      <c r="I1034" s="37">
        <f t="shared" si="411"/>
        <v>1</v>
      </c>
      <c r="J1034" s="37">
        <f t="shared" si="411"/>
        <v>1</v>
      </c>
      <c r="K1034" s="37">
        <f t="shared" si="411"/>
        <v>1.6</v>
      </c>
      <c r="L1034" s="37" t="str">
        <f t="shared" si="411"/>
        <v>-</v>
      </c>
      <c r="M1034" s="37">
        <f t="shared" si="411"/>
        <v>1</v>
      </c>
      <c r="N1034" s="37" t="str">
        <f t="shared" si="411"/>
        <v>-</v>
      </c>
      <c r="O1034" s="37" t="str">
        <f t="shared" si="411"/>
        <v>-</v>
      </c>
      <c r="P1034" s="37" t="str">
        <f t="shared" si="411"/>
        <v>-</v>
      </c>
      <c r="Q1034" s="37" t="str">
        <f t="shared" si="411"/>
        <v>-</v>
      </c>
      <c r="R1034" s="37" t="str">
        <f t="shared" si="411"/>
        <v>-</v>
      </c>
      <c r="S1034" s="37" t="str">
        <f t="shared" si="411"/>
        <v>-</v>
      </c>
      <c r="T1034" s="44">
        <f>IF(T1033&gt;0,(T1028+T1029)/T1033, "-")</f>
        <v>1.3076923076923077</v>
      </c>
    </row>
    <row r="1035" spans="1:20" ht="18" customHeight="1">
      <c r="A1035" s="111"/>
      <c r="B1035" s="17" t="s">
        <v>37</v>
      </c>
      <c r="C1035" s="47" t="s">
        <v>39</v>
      </c>
      <c r="D1035" s="47" t="s">
        <v>39</v>
      </c>
      <c r="E1035" s="47" t="s">
        <v>39</v>
      </c>
      <c r="F1035" s="46">
        <v>0</v>
      </c>
      <c r="G1035" s="46">
        <v>0</v>
      </c>
      <c r="H1035" s="47" t="s">
        <v>39</v>
      </c>
      <c r="I1035" s="46">
        <v>1</v>
      </c>
      <c r="J1035" s="46">
        <v>1</v>
      </c>
      <c r="K1035" s="46">
        <v>0</v>
      </c>
      <c r="L1035" s="47" t="s">
        <v>39</v>
      </c>
      <c r="M1035" s="46">
        <v>0</v>
      </c>
      <c r="N1035" s="47" t="s">
        <v>39</v>
      </c>
      <c r="O1035" s="47" t="s">
        <v>39</v>
      </c>
      <c r="P1035" s="47" t="s">
        <v>39</v>
      </c>
      <c r="Q1035" s="47" t="s">
        <v>39</v>
      </c>
      <c r="R1035" s="47" t="s">
        <v>39</v>
      </c>
      <c r="S1035" s="47" t="s">
        <v>39</v>
      </c>
      <c r="T1035" s="48">
        <v>0.15379999999999999</v>
      </c>
    </row>
    <row r="1036" spans="1:20" ht="18" customHeight="1">
      <c r="A1036" s="110">
        <v>44763</v>
      </c>
      <c r="B1036" s="17" t="s">
        <v>20</v>
      </c>
      <c r="C1036" s="10">
        <v>0</v>
      </c>
      <c r="D1036" s="10">
        <v>0</v>
      </c>
      <c r="E1036" s="10">
        <v>0</v>
      </c>
      <c r="F1036" s="10">
        <v>2</v>
      </c>
      <c r="G1036" s="10">
        <v>0</v>
      </c>
      <c r="H1036" s="10">
        <v>0</v>
      </c>
      <c r="I1036" s="10">
        <v>0</v>
      </c>
      <c r="J1036" s="10">
        <v>0</v>
      </c>
      <c r="K1036" s="10">
        <v>1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3</v>
      </c>
    </row>
    <row r="1037" spans="1:20" ht="18" customHeight="1">
      <c r="A1037" s="111"/>
      <c r="B1037" s="17" t="s">
        <v>21</v>
      </c>
      <c r="C1037" s="10">
        <v>0</v>
      </c>
      <c r="D1037" s="10">
        <v>0</v>
      </c>
      <c r="E1037" s="10">
        <v>0</v>
      </c>
      <c r="F1037" s="10">
        <v>3</v>
      </c>
      <c r="G1037" s="10">
        <v>2</v>
      </c>
      <c r="H1037" s="10">
        <v>1</v>
      </c>
      <c r="I1037" s="10">
        <v>3</v>
      </c>
      <c r="J1037" s="10">
        <v>0</v>
      </c>
      <c r="K1037" s="10">
        <v>5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15</v>
      </c>
    </row>
    <row r="1038" spans="1:20" ht="18" customHeight="1">
      <c r="A1038" s="111"/>
      <c r="B1038" s="17" t="s">
        <v>24</v>
      </c>
      <c r="C1038" s="10">
        <v>0</v>
      </c>
      <c r="D1038" s="10">
        <v>0</v>
      </c>
      <c r="E1038" s="10">
        <v>0</v>
      </c>
      <c r="F1038" s="10">
        <v>5</v>
      </c>
      <c r="G1038" s="10">
        <v>2</v>
      </c>
      <c r="H1038" s="10">
        <v>1</v>
      </c>
      <c r="I1038" s="10">
        <v>3</v>
      </c>
      <c r="J1038" s="10">
        <v>0</v>
      </c>
      <c r="K1038" s="10">
        <v>6</v>
      </c>
      <c r="L1038" s="10">
        <v>1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18</v>
      </c>
    </row>
    <row r="1039" spans="1:20" ht="18" customHeight="1">
      <c r="A1039" s="111"/>
      <c r="B1039" s="17" t="s">
        <v>25</v>
      </c>
      <c r="C1039" s="10">
        <v>0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1">
        <f>SUM(C1039:S1039)</f>
        <v>0</v>
      </c>
    </row>
    <row r="1040" spans="1:20" ht="18" customHeight="1">
      <c r="A1040" s="111"/>
      <c r="B1040" s="17" t="s">
        <v>26</v>
      </c>
      <c r="C1040" s="36" t="str">
        <f>IF(C1038+C1039&gt;0, C1039/(C1038+C1039), "-")</f>
        <v>-</v>
      </c>
      <c r="D1040" s="36" t="str">
        <f t="shared" ref="D1040:T1040" si="412">IF(D1038+D1039&gt;0, D1039/(D1038+D1039), "-")</f>
        <v>-</v>
      </c>
      <c r="E1040" s="36" t="str">
        <f t="shared" si="412"/>
        <v>-</v>
      </c>
      <c r="F1040" s="36">
        <f t="shared" si="412"/>
        <v>0</v>
      </c>
      <c r="G1040" s="36">
        <f t="shared" si="412"/>
        <v>0</v>
      </c>
      <c r="H1040" s="36">
        <f t="shared" si="412"/>
        <v>0</v>
      </c>
      <c r="I1040" s="36">
        <f t="shared" si="412"/>
        <v>0</v>
      </c>
      <c r="J1040" s="36" t="str">
        <f t="shared" si="412"/>
        <v>-</v>
      </c>
      <c r="K1040" s="36">
        <f t="shared" si="412"/>
        <v>0</v>
      </c>
      <c r="L1040" s="36">
        <f t="shared" si="412"/>
        <v>0</v>
      </c>
      <c r="M1040" s="36" t="str">
        <f t="shared" si="412"/>
        <v>-</v>
      </c>
      <c r="N1040" s="36" t="str">
        <f t="shared" si="412"/>
        <v>-</v>
      </c>
      <c r="O1040" s="36" t="str">
        <f t="shared" si="412"/>
        <v>-</v>
      </c>
      <c r="P1040" s="36" t="str">
        <f t="shared" si="412"/>
        <v>-</v>
      </c>
      <c r="Q1040" s="36" t="str">
        <f t="shared" si="412"/>
        <v>-</v>
      </c>
      <c r="R1040" s="36" t="str">
        <f t="shared" si="412"/>
        <v>-</v>
      </c>
      <c r="S1040" s="36" t="str">
        <f t="shared" si="412"/>
        <v>-</v>
      </c>
      <c r="T1040" s="40">
        <f t="shared" si="412"/>
        <v>0</v>
      </c>
    </row>
    <row r="1041" spans="1:20" ht="18" customHeight="1">
      <c r="A1041" s="111"/>
      <c r="B1041" s="17" t="s">
        <v>22</v>
      </c>
      <c r="C1041" s="10">
        <v>0</v>
      </c>
      <c r="D1041" s="10">
        <v>0</v>
      </c>
      <c r="E1041" s="10">
        <v>0</v>
      </c>
      <c r="F1041" s="14">
        <v>3</v>
      </c>
      <c r="G1041" s="10">
        <v>2</v>
      </c>
      <c r="H1041" s="10">
        <v>1</v>
      </c>
      <c r="I1041" s="10">
        <v>1</v>
      </c>
      <c r="J1041" s="10">
        <v>0</v>
      </c>
      <c r="K1041" s="10">
        <v>4</v>
      </c>
      <c r="L1041" s="10">
        <v>1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1">
        <f>SUM(C1041:S1041)</f>
        <v>12</v>
      </c>
    </row>
    <row r="1042" spans="1:20" ht="18" customHeight="1">
      <c r="A1042" s="111"/>
      <c r="B1042" s="17" t="s">
        <v>23</v>
      </c>
      <c r="C1042" s="37" t="str">
        <f>IF(C1041&gt;0,(C1036+C1037)/C1041, "-")</f>
        <v>-</v>
      </c>
      <c r="D1042" s="37" t="str">
        <f t="shared" ref="D1042:S1042" si="413">IF(D1041&gt;0,(D1036+D1037)/D1041, "-")</f>
        <v>-</v>
      </c>
      <c r="E1042" s="37" t="str">
        <f t="shared" si="413"/>
        <v>-</v>
      </c>
      <c r="F1042" s="37">
        <f t="shared" si="413"/>
        <v>1.6666666666666667</v>
      </c>
      <c r="G1042" s="37">
        <f t="shared" si="413"/>
        <v>1</v>
      </c>
      <c r="H1042" s="37">
        <f t="shared" si="413"/>
        <v>1</v>
      </c>
      <c r="I1042" s="37">
        <f t="shared" si="413"/>
        <v>3</v>
      </c>
      <c r="J1042" s="37" t="str">
        <f t="shared" si="413"/>
        <v>-</v>
      </c>
      <c r="K1042" s="37">
        <f t="shared" si="413"/>
        <v>1.5</v>
      </c>
      <c r="L1042" s="37">
        <f t="shared" si="413"/>
        <v>1</v>
      </c>
      <c r="M1042" s="37" t="str">
        <f t="shared" si="413"/>
        <v>-</v>
      </c>
      <c r="N1042" s="37" t="str">
        <f t="shared" si="413"/>
        <v>-</v>
      </c>
      <c r="O1042" s="37" t="str">
        <f t="shared" si="413"/>
        <v>-</v>
      </c>
      <c r="P1042" s="37" t="str">
        <f t="shared" si="413"/>
        <v>-</v>
      </c>
      <c r="Q1042" s="37" t="str">
        <f t="shared" si="413"/>
        <v>-</v>
      </c>
      <c r="R1042" s="37" t="str">
        <f t="shared" si="413"/>
        <v>-</v>
      </c>
      <c r="S1042" s="37" t="str">
        <f t="shared" si="413"/>
        <v>-</v>
      </c>
      <c r="T1042" s="44">
        <f>IF(T1041&gt;0,(T1036+T1037)/T1041, "-")</f>
        <v>1.5</v>
      </c>
    </row>
    <row r="1043" spans="1:20" ht="18" customHeight="1">
      <c r="A1043" s="111"/>
      <c r="B1043" s="17" t="s">
        <v>37</v>
      </c>
      <c r="C1043" s="47" t="s">
        <v>39</v>
      </c>
      <c r="D1043" s="47" t="s">
        <v>39</v>
      </c>
      <c r="E1043" s="47" t="s">
        <v>39</v>
      </c>
      <c r="F1043" s="46">
        <v>0.33329999999999999</v>
      </c>
      <c r="G1043" s="46">
        <v>0</v>
      </c>
      <c r="H1043" s="46">
        <v>0</v>
      </c>
      <c r="I1043" s="46">
        <v>0</v>
      </c>
      <c r="J1043" s="47" t="s">
        <v>39</v>
      </c>
      <c r="K1043" s="46">
        <v>0.75</v>
      </c>
      <c r="L1043" s="46">
        <v>0</v>
      </c>
      <c r="M1043" s="47" t="s">
        <v>39</v>
      </c>
      <c r="N1043" s="47" t="s">
        <v>39</v>
      </c>
      <c r="O1043" s="47" t="s">
        <v>39</v>
      </c>
      <c r="P1043" s="47" t="s">
        <v>39</v>
      </c>
      <c r="Q1043" s="47" t="s">
        <v>39</v>
      </c>
      <c r="R1043" s="47" t="s">
        <v>39</v>
      </c>
      <c r="S1043" s="47" t="s">
        <v>39</v>
      </c>
      <c r="T1043" s="48">
        <v>0.33329999999999999</v>
      </c>
    </row>
    <row r="1044" spans="1:20" ht="18" customHeight="1">
      <c r="A1044" s="110">
        <v>44764</v>
      </c>
      <c r="B1044" s="17" t="s">
        <v>20</v>
      </c>
      <c r="C1044" s="10">
        <v>0</v>
      </c>
      <c r="D1044" s="10">
        <v>0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1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2</v>
      </c>
    </row>
    <row r="1045" spans="1:20" ht="18" customHeight="1">
      <c r="A1045" s="111"/>
      <c r="B1045" s="17" t="s">
        <v>21</v>
      </c>
      <c r="C1045" s="10">
        <v>0</v>
      </c>
      <c r="D1045" s="10">
        <v>0</v>
      </c>
      <c r="E1045" s="10">
        <v>0</v>
      </c>
      <c r="F1045" s="10">
        <v>1</v>
      </c>
      <c r="G1045" s="10">
        <v>1</v>
      </c>
      <c r="H1045" s="10">
        <v>2</v>
      </c>
      <c r="I1045" s="10">
        <v>1</v>
      </c>
      <c r="J1045" s="10">
        <v>0</v>
      </c>
      <c r="K1045" s="10">
        <v>10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16</v>
      </c>
    </row>
    <row r="1046" spans="1:20" ht="18" customHeight="1">
      <c r="A1046" s="111"/>
      <c r="B1046" s="17" t="s">
        <v>24</v>
      </c>
      <c r="C1046" s="10">
        <v>0</v>
      </c>
      <c r="D1046" s="10">
        <v>0</v>
      </c>
      <c r="E1046" s="10">
        <v>0</v>
      </c>
      <c r="F1046" s="10">
        <v>2</v>
      </c>
      <c r="G1046" s="10">
        <v>1</v>
      </c>
      <c r="H1046" s="10">
        <v>2</v>
      </c>
      <c r="I1046" s="10">
        <v>1</v>
      </c>
      <c r="J1046" s="10">
        <v>0</v>
      </c>
      <c r="K1046" s="10">
        <v>11</v>
      </c>
      <c r="L1046" s="10">
        <v>0</v>
      </c>
      <c r="M1046" s="10">
        <v>1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18</v>
      </c>
    </row>
    <row r="1047" spans="1:20" ht="18" customHeight="1">
      <c r="A1047" s="111"/>
      <c r="B1047" s="17" t="s">
        <v>25</v>
      </c>
      <c r="C1047" s="10">
        <v>0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1">
        <f>SUM(C1047:S1047)</f>
        <v>0</v>
      </c>
    </row>
    <row r="1048" spans="1:20" ht="18" customHeight="1">
      <c r="A1048" s="111"/>
      <c r="B1048" s="17" t="s">
        <v>26</v>
      </c>
      <c r="C1048" s="36" t="str">
        <f>IF(C1046+C1047&gt;0, C1047/(C1046+C1047), "-")</f>
        <v>-</v>
      </c>
      <c r="D1048" s="36" t="str">
        <f t="shared" ref="D1048:T1048" si="414">IF(D1046+D1047&gt;0, D1047/(D1046+D1047), "-")</f>
        <v>-</v>
      </c>
      <c r="E1048" s="36" t="str">
        <f t="shared" si="414"/>
        <v>-</v>
      </c>
      <c r="F1048" s="36">
        <f t="shared" si="414"/>
        <v>0</v>
      </c>
      <c r="G1048" s="36">
        <f t="shared" si="414"/>
        <v>0</v>
      </c>
      <c r="H1048" s="36">
        <f t="shared" si="414"/>
        <v>0</v>
      </c>
      <c r="I1048" s="36">
        <f t="shared" si="414"/>
        <v>0</v>
      </c>
      <c r="J1048" s="36" t="str">
        <f t="shared" si="414"/>
        <v>-</v>
      </c>
      <c r="K1048" s="36">
        <f t="shared" si="414"/>
        <v>0</v>
      </c>
      <c r="L1048" s="36" t="str">
        <f t="shared" si="414"/>
        <v>-</v>
      </c>
      <c r="M1048" s="36">
        <f t="shared" si="414"/>
        <v>0</v>
      </c>
      <c r="N1048" s="36" t="str">
        <f t="shared" si="414"/>
        <v>-</v>
      </c>
      <c r="O1048" s="36" t="str">
        <f t="shared" si="414"/>
        <v>-</v>
      </c>
      <c r="P1048" s="36" t="str">
        <f t="shared" si="414"/>
        <v>-</v>
      </c>
      <c r="Q1048" s="36" t="str">
        <f t="shared" si="414"/>
        <v>-</v>
      </c>
      <c r="R1048" s="36" t="str">
        <f t="shared" si="414"/>
        <v>-</v>
      </c>
      <c r="S1048" s="36" t="str">
        <f t="shared" si="414"/>
        <v>-</v>
      </c>
      <c r="T1048" s="40">
        <f t="shared" si="414"/>
        <v>0</v>
      </c>
    </row>
    <row r="1049" spans="1:20" ht="18" customHeight="1">
      <c r="A1049" s="111"/>
      <c r="B1049" s="17" t="s">
        <v>22</v>
      </c>
      <c r="C1049" s="10">
        <v>0</v>
      </c>
      <c r="D1049" s="10">
        <v>0</v>
      </c>
      <c r="E1049" s="10">
        <v>0</v>
      </c>
      <c r="F1049" s="14">
        <v>1</v>
      </c>
      <c r="G1049" s="10">
        <v>1</v>
      </c>
      <c r="H1049" s="10">
        <v>1</v>
      </c>
      <c r="I1049" s="10">
        <v>1</v>
      </c>
      <c r="J1049" s="10">
        <v>0</v>
      </c>
      <c r="K1049" s="10">
        <v>9</v>
      </c>
      <c r="L1049" s="10">
        <v>0</v>
      </c>
      <c r="M1049" s="10">
        <v>1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1">
        <f>SUM(C1049:S1049)</f>
        <v>14</v>
      </c>
    </row>
    <row r="1050" spans="1:20" ht="18" customHeight="1">
      <c r="A1050" s="111"/>
      <c r="B1050" s="17" t="s">
        <v>23</v>
      </c>
      <c r="C1050" s="37" t="str">
        <f>IF(C1049&gt;0,(C1044+C1045)/C1049, "-")</f>
        <v>-</v>
      </c>
      <c r="D1050" s="37" t="str">
        <f t="shared" ref="D1050:S1050" si="415">IF(D1049&gt;0,(D1044+D1045)/D1049, "-")</f>
        <v>-</v>
      </c>
      <c r="E1050" s="37" t="str">
        <f t="shared" si="415"/>
        <v>-</v>
      </c>
      <c r="F1050" s="37">
        <f t="shared" si="415"/>
        <v>2</v>
      </c>
      <c r="G1050" s="37">
        <f t="shared" si="415"/>
        <v>1</v>
      </c>
      <c r="H1050" s="37">
        <f t="shared" si="415"/>
        <v>2</v>
      </c>
      <c r="I1050" s="37">
        <f t="shared" si="415"/>
        <v>1</v>
      </c>
      <c r="J1050" s="37" t="str">
        <f t="shared" si="415"/>
        <v>-</v>
      </c>
      <c r="K1050" s="37">
        <f t="shared" si="415"/>
        <v>1.2222222222222223</v>
      </c>
      <c r="L1050" s="37" t="str">
        <f t="shared" si="415"/>
        <v>-</v>
      </c>
      <c r="M1050" s="37">
        <f t="shared" si="415"/>
        <v>1</v>
      </c>
      <c r="N1050" s="37" t="str">
        <f t="shared" si="415"/>
        <v>-</v>
      </c>
      <c r="O1050" s="37" t="str">
        <f t="shared" si="415"/>
        <v>-</v>
      </c>
      <c r="P1050" s="37" t="str">
        <f t="shared" si="415"/>
        <v>-</v>
      </c>
      <c r="Q1050" s="37" t="str">
        <f t="shared" si="415"/>
        <v>-</v>
      </c>
      <c r="R1050" s="37" t="str">
        <f t="shared" si="415"/>
        <v>-</v>
      </c>
      <c r="S1050" s="37" t="str">
        <f t="shared" si="415"/>
        <v>-</v>
      </c>
      <c r="T1050" s="44">
        <f>IF(T1049&gt;0,(T1044+T1045)/T1049, "-")</f>
        <v>1.2857142857142858</v>
      </c>
    </row>
    <row r="1051" spans="1:20" ht="18" customHeight="1">
      <c r="A1051" s="111"/>
      <c r="B1051" s="17" t="s">
        <v>37</v>
      </c>
      <c r="C1051" s="47" t="s">
        <v>39</v>
      </c>
      <c r="D1051" s="47" t="s">
        <v>39</v>
      </c>
      <c r="E1051" s="47" t="s">
        <v>39</v>
      </c>
      <c r="F1051" s="46">
        <v>1</v>
      </c>
      <c r="G1051" s="46">
        <v>0</v>
      </c>
      <c r="H1051" s="46">
        <v>0</v>
      </c>
      <c r="I1051" s="46">
        <v>0</v>
      </c>
      <c r="J1051" s="47" t="s">
        <v>39</v>
      </c>
      <c r="K1051" s="46">
        <v>0.44440000000000002</v>
      </c>
      <c r="L1051" s="47" t="s">
        <v>39</v>
      </c>
      <c r="M1051" s="46">
        <v>1</v>
      </c>
      <c r="N1051" s="47" t="s">
        <v>39</v>
      </c>
      <c r="O1051" s="47" t="s">
        <v>39</v>
      </c>
      <c r="P1051" s="47" t="s">
        <v>39</v>
      </c>
      <c r="Q1051" s="47" t="s">
        <v>39</v>
      </c>
      <c r="R1051" s="47" t="s">
        <v>39</v>
      </c>
      <c r="S1051" s="47" t="s">
        <v>39</v>
      </c>
      <c r="T1051" s="48">
        <v>0.42859999999999998</v>
      </c>
    </row>
    <row r="1052" spans="1:20" ht="18" customHeight="1">
      <c r="A1052" s="110">
        <v>44765</v>
      </c>
      <c r="B1052" s="17" t="s">
        <v>20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3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3</v>
      </c>
    </row>
    <row r="1053" spans="1:20" ht="18" customHeight="1">
      <c r="A1053" s="111"/>
      <c r="B1053" s="17" t="s">
        <v>21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13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21</v>
      </c>
    </row>
    <row r="1054" spans="1:20" ht="18" customHeight="1">
      <c r="A1054" s="111"/>
      <c r="B1054" s="17" t="s">
        <v>24</v>
      </c>
      <c r="C1054" s="10">
        <v>0</v>
      </c>
      <c r="D1054" s="10">
        <v>0</v>
      </c>
      <c r="E1054" s="10">
        <v>0</v>
      </c>
      <c r="F1054" s="10">
        <v>1</v>
      </c>
      <c r="G1054" s="10">
        <v>0</v>
      </c>
      <c r="H1054" s="10">
        <v>1</v>
      </c>
      <c r="I1054" s="10">
        <v>5</v>
      </c>
      <c r="J1054" s="10">
        <v>0</v>
      </c>
      <c r="K1054" s="10">
        <v>16</v>
      </c>
      <c r="L1054" s="10">
        <v>0</v>
      </c>
      <c r="M1054" s="10">
        <v>1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24</v>
      </c>
    </row>
    <row r="1055" spans="1:20" ht="18" customHeight="1">
      <c r="A1055" s="111"/>
      <c r="B1055" s="17" t="s">
        <v>25</v>
      </c>
      <c r="C1055" s="10">
        <v>0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1">
        <f>SUM(C1055:S1055)</f>
        <v>0</v>
      </c>
    </row>
    <row r="1056" spans="1:20" ht="18" customHeight="1">
      <c r="A1056" s="111"/>
      <c r="B1056" s="17" t="s">
        <v>26</v>
      </c>
      <c r="C1056" s="36" t="str">
        <f>IF(C1054+C1055&gt;0, C1055/(C1054+C1055), "-")</f>
        <v>-</v>
      </c>
      <c r="D1056" s="36" t="str">
        <f t="shared" ref="D1056:T1056" si="416">IF(D1054+D1055&gt;0, D1055/(D1054+D1055), "-")</f>
        <v>-</v>
      </c>
      <c r="E1056" s="36" t="str">
        <f t="shared" si="416"/>
        <v>-</v>
      </c>
      <c r="F1056" s="36">
        <f t="shared" si="416"/>
        <v>0</v>
      </c>
      <c r="G1056" s="36" t="str">
        <f t="shared" si="416"/>
        <v>-</v>
      </c>
      <c r="H1056" s="36">
        <f t="shared" si="416"/>
        <v>0</v>
      </c>
      <c r="I1056" s="36">
        <f t="shared" si="416"/>
        <v>0</v>
      </c>
      <c r="J1056" s="36" t="str">
        <f t="shared" si="416"/>
        <v>-</v>
      </c>
      <c r="K1056" s="36">
        <f t="shared" si="416"/>
        <v>0</v>
      </c>
      <c r="L1056" s="36" t="str">
        <f t="shared" si="416"/>
        <v>-</v>
      </c>
      <c r="M1056" s="36">
        <f t="shared" si="416"/>
        <v>0</v>
      </c>
      <c r="N1056" s="36" t="str">
        <f t="shared" si="416"/>
        <v>-</v>
      </c>
      <c r="O1056" s="36" t="str">
        <f t="shared" si="416"/>
        <v>-</v>
      </c>
      <c r="P1056" s="36" t="str">
        <f t="shared" si="416"/>
        <v>-</v>
      </c>
      <c r="Q1056" s="36" t="str">
        <f t="shared" si="416"/>
        <v>-</v>
      </c>
      <c r="R1056" s="36" t="str">
        <f t="shared" si="416"/>
        <v>-</v>
      </c>
      <c r="S1056" s="36" t="str">
        <f t="shared" si="416"/>
        <v>-</v>
      </c>
      <c r="T1056" s="40">
        <f t="shared" si="416"/>
        <v>0</v>
      </c>
    </row>
    <row r="1057" spans="1:20" ht="18" customHeight="1">
      <c r="A1057" s="111"/>
      <c r="B1057" s="17" t="s">
        <v>22</v>
      </c>
      <c r="C1057" s="10">
        <v>0</v>
      </c>
      <c r="D1057" s="10">
        <v>0</v>
      </c>
      <c r="E1057" s="10">
        <v>0</v>
      </c>
      <c r="F1057" s="14">
        <v>1</v>
      </c>
      <c r="G1057" s="10">
        <v>0</v>
      </c>
      <c r="H1057" s="10">
        <v>1</v>
      </c>
      <c r="I1057" s="10">
        <v>4</v>
      </c>
      <c r="J1057" s="10">
        <v>0</v>
      </c>
      <c r="K1057" s="10">
        <v>9</v>
      </c>
      <c r="L1057" s="10">
        <v>0</v>
      </c>
      <c r="M1057" s="10">
        <v>1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1">
        <f>SUM(C1057:S1057)</f>
        <v>16</v>
      </c>
    </row>
    <row r="1058" spans="1:20" ht="18" customHeight="1">
      <c r="A1058" s="111"/>
      <c r="B1058" s="17" t="s">
        <v>23</v>
      </c>
      <c r="C1058" s="37" t="str">
        <f>IF(C1057&gt;0,(C1052+C1053)/C1057, "-")</f>
        <v>-</v>
      </c>
      <c r="D1058" s="37" t="str">
        <f t="shared" ref="D1058:S1058" si="417">IF(D1057&gt;0,(D1052+D1053)/D1057, "-")</f>
        <v>-</v>
      </c>
      <c r="E1058" s="37" t="str">
        <f t="shared" si="417"/>
        <v>-</v>
      </c>
      <c r="F1058" s="37">
        <f t="shared" si="417"/>
        <v>1</v>
      </c>
      <c r="G1058" s="37" t="str">
        <f t="shared" si="417"/>
        <v>-</v>
      </c>
      <c r="H1058" s="37">
        <f t="shared" si="417"/>
        <v>1</v>
      </c>
      <c r="I1058" s="37">
        <f t="shared" si="417"/>
        <v>1.25</v>
      </c>
      <c r="J1058" s="37" t="str">
        <f t="shared" si="417"/>
        <v>-</v>
      </c>
      <c r="K1058" s="37">
        <f t="shared" si="417"/>
        <v>1.7777777777777777</v>
      </c>
      <c r="L1058" s="37" t="str">
        <f t="shared" si="417"/>
        <v>-</v>
      </c>
      <c r="M1058" s="37">
        <f t="shared" si="417"/>
        <v>1</v>
      </c>
      <c r="N1058" s="37" t="str">
        <f t="shared" si="417"/>
        <v>-</v>
      </c>
      <c r="O1058" s="37" t="str">
        <f t="shared" si="417"/>
        <v>-</v>
      </c>
      <c r="P1058" s="37" t="str">
        <f t="shared" si="417"/>
        <v>-</v>
      </c>
      <c r="Q1058" s="37" t="str">
        <f t="shared" si="417"/>
        <v>-</v>
      </c>
      <c r="R1058" s="37" t="str">
        <f t="shared" si="417"/>
        <v>-</v>
      </c>
      <c r="S1058" s="37" t="str">
        <f t="shared" si="417"/>
        <v>-</v>
      </c>
      <c r="T1058" s="44">
        <f>IF(T1057&gt;0,(T1052+T1053)/T1057, "-")</f>
        <v>1.5</v>
      </c>
    </row>
    <row r="1059" spans="1:20" ht="18" customHeight="1">
      <c r="A1059" s="111"/>
      <c r="B1059" s="17" t="s">
        <v>37</v>
      </c>
      <c r="C1059" s="47" t="s">
        <v>39</v>
      </c>
      <c r="D1059" s="47" t="s">
        <v>39</v>
      </c>
      <c r="E1059" s="47" t="s">
        <v>39</v>
      </c>
      <c r="F1059" s="46">
        <v>0</v>
      </c>
      <c r="G1059" s="47" t="s">
        <v>39</v>
      </c>
      <c r="H1059" s="46">
        <v>0</v>
      </c>
      <c r="I1059" s="46">
        <v>0</v>
      </c>
      <c r="J1059" s="47" t="s">
        <v>39</v>
      </c>
      <c r="K1059" s="46">
        <v>0.33329999999999999</v>
      </c>
      <c r="L1059" s="47" t="s">
        <v>39</v>
      </c>
      <c r="M1059" s="46">
        <v>0</v>
      </c>
      <c r="N1059" s="47" t="s">
        <v>39</v>
      </c>
      <c r="O1059" s="47" t="s">
        <v>39</v>
      </c>
      <c r="P1059" s="47" t="s">
        <v>39</v>
      </c>
      <c r="Q1059" s="47" t="s">
        <v>39</v>
      </c>
      <c r="R1059" s="47" t="s">
        <v>39</v>
      </c>
      <c r="S1059" s="47" t="s">
        <v>39</v>
      </c>
      <c r="T1059" s="48">
        <v>0.1875</v>
      </c>
    </row>
    <row r="1060" spans="1:20" ht="18" customHeight="1">
      <c r="A1060" s="110">
        <v>44766</v>
      </c>
      <c r="B1060" s="17" t="s">
        <v>20</v>
      </c>
      <c r="C1060" s="10">
        <v>0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1</v>
      </c>
      <c r="J1060" s="10">
        <v>0</v>
      </c>
      <c r="K1060" s="10">
        <v>2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3</v>
      </c>
    </row>
    <row r="1061" spans="1:20" ht="18" customHeight="1">
      <c r="A1061" s="111"/>
      <c r="B1061" s="17" t="s">
        <v>21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3</v>
      </c>
      <c r="J1061" s="10">
        <v>0</v>
      </c>
      <c r="K1061" s="10">
        <v>7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15</v>
      </c>
    </row>
    <row r="1062" spans="1:20" ht="18" customHeight="1">
      <c r="A1062" s="111"/>
      <c r="B1062" s="17" t="s">
        <v>24</v>
      </c>
      <c r="C1062" s="10">
        <v>0</v>
      </c>
      <c r="D1062" s="10">
        <v>0</v>
      </c>
      <c r="E1062" s="10">
        <v>0</v>
      </c>
      <c r="F1062" s="10">
        <v>1</v>
      </c>
      <c r="G1062" s="10">
        <v>0</v>
      </c>
      <c r="H1062" s="10">
        <v>0</v>
      </c>
      <c r="I1062" s="10">
        <v>4</v>
      </c>
      <c r="J1062" s="10">
        <v>0</v>
      </c>
      <c r="K1062" s="10">
        <v>9</v>
      </c>
      <c r="L1062" s="10">
        <v>4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18</v>
      </c>
    </row>
    <row r="1063" spans="1:20" ht="18" customHeight="1">
      <c r="A1063" s="111"/>
      <c r="B1063" s="17" t="s">
        <v>25</v>
      </c>
      <c r="C1063" s="10">
        <v>0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1">
        <f>SUM(C1063:S1063)</f>
        <v>0</v>
      </c>
    </row>
    <row r="1064" spans="1:20" ht="18" customHeight="1">
      <c r="A1064" s="111"/>
      <c r="B1064" s="17" t="s">
        <v>26</v>
      </c>
      <c r="C1064" s="36" t="str">
        <f>IF(C1062+C1063&gt;0, C1063/(C1062+C1063), "-")</f>
        <v>-</v>
      </c>
      <c r="D1064" s="36" t="str">
        <f t="shared" ref="D1064:T1064" si="418">IF(D1062+D1063&gt;0, D1063/(D1062+D1063), "-")</f>
        <v>-</v>
      </c>
      <c r="E1064" s="36" t="str">
        <f t="shared" si="418"/>
        <v>-</v>
      </c>
      <c r="F1064" s="36">
        <f t="shared" si="418"/>
        <v>0</v>
      </c>
      <c r="G1064" s="36" t="str">
        <f t="shared" si="418"/>
        <v>-</v>
      </c>
      <c r="H1064" s="36" t="str">
        <f t="shared" si="418"/>
        <v>-</v>
      </c>
      <c r="I1064" s="36">
        <f t="shared" si="418"/>
        <v>0</v>
      </c>
      <c r="J1064" s="36" t="str">
        <f t="shared" si="418"/>
        <v>-</v>
      </c>
      <c r="K1064" s="36">
        <f t="shared" si="418"/>
        <v>0</v>
      </c>
      <c r="L1064" s="36">
        <f t="shared" si="418"/>
        <v>0</v>
      </c>
      <c r="M1064" s="36" t="str">
        <f t="shared" si="418"/>
        <v>-</v>
      </c>
      <c r="N1064" s="36" t="str">
        <f t="shared" si="418"/>
        <v>-</v>
      </c>
      <c r="O1064" s="36" t="str">
        <f t="shared" si="418"/>
        <v>-</v>
      </c>
      <c r="P1064" s="36" t="str">
        <f t="shared" si="418"/>
        <v>-</v>
      </c>
      <c r="Q1064" s="36" t="str">
        <f t="shared" si="418"/>
        <v>-</v>
      </c>
      <c r="R1064" s="36" t="str">
        <f t="shared" si="418"/>
        <v>-</v>
      </c>
      <c r="S1064" s="36" t="str">
        <f t="shared" si="418"/>
        <v>-</v>
      </c>
      <c r="T1064" s="40">
        <f t="shared" si="418"/>
        <v>0</v>
      </c>
    </row>
    <row r="1065" spans="1:20" ht="18" customHeight="1">
      <c r="A1065" s="111"/>
      <c r="B1065" s="17" t="s">
        <v>22</v>
      </c>
      <c r="C1065" s="10">
        <v>0</v>
      </c>
      <c r="D1065" s="10">
        <v>0</v>
      </c>
      <c r="E1065" s="10">
        <v>0</v>
      </c>
      <c r="F1065" s="14">
        <v>1</v>
      </c>
      <c r="G1065" s="10">
        <v>0</v>
      </c>
      <c r="H1065" s="10">
        <v>0</v>
      </c>
      <c r="I1065" s="10">
        <v>4</v>
      </c>
      <c r="J1065" s="10">
        <v>0</v>
      </c>
      <c r="K1065" s="10">
        <v>8</v>
      </c>
      <c r="L1065" s="10">
        <v>2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1">
        <f>SUM(C1065:S1065)</f>
        <v>15</v>
      </c>
    </row>
    <row r="1066" spans="1:20" ht="18" customHeight="1">
      <c r="A1066" s="111"/>
      <c r="B1066" s="17" t="s">
        <v>23</v>
      </c>
      <c r="C1066" s="37" t="str">
        <f>IF(C1065&gt;0,(C1060+C1061)/C1065, "-")</f>
        <v>-</v>
      </c>
      <c r="D1066" s="37" t="str">
        <f t="shared" ref="D1066:S1066" si="419">IF(D1065&gt;0,(D1060+D1061)/D1065, "-")</f>
        <v>-</v>
      </c>
      <c r="E1066" s="37" t="str">
        <f t="shared" si="419"/>
        <v>-</v>
      </c>
      <c r="F1066" s="37">
        <f t="shared" si="419"/>
        <v>1</v>
      </c>
      <c r="G1066" s="37" t="str">
        <f t="shared" si="419"/>
        <v>-</v>
      </c>
      <c r="H1066" s="37" t="str">
        <f t="shared" si="419"/>
        <v>-</v>
      </c>
      <c r="I1066" s="37">
        <f t="shared" si="419"/>
        <v>1</v>
      </c>
      <c r="J1066" s="37" t="str">
        <f t="shared" si="419"/>
        <v>-</v>
      </c>
      <c r="K1066" s="37">
        <f t="shared" si="419"/>
        <v>1.125</v>
      </c>
      <c r="L1066" s="37">
        <f t="shared" si="419"/>
        <v>2</v>
      </c>
      <c r="M1066" s="37" t="str">
        <f t="shared" si="419"/>
        <v>-</v>
      </c>
      <c r="N1066" s="37" t="str">
        <f t="shared" si="419"/>
        <v>-</v>
      </c>
      <c r="O1066" s="37" t="str">
        <f t="shared" si="419"/>
        <v>-</v>
      </c>
      <c r="P1066" s="37" t="str">
        <f t="shared" si="419"/>
        <v>-</v>
      </c>
      <c r="Q1066" s="37" t="str">
        <f t="shared" si="419"/>
        <v>-</v>
      </c>
      <c r="R1066" s="37" t="str">
        <f t="shared" si="419"/>
        <v>-</v>
      </c>
      <c r="S1066" s="37" t="str">
        <f t="shared" si="419"/>
        <v>-</v>
      </c>
      <c r="T1066" s="44">
        <f>IF(T1065&gt;0,(T1060+T1061)/T1065, "-")</f>
        <v>1.2</v>
      </c>
    </row>
    <row r="1067" spans="1:20" ht="18" customHeight="1">
      <c r="A1067" s="111"/>
      <c r="B1067" s="17" t="s">
        <v>37</v>
      </c>
      <c r="C1067" s="47" t="s">
        <v>39</v>
      </c>
      <c r="D1067" s="47" t="s">
        <v>39</v>
      </c>
      <c r="E1067" s="47" t="s">
        <v>39</v>
      </c>
      <c r="F1067" s="46">
        <v>1</v>
      </c>
      <c r="G1067" s="47" t="s">
        <v>39</v>
      </c>
      <c r="H1067" s="47" t="s">
        <v>39</v>
      </c>
      <c r="I1067" s="46">
        <v>0.25</v>
      </c>
      <c r="J1067" s="47" t="s">
        <v>39</v>
      </c>
      <c r="K1067" s="46">
        <v>0.375</v>
      </c>
      <c r="L1067" s="46">
        <v>0</v>
      </c>
      <c r="M1067" s="47" t="s">
        <v>39</v>
      </c>
      <c r="N1067" s="47" t="s">
        <v>39</v>
      </c>
      <c r="O1067" s="47" t="s">
        <v>39</v>
      </c>
      <c r="P1067" s="47" t="s">
        <v>39</v>
      </c>
      <c r="Q1067" s="47" t="s">
        <v>39</v>
      </c>
      <c r="R1067" s="47" t="s">
        <v>39</v>
      </c>
      <c r="S1067" s="47" t="s">
        <v>39</v>
      </c>
      <c r="T1067" s="48">
        <v>0.33329999999999999</v>
      </c>
    </row>
    <row r="1068" spans="1:20" ht="18" customHeight="1">
      <c r="A1068" s="110">
        <v>44767</v>
      </c>
      <c r="B1068" s="17" t="s">
        <v>20</v>
      </c>
      <c r="C1068" s="10">
        <v>0</v>
      </c>
      <c r="D1068" s="10">
        <v>0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2</v>
      </c>
      <c r="L1068" s="10">
        <v>0</v>
      </c>
      <c r="M1068" s="10">
        <v>0</v>
      </c>
      <c r="N1068" s="10">
        <v>0</v>
      </c>
      <c r="O1068" s="10">
        <v>1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4</v>
      </c>
    </row>
    <row r="1069" spans="1:20" ht="18" customHeight="1">
      <c r="A1069" s="111"/>
      <c r="B1069" s="17" t="s">
        <v>21</v>
      </c>
      <c r="C1069" s="10">
        <v>0</v>
      </c>
      <c r="D1069" s="10">
        <v>0</v>
      </c>
      <c r="E1069" s="10">
        <v>0</v>
      </c>
      <c r="F1069" s="10">
        <v>3</v>
      </c>
      <c r="G1069" s="10">
        <v>1</v>
      </c>
      <c r="H1069" s="10">
        <v>0</v>
      </c>
      <c r="I1069" s="10">
        <v>3</v>
      </c>
      <c r="J1069" s="10">
        <v>0</v>
      </c>
      <c r="K1069" s="10">
        <v>5</v>
      </c>
      <c r="L1069" s="10">
        <v>0</v>
      </c>
      <c r="M1069" s="10">
        <v>1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15</v>
      </c>
    </row>
    <row r="1070" spans="1:20" ht="18" customHeight="1">
      <c r="A1070" s="111"/>
      <c r="B1070" s="17" t="s">
        <v>24</v>
      </c>
      <c r="C1070" s="10">
        <v>0</v>
      </c>
      <c r="D1070" s="10">
        <v>0</v>
      </c>
      <c r="E1070" s="10">
        <v>0</v>
      </c>
      <c r="F1070" s="10">
        <v>4</v>
      </c>
      <c r="G1070" s="10">
        <v>0</v>
      </c>
      <c r="H1070" s="10">
        <v>0</v>
      </c>
      <c r="I1070" s="10">
        <v>3</v>
      </c>
      <c r="J1070" s="10">
        <v>0</v>
      </c>
      <c r="K1070" s="10">
        <v>7</v>
      </c>
      <c r="L1070" s="10">
        <v>0</v>
      </c>
      <c r="M1070" s="10">
        <v>0</v>
      </c>
      <c r="N1070" s="10">
        <v>0</v>
      </c>
      <c r="O1070" s="10">
        <v>2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16</v>
      </c>
    </row>
    <row r="1071" spans="1:20" ht="18" customHeight="1">
      <c r="A1071" s="111"/>
      <c r="B1071" s="17" t="s">
        <v>25</v>
      </c>
      <c r="C1071" s="10">
        <v>0</v>
      </c>
      <c r="D1071" s="10">
        <v>0</v>
      </c>
      <c r="E1071" s="10">
        <v>0</v>
      </c>
      <c r="F1071" s="10">
        <v>0</v>
      </c>
      <c r="G1071" s="10">
        <v>1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1</v>
      </c>
      <c r="N1071" s="10">
        <v>0</v>
      </c>
      <c r="O1071" s="10">
        <v>1</v>
      </c>
      <c r="P1071" s="10">
        <v>0</v>
      </c>
      <c r="Q1071" s="10">
        <v>0</v>
      </c>
      <c r="R1071" s="10">
        <v>0</v>
      </c>
      <c r="S1071" s="10">
        <v>0</v>
      </c>
      <c r="T1071" s="11">
        <f>SUM(C1071:S1071)</f>
        <v>3</v>
      </c>
    </row>
    <row r="1072" spans="1:20" ht="18" customHeight="1">
      <c r="A1072" s="111"/>
      <c r="B1072" s="17" t="s">
        <v>26</v>
      </c>
      <c r="C1072" s="36" t="str">
        <f>IF(C1070+C1071&gt;0, C1071/(C1070+C1071), "-")</f>
        <v>-</v>
      </c>
      <c r="D1072" s="36" t="str">
        <f t="shared" ref="D1072:T1072" si="420">IF(D1070+D1071&gt;0, D1071/(D1070+D1071), "-")</f>
        <v>-</v>
      </c>
      <c r="E1072" s="36" t="str">
        <f t="shared" si="420"/>
        <v>-</v>
      </c>
      <c r="F1072" s="36">
        <f t="shared" si="420"/>
        <v>0</v>
      </c>
      <c r="G1072" s="36">
        <f t="shared" si="420"/>
        <v>1</v>
      </c>
      <c r="H1072" s="36" t="str">
        <f t="shared" si="420"/>
        <v>-</v>
      </c>
      <c r="I1072" s="36">
        <f t="shared" si="420"/>
        <v>0</v>
      </c>
      <c r="J1072" s="36" t="str">
        <f t="shared" si="420"/>
        <v>-</v>
      </c>
      <c r="K1072" s="36">
        <f t="shared" si="420"/>
        <v>0</v>
      </c>
      <c r="L1072" s="36" t="str">
        <f t="shared" si="420"/>
        <v>-</v>
      </c>
      <c r="M1072" s="36">
        <f t="shared" si="420"/>
        <v>1</v>
      </c>
      <c r="N1072" s="36" t="str">
        <f t="shared" si="420"/>
        <v>-</v>
      </c>
      <c r="O1072" s="36">
        <f t="shared" si="420"/>
        <v>0.33333333333333331</v>
      </c>
      <c r="P1072" s="36" t="str">
        <f t="shared" si="420"/>
        <v>-</v>
      </c>
      <c r="Q1072" s="36" t="str">
        <f t="shared" si="420"/>
        <v>-</v>
      </c>
      <c r="R1072" s="36" t="str">
        <f t="shared" si="420"/>
        <v>-</v>
      </c>
      <c r="S1072" s="36" t="str">
        <f t="shared" si="420"/>
        <v>-</v>
      </c>
      <c r="T1072" s="40">
        <f t="shared" si="420"/>
        <v>0.15789473684210525</v>
      </c>
    </row>
    <row r="1073" spans="1:20" ht="18" customHeight="1">
      <c r="A1073" s="111"/>
      <c r="B1073" s="17" t="s">
        <v>22</v>
      </c>
      <c r="C1073" s="10">
        <v>0</v>
      </c>
      <c r="D1073" s="10">
        <v>0</v>
      </c>
      <c r="E1073" s="10">
        <v>0</v>
      </c>
      <c r="F1073" s="14">
        <v>3</v>
      </c>
      <c r="G1073" s="10">
        <v>1</v>
      </c>
      <c r="H1073" s="10">
        <v>0</v>
      </c>
      <c r="I1073" s="10">
        <v>3</v>
      </c>
      <c r="J1073" s="10">
        <v>0</v>
      </c>
      <c r="K1073" s="10">
        <v>4</v>
      </c>
      <c r="L1073" s="10">
        <v>0</v>
      </c>
      <c r="M1073" s="10">
        <v>1</v>
      </c>
      <c r="N1073" s="10">
        <v>0</v>
      </c>
      <c r="O1073" s="10">
        <v>1</v>
      </c>
      <c r="P1073" s="10">
        <v>0</v>
      </c>
      <c r="Q1073" s="10">
        <v>0</v>
      </c>
      <c r="R1073" s="10">
        <v>0</v>
      </c>
      <c r="S1073" s="10">
        <v>0</v>
      </c>
      <c r="T1073" s="11">
        <f>SUM(C1073:S1073)</f>
        <v>13</v>
      </c>
    </row>
    <row r="1074" spans="1:20" ht="18" customHeight="1">
      <c r="A1074" s="111"/>
      <c r="B1074" s="17" t="s">
        <v>23</v>
      </c>
      <c r="C1074" s="37" t="str">
        <f>IF(C1073&gt;0,(C1068+C1069)/C1073, "-")</f>
        <v>-</v>
      </c>
      <c r="D1074" s="37" t="str">
        <f t="shared" ref="D1074:S1074" si="421">IF(D1073&gt;0,(D1068+D1069)/D1073, "-")</f>
        <v>-</v>
      </c>
      <c r="E1074" s="37" t="str">
        <f t="shared" si="421"/>
        <v>-</v>
      </c>
      <c r="F1074" s="37">
        <f t="shared" si="421"/>
        <v>1.3333333333333333</v>
      </c>
      <c r="G1074" s="37">
        <f t="shared" si="421"/>
        <v>1</v>
      </c>
      <c r="H1074" s="37" t="str">
        <f t="shared" si="421"/>
        <v>-</v>
      </c>
      <c r="I1074" s="37">
        <f t="shared" si="421"/>
        <v>1</v>
      </c>
      <c r="J1074" s="37" t="str">
        <f t="shared" si="421"/>
        <v>-</v>
      </c>
      <c r="K1074" s="37">
        <f t="shared" si="421"/>
        <v>1.75</v>
      </c>
      <c r="L1074" s="37" t="str">
        <f t="shared" si="421"/>
        <v>-</v>
      </c>
      <c r="M1074" s="37">
        <f t="shared" si="421"/>
        <v>1</v>
      </c>
      <c r="N1074" s="37" t="str">
        <f t="shared" si="421"/>
        <v>-</v>
      </c>
      <c r="O1074" s="37">
        <f t="shared" si="421"/>
        <v>3</v>
      </c>
      <c r="P1074" s="37" t="str">
        <f t="shared" si="421"/>
        <v>-</v>
      </c>
      <c r="Q1074" s="37" t="str">
        <f t="shared" si="421"/>
        <v>-</v>
      </c>
      <c r="R1074" s="37" t="str">
        <f t="shared" si="421"/>
        <v>-</v>
      </c>
      <c r="S1074" s="37" t="str">
        <f t="shared" si="421"/>
        <v>-</v>
      </c>
      <c r="T1074" s="44">
        <f>IF(T1073&gt;0,(T1068+T1069)/T1073, "-")</f>
        <v>1.4615384615384615</v>
      </c>
    </row>
    <row r="1075" spans="1:20" ht="18" customHeight="1">
      <c r="A1075" s="111"/>
      <c r="B1075" s="17" t="s">
        <v>37</v>
      </c>
      <c r="C1075" s="47" t="s">
        <v>39</v>
      </c>
      <c r="D1075" s="47" t="s">
        <v>39</v>
      </c>
      <c r="E1075" s="47" t="s">
        <v>39</v>
      </c>
      <c r="F1075" s="46">
        <v>0</v>
      </c>
      <c r="G1075" s="46">
        <v>0</v>
      </c>
      <c r="H1075" s="47" t="s">
        <v>39</v>
      </c>
      <c r="I1075" s="46">
        <v>0.33329999999999999</v>
      </c>
      <c r="J1075" s="47" t="s">
        <v>39</v>
      </c>
      <c r="K1075" s="46">
        <v>0.75</v>
      </c>
      <c r="L1075" s="47" t="s">
        <v>39</v>
      </c>
      <c r="M1075" s="46">
        <v>0</v>
      </c>
      <c r="N1075" s="47" t="s">
        <v>39</v>
      </c>
      <c r="O1075" s="46">
        <v>0</v>
      </c>
      <c r="P1075" s="47" t="s">
        <v>39</v>
      </c>
      <c r="Q1075" s="47" t="s">
        <v>39</v>
      </c>
      <c r="R1075" s="47" t="s">
        <v>39</v>
      </c>
      <c r="S1075" s="47" t="s">
        <v>39</v>
      </c>
      <c r="T1075" s="48">
        <v>0.30769999999999997</v>
      </c>
    </row>
    <row r="1076" spans="1:20" ht="18" customHeight="1">
      <c r="A1076" s="110">
        <v>44768</v>
      </c>
      <c r="B1076" s="17" t="s">
        <v>20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1</v>
      </c>
      <c r="L1076" s="10">
        <v>0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2</v>
      </c>
    </row>
    <row r="1077" spans="1:20" ht="18" customHeight="1">
      <c r="A1077" s="111"/>
      <c r="B1077" s="17" t="s">
        <v>21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1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14</v>
      </c>
    </row>
    <row r="1078" spans="1:20" ht="18" customHeight="1">
      <c r="A1078" s="111"/>
      <c r="B1078" s="17" t="s">
        <v>24</v>
      </c>
      <c r="C1078" s="10">
        <v>0</v>
      </c>
      <c r="D1078" s="10">
        <v>0</v>
      </c>
      <c r="E1078" s="10">
        <v>0</v>
      </c>
      <c r="F1078" s="10">
        <v>1</v>
      </c>
      <c r="G1078" s="10">
        <v>0</v>
      </c>
      <c r="H1078" s="10">
        <v>4</v>
      </c>
      <c r="I1078" s="10">
        <v>2</v>
      </c>
      <c r="J1078" s="10">
        <v>0</v>
      </c>
      <c r="K1078" s="10">
        <v>5</v>
      </c>
      <c r="L1078" s="10">
        <v>1</v>
      </c>
      <c r="M1078" s="10">
        <v>2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15</v>
      </c>
    </row>
    <row r="1079" spans="1:20" ht="18" customHeight="1">
      <c r="A1079" s="111"/>
      <c r="B1079" s="17" t="s">
        <v>25</v>
      </c>
      <c r="C1079" s="10">
        <v>0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1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1">
        <f>SUM(C1079:S1079)</f>
        <v>1</v>
      </c>
    </row>
    <row r="1080" spans="1:20" ht="18" customHeight="1">
      <c r="A1080" s="111"/>
      <c r="B1080" s="17" t="s">
        <v>26</v>
      </c>
      <c r="C1080" s="36" t="str">
        <f>IF(C1078+C1079&gt;0, C1079/(C1078+C1079), "-")</f>
        <v>-</v>
      </c>
      <c r="D1080" s="36" t="str">
        <f t="shared" ref="D1080:T1080" si="422">IF(D1078+D1079&gt;0, D1079/(D1078+D1079), "-")</f>
        <v>-</v>
      </c>
      <c r="E1080" s="36" t="str">
        <f t="shared" si="422"/>
        <v>-</v>
      </c>
      <c r="F1080" s="36">
        <f t="shared" si="422"/>
        <v>0</v>
      </c>
      <c r="G1080" s="36" t="str">
        <f t="shared" si="422"/>
        <v>-</v>
      </c>
      <c r="H1080" s="36">
        <f t="shared" si="422"/>
        <v>0</v>
      </c>
      <c r="I1080" s="36">
        <f t="shared" si="422"/>
        <v>0</v>
      </c>
      <c r="J1080" s="36" t="str">
        <f t="shared" si="422"/>
        <v>-</v>
      </c>
      <c r="K1080" s="36">
        <f t="shared" si="422"/>
        <v>0.16666666666666666</v>
      </c>
      <c r="L1080" s="36">
        <f t="shared" si="422"/>
        <v>0</v>
      </c>
      <c r="M1080" s="36">
        <f t="shared" si="422"/>
        <v>0</v>
      </c>
      <c r="N1080" s="36" t="str">
        <f t="shared" si="422"/>
        <v>-</v>
      </c>
      <c r="O1080" s="36" t="str">
        <f t="shared" si="422"/>
        <v>-</v>
      </c>
      <c r="P1080" s="36" t="str">
        <f t="shared" si="422"/>
        <v>-</v>
      </c>
      <c r="Q1080" s="36" t="str">
        <f t="shared" si="422"/>
        <v>-</v>
      </c>
      <c r="R1080" s="36" t="str">
        <f t="shared" si="422"/>
        <v>-</v>
      </c>
      <c r="S1080" s="36" t="str">
        <f t="shared" si="422"/>
        <v>-</v>
      </c>
      <c r="T1080" s="40">
        <f t="shared" si="422"/>
        <v>6.25E-2</v>
      </c>
    </row>
    <row r="1081" spans="1:20" ht="18" customHeight="1">
      <c r="A1081" s="111"/>
      <c r="B1081" s="17" t="s">
        <v>22</v>
      </c>
      <c r="C1081" s="10">
        <v>0</v>
      </c>
      <c r="D1081" s="10">
        <v>0</v>
      </c>
      <c r="E1081" s="10">
        <v>0</v>
      </c>
      <c r="F1081" s="14">
        <v>1</v>
      </c>
      <c r="G1081" s="10">
        <v>0</v>
      </c>
      <c r="H1081" s="10">
        <v>2</v>
      </c>
      <c r="I1081" s="10">
        <v>2</v>
      </c>
      <c r="J1081" s="10">
        <v>0</v>
      </c>
      <c r="K1081" s="10">
        <v>5</v>
      </c>
      <c r="L1081" s="10">
        <v>1</v>
      </c>
      <c r="M1081" s="10">
        <v>2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1">
        <f>SUM(C1081:S1081)</f>
        <v>13</v>
      </c>
    </row>
    <row r="1082" spans="1:20" ht="18" customHeight="1">
      <c r="A1082" s="111"/>
      <c r="B1082" s="17" t="s">
        <v>23</v>
      </c>
      <c r="C1082" s="37" t="str">
        <f>IF(C1081&gt;0,(C1076+C1077)/C1081, "-")</f>
        <v>-</v>
      </c>
      <c r="D1082" s="37" t="str">
        <f t="shared" ref="D1082:S1082" si="423">IF(D1081&gt;0,(D1076+D1077)/D1081, "-")</f>
        <v>-</v>
      </c>
      <c r="E1082" s="37" t="str">
        <f t="shared" si="423"/>
        <v>-</v>
      </c>
      <c r="F1082" s="37">
        <f t="shared" si="423"/>
        <v>1</v>
      </c>
      <c r="G1082" s="37" t="str">
        <f t="shared" si="423"/>
        <v>-</v>
      </c>
      <c r="H1082" s="37">
        <f t="shared" si="423"/>
        <v>2</v>
      </c>
      <c r="I1082" s="37">
        <f t="shared" si="423"/>
        <v>1</v>
      </c>
      <c r="J1082" s="37" t="str">
        <f t="shared" si="423"/>
        <v>-</v>
      </c>
      <c r="K1082" s="37">
        <f t="shared" si="423"/>
        <v>1.2</v>
      </c>
      <c r="L1082" s="37">
        <f t="shared" si="423"/>
        <v>1</v>
      </c>
      <c r="M1082" s="37">
        <f t="shared" si="423"/>
        <v>1</v>
      </c>
      <c r="N1082" s="37" t="str">
        <f t="shared" si="423"/>
        <v>-</v>
      </c>
      <c r="O1082" s="37" t="str">
        <f t="shared" si="423"/>
        <v>-</v>
      </c>
      <c r="P1082" s="37" t="str">
        <f t="shared" si="423"/>
        <v>-</v>
      </c>
      <c r="Q1082" s="37" t="str">
        <f t="shared" si="423"/>
        <v>-</v>
      </c>
      <c r="R1082" s="37" t="str">
        <f t="shared" si="423"/>
        <v>-</v>
      </c>
      <c r="S1082" s="37" t="str">
        <f t="shared" si="423"/>
        <v>-</v>
      </c>
      <c r="T1082" s="44">
        <f>IF(T1081&gt;0,(T1076+T1077)/T1081, "-")</f>
        <v>1.2307692307692308</v>
      </c>
    </row>
    <row r="1083" spans="1:20" ht="18" customHeight="1">
      <c r="A1083" s="111"/>
      <c r="B1083" s="17" t="s">
        <v>37</v>
      </c>
      <c r="C1083" s="47" t="s">
        <v>39</v>
      </c>
      <c r="D1083" s="47" t="s">
        <v>39</v>
      </c>
      <c r="E1083" s="47" t="s">
        <v>39</v>
      </c>
      <c r="F1083" s="46">
        <v>0</v>
      </c>
      <c r="G1083" s="47" t="s">
        <v>39</v>
      </c>
      <c r="H1083" s="46">
        <v>0.5</v>
      </c>
      <c r="I1083" s="46">
        <v>1</v>
      </c>
      <c r="J1083" s="47" t="s">
        <v>39</v>
      </c>
      <c r="K1083" s="46">
        <v>0.4</v>
      </c>
      <c r="L1083" s="46">
        <v>1</v>
      </c>
      <c r="M1083" s="46">
        <v>0.5</v>
      </c>
      <c r="N1083" s="47" t="s">
        <v>39</v>
      </c>
      <c r="O1083" s="47" t="s">
        <v>39</v>
      </c>
      <c r="P1083" s="47" t="s">
        <v>39</v>
      </c>
      <c r="Q1083" s="47" t="s">
        <v>39</v>
      </c>
      <c r="R1083" s="47" t="s">
        <v>39</v>
      </c>
      <c r="S1083" s="47" t="s">
        <v>39</v>
      </c>
      <c r="T1083" s="48">
        <v>0.53849999999999998</v>
      </c>
    </row>
    <row r="1084" spans="1:20" ht="18" customHeight="1">
      <c r="A1084" s="110">
        <v>44769</v>
      </c>
      <c r="B1084" s="17" t="s">
        <v>20</v>
      </c>
      <c r="C1084" s="10">
        <v>0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1</v>
      </c>
      <c r="J1084" s="10">
        <v>0</v>
      </c>
      <c r="K1084" s="10">
        <v>2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3</v>
      </c>
    </row>
    <row r="1085" spans="1:20" ht="18" customHeight="1">
      <c r="A1085" s="111"/>
      <c r="B1085" s="17" t="s">
        <v>21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1</v>
      </c>
      <c r="J1085" s="10">
        <v>1</v>
      </c>
      <c r="K1085" s="10">
        <v>7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11</v>
      </c>
    </row>
    <row r="1086" spans="1:20" ht="18" customHeight="1">
      <c r="A1086" s="111"/>
      <c r="B1086" s="17" t="s">
        <v>24</v>
      </c>
      <c r="C1086" s="10">
        <v>0</v>
      </c>
      <c r="D1086" s="10">
        <v>0</v>
      </c>
      <c r="E1086" s="10">
        <v>0</v>
      </c>
      <c r="F1086" s="10">
        <v>1</v>
      </c>
      <c r="G1086" s="10">
        <v>0</v>
      </c>
      <c r="H1086" s="10">
        <v>0</v>
      </c>
      <c r="I1086" s="10">
        <v>2</v>
      </c>
      <c r="J1086" s="10">
        <v>1</v>
      </c>
      <c r="K1086" s="10">
        <v>9</v>
      </c>
      <c r="L1086" s="10">
        <v>1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14</v>
      </c>
    </row>
    <row r="1087" spans="1:20" ht="18" customHeight="1">
      <c r="A1087" s="111"/>
      <c r="B1087" s="17" t="s">
        <v>25</v>
      </c>
      <c r="C1087" s="10">
        <v>0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1">
        <f>SUM(C1087:S1087)</f>
        <v>0</v>
      </c>
    </row>
    <row r="1088" spans="1:20" ht="18" customHeight="1">
      <c r="A1088" s="111"/>
      <c r="B1088" s="17" t="s">
        <v>26</v>
      </c>
      <c r="C1088" s="36" t="str">
        <f>IF(C1086+C1087&gt;0, C1087/(C1086+C1087), "-")</f>
        <v>-</v>
      </c>
      <c r="D1088" s="36" t="str">
        <f t="shared" ref="D1088:T1088" si="424">IF(D1086+D1087&gt;0, D1087/(D1086+D1087), "-")</f>
        <v>-</v>
      </c>
      <c r="E1088" s="36" t="str">
        <f t="shared" si="424"/>
        <v>-</v>
      </c>
      <c r="F1088" s="36">
        <f t="shared" si="424"/>
        <v>0</v>
      </c>
      <c r="G1088" s="36" t="str">
        <f t="shared" si="424"/>
        <v>-</v>
      </c>
      <c r="H1088" s="36" t="str">
        <f t="shared" si="424"/>
        <v>-</v>
      </c>
      <c r="I1088" s="36">
        <f t="shared" si="424"/>
        <v>0</v>
      </c>
      <c r="J1088" s="36">
        <f t="shared" si="424"/>
        <v>0</v>
      </c>
      <c r="K1088" s="36">
        <f t="shared" si="424"/>
        <v>0</v>
      </c>
      <c r="L1088" s="36">
        <f t="shared" si="424"/>
        <v>0</v>
      </c>
      <c r="M1088" s="36" t="str">
        <f t="shared" si="424"/>
        <v>-</v>
      </c>
      <c r="N1088" s="36" t="str">
        <f t="shared" si="424"/>
        <v>-</v>
      </c>
      <c r="O1088" s="36" t="str">
        <f t="shared" si="424"/>
        <v>-</v>
      </c>
      <c r="P1088" s="36" t="str">
        <f t="shared" si="424"/>
        <v>-</v>
      </c>
      <c r="Q1088" s="36" t="str">
        <f t="shared" si="424"/>
        <v>-</v>
      </c>
      <c r="R1088" s="36" t="str">
        <f t="shared" si="424"/>
        <v>-</v>
      </c>
      <c r="S1088" s="36" t="str">
        <f t="shared" si="424"/>
        <v>-</v>
      </c>
      <c r="T1088" s="40">
        <f t="shared" si="424"/>
        <v>0</v>
      </c>
    </row>
    <row r="1089" spans="1:20" ht="18" customHeight="1">
      <c r="A1089" s="111"/>
      <c r="B1089" s="17" t="s">
        <v>22</v>
      </c>
      <c r="C1089" s="10">
        <v>0</v>
      </c>
      <c r="D1089" s="10">
        <v>0</v>
      </c>
      <c r="E1089" s="10">
        <v>0</v>
      </c>
      <c r="F1089" s="14">
        <v>1</v>
      </c>
      <c r="G1089" s="10">
        <v>0</v>
      </c>
      <c r="H1089" s="10">
        <v>0</v>
      </c>
      <c r="I1089" s="10">
        <v>2</v>
      </c>
      <c r="J1089" s="10">
        <v>1</v>
      </c>
      <c r="K1089" s="10">
        <v>9</v>
      </c>
      <c r="L1089" s="10">
        <v>1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1">
        <f>SUM(C1089:S1089)</f>
        <v>14</v>
      </c>
    </row>
    <row r="1090" spans="1:20" ht="18" customHeight="1">
      <c r="A1090" s="111"/>
      <c r="B1090" s="17" t="s">
        <v>23</v>
      </c>
      <c r="C1090" s="37" t="str">
        <f>IF(C1089&gt;0,(C1084+C1085)/C1089, "-")</f>
        <v>-</v>
      </c>
      <c r="D1090" s="37" t="str">
        <f t="shared" ref="D1090:S1090" si="425">IF(D1089&gt;0,(D1084+D1085)/D1089, "-")</f>
        <v>-</v>
      </c>
      <c r="E1090" s="37" t="str">
        <f t="shared" si="425"/>
        <v>-</v>
      </c>
      <c r="F1090" s="37">
        <f t="shared" si="425"/>
        <v>1</v>
      </c>
      <c r="G1090" s="37" t="str">
        <f t="shared" si="425"/>
        <v>-</v>
      </c>
      <c r="H1090" s="37" t="str">
        <f t="shared" si="425"/>
        <v>-</v>
      </c>
      <c r="I1090" s="37">
        <f t="shared" si="425"/>
        <v>1</v>
      </c>
      <c r="J1090" s="37">
        <f t="shared" si="425"/>
        <v>1</v>
      </c>
      <c r="K1090" s="37">
        <f t="shared" si="425"/>
        <v>1</v>
      </c>
      <c r="L1090" s="37">
        <f t="shared" si="425"/>
        <v>1</v>
      </c>
      <c r="M1090" s="37" t="str">
        <f t="shared" si="425"/>
        <v>-</v>
      </c>
      <c r="N1090" s="37" t="str">
        <f t="shared" si="425"/>
        <v>-</v>
      </c>
      <c r="O1090" s="37" t="str">
        <f t="shared" si="425"/>
        <v>-</v>
      </c>
      <c r="P1090" s="37" t="str">
        <f t="shared" si="425"/>
        <v>-</v>
      </c>
      <c r="Q1090" s="37" t="str">
        <f t="shared" si="425"/>
        <v>-</v>
      </c>
      <c r="R1090" s="37" t="str">
        <f t="shared" si="425"/>
        <v>-</v>
      </c>
      <c r="S1090" s="37" t="str">
        <f t="shared" si="425"/>
        <v>-</v>
      </c>
      <c r="T1090" s="44">
        <f>IF(T1089&gt;0,(T1084+T1085)/T1089, "-")</f>
        <v>1</v>
      </c>
    </row>
    <row r="1091" spans="1:20" ht="18" customHeight="1">
      <c r="A1091" s="111"/>
      <c r="B1091" s="17" t="s">
        <v>37</v>
      </c>
      <c r="C1091" s="47" t="s">
        <v>39</v>
      </c>
      <c r="D1091" s="47" t="s">
        <v>39</v>
      </c>
      <c r="E1091" s="47" t="s">
        <v>39</v>
      </c>
      <c r="F1091" s="46">
        <v>1</v>
      </c>
      <c r="G1091" s="47" t="s">
        <v>39</v>
      </c>
      <c r="H1091" s="47" t="s">
        <v>39</v>
      </c>
      <c r="I1091" s="46">
        <v>0.5</v>
      </c>
      <c r="J1091" s="46">
        <v>0</v>
      </c>
      <c r="K1091" s="46">
        <v>0.44440000000000002</v>
      </c>
      <c r="L1091" s="46">
        <v>0</v>
      </c>
      <c r="M1091" s="47" t="s">
        <v>39</v>
      </c>
      <c r="N1091" s="47" t="s">
        <v>39</v>
      </c>
      <c r="O1091" s="47" t="s">
        <v>39</v>
      </c>
      <c r="P1091" s="47" t="s">
        <v>39</v>
      </c>
      <c r="Q1091" s="47" t="s">
        <v>39</v>
      </c>
      <c r="R1091" s="47" t="s">
        <v>39</v>
      </c>
      <c r="S1091" s="47" t="s">
        <v>39</v>
      </c>
      <c r="T1091" s="48">
        <v>0.42859999999999998</v>
      </c>
    </row>
    <row r="1092" spans="1:20" ht="18" customHeight="1">
      <c r="A1092" s="110">
        <v>44770</v>
      </c>
      <c r="B1092" s="17" t="s">
        <v>20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1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1</v>
      </c>
    </row>
    <row r="1093" spans="1:20" ht="18" customHeight="1">
      <c r="A1093" s="111"/>
      <c r="B1093" s="17" t="s">
        <v>21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3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6</v>
      </c>
    </row>
    <row r="1094" spans="1:20" ht="18" customHeight="1">
      <c r="A1094" s="111"/>
      <c r="B1094" s="17" t="s">
        <v>24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1</v>
      </c>
      <c r="I1094" s="10">
        <v>0</v>
      </c>
      <c r="J1094" s="10">
        <v>1</v>
      </c>
      <c r="K1094" s="10">
        <v>4</v>
      </c>
      <c r="L1094" s="10">
        <v>0</v>
      </c>
      <c r="M1094" s="10">
        <v>1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7</v>
      </c>
    </row>
    <row r="1095" spans="1:20" ht="18" customHeight="1">
      <c r="A1095" s="111"/>
      <c r="B1095" s="17" t="s">
        <v>25</v>
      </c>
      <c r="C1095" s="10">
        <v>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1">
        <f>SUM(C1095:S1095)</f>
        <v>0</v>
      </c>
    </row>
    <row r="1096" spans="1:20" ht="18" customHeight="1">
      <c r="A1096" s="111"/>
      <c r="B1096" s="17" t="s">
        <v>26</v>
      </c>
      <c r="C1096" s="36" t="str">
        <f>IF(C1094+C1095&gt;0, C1095/(C1094+C1095), "-")</f>
        <v>-</v>
      </c>
      <c r="D1096" s="36" t="str">
        <f t="shared" ref="D1096:T1096" si="426">IF(D1094+D1095&gt;0, D1095/(D1094+D1095), "-")</f>
        <v>-</v>
      </c>
      <c r="E1096" s="36" t="str">
        <f t="shared" si="426"/>
        <v>-</v>
      </c>
      <c r="F1096" s="36" t="str">
        <f t="shared" si="426"/>
        <v>-</v>
      </c>
      <c r="G1096" s="36" t="str">
        <f t="shared" si="426"/>
        <v>-</v>
      </c>
      <c r="H1096" s="36">
        <f t="shared" si="426"/>
        <v>0</v>
      </c>
      <c r="I1096" s="36" t="str">
        <f t="shared" si="426"/>
        <v>-</v>
      </c>
      <c r="J1096" s="36">
        <f t="shared" si="426"/>
        <v>0</v>
      </c>
      <c r="K1096" s="36">
        <f t="shared" si="426"/>
        <v>0</v>
      </c>
      <c r="L1096" s="36" t="str">
        <f t="shared" si="426"/>
        <v>-</v>
      </c>
      <c r="M1096" s="36">
        <f t="shared" si="426"/>
        <v>0</v>
      </c>
      <c r="N1096" s="36" t="str">
        <f t="shared" si="426"/>
        <v>-</v>
      </c>
      <c r="O1096" s="36" t="str">
        <f t="shared" si="426"/>
        <v>-</v>
      </c>
      <c r="P1096" s="36" t="str">
        <f t="shared" si="426"/>
        <v>-</v>
      </c>
      <c r="Q1096" s="36" t="str">
        <f t="shared" si="426"/>
        <v>-</v>
      </c>
      <c r="R1096" s="36" t="str">
        <f t="shared" si="426"/>
        <v>-</v>
      </c>
      <c r="S1096" s="36" t="str">
        <f t="shared" si="426"/>
        <v>-</v>
      </c>
      <c r="T1096" s="40">
        <f t="shared" si="426"/>
        <v>0</v>
      </c>
    </row>
    <row r="1097" spans="1:20" ht="18" customHeight="1">
      <c r="A1097" s="111"/>
      <c r="B1097" s="17" t="s">
        <v>22</v>
      </c>
      <c r="C1097" s="10">
        <v>0</v>
      </c>
      <c r="D1097" s="10">
        <v>0</v>
      </c>
      <c r="E1097" s="10">
        <v>0</v>
      </c>
      <c r="F1097" s="14">
        <v>0</v>
      </c>
      <c r="G1097" s="10">
        <v>0</v>
      </c>
      <c r="H1097" s="10">
        <v>1</v>
      </c>
      <c r="I1097" s="10">
        <v>0</v>
      </c>
      <c r="J1097" s="10">
        <v>1</v>
      </c>
      <c r="K1097" s="10">
        <v>3</v>
      </c>
      <c r="L1097" s="10">
        <v>0</v>
      </c>
      <c r="M1097" s="10">
        <v>1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1">
        <f>SUM(C1097:S1097)</f>
        <v>6</v>
      </c>
    </row>
    <row r="1098" spans="1:20" ht="18" customHeight="1">
      <c r="A1098" s="111"/>
      <c r="B1098" s="17" t="s">
        <v>23</v>
      </c>
      <c r="C1098" s="37" t="str">
        <f>IF(C1097&gt;0,(C1092+C1093)/C1097, "-")</f>
        <v>-</v>
      </c>
      <c r="D1098" s="37" t="str">
        <f t="shared" ref="D1098:S1098" si="427">IF(D1097&gt;0,(D1092+D1093)/D1097, "-")</f>
        <v>-</v>
      </c>
      <c r="E1098" s="37" t="str">
        <f t="shared" si="427"/>
        <v>-</v>
      </c>
      <c r="F1098" s="37" t="str">
        <f t="shared" si="427"/>
        <v>-</v>
      </c>
      <c r="G1098" s="37" t="str">
        <f t="shared" si="427"/>
        <v>-</v>
      </c>
      <c r="H1098" s="37">
        <f t="shared" si="427"/>
        <v>1</v>
      </c>
      <c r="I1098" s="37" t="str">
        <f t="shared" si="427"/>
        <v>-</v>
      </c>
      <c r="J1098" s="37">
        <f t="shared" si="427"/>
        <v>1</v>
      </c>
      <c r="K1098" s="37">
        <f t="shared" si="427"/>
        <v>1.3333333333333333</v>
      </c>
      <c r="L1098" s="37" t="str">
        <f t="shared" si="427"/>
        <v>-</v>
      </c>
      <c r="M1098" s="37">
        <f t="shared" si="427"/>
        <v>1</v>
      </c>
      <c r="N1098" s="37" t="str">
        <f t="shared" si="427"/>
        <v>-</v>
      </c>
      <c r="O1098" s="37" t="str">
        <f t="shared" si="427"/>
        <v>-</v>
      </c>
      <c r="P1098" s="37" t="str">
        <f t="shared" si="427"/>
        <v>-</v>
      </c>
      <c r="Q1098" s="37" t="str">
        <f t="shared" si="427"/>
        <v>-</v>
      </c>
      <c r="R1098" s="37" t="str">
        <f t="shared" si="427"/>
        <v>-</v>
      </c>
      <c r="S1098" s="37" t="str">
        <f t="shared" si="427"/>
        <v>-</v>
      </c>
      <c r="T1098" s="44">
        <f>IF(T1097&gt;0,(T1092+T1093)/T1097, "-")</f>
        <v>1.1666666666666667</v>
      </c>
    </row>
    <row r="1099" spans="1:20" ht="18" customHeight="1">
      <c r="A1099" s="111"/>
      <c r="B1099" s="17" t="s">
        <v>37</v>
      </c>
      <c r="C1099" s="47" t="s">
        <v>39</v>
      </c>
      <c r="D1099" s="47" t="s">
        <v>39</v>
      </c>
      <c r="E1099" s="47" t="s">
        <v>39</v>
      </c>
      <c r="F1099" s="47" t="s">
        <v>39</v>
      </c>
      <c r="G1099" s="47" t="s">
        <v>39</v>
      </c>
      <c r="H1099" s="46">
        <v>1</v>
      </c>
      <c r="I1099" s="47" t="s">
        <v>39</v>
      </c>
      <c r="J1099" s="46">
        <v>0</v>
      </c>
      <c r="K1099" s="46">
        <v>1</v>
      </c>
      <c r="L1099" s="47" t="s">
        <v>39</v>
      </c>
      <c r="M1099" s="46">
        <v>0</v>
      </c>
      <c r="N1099" s="47" t="s">
        <v>39</v>
      </c>
      <c r="O1099" s="47" t="s">
        <v>39</v>
      </c>
      <c r="P1099" s="47" t="s">
        <v>39</v>
      </c>
      <c r="Q1099" s="47" t="s">
        <v>39</v>
      </c>
      <c r="R1099" s="47" t="s">
        <v>39</v>
      </c>
      <c r="S1099" s="47" t="s">
        <v>39</v>
      </c>
      <c r="T1099" s="48">
        <v>0.66669999999999996</v>
      </c>
    </row>
    <row r="1100" spans="1:20" ht="18" customHeight="1">
      <c r="A1100" s="110">
        <v>44771</v>
      </c>
      <c r="B1100" s="17" t="s">
        <v>20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1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1</v>
      </c>
    </row>
    <row r="1101" spans="1:20" ht="18" customHeight="1">
      <c r="A1101" s="111"/>
      <c r="B1101" s="17" t="s">
        <v>21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1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4</v>
      </c>
    </row>
    <row r="1102" spans="1:20" ht="18" customHeight="1">
      <c r="A1102" s="111"/>
      <c r="B1102" s="17" t="s">
        <v>24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1</v>
      </c>
      <c r="I1102" s="10">
        <v>0</v>
      </c>
      <c r="J1102" s="10">
        <v>1</v>
      </c>
      <c r="K1102" s="10">
        <v>2</v>
      </c>
      <c r="L1102" s="10">
        <v>0</v>
      </c>
      <c r="M1102" s="10">
        <v>1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5</v>
      </c>
    </row>
    <row r="1103" spans="1:20" ht="18" customHeight="1">
      <c r="A1103" s="111"/>
      <c r="B1103" s="17" t="s">
        <v>25</v>
      </c>
      <c r="C1103" s="10">
        <v>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1">
        <f>SUM(C1103:S1103)</f>
        <v>0</v>
      </c>
    </row>
    <row r="1104" spans="1:20" ht="18" customHeight="1">
      <c r="A1104" s="111"/>
      <c r="B1104" s="17" t="s">
        <v>26</v>
      </c>
      <c r="C1104" s="36" t="str">
        <f>IF(C1102+C1103&gt;0, C1103/(C1102+C1103), "-")</f>
        <v>-</v>
      </c>
      <c r="D1104" s="36" t="str">
        <f t="shared" ref="D1104:T1104" si="428">IF(D1102+D1103&gt;0, D1103/(D1102+D1103), "-")</f>
        <v>-</v>
      </c>
      <c r="E1104" s="36" t="str">
        <f t="shared" si="428"/>
        <v>-</v>
      </c>
      <c r="F1104" s="36" t="str">
        <f t="shared" si="428"/>
        <v>-</v>
      </c>
      <c r="G1104" s="36" t="str">
        <f t="shared" si="428"/>
        <v>-</v>
      </c>
      <c r="H1104" s="36">
        <f t="shared" si="428"/>
        <v>0</v>
      </c>
      <c r="I1104" s="36" t="str">
        <f t="shared" si="428"/>
        <v>-</v>
      </c>
      <c r="J1104" s="36">
        <f t="shared" si="428"/>
        <v>0</v>
      </c>
      <c r="K1104" s="36">
        <f t="shared" si="428"/>
        <v>0</v>
      </c>
      <c r="L1104" s="36" t="str">
        <f t="shared" si="428"/>
        <v>-</v>
      </c>
      <c r="M1104" s="36">
        <f t="shared" si="428"/>
        <v>0</v>
      </c>
      <c r="N1104" s="36" t="str">
        <f t="shared" si="428"/>
        <v>-</v>
      </c>
      <c r="O1104" s="36" t="str">
        <f t="shared" si="428"/>
        <v>-</v>
      </c>
      <c r="P1104" s="36" t="str">
        <f t="shared" si="428"/>
        <v>-</v>
      </c>
      <c r="Q1104" s="36" t="str">
        <f t="shared" si="428"/>
        <v>-</v>
      </c>
      <c r="R1104" s="36" t="str">
        <f t="shared" si="428"/>
        <v>-</v>
      </c>
      <c r="S1104" s="36" t="str">
        <f t="shared" si="428"/>
        <v>-</v>
      </c>
      <c r="T1104" s="40">
        <f t="shared" si="428"/>
        <v>0</v>
      </c>
    </row>
    <row r="1105" spans="1:20" ht="18" customHeight="1">
      <c r="A1105" s="111"/>
      <c r="B1105" s="17" t="s">
        <v>22</v>
      </c>
      <c r="C1105" s="10">
        <v>0</v>
      </c>
      <c r="D1105" s="10">
        <v>0</v>
      </c>
      <c r="E1105" s="10">
        <v>0</v>
      </c>
      <c r="F1105" s="14">
        <v>0</v>
      </c>
      <c r="G1105" s="10">
        <v>0</v>
      </c>
      <c r="H1105" s="10">
        <v>1</v>
      </c>
      <c r="I1105" s="10">
        <v>0</v>
      </c>
      <c r="J1105" s="10">
        <v>1</v>
      </c>
      <c r="K1105" s="10">
        <v>2</v>
      </c>
      <c r="L1105" s="10">
        <v>0</v>
      </c>
      <c r="M1105" s="10">
        <v>1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1">
        <f>SUM(C1105:S1105)</f>
        <v>5</v>
      </c>
    </row>
    <row r="1106" spans="1:20" ht="18" customHeight="1">
      <c r="A1106" s="111"/>
      <c r="B1106" s="17" t="s">
        <v>23</v>
      </c>
      <c r="C1106" s="37" t="str">
        <f>IF(C1105&gt;0,(C1100+C1101)/C1105, "-")</f>
        <v>-</v>
      </c>
      <c r="D1106" s="37" t="str">
        <f t="shared" ref="D1106:S1106" si="429">IF(D1105&gt;0,(D1100+D1101)/D1105, "-")</f>
        <v>-</v>
      </c>
      <c r="E1106" s="37" t="str">
        <f t="shared" si="429"/>
        <v>-</v>
      </c>
      <c r="F1106" s="37" t="str">
        <f t="shared" si="429"/>
        <v>-</v>
      </c>
      <c r="G1106" s="37" t="str">
        <f t="shared" si="429"/>
        <v>-</v>
      </c>
      <c r="H1106" s="37">
        <f t="shared" si="429"/>
        <v>1</v>
      </c>
      <c r="I1106" s="37" t="str">
        <f t="shared" si="429"/>
        <v>-</v>
      </c>
      <c r="J1106" s="37">
        <f t="shared" si="429"/>
        <v>1</v>
      </c>
      <c r="K1106" s="37">
        <f t="shared" si="429"/>
        <v>1</v>
      </c>
      <c r="L1106" s="37" t="str">
        <f t="shared" si="429"/>
        <v>-</v>
      </c>
      <c r="M1106" s="37">
        <f t="shared" si="429"/>
        <v>1</v>
      </c>
      <c r="N1106" s="37" t="str">
        <f t="shared" si="429"/>
        <v>-</v>
      </c>
      <c r="O1106" s="37" t="str">
        <f t="shared" si="429"/>
        <v>-</v>
      </c>
      <c r="P1106" s="37" t="str">
        <f t="shared" si="429"/>
        <v>-</v>
      </c>
      <c r="Q1106" s="37" t="str">
        <f t="shared" si="429"/>
        <v>-</v>
      </c>
      <c r="R1106" s="37" t="str">
        <f t="shared" si="429"/>
        <v>-</v>
      </c>
      <c r="S1106" s="37" t="str">
        <f t="shared" si="429"/>
        <v>-</v>
      </c>
      <c r="T1106" s="44">
        <f>IF(T1105&gt;0,(T1100+T1101)/T1105, "-")</f>
        <v>1</v>
      </c>
    </row>
    <row r="1107" spans="1:20" ht="18" customHeight="1">
      <c r="A1107" s="111"/>
      <c r="B1107" s="17" t="s">
        <v>37</v>
      </c>
      <c r="C1107" s="47" t="s">
        <v>39</v>
      </c>
      <c r="D1107" s="47" t="s">
        <v>39</v>
      </c>
      <c r="E1107" s="47" t="s">
        <v>39</v>
      </c>
      <c r="F1107" s="47" t="s">
        <v>39</v>
      </c>
      <c r="G1107" s="47" t="s">
        <v>39</v>
      </c>
      <c r="H1107" s="46">
        <v>0</v>
      </c>
      <c r="I1107" s="47" t="s">
        <v>39</v>
      </c>
      <c r="J1107" s="46">
        <v>1</v>
      </c>
      <c r="K1107" s="46">
        <v>1</v>
      </c>
      <c r="L1107" s="47" t="s">
        <v>39</v>
      </c>
      <c r="M1107" s="46">
        <v>0</v>
      </c>
      <c r="N1107" s="47" t="s">
        <v>39</v>
      </c>
      <c r="O1107" s="47" t="s">
        <v>39</v>
      </c>
      <c r="P1107" s="47" t="s">
        <v>39</v>
      </c>
      <c r="Q1107" s="47" t="s">
        <v>39</v>
      </c>
      <c r="R1107" s="47" t="s">
        <v>39</v>
      </c>
      <c r="S1107" s="47" t="s">
        <v>39</v>
      </c>
      <c r="T1107" s="48">
        <v>0.6</v>
      </c>
    </row>
    <row r="1108" spans="1:20" ht="18" customHeight="1">
      <c r="A1108" s="110">
        <v>44772</v>
      </c>
      <c r="B1108" s="17" t="s">
        <v>20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0</v>
      </c>
      <c r="I1108" s="10">
        <v>0</v>
      </c>
      <c r="J1108" s="10">
        <v>3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111"/>
      <c r="B1109" s="17" t="s">
        <v>21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1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3</v>
      </c>
    </row>
    <row r="1110" spans="1:20" ht="18" customHeight="1">
      <c r="A1110" s="111"/>
      <c r="B1110" s="17" t="s">
        <v>24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1</v>
      </c>
      <c r="I1110" s="10">
        <v>1</v>
      </c>
      <c r="J1110" s="10">
        <v>4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6</v>
      </c>
    </row>
    <row r="1111" spans="1:20" ht="18" customHeight="1">
      <c r="A1111" s="111"/>
      <c r="B1111" s="17" t="s">
        <v>25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1">
        <f>SUM(C1111:S1111)</f>
        <v>0</v>
      </c>
    </row>
    <row r="1112" spans="1:20" ht="18" customHeight="1">
      <c r="A1112" s="111"/>
      <c r="B1112" s="17" t="s">
        <v>26</v>
      </c>
      <c r="C1112" s="36" t="str">
        <f>IF(C1110+C1111&gt;0, C1111/(C1110+C1111), "-")</f>
        <v>-</v>
      </c>
      <c r="D1112" s="36" t="str">
        <f t="shared" ref="D1112:T1112" si="430">IF(D1110+D1111&gt;0, D1111/(D1110+D1111), "-")</f>
        <v>-</v>
      </c>
      <c r="E1112" s="36" t="str">
        <f t="shared" si="430"/>
        <v>-</v>
      </c>
      <c r="F1112" s="36" t="str">
        <f t="shared" si="430"/>
        <v>-</v>
      </c>
      <c r="G1112" s="36" t="str">
        <f t="shared" si="430"/>
        <v>-</v>
      </c>
      <c r="H1112" s="36">
        <f t="shared" si="430"/>
        <v>0</v>
      </c>
      <c r="I1112" s="36">
        <f t="shared" si="430"/>
        <v>0</v>
      </c>
      <c r="J1112" s="36">
        <f t="shared" si="430"/>
        <v>0</v>
      </c>
      <c r="K1112" s="36" t="str">
        <f t="shared" si="430"/>
        <v>-</v>
      </c>
      <c r="L1112" s="36" t="str">
        <f t="shared" si="430"/>
        <v>-</v>
      </c>
      <c r="M1112" s="36" t="str">
        <f t="shared" si="430"/>
        <v>-</v>
      </c>
      <c r="N1112" s="36" t="str">
        <f t="shared" si="430"/>
        <v>-</v>
      </c>
      <c r="O1112" s="36" t="str">
        <f t="shared" si="430"/>
        <v>-</v>
      </c>
      <c r="P1112" s="36" t="str">
        <f t="shared" si="430"/>
        <v>-</v>
      </c>
      <c r="Q1112" s="36" t="str">
        <f t="shared" si="430"/>
        <v>-</v>
      </c>
      <c r="R1112" s="36" t="str">
        <f t="shared" si="430"/>
        <v>-</v>
      </c>
      <c r="S1112" s="36" t="str">
        <f t="shared" si="430"/>
        <v>-</v>
      </c>
      <c r="T1112" s="40">
        <f t="shared" si="430"/>
        <v>0</v>
      </c>
    </row>
    <row r="1113" spans="1:20" ht="18" customHeight="1">
      <c r="A1113" s="111"/>
      <c r="B1113" s="17" t="s">
        <v>22</v>
      </c>
      <c r="C1113" s="10">
        <v>0</v>
      </c>
      <c r="D1113" s="10">
        <v>0</v>
      </c>
      <c r="E1113" s="10">
        <v>0</v>
      </c>
      <c r="F1113" s="14">
        <v>0</v>
      </c>
      <c r="G1113" s="10">
        <v>0</v>
      </c>
      <c r="H1113" s="10">
        <v>1</v>
      </c>
      <c r="I1113" s="10">
        <v>1</v>
      </c>
      <c r="J1113" s="10">
        <v>1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1">
        <f>SUM(C1113:S1113)</f>
        <v>3</v>
      </c>
    </row>
    <row r="1114" spans="1:20" ht="18" customHeight="1">
      <c r="A1114" s="111"/>
      <c r="B1114" s="17" t="s">
        <v>23</v>
      </c>
      <c r="C1114" s="37" t="str">
        <f>IF(C1113&gt;0,(C1108+C1109)/C1113, "-")</f>
        <v>-</v>
      </c>
      <c r="D1114" s="37" t="str">
        <f t="shared" ref="D1114:S1114" si="431">IF(D1113&gt;0,(D1108+D1109)/D1113, "-")</f>
        <v>-</v>
      </c>
      <c r="E1114" s="37" t="str">
        <f t="shared" si="431"/>
        <v>-</v>
      </c>
      <c r="F1114" s="37" t="str">
        <f t="shared" si="431"/>
        <v>-</v>
      </c>
      <c r="G1114" s="37" t="str">
        <f t="shared" si="431"/>
        <v>-</v>
      </c>
      <c r="H1114" s="37">
        <f t="shared" si="431"/>
        <v>1</v>
      </c>
      <c r="I1114" s="37">
        <f t="shared" si="431"/>
        <v>1</v>
      </c>
      <c r="J1114" s="37">
        <f t="shared" si="431"/>
        <v>4</v>
      </c>
      <c r="K1114" s="37" t="str">
        <f t="shared" si="431"/>
        <v>-</v>
      </c>
      <c r="L1114" s="37" t="str">
        <f t="shared" si="431"/>
        <v>-</v>
      </c>
      <c r="M1114" s="37" t="str">
        <f t="shared" si="431"/>
        <v>-</v>
      </c>
      <c r="N1114" s="37" t="str">
        <f t="shared" si="431"/>
        <v>-</v>
      </c>
      <c r="O1114" s="37" t="str">
        <f t="shared" si="431"/>
        <v>-</v>
      </c>
      <c r="P1114" s="37" t="str">
        <f t="shared" si="431"/>
        <v>-</v>
      </c>
      <c r="Q1114" s="37" t="str">
        <f t="shared" si="431"/>
        <v>-</v>
      </c>
      <c r="R1114" s="37" t="str">
        <f t="shared" si="431"/>
        <v>-</v>
      </c>
      <c r="S1114" s="37" t="str">
        <f t="shared" si="431"/>
        <v>-</v>
      </c>
      <c r="T1114" s="44">
        <f>IF(T1113&gt;0,(T1108+T1109)/T1113, "-")</f>
        <v>2</v>
      </c>
    </row>
    <row r="1115" spans="1:20" ht="18" customHeight="1">
      <c r="A1115" s="111"/>
      <c r="B1115" s="17" t="s">
        <v>37</v>
      </c>
      <c r="C1115" s="47" t="s">
        <v>39</v>
      </c>
      <c r="D1115" s="47" t="s">
        <v>39</v>
      </c>
      <c r="E1115" s="47" t="s">
        <v>39</v>
      </c>
      <c r="F1115" s="47" t="s">
        <v>39</v>
      </c>
      <c r="G1115" s="47" t="s">
        <v>39</v>
      </c>
      <c r="H1115" s="46">
        <v>1</v>
      </c>
      <c r="I1115" s="46">
        <v>0</v>
      </c>
      <c r="J1115" s="46">
        <v>1</v>
      </c>
      <c r="K1115" s="47" t="s">
        <v>39</v>
      </c>
      <c r="L1115" s="47" t="s">
        <v>39</v>
      </c>
      <c r="M1115" s="47" t="s">
        <v>39</v>
      </c>
      <c r="N1115" s="47" t="s">
        <v>39</v>
      </c>
      <c r="O1115" s="47" t="s">
        <v>39</v>
      </c>
      <c r="P1115" s="47" t="s">
        <v>39</v>
      </c>
      <c r="Q1115" s="47" t="s">
        <v>39</v>
      </c>
      <c r="R1115" s="47" t="s">
        <v>39</v>
      </c>
      <c r="S1115" s="47" t="s">
        <v>39</v>
      </c>
      <c r="T1115" s="48">
        <v>0.66669999999999996</v>
      </c>
    </row>
    <row r="1116" spans="1:20" ht="18" customHeight="1">
      <c r="A1116" s="110">
        <v>44773</v>
      </c>
      <c r="B1116" s="17" t="s">
        <v>20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111"/>
      <c r="B1117" s="17" t="s">
        <v>21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111"/>
      <c r="B1118" s="17" t="s">
        <v>24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111"/>
      <c r="B1119" s="17" t="s">
        <v>25</v>
      </c>
      <c r="C1119" s="10">
        <v>0</v>
      </c>
      <c r="D1119" s="10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1">
        <f>SUM(C1119:S1119)</f>
        <v>0</v>
      </c>
    </row>
    <row r="1120" spans="1:20" ht="18" customHeight="1">
      <c r="A1120" s="111"/>
      <c r="B1120" s="17" t="s">
        <v>26</v>
      </c>
      <c r="C1120" s="36" t="str">
        <f>IF(C1118+C1119&gt;0, C1119/(C1118+C1119), "-")</f>
        <v>-</v>
      </c>
      <c r="D1120" s="36" t="str">
        <f t="shared" ref="D1120:T1120" si="432">IF(D1118+D1119&gt;0, D1119/(D1118+D1119), "-")</f>
        <v>-</v>
      </c>
      <c r="E1120" s="36" t="str">
        <f t="shared" si="432"/>
        <v>-</v>
      </c>
      <c r="F1120" s="36" t="str">
        <f t="shared" si="432"/>
        <v>-</v>
      </c>
      <c r="G1120" s="36" t="str">
        <f t="shared" si="432"/>
        <v>-</v>
      </c>
      <c r="H1120" s="36" t="str">
        <f t="shared" si="432"/>
        <v>-</v>
      </c>
      <c r="I1120" s="36" t="str">
        <f t="shared" si="432"/>
        <v>-</v>
      </c>
      <c r="J1120" s="36" t="str">
        <f t="shared" si="432"/>
        <v>-</v>
      </c>
      <c r="K1120" s="36" t="str">
        <f t="shared" si="432"/>
        <v>-</v>
      </c>
      <c r="L1120" s="36" t="str">
        <f t="shared" si="432"/>
        <v>-</v>
      </c>
      <c r="M1120" s="36" t="str">
        <f t="shared" si="432"/>
        <v>-</v>
      </c>
      <c r="N1120" s="36" t="str">
        <f t="shared" si="432"/>
        <v>-</v>
      </c>
      <c r="O1120" s="36" t="str">
        <f t="shared" si="432"/>
        <v>-</v>
      </c>
      <c r="P1120" s="36" t="str">
        <f t="shared" si="432"/>
        <v>-</v>
      </c>
      <c r="Q1120" s="36" t="str">
        <f t="shared" si="432"/>
        <v>-</v>
      </c>
      <c r="R1120" s="36" t="str">
        <f t="shared" si="432"/>
        <v>-</v>
      </c>
      <c r="S1120" s="36" t="str">
        <f t="shared" si="432"/>
        <v>-</v>
      </c>
      <c r="T1120" s="40" t="str">
        <f t="shared" si="432"/>
        <v>-</v>
      </c>
    </row>
    <row r="1121" spans="1:20" ht="18" customHeight="1">
      <c r="A1121" s="111"/>
      <c r="B1121" s="17" t="s">
        <v>22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1">
        <f>SUM(C1121:S1121)</f>
        <v>0</v>
      </c>
    </row>
    <row r="1122" spans="1:20" ht="18" customHeight="1">
      <c r="A1122" s="111"/>
      <c r="B1122" s="17" t="s">
        <v>23</v>
      </c>
      <c r="C1122" s="37" t="str">
        <f>IF(C1121&gt;0,(C1116+C1117)/C1121, "-")</f>
        <v>-</v>
      </c>
      <c r="D1122" s="37" t="str">
        <f t="shared" ref="D1122:S1122" si="433">IF(D1121&gt;0,(D1116+D1117)/D1121, "-")</f>
        <v>-</v>
      </c>
      <c r="E1122" s="37" t="str">
        <f t="shared" si="433"/>
        <v>-</v>
      </c>
      <c r="F1122" s="37" t="str">
        <f t="shared" si="433"/>
        <v>-</v>
      </c>
      <c r="G1122" s="37" t="str">
        <f t="shared" si="433"/>
        <v>-</v>
      </c>
      <c r="H1122" s="37" t="str">
        <f t="shared" si="433"/>
        <v>-</v>
      </c>
      <c r="I1122" s="37" t="str">
        <f t="shared" si="433"/>
        <v>-</v>
      </c>
      <c r="J1122" s="37" t="str">
        <f t="shared" si="433"/>
        <v>-</v>
      </c>
      <c r="K1122" s="37" t="str">
        <f t="shared" si="433"/>
        <v>-</v>
      </c>
      <c r="L1122" s="37" t="str">
        <f t="shared" si="433"/>
        <v>-</v>
      </c>
      <c r="M1122" s="37" t="str">
        <f t="shared" si="433"/>
        <v>-</v>
      </c>
      <c r="N1122" s="37" t="str">
        <f t="shared" si="433"/>
        <v>-</v>
      </c>
      <c r="O1122" s="37" t="str">
        <f t="shared" si="433"/>
        <v>-</v>
      </c>
      <c r="P1122" s="37" t="str">
        <f t="shared" si="433"/>
        <v>-</v>
      </c>
      <c r="Q1122" s="37" t="str">
        <f t="shared" si="433"/>
        <v>-</v>
      </c>
      <c r="R1122" s="37" t="str">
        <f t="shared" si="433"/>
        <v>-</v>
      </c>
      <c r="S1122" s="37" t="str">
        <f t="shared" si="433"/>
        <v>-</v>
      </c>
      <c r="T1122" s="44" t="str">
        <f>IF(T1121&gt;0,(T1116+T1117)/T1121, "-")</f>
        <v>-</v>
      </c>
    </row>
    <row r="1123" spans="1:20" ht="18" customHeight="1">
      <c r="A1123" s="111"/>
      <c r="B1123" s="17" t="s">
        <v>37</v>
      </c>
      <c r="C1123" s="47" t="s">
        <v>39</v>
      </c>
      <c r="D1123" s="47" t="s">
        <v>39</v>
      </c>
      <c r="E1123" s="47" t="s">
        <v>39</v>
      </c>
      <c r="F1123" s="47" t="s">
        <v>39</v>
      </c>
      <c r="G1123" s="47" t="s">
        <v>39</v>
      </c>
      <c r="H1123" s="47" t="s">
        <v>39</v>
      </c>
      <c r="I1123" s="47" t="s">
        <v>39</v>
      </c>
      <c r="J1123" s="47" t="s">
        <v>39</v>
      </c>
      <c r="K1123" s="47" t="s">
        <v>39</v>
      </c>
      <c r="L1123" s="47" t="s">
        <v>39</v>
      </c>
      <c r="M1123" s="47" t="s">
        <v>39</v>
      </c>
      <c r="N1123" s="47" t="s">
        <v>39</v>
      </c>
      <c r="O1123" s="47" t="s">
        <v>39</v>
      </c>
      <c r="P1123" s="47" t="s">
        <v>39</v>
      </c>
      <c r="Q1123" s="47" t="s">
        <v>39</v>
      </c>
      <c r="R1123" s="47" t="s">
        <v>39</v>
      </c>
      <c r="S1123" s="47" t="s">
        <v>39</v>
      </c>
      <c r="T1123" s="47" t="s">
        <v>39</v>
      </c>
    </row>
    <row r="1124" spans="1:20" ht="18" customHeight="1">
      <c r="A1124" s="110">
        <v>44774</v>
      </c>
      <c r="B1124" s="17" t="s">
        <v>20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111"/>
      <c r="B1125" s="17" t="s">
        <v>21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111"/>
      <c r="B1126" s="17" t="s">
        <v>24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111"/>
      <c r="B1127" s="17" t="s">
        <v>25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1">
        <f>SUM(C1127:S1127)</f>
        <v>0</v>
      </c>
    </row>
    <row r="1128" spans="1:20" ht="18" customHeight="1">
      <c r="A1128" s="111"/>
      <c r="B1128" s="17" t="s">
        <v>26</v>
      </c>
      <c r="C1128" s="36" t="str">
        <f>IF(C1126+C1127&gt;0, C1127/(C1126+C1127), "-")</f>
        <v>-</v>
      </c>
      <c r="D1128" s="36" t="str">
        <f t="shared" ref="D1128:T1128" si="434">IF(D1126+D1127&gt;0, D1127/(D1126+D1127), "-")</f>
        <v>-</v>
      </c>
      <c r="E1128" s="36" t="str">
        <f t="shared" si="434"/>
        <v>-</v>
      </c>
      <c r="F1128" s="36" t="str">
        <f t="shared" si="434"/>
        <v>-</v>
      </c>
      <c r="G1128" s="36" t="str">
        <f t="shared" si="434"/>
        <v>-</v>
      </c>
      <c r="H1128" s="36" t="str">
        <f t="shared" si="434"/>
        <v>-</v>
      </c>
      <c r="I1128" s="36" t="str">
        <f t="shared" si="434"/>
        <v>-</v>
      </c>
      <c r="J1128" s="36" t="str">
        <f t="shared" si="434"/>
        <v>-</v>
      </c>
      <c r="K1128" s="36" t="str">
        <f t="shared" si="434"/>
        <v>-</v>
      </c>
      <c r="L1128" s="36" t="str">
        <f t="shared" si="434"/>
        <v>-</v>
      </c>
      <c r="M1128" s="36" t="str">
        <f t="shared" si="434"/>
        <v>-</v>
      </c>
      <c r="N1128" s="36" t="str">
        <f t="shared" si="434"/>
        <v>-</v>
      </c>
      <c r="O1128" s="36" t="str">
        <f t="shared" si="434"/>
        <v>-</v>
      </c>
      <c r="P1128" s="36" t="str">
        <f t="shared" si="434"/>
        <v>-</v>
      </c>
      <c r="Q1128" s="36" t="str">
        <f t="shared" si="434"/>
        <v>-</v>
      </c>
      <c r="R1128" s="36" t="str">
        <f t="shared" si="434"/>
        <v>-</v>
      </c>
      <c r="S1128" s="36" t="str">
        <f t="shared" si="434"/>
        <v>-</v>
      </c>
      <c r="T1128" s="40" t="str">
        <f t="shared" si="434"/>
        <v>-</v>
      </c>
    </row>
    <row r="1129" spans="1:20" ht="18" customHeight="1">
      <c r="A1129" s="111"/>
      <c r="B1129" s="17" t="s">
        <v>22</v>
      </c>
      <c r="C1129" s="10">
        <v>0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1">
        <f>SUM(C1129:S1129)</f>
        <v>0</v>
      </c>
    </row>
    <row r="1130" spans="1:20" ht="18" customHeight="1">
      <c r="A1130" s="111"/>
      <c r="B1130" s="17" t="s">
        <v>23</v>
      </c>
      <c r="C1130" s="37" t="str">
        <f>IF(C1129&gt;0,(C1124+C1125)/C1129, "-")</f>
        <v>-</v>
      </c>
      <c r="D1130" s="37" t="str">
        <f t="shared" ref="D1130:S1130" si="435">IF(D1129&gt;0,(D1124+D1125)/D1129, "-")</f>
        <v>-</v>
      </c>
      <c r="E1130" s="37" t="str">
        <f t="shared" si="435"/>
        <v>-</v>
      </c>
      <c r="F1130" s="37" t="str">
        <f t="shared" si="435"/>
        <v>-</v>
      </c>
      <c r="G1130" s="37" t="str">
        <f t="shared" si="435"/>
        <v>-</v>
      </c>
      <c r="H1130" s="37" t="str">
        <f t="shared" si="435"/>
        <v>-</v>
      </c>
      <c r="I1130" s="37" t="str">
        <f t="shared" si="435"/>
        <v>-</v>
      </c>
      <c r="J1130" s="37" t="str">
        <f t="shared" si="435"/>
        <v>-</v>
      </c>
      <c r="K1130" s="37" t="str">
        <f t="shared" si="435"/>
        <v>-</v>
      </c>
      <c r="L1130" s="37" t="str">
        <f t="shared" si="435"/>
        <v>-</v>
      </c>
      <c r="M1130" s="37" t="str">
        <f t="shared" si="435"/>
        <v>-</v>
      </c>
      <c r="N1130" s="37" t="str">
        <f t="shared" si="435"/>
        <v>-</v>
      </c>
      <c r="O1130" s="37" t="str">
        <f t="shared" si="435"/>
        <v>-</v>
      </c>
      <c r="P1130" s="37" t="str">
        <f t="shared" si="435"/>
        <v>-</v>
      </c>
      <c r="Q1130" s="37" t="str">
        <f t="shared" si="435"/>
        <v>-</v>
      </c>
      <c r="R1130" s="37" t="str">
        <f t="shared" si="435"/>
        <v>-</v>
      </c>
      <c r="S1130" s="37" t="str">
        <f t="shared" si="435"/>
        <v>-</v>
      </c>
      <c r="T1130" s="44" t="str">
        <f>IF(T1129&gt;0,(T1124+T1125)/T1129, "-")</f>
        <v>-</v>
      </c>
    </row>
    <row r="1131" spans="1:20" ht="18" customHeight="1">
      <c r="A1131" s="111"/>
      <c r="B1131" s="17" t="s">
        <v>37</v>
      </c>
      <c r="C1131" s="47" t="s">
        <v>39</v>
      </c>
      <c r="D1131" s="47" t="s">
        <v>39</v>
      </c>
      <c r="E1131" s="47" t="s">
        <v>39</v>
      </c>
      <c r="F1131" s="47" t="s">
        <v>39</v>
      </c>
      <c r="G1131" s="47" t="s">
        <v>39</v>
      </c>
      <c r="H1131" s="47" t="s">
        <v>39</v>
      </c>
      <c r="I1131" s="47" t="s">
        <v>39</v>
      </c>
      <c r="J1131" s="47" t="s">
        <v>39</v>
      </c>
      <c r="K1131" s="47" t="s">
        <v>39</v>
      </c>
      <c r="L1131" s="47" t="s">
        <v>39</v>
      </c>
      <c r="M1131" s="47" t="s">
        <v>39</v>
      </c>
      <c r="N1131" s="47" t="s">
        <v>39</v>
      </c>
      <c r="O1131" s="47" t="s">
        <v>39</v>
      </c>
      <c r="P1131" s="47" t="s">
        <v>39</v>
      </c>
      <c r="Q1131" s="47" t="s">
        <v>39</v>
      </c>
      <c r="R1131" s="47" t="s">
        <v>39</v>
      </c>
      <c r="S1131" s="47" t="s">
        <v>39</v>
      </c>
      <c r="T1131" s="47" t="s">
        <v>39</v>
      </c>
    </row>
    <row r="1132" spans="1:20" ht="18" customHeight="1">
      <c r="A1132" s="110">
        <v>44775</v>
      </c>
      <c r="B1132" s="17" t="s">
        <v>20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111"/>
      <c r="B1133" s="17" t="s">
        <v>21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111"/>
      <c r="B1134" s="17" t="s">
        <v>24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111"/>
      <c r="B1135" s="17" t="s">
        <v>25</v>
      </c>
      <c r="C1135" s="10">
        <v>0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1">
        <f>SUM(C1135:S1135)</f>
        <v>0</v>
      </c>
    </row>
    <row r="1136" spans="1:20" ht="18" customHeight="1">
      <c r="A1136" s="111"/>
      <c r="B1136" s="17" t="s">
        <v>26</v>
      </c>
      <c r="C1136" s="36" t="str">
        <f>IF(C1134+C1135&gt;0, C1135/(C1134+C1135), "-")</f>
        <v>-</v>
      </c>
      <c r="D1136" s="36" t="str">
        <f t="shared" ref="D1136:T1136" si="436">IF(D1134+D1135&gt;0, D1135/(D1134+D1135), "-")</f>
        <v>-</v>
      </c>
      <c r="E1136" s="36" t="str">
        <f t="shared" si="436"/>
        <v>-</v>
      </c>
      <c r="F1136" s="36" t="str">
        <f t="shared" si="436"/>
        <v>-</v>
      </c>
      <c r="G1136" s="36" t="str">
        <f t="shared" si="436"/>
        <v>-</v>
      </c>
      <c r="H1136" s="36" t="str">
        <f t="shared" si="436"/>
        <v>-</v>
      </c>
      <c r="I1136" s="36" t="str">
        <f t="shared" si="436"/>
        <v>-</v>
      </c>
      <c r="J1136" s="36" t="str">
        <f t="shared" si="436"/>
        <v>-</v>
      </c>
      <c r="K1136" s="36" t="str">
        <f t="shared" si="436"/>
        <v>-</v>
      </c>
      <c r="L1136" s="36" t="str">
        <f t="shared" si="436"/>
        <v>-</v>
      </c>
      <c r="M1136" s="36" t="str">
        <f t="shared" si="436"/>
        <v>-</v>
      </c>
      <c r="N1136" s="36" t="str">
        <f t="shared" si="436"/>
        <v>-</v>
      </c>
      <c r="O1136" s="36" t="str">
        <f t="shared" si="436"/>
        <v>-</v>
      </c>
      <c r="P1136" s="36" t="str">
        <f t="shared" si="436"/>
        <v>-</v>
      </c>
      <c r="Q1136" s="36" t="str">
        <f t="shared" si="436"/>
        <v>-</v>
      </c>
      <c r="R1136" s="36" t="str">
        <f t="shared" si="436"/>
        <v>-</v>
      </c>
      <c r="S1136" s="36" t="str">
        <f t="shared" si="436"/>
        <v>-</v>
      </c>
      <c r="T1136" s="40" t="str">
        <f t="shared" si="436"/>
        <v>-</v>
      </c>
    </row>
    <row r="1137" spans="1:20" ht="18" customHeight="1">
      <c r="A1137" s="111"/>
      <c r="B1137" s="17" t="s">
        <v>22</v>
      </c>
      <c r="C1137" s="10">
        <v>0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1">
        <f>SUM(C1137:S1137)</f>
        <v>0</v>
      </c>
    </row>
    <row r="1138" spans="1:20" ht="18" customHeight="1">
      <c r="A1138" s="111"/>
      <c r="B1138" s="17" t="s">
        <v>23</v>
      </c>
      <c r="C1138" s="37" t="str">
        <f>IF(C1137&gt;0,(C1132+C1133)/C1137, "-")</f>
        <v>-</v>
      </c>
      <c r="D1138" s="37" t="str">
        <f t="shared" ref="D1138:S1138" si="437">IF(D1137&gt;0,(D1132+D1133)/D1137, "-")</f>
        <v>-</v>
      </c>
      <c r="E1138" s="37" t="str">
        <f t="shared" si="437"/>
        <v>-</v>
      </c>
      <c r="F1138" s="37" t="str">
        <f t="shared" si="437"/>
        <v>-</v>
      </c>
      <c r="G1138" s="37" t="str">
        <f t="shared" si="437"/>
        <v>-</v>
      </c>
      <c r="H1138" s="37" t="str">
        <f t="shared" si="437"/>
        <v>-</v>
      </c>
      <c r="I1138" s="37" t="str">
        <f t="shared" si="437"/>
        <v>-</v>
      </c>
      <c r="J1138" s="37" t="str">
        <f t="shared" si="437"/>
        <v>-</v>
      </c>
      <c r="K1138" s="37" t="str">
        <f t="shared" si="437"/>
        <v>-</v>
      </c>
      <c r="L1138" s="37" t="str">
        <f t="shared" si="437"/>
        <v>-</v>
      </c>
      <c r="M1138" s="37" t="str">
        <f t="shared" si="437"/>
        <v>-</v>
      </c>
      <c r="N1138" s="37" t="str">
        <f t="shared" si="437"/>
        <v>-</v>
      </c>
      <c r="O1138" s="37" t="str">
        <f t="shared" si="437"/>
        <v>-</v>
      </c>
      <c r="P1138" s="37" t="str">
        <f t="shared" si="437"/>
        <v>-</v>
      </c>
      <c r="Q1138" s="37" t="str">
        <f t="shared" si="437"/>
        <v>-</v>
      </c>
      <c r="R1138" s="37" t="str">
        <f t="shared" si="437"/>
        <v>-</v>
      </c>
      <c r="S1138" s="37" t="str">
        <f t="shared" si="437"/>
        <v>-</v>
      </c>
      <c r="T1138" s="44" t="str">
        <f>IF(T1137&gt;0,(T1132+T1133)/T1137, "-")</f>
        <v>-</v>
      </c>
    </row>
    <row r="1139" spans="1:20" ht="18" customHeight="1">
      <c r="A1139" s="111"/>
      <c r="B1139" s="17" t="s">
        <v>37</v>
      </c>
      <c r="C1139" s="47" t="s">
        <v>39</v>
      </c>
      <c r="D1139" s="47" t="s">
        <v>39</v>
      </c>
      <c r="E1139" s="47" t="s">
        <v>39</v>
      </c>
      <c r="F1139" s="47" t="s">
        <v>39</v>
      </c>
      <c r="G1139" s="47" t="s">
        <v>39</v>
      </c>
      <c r="H1139" s="47" t="s">
        <v>39</v>
      </c>
      <c r="I1139" s="47" t="s">
        <v>39</v>
      </c>
      <c r="J1139" s="47" t="s">
        <v>39</v>
      </c>
      <c r="K1139" s="47" t="s">
        <v>39</v>
      </c>
      <c r="L1139" s="47" t="s">
        <v>39</v>
      </c>
      <c r="M1139" s="47" t="s">
        <v>39</v>
      </c>
      <c r="N1139" s="47" t="s">
        <v>39</v>
      </c>
      <c r="O1139" s="47" t="s">
        <v>39</v>
      </c>
      <c r="P1139" s="47" t="s">
        <v>39</v>
      </c>
      <c r="Q1139" s="47" t="s">
        <v>39</v>
      </c>
      <c r="R1139" s="47" t="s">
        <v>39</v>
      </c>
      <c r="S1139" s="47" t="s">
        <v>39</v>
      </c>
      <c r="T1139" s="47" t="s">
        <v>39</v>
      </c>
    </row>
    <row r="1140" spans="1:20" ht="18" customHeight="1">
      <c r="A1140" s="110">
        <v>44776</v>
      </c>
      <c r="B1140" s="17" t="s">
        <v>20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0</v>
      </c>
    </row>
    <row r="1141" spans="1:20" ht="18" customHeight="1">
      <c r="A1141" s="111"/>
      <c r="B1141" s="17" t="s">
        <v>21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111"/>
      <c r="B1142" s="17" t="s">
        <v>24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1</v>
      </c>
      <c r="I1142" s="10">
        <v>0</v>
      </c>
      <c r="J1142" s="10">
        <v>0</v>
      </c>
      <c r="K1142" s="10">
        <v>0</v>
      </c>
      <c r="L1142" s="10">
        <v>1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2</v>
      </c>
    </row>
    <row r="1143" spans="1:20" ht="18" customHeight="1">
      <c r="A1143" s="111"/>
      <c r="B1143" s="17" t="s">
        <v>25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1">
        <f>SUM(C1143:S1143)</f>
        <v>0</v>
      </c>
    </row>
    <row r="1144" spans="1:20" ht="18" customHeight="1">
      <c r="A1144" s="111"/>
      <c r="B1144" s="17" t="s">
        <v>26</v>
      </c>
      <c r="C1144" s="36" t="str">
        <f>IF(C1142+C1143&gt;0, C1143/(C1142+C1143), "-")</f>
        <v>-</v>
      </c>
      <c r="D1144" s="36" t="str">
        <f t="shared" ref="D1144:T1144" si="438">IF(D1142+D1143&gt;0, D1143/(D1142+D1143), "-")</f>
        <v>-</v>
      </c>
      <c r="E1144" s="36" t="str">
        <f t="shared" si="438"/>
        <v>-</v>
      </c>
      <c r="F1144" s="36" t="str">
        <f t="shared" si="438"/>
        <v>-</v>
      </c>
      <c r="G1144" s="36" t="str">
        <f t="shared" si="438"/>
        <v>-</v>
      </c>
      <c r="H1144" s="36">
        <f t="shared" si="438"/>
        <v>0</v>
      </c>
      <c r="I1144" s="36" t="str">
        <f t="shared" si="438"/>
        <v>-</v>
      </c>
      <c r="J1144" s="36" t="str">
        <f t="shared" si="438"/>
        <v>-</v>
      </c>
      <c r="K1144" s="36" t="str">
        <f t="shared" si="438"/>
        <v>-</v>
      </c>
      <c r="L1144" s="36">
        <f t="shared" si="438"/>
        <v>0</v>
      </c>
      <c r="M1144" s="36" t="str">
        <f t="shared" si="438"/>
        <v>-</v>
      </c>
      <c r="N1144" s="36" t="str">
        <f t="shared" si="438"/>
        <v>-</v>
      </c>
      <c r="O1144" s="36" t="str">
        <f t="shared" si="438"/>
        <v>-</v>
      </c>
      <c r="P1144" s="36" t="str">
        <f t="shared" si="438"/>
        <v>-</v>
      </c>
      <c r="Q1144" s="36" t="str">
        <f t="shared" si="438"/>
        <v>-</v>
      </c>
      <c r="R1144" s="36" t="str">
        <f t="shared" si="438"/>
        <v>-</v>
      </c>
      <c r="S1144" s="36" t="str">
        <f t="shared" si="438"/>
        <v>-</v>
      </c>
      <c r="T1144" s="40">
        <f t="shared" si="438"/>
        <v>0</v>
      </c>
    </row>
    <row r="1145" spans="1:20" ht="18" customHeight="1">
      <c r="A1145" s="111"/>
      <c r="B1145" s="17" t="s">
        <v>22</v>
      </c>
      <c r="C1145" s="10">
        <v>0</v>
      </c>
      <c r="D1145" s="10">
        <v>0</v>
      </c>
      <c r="E1145" s="10">
        <v>0</v>
      </c>
      <c r="F1145" s="14">
        <v>0</v>
      </c>
      <c r="G1145" s="10">
        <v>0</v>
      </c>
      <c r="H1145" s="10">
        <v>1</v>
      </c>
      <c r="I1145" s="10">
        <v>0</v>
      </c>
      <c r="J1145" s="10">
        <v>0</v>
      </c>
      <c r="K1145" s="10">
        <v>0</v>
      </c>
      <c r="L1145" s="10">
        <v>1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1">
        <f>SUM(C1145:S1145)</f>
        <v>2</v>
      </c>
    </row>
    <row r="1146" spans="1:20" ht="18" customHeight="1">
      <c r="A1146" s="111"/>
      <c r="B1146" s="17" t="s">
        <v>23</v>
      </c>
      <c r="C1146" s="37" t="str">
        <f>IF(C1145&gt;0,(C1140+C1141)/C1145, "-")</f>
        <v>-</v>
      </c>
      <c r="D1146" s="37" t="str">
        <f t="shared" ref="D1146:S1146" si="439">IF(D1145&gt;0,(D1140+D1141)/D1145, "-")</f>
        <v>-</v>
      </c>
      <c r="E1146" s="37" t="str">
        <f t="shared" si="439"/>
        <v>-</v>
      </c>
      <c r="F1146" s="37" t="str">
        <f t="shared" si="439"/>
        <v>-</v>
      </c>
      <c r="G1146" s="37" t="str">
        <f t="shared" si="439"/>
        <v>-</v>
      </c>
      <c r="H1146" s="37">
        <f t="shared" si="439"/>
        <v>1</v>
      </c>
      <c r="I1146" s="37" t="str">
        <f t="shared" si="439"/>
        <v>-</v>
      </c>
      <c r="J1146" s="37" t="str">
        <f t="shared" si="439"/>
        <v>-</v>
      </c>
      <c r="K1146" s="37" t="str">
        <f t="shared" si="439"/>
        <v>-</v>
      </c>
      <c r="L1146" s="37">
        <f t="shared" si="439"/>
        <v>1</v>
      </c>
      <c r="M1146" s="37" t="str">
        <f t="shared" si="439"/>
        <v>-</v>
      </c>
      <c r="N1146" s="37" t="str">
        <f t="shared" si="439"/>
        <v>-</v>
      </c>
      <c r="O1146" s="37" t="str">
        <f t="shared" si="439"/>
        <v>-</v>
      </c>
      <c r="P1146" s="37" t="str">
        <f t="shared" si="439"/>
        <v>-</v>
      </c>
      <c r="Q1146" s="37" t="str">
        <f t="shared" si="439"/>
        <v>-</v>
      </c>
      <c r="R1146" s="37" t="str">
        <f t="shared" si="439"/>
        <v>-</v>
      </c>
      <c r="S1146" s="37" t="str">
        <f t="shared" si="439"/>
        <v>-</v>
      </c>
      <c r="T1146" s="44">
        <f>IF(T1145&gt;0,(T1140+T1141)/T1145, "-")</f>
        <v>1</v>
      </c>
    </row>
    <row r="1147" spans="1:20" ht="18" customHeight="1">
      <c r="A1147" s="111"/>
      <c r="B1147" s="17" t="s">
        <v>37</v>
      </c>
      <c r="C1147" s="47" t="s">
        <v>39</v>
      </c>
      <c r="D1147" s="47" t="s">
        <v>39</v>
      </c>
      <c r="E1147" s="47" t="s">
        <v>39</v>
      </c>
      <c r="F1147" s="47" t="s">
        <v>39</v>
      </c>
      <c r="G1147" s="47" t="s">
        <v>39</v>
      </c>
      <c r="H1147" s="46">
        <v>0</v>
      </c>
      <c r="I1147" s="46" t="s">
        <v>39</v>
      </c>
      <c r="J1147" s="46" t="s">
        <v>39</v>
      </c>
      <c r="K1147" s="47" t="s">
        <v>39</v>
      </c>
      <c r="L1147" s="46">
        <v>0</v>
      </c>
      <c r="M1147" s="47" t="s">
        <v>39</v>
      </c>
      <c r="N1147" s="47" t="s">
        <v>39</v>
      </c>
      <c r="O1147" s="47" t="s">
        <v>39</v>
      </c>
      <c r="P1147" s="47" t="s">
        <v>39</v>
      </c>
      <c r="Q1147" s="47" t="s">
        <v>39</v>
      </c>
      <c r="R1147" s="47" t="s">
        <v>39</v>
      </c>
      <c r="S1147" s="47" t="s">
        <v>39</v>
      </c>
      <c r="T1147" s="48">
        <v>0</v>
      </c>
    </row>
    <row r="1148" spans="1:20" ht="18" customHeight="1">
      <c r="A1148" s="110">
        <v>44777</v>
      </c>
      <c r="B1148" s="17" t="s">
        <v>20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111"/>
      <c r="B1149" s="17" t="s">
        <v>21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111"/>
      <c r="B1150" s="17" t="s">
        <v>24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111"/>
      <c r="B1151" s="17" t="s">
        <v>25</v>
      </c>
      <c r="C1151" s="10">
        <v>0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1">
        <f>SUM(C1151:S1151)</f>
        <v>0</v>
      </c>
    </row>
    <row r="1152" spans="1:20" ht="18" customHeight="1">
      <c r="A1152" s="111"/>
      <c r="B1152" s="17" t="s">
        <v>26</v>
      </c>
      <c r="C1152" s="36" t="str">
        <f>IF(C1150+C1151&gt;0, C1151/(C1150+C1151), "-")</f>
        <v>-</v>
      </c>
      <c r="D1152" s="36" t="str">
        <f t="shared" ref="D1152:T1152" si="440">IF(D1150+D1151&gt;0, D1151/(D1150+D1151), "-")</f>
        <v>-</v>
      </c>
      <c r="E1152" s="36" t="str">
        <f t="shared" si="440"/>
        <v>-</v>
      </c>
      <c r="F1152" s="36" t="str">
        <f t="shared" si="440"/>
        <v>-</v>
      </c>
      <c r="G1152" s="36" t="str">
        <f t="shared" si="440"/>
        <v>-</v>
      </c>
      <c r="H1152" s="36" t="str">
        <f t="shared" si="440"/>
        <v>-</v>
      </c>
      <c r="I1152" s="36" t="str">
        <f t="shared" si="440"/>
        <v>-</v>
      </c>
      <c r="J1152" s="36" t="str">
        <f t="shared" si="440"/>
        <v>-</v>
      </c>
      <c r="K1152" s="36" t="str">
        <f t="shared" si="440"/>
        <v>-</v>
      </c>
      <c r="L1152" s="36" t="str">
        <f t="shared" si="440"/>
        <v>-</v>
      </c>
      <c r="M1152" s="36" t="str">
        <f t="shared" si="440"/>
        <v>-</v>
      </c>
      <c r="N1152" s="36" t="str">
        <f t="shared" si="440"/>
        <v>-</v>
      </c>
      <c r="O1152" s="36" t="str">
        <f t="shared" si="440"/>
        <v>-</v>
      </c>
      <c r="P1152" s="36" t="str">
        <f t="shared" si="440"/>
        <v>-</v>
      </c>
      <c r="Q1152" s="36" t="str">
        <f t="shared" si="440"/>
        <v>-</v>
      </c>
      <c r="R1152" s="36" t="str">
        <f t="shared" si="440"/>
        <v>-</v>
      </c>
      <c r="S1152" s="36" t="str">
        <f t="shared" si="440"/>
        <v>-</v>
      </c>
      <c r="T1152" s="40" t="str">
        <f t="shared" si="440"/>
        <v>-</v>
      </c>
    </row>
    <row r="1153" spans="1:20" ht="18" customHeight="1">
      <c r="A1153" s="111"/>
      <c r="B1153" s="17" t="s">
        <v>22</v>
      </c>
      <c r="C1153" s="10">
        <v>0</v>
      </c>
      <c r="D1153" s="10">
        <v>0</v>
      </c>
      <c r="E1153" s="10">
        <v>0</v>
      </c>
      <c r="F1153" s="14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1">
        <f>SUM(C1153:S1153)</f>
        <v>0</v>
      </c>
    </row>
    <row r="1154" spans="1:20" ht="18" customHeight="1">
      <c r="A1154" s="111"/>
      <c r="B1154" s="17" t="s">
        <v>23</v>
      </c>
      <c r="C1154" s="37" t="str">
        <f>IF(C1153&gt;0,(C1148+C1149)/C1153, "-")</f>
        <v>-</v>
      </c>
      <c r="D1154" s="37" t="str">
        <f t="shared" ref="D1154:S1154" si="441">IF(D1153&gt;0,(D1148+D1149)/D1153, "-")</f>
        <v>-</v>
      </c>
      <c r="E1154" s="37" t="str">
        <f t="shared" si="441"/>
        <v>-</v>
      </c>
      <c r="F1154" s="37" t="str">
        <f t="shared" si="441"/>
        <v>-</v>
      </c>
      <c r="G1154" s="37" t="str">
        <f t="shared" si="441"/>
        <v>-</v>
      </c>
      <c r="H1154" s="37" t="str">
        <f t="shared" si="441"/>
        <v>-</v>
      </c>
      <c r="I1154" s="37" t="str">
        <f t="shared" si="441"/>
        <v>-</v>
      </c>
      <c r="J1154" s="37" t="str">
        <f t="shared" si="441"/>
        <v>-</v>
      </c>
      <c r="K1154" s="37" t="str">
        <f t="shared" si="441"/>
        <v>-</v>
      </c>
      <c r="L1154" s="37" t="str">
        <f t="shared" si="441"/>
        <v>-</v>
      </c>
      <c r="M1154" s="37" t="str">
        <f t="shared" si="441"/>
        <v>-</v>
      </c>
      <c r="N1154" s="37" t="str">
        <f t="shared" si="441"/>
        <v>-</v>
      </c>
      <c r="O1154" s="37" t="str">
        <f t="shared" si="441"/>
        <v>-</v>
      </c>
      <c r="P1154" s="37" t="str">
        <f t="shared" si="441"/>
        <v>-</v>
      </c>
      <c r="Q1154" s="37" t="str">
        <f t="shared" si="441"/>
        <v>-</v>
      </c>
      <c r="R1154" s="37" t="str">
        <f t="shared" si="441"/>
        <v>-</v>
      </c>
      <c r="S1154" s="37" t="str">
        <f t="shared" si="441"/>
        <v>-</v>
      </c>
      <c r="T1154" s="44" t="str">
        <f>IF(T1153&gt;0,(T1148+T1149)/T1153, "-")</f>
        <v>-</v>
      </c>
    </row>
    <row r="1155" spans="1:20" ht="18" customHeight="1">
      <c r="A1155" s="111"/>
      <c r="B1155" s="17" t="s">
        <v>37</v>
      </c>
      <c r="C1155" s="47" t="s">
        <v>39</v>
      </c>
      <c r="D1155" s="47" t="s">
        <v>39</v>
      </c>
      <c r="E1155" s="47" t="s">
        <v>39</v>
      </c>
      <c r="F1155" s="47" t="s">
        <v>39</v>
      </c>
      <c r="G1155" s="47" t="s">
        <v>39</v>
      </c>
      <c r="H1155" s="47" t="s">
        <v>39</v>
      </c>
      <c r="I1155" s="46" t="s">
        <v>39</v>
      </c>
      <c r="J1155" s="46" t="s">
        <v>39</v>
      </c>
      <c r="K1155" s="47" t="s">
        <v>39</v>
      </c>
      <c r="L1155" s="47" t="s">
        <v>39</v>
      </c>
      <c r="M1155" s="47" t="s">
        <v>39</v>
      </c>
      <c r="N1155" s="47" t="s">
        <v>39</v>
      </c>
      <c r="O1155" s="47" t="s">
        <v>39</v>
      </c>
      <c r="P1155" s="47" t="s">
        <v>39</v>
      </c>
      <c r="Q1155" s="47" t="s">
        <v>39</v>
      </c>
      <c r="R1155" s="47" t="s">
        <v>39</v>
      </c>
      <c r="S1155" s="47" t="s">
        <v>39</v>
      </c>
      <c r="T1155" s="48">
        <v>0</v>
      </c>
    </row>
    <row r="1156" spans="1:20" ht="18" customHeight="1">
      <c r="A1156" s="110">
        <v>44778</v>
      </c>
      <c r="B1156" s="17" t="s">
        <v>20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111"/>
      <c r="B1157" s="17" t="s">
        <v>21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111"/>
      <c r="B1158" s="17" t="s">
        <v>24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111"/>
      <c r="B1159" s="17" t="s">
        <v>25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1">
        <f>SUM(C1159:S1159)</f>
        <v>0</v>
      </c>
    </row>
    <row r="1160" spans="1:20" ht="18" customHeight="1">
      <c r="A1160" s="111"/>
      <c r="B1160" s="17" t="s">
        <v>26</v>
      </c>
      <c r="C1160" s="36" t="str">
        <f>IF(C1158+C1159&gt;0, C1159/(C1158+C1159), "-")</f>
        <v>-</v>
      </c>
      <c r="D1160" s="36" t="str">
        <f t="shared" ref="D1160:T1160" si="442">IF(D1158+D1159&gt;0, D1159/(D1158+D1159), "-")</f>
        <v>-</v>
      </c>
      <c r="E1160" s="36" t="str">
        <f t="shared" si="442"/>
        <v>-</v>
      </c>
      <c r="F1160" s="36" t="str">
        <f t="shared" si="442"/>
        <v>-</v>
      </c>
      <c r="G1160" s="36" t="str">
        <f t="shared" si="442"/>
        <v>-</v>
      </c>
      <c r="H1160" s="36" t="str">
        <f t="shared" si="442"/>
        <v>-</v>
      </c>
      <c r="I1160" s="36" t="str">
        <f t="shared" si="442"/>
        <v>-</v>
      </c>
      <c r="J1160" s="36" t="str">
        <f t="shared" si="442"/>
        <v>-</v>
      </c>
      <c r="K1160" s="36" t="str">
        <f t="shared" si="442"/>
        <v>-</v>
      </c>
      <c r="L1160" s="36" t="str">
        <f t="shared" si="442"/>
        <v>-</v>
      </c>
      <c r="M1160" s="36" t="str">
        <f t="shared" si="442"/>
        <v>-</v>
      </c>
      <c r="N1160" s="36" t="str">
        <f t="shared" si="442"/>
        <v>-</v>
      </c>
      <c r="O1160" s="36" t="str">
        <f t="shared" si="442"/>
        <v>-</v>
      </c>
      <c r="P1160" s="36" t="str">
        <f t="shared" si="442"/>
        <v>-</v>
      </c>
      <c r="Q1160" s="36" t="str">
        <f t="shared" si="442"/>
        <v>-</v>
      </c>
      <c r="R1160" s="36" t="str">
        <f t="shared" si="442"/>
        <v>-</v>
      </c>
      <c r="S1160" s="36" t="str">
        <f t="shared" si="442"/>
        <v>-</v>
      </c>
      <c r="T1160" s="40" t="str">
        <f t="shared" si="442"/>
        <v>-</v>
      </c>
    </row>
    <row r="1161" spans="1:20" ht="18" customHeight="1">
      <c r="A1161" s="111"/>
      <c r="B1161" s="17" t="s">
        <v>22</v>
      </c>
      <c r="C1161" s="10">
        <v>0</v>
      </c>
      <c r="D1161" s="10">
        <v>0</v>
      </c>
      <c r="E1161" s="10">
        <v>0</v>
      </c>
      <c r="F1161" s="14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1">
        <f>SUM(C1161:S1161)</f>
        <v>0</v>
      </c>
    </row>
    <row r="1162" spans="1:20" ht="18" customHeight="1">
      <c r="A1162" s="111"/>
      <c r="B1162" s="17" t="s">
        <v>23</v>
      </c>
      <c r="C1162" s="37" t="str">
        <f>IF(C1161&gt;0,(C1156+C1157)/C1161, "-")</f>
        <v>-</v>
      </c>
      <c r="D1162" s="37" t="str">
        <f t="shared" ref="D1162:S1162" si="443">IF(D1161&gt;0,(D1156+D1157)/D1161, "-")</f>
        <v>-</v>
      </c>
      <c r="E1162" s="37" t="str">
        <f t="shared" si="443"/>
        <v>-</v>
      </c>
      <c r="F1162" s="37" t="str">
        <f t="shared" si="443"/>
        <v>-</v>
      </c>
      <c r="G1162" s="37" t="str">
        <f t="shared" si="443"/>
        <v>-</v>
      </c>
      <c r="H1162" s="37" t="str">
        <f t="shared" si="443"/>
        <v>-</v>
      </c>
      <c r="I1162" s="37" t="str">
        <f t="shared" si="443"/>
        <v>-</v>
      </c>
      <c r="J1162" s="37" t="str">
        <f t="shared" si="443"/>
        <v>-</v>
      </c>
      <c r="K1162" s="37" t="str">
        <f t="shared" si="443"/>
        <v>-</v>
      </c>
      <c r="L1162" s="37" t="str">
        <f t="shared" si="443"/>
        <v>-</v>
      </c>
      <c r="M1162" s="37" t="str">
        <f t="shared" si="443"/>
        <v>-</v>
      </c>
      <c r="N1162" s="37" t="str">
        <f t="shared" si="443"/>
        <v>-</v>
      </c>
      <c r="O1162" s="37" t="str">
        <f t="shared" si="443"/>
        <v>-</v>
      </c>
      <c r="P1162" s="37" t="str">
        <f t="shared" si="443"/>
        <v>-</v>
      </c>
      <c r="Q1162" s="37" t="str">
        <f t="shared" si="443"/>
        <v>-</v>
      </c>
      <c r="R1162" s="37" t="str">
        <f t="shared" si="443"/>
        <v>-</v>
      </c>
      <c r="S1162" s="37" t="str">
        <f t="shared" si="443"/>
        <v>-</v>
      </c>
      <c r="T1162" s="44" t="str">
        <f>IF(T1161&gt;0,(T1156+T1157)/T1161, "-")</f>
        <v>-</v>
      </c>
    </row>
    <row r="1163" spans="1:20" ht="18" customHeight="1">
      <c r="A1163" s="111"/>
      <c r="B1163" s="17" t="s">
        <v>37</v>
      </c>
      <c r="C1163" s="47" t="s">
        <v>39</v>
      </c>
      <c r="D1163" s="47" t="s">
        <v>39</v>
      </c>
      <c r="E1163" s="47" t="s">
        <v>39</v>
      </c>
      <c r="F1163" s="47" t="s">
        <v>39</v>
      </c>
      <c r="G1163" s="47" t="s">
        <v>39</v>
      </c>
      <c r="H1163" s="47" t="s">
        <v>39</v>
      </c>
      <c r="I1163" s="46" t="s">
        <v>39</v>
      </c>
      <c r="J1163" s="46" t="s">
        <v>39</v>
      </c>
      <c r="K1163" s="47" t="s">
        <v>39</v>
      </c>
      <c r="L1163" s="47" t="s">
        <v>39</v>
      </c>
      <c r="M1163" s="47" t="s">
        <v>39</v>
      </c>
      <c r="N1163" s="47" t="s">
        <v>39</v>
      </c>
      <c r="O1163" s="47" t="s">
        <v>39</v>
      </c>
      <c r="P1163" s="47" t="s">
        <v>39</v>
      </c>
      <c r="Q1163" s="47" t="s">
        <v>39</v>
      </c>
      <c r="R1163" s="47" t="s">
        <v>39</v>
      </c>
      <c r="S1163" s="47" t="s">
        <v>39</v>
      </c>
      <c r="T1163" s="48">
        <v>0</v>
      </c>
    </row>
    <row r="1164" spans="1:20" ht="18" customHeight="1">
      <c r="A1164" s="110">
        <v>44779</v>
      </c>
      <c r="B1164" s="17" t="s">
        <v>20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111"/>
      <c r="B1165" s="17" t="s">
        <v>21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111"/>
      <c r="B1166" s="17" t="s">
        <v>24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111"/>
      <c r="B1167" s="17" t="s">
        <v>25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1">
        <f>SUM(C1167:S1167)</f>
        <v>0</v>
      </c>
    </row>
    <row r="1168" spans="1:20" ht="18" customHeight="1">
      <c r="A1168" s="111"/>
      <c r="B1168" s="17" t="s">
        <v>26</v>
      </c>
      <c r="C1168" s="36" t="str">
        <f>IF(C1166+C1167&gt;0, C1167/(C1166+C1167), "-")</f>
        <v>-</v>
      </c>
      <c r="D1168" s="36" t="str">
        <f t="shared" ref="D1168:T1168" si="444">IF(D1166+D1167&gt;0, D1167/(D1166+D1167), "-")</f>
        <v>-</v>
      </c>
      <c r="E1168" s="36" t="str">
        <f t="shared" si="444"/>
        <v>-</v>
      </c>
      <c r="F1168" s="36" t="str">
        <f t="shared" si="444"/>
        <v>-</v>
      </c>
      <c r="G1168" s="36" t="str">
        <f t="shared" si="444"/>
        <v>-</v>
      </c>
      <c r="H1168" s="36" t="str">
        <f t="shared" si="444"/>
        <v>-</v>
      </c>
      <c r="I1168" s="36" t="str">
        <f t="shared" si="444"/>
        <v>-</v>
      </c>
      <c r="J1168" s="36" t="str">
        <f t="shared" si="444"/>
        <v>-</v>
      </c>
      <c r="K1168" s="36" t="str">
        <f t="shared" si="444"/>
        <v>-</v>
      </c>
      <c r="L1168" s="36" t="str">
        <f t="shared" si="444"/>
        <v>-</v>
      </c>
      <c r="M1168" s="36" t="str">
        <f t="shared" si="444"/>
        <v>-</v>
      </c>
      <c r="N1168" s="36" t="str">
        <f t="shared" si="444"/>
        <v>-</v>
      </c>
      <c r="O1168" s="36" t="str">
        <f t="shared" si="444"/>
        <v>-</v>
      </c>
      <c r="P1168" s="36" t="str">
        <f t="shared" si="444"/>
        <v>-</v>
      </c>
      <c r="Q1168" s="36" t="str">
        <f t="shared" si="444"/>
        <v>-</v>
      </c>
      <c r="R1168" s="36" t="str">
        <f t="shared" si="444"/>
        <v>-</v>
      </c>
      <c r="S1168" s="36" t="str">
        <f t="shared" si="444"/>
        <v>-</v>
      </c>
      <c r="T1168" s="40" t="str">
        <f t="shared" si="444"/>
        <v>-</v>
      </c>
    </row>
    <row r="1169" spans="1:20" ht="18" customHeight="1">
      <c r="A1169" s="111"/>
      <c r="B1169" s="17" t="s">
        <v>22</v>
      </c>
      <c r="C1169" s="10">
        <v>0</v>
      </c>
      <c r="D1169" s="10">
        <v>0</v>
      </c>
      <c r="E1169" s="10">
        <v>0</v>
      </c>
      <c r="F1169" s="14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1">
        <f>SUM(C1169:S1169)</f>
        <v>0</v>
      </c>
    </row>
    <row r="1170" spans="1:20" ht="18" customHeight="1">
      <c r="A1170" s="111"/>
      <c r="B1170" s="17" t="s">
        <v>23</v>
      </c>
      <c r="C1170" s="37" t="str">
        <f>IF(C1169&gt;0,(C1164+C1165)/C1169, "-")</f>
        <v>-</v>
      </c>
      <c r="D1170" s="37" t="str">
        <f t="shared" ref="D1170:S1170" si="445">IF(D1169&gt;0,(D1164+D1165)/D1169, "-")</f>
        <v>-</v>
      </c>
      <c r="E1170" s="37" t="str">
        <f t="shared" si="445"/>
        <v>-</v>
      </c>
      <c r="F1170" s="37" t="str">
        <f t="shared" si="445"/>
        <v>-</v>
      </c>
      <c r="G1170" s="37" t="str">
        <f t="shared" si="445"/>
        <v>-</v>
      </c>
      <c r="H1170" s="37" t="str">
        <f t="shared" si="445"/>
        <v>-</v>
      </c>
      <c r="I1170" s="37" t="str">
        <f t="shared" si="445"/>
        <v>-</v>
      </c>
      <c r="J1170" s="37" t="str">
        <f t="shared" si="445"/>
        <v>-</v>
      </c>
      <c r="K1170" s="37" t="str">
        <f t="shared" si="445"/>
        <v>-</v>
      </c>
      <c r="L1170" s="37" t="str">
        <f t="shared" si="445"/>
        <v>-</v>
      </c>
      <c r="M1170" s="37" t="str">
        <f t="shared" si="445"/>
        <v>-</v>
      </c>
      <c r="N1170" s="37" t="str">
        <f t="shared" si="445"/>
        <v>-</v>
      </c>
      <c r="O1170" s="37" t="str">
        <f t="shared" si="445"/>
        <v>-</v>
      </c>
      <c r="P1170" s="37" t="str">
        <f t="shared" si="445"/>
        <v>-</v>
      </c>
      <c r="Q1170" s="37" t="str">
        <f t="shared" si="445"/>
        <v>-</v>
      </c>
      <c r="R1170" s="37" t="str">
        <f t="shared" si="445"/>
        <v>-</v>
      </c>
      <c r="S1170" s="37" t="str">
        <f t="shared" si="445"/>
        <v>-</v>
      </c>
      <c r="T1170" s="44" t="str">
        <f>IF(T1169&gt;0,(T1164+T1165)/T1169, "-")</f>
        <v>-</v>
      </c>
    </row>
    <row r="1171" spans="1:20" ht="18" customHeight="1">
      <c r="A1171" s="111"/>
      <c r="B1171" s="17" t="s">
        <v>37</v>
      </c>
      <c r="C1171" s="47" t="s">
        <v>39</v>
      </c>
      <c r="D1171" s="47" t="s">
        <v>39</v>
      </c>
      <c r="E1171" s="47" t="s">
        <v>39</v>
      </c>
      <c r="F1171" s="47" t="s">
        <v>39</v>
      </c>
      <c r="G1171" s="47" t="s">
        <v>39</v>
      </c>
      <c r="H1171" s="47" t="s">
        <v>39</v>
      </c>
      <c r="I1171" s="46" t="s">
        <v>39</v>
      </c>
      <c r="J1171" s="46" t="s">
        <v>39</v>
      </c>
      <c r="K1171" s="47" t="s">
        <v>39</v>
      </c>
      <c r="L1171" s="47" t="s">
        <v>39</v>
      </c>
      <c r="M1171" s="47" t="s">
        <v>39</v>
      </c>
      <c r="N1171" s="47" t="s">
        <v>39</v>
      </c>
      <c r="O1171" s="47" t="s">
        <v>39</v>
      </c>
      <c r="P1171" s="47" t="s">
        <v>39</v>
      </c>
      <c r="Q1171" s="47" t="s">
        <v>39</v>
      </c>
      <c r="R1171" s="47" t="s">
        <v>39</v>
      </c>
      <c r="S1171" s="47" t="s">
        <v>39</v>
      </c>
      <c r="T1171" s="48">
        <v>0</v>
      </c>
    </row>
    <row r="1172" spans="1:20" ht="18" customHeight="1">
      <c r="A1172" s="104">
        <v>44780</v>
      </c>
      <c r="B1172" s="50" t="s">
        <v>20</v>
      </c>
      <c r="C1172" s="51">
        <v>0</v>
      </c>
      <c r="D1172" s="51">
        <v>0</v>
      </c>
      <c r="E1172" s="51">
        <v>0</v>
      </c>
      <c r="F1172" s="51">
        <v>0</v>
      </c>
      <c r="G1172" s="51">
        <v>0</v>
      </c>
      <c r="H1172" s="51">
        <v>0</v>
      </c>
      <c r="I1172" s="51">
        <v>0</v>
      </c>
      <c r="J1172" s="51">
        <v>0</v>
      </c>
      <c r="K1172" s="51">
        <v>0</v>
      </c>
      <c r="L1172" s="51">
        <v>0</v>
      </c>
      <c r="M1172" s="51">
        <v>0</v>
      </c>
      <c r="N1172" s="51">
        <v>0</v>
      </c>
      <c r="O1172" s="51">
        <v>0</v>
      </c>
      <c r="P1172" s="51">
        <v>0</v>
      </c>
      <c r="Q1172" s="51">
        <v>0</v>
      </c>
      <c r="R1172" s="51">
        <v>0</v>
      </c>
      <c r="S1172" s="51">
        <v>0</v>
      </c>
      <c r="T1172" s="11">
        <f>SUM(C1172:S1172)</f>
        <v>0</v>
      </c>
    </row>
    <row r="1173" spans="1:20" ht="18" customHeight="1">
      <c r="A1173" s="105"/>
      <c r="B1173" s="52" t="s">
        <v>21</v>
      </c>
      <c r="C1173" s="53">
        <v>0</v>
      </c>
      <c r="D1173" s="53">
        <v>0</v>
      </c>
      <c r="E1173" s="53">
        <v>0</v>
      </c>
      <c r="F1173" s="53">
        <v>0</v>
      </c>
      <c r="G1173" s="53">
        <v>0</v>
      </c>
      <c r="H1173" s="53">
        <v>0</v>
      </c>
      <c r="I1173" s="53">
        <v>0</v>
      </c>
      <c r="J1173" s="53">
        <v>0</v>
      </c>
      <c r="K1173" s="53">
        <v>0</v>
      </c>
      <c r="L1173" s="53">
        <v>0</v>
      </c>
      <c r="M1173" s="53">
        <v>0</v>
      </c>
      <c r="N1173" s="53">
        <v>0</v>
      </c>
      <c r="O1173" s="53">
        <v>0</v>
      </c>
      <c r="P1173" s="53">
        <v>0</v>
      </c>
      <c r="Q1173" s="53">
        <v>0</v>
      </c>
      <c r="R1173" s="53">
        <v>0</v>
      </c>
      <c r="S1173" s="53">
        <v>0</v>
      </c>
      <c r="T1173" s="11">
        <f>SUM(C1173:S1173)</f>
        <v>0</v>
      </c>
    </row>
    <row r="1174" spans="1:20" ht="18" customHeight="1">
      <c r="A1174" s="105"/>
      <c r="B1174" s="52" t="s">
        <v>24</v>
      </c>
      <c r="C1174" s="53">
        <v>0</v>
      </c>
      <c r="D1174" s="53">
        <v>0</v>
      </c>
      <c r="E1174" s="53">
        <v>0</v>
      </c>
      <c r="F1174" s="53">
        <v>0</v>
      </c>
      <c r="G1174" s="53">
        <v>0</v>
      </c>
      <c r="H1174" s="53">
        <v>0</v>
      </c>
      <c r="I1174" s="53">
        <v>0</v>
      </c>
      <c r="J1174" s="53">
        <v>0</v>
      </c>
      <c r="K1174" s="53">
        <v>0</v>
      </c>
      <c r="L1174" s="53">
        <v>0</v>
      </c>
      <c r="M1174" s="53">
        <v>0</v>
      </c>
      <c r="N1174" s="53">
        <v>0</v>
      </c>
      <c r="O1174" s="53">
        <v>0</v>
      </c>
      <c r="P1174" s="53">
        <v>0</v>
      </c>
      <c r="Q1174" s="53">
        <v>0</v>
      </c>
      <c r="R1174" s="53">
        <v>0</v>
      </c>
      <c r="S1174" s="53">
        <v>0</v>
      </c>
      <c r="T1174" s="11">
        <f>SUM(C1174:S1174)</f>
        <v>0</v>
      </c>
    </row>
    <row r="1175" spans="1:20" ht="18" customHeight="1">
      <c r="A1175" s="105"/>
      <c r="B1175" s="52" t="s">
        <v>25</v>
      </c>
      <c r="C1175" s="53">
        <v>0</v>
      </c>
      <c r="D1175" s="53">
        <v>0</v>
      </c>
      <c r="E1175" s="53">
        <v>0</v>
      </c>
      <c r="F1175" s="53">
        <v>0</v>
      </c>
      <c r="G1175" s="53">
        <v>0</v>
      </c>
      <c r="H1175" s="53">
        <v>0</v>
      </c>
      <c r="I1175" s="53">
        <v>0</v>
      </c>
      <c r="J1175" s="53">
        <v>0</v>
      </c>
      <c r="K1175" s="53">
        <v>0</v>
      </c>
      <c r="L1175" s="53">
        <v>0</v>
      </c>
      <c r="M1175" s="53">
        <v>0</v>
      </c>
      <c r="N1175" s="53">
        <v>0</v>
      </c>
      <c r="O1175" s="53">
        <v>0</v>
      </c>
      <c r="P1175" s="53">
        <v>0</v>
      </c>
      <c r="Q1175" s="53">
        <v>0</v>
      </c>
      <c r="R1175" s="53">
        <v>0</v>
      </c>
      <c r="S1175" s="53">
        <v>0</v>
      </c>
      <c r="T1175" s="11">
        <f>SUM(C1175:S1175)</f>
        <v>0</v>
      </c>
    </row>
    <row r="1176" spans="1:20" ht="18" customHeight="1">
      <c r="A1176" s="105"/>
      <c r="B1176" s="52" t="s">
        <v>26</v>
      </c>
      <c r="C1176" s="36" t="str">
        <f>IF(C1174+C1175&gt;0, C1175/(C1174+C1175), "-")</f>
        <v>-</v>
      </c>
      <c r="D1176" s="36" t="str">
        <f t="shared" ref="D1176:S1176" si="446">IF(D1174+D1175&gt;0, D1175/(D1174+D1175), "-")</f>
        <v>-</v>
      </c>
      <c r="E1176" s="36" t="str">
        <f t="shared" si="446"/>
        <v>-</v>
      </c>
      <c r="F1176" s="36" t="str">
        <f t="shared" si="446"/>
        <v>-</v>
      </c>
      <c r="G1176" s="36" t="str">
        <f t="shared" si="446"/>
        <v>-</v>
      </c>
      <c r="H1176" s="36" t="str">
        <f t="shared" si="446"/>
        <v>-</v>
      </c>
      <c r="I1176" s="36" t="str">
        <f t="shared" si="446"/>
        <v>-</v>
      </c>
      <c r="J1176" s="36" t="str">
        <f t="shared" si="446"/>
        <v>-</v>
      </c>
      <c r="K1176" s="36" t="str">
        <f t="shared" si="446"/>
        <v>-</v>
      </c>
      <c r="L1176" s="36" t="str">
        <f t="shared" si="446"/>
        <v>-</v>
      </c>
      <c r="M1176" s="36" t="str">
        <f t="shared" si="446"/>
        <v>-</v>
      </c>
      <c r="N1176" s="36" t="str">
        <f t="shared" si="446"/>
        <v>-</v>
      </c>
      <c r="O1176" s="36" t="str">
        <f t="shared" si="446"/>
        <v>-</v>
      </c>
      <c r="P1176" s="36" t="str">
        <f t="shared" si="446"/>
        <v>-</v>
      </c>
      <c r="Q1176" s="36" t="str">
        <f t="shared" si="446"/>
        <v>-</v>
      </c>
      <c r="R1176" s="36" t="str">
        <f t="shared" si="446"/>
        <v>-</v>
      </c>
      <c r="S1176" s="36" t="str">
        <f t="shared" si="446"/>
        <v>-</v>
      </c>
      <c r="T1176" s="40" t="str">
        <f t="shared" ref="T1176" si="447">IF(T1174+T1175&gt;0, T1175/(T1174+T1175), "-")</f>
        <v>-</v>
      </c>
    </row>
    <row r="1177" spans="1:20" ht="18" customHeight="1">
      <c r="A1177" s="105"/>
      <c r="B1177" s="52" t="s">
        <v>22</v>
      </c>
      <c r="C1177" s="53">
        <v>0</v>
      </c>
      <c r="D1177" s="53">
        <v>0</v>
      </c>
      <c r="E1177" s="53">
        <v>0</v>
      </c>
      <c r="F1177" s="54">
        <v>0</v>
      </c>
      <c r="G1177" s="53">
        <v>0</v>
      </c>
      <c r="H1177" s="53">
        <v>0</v>
      </c>
      <c r="I1177" s="53">
        <v>0</v>
      </c>
      <c r="J1177" s="53">
        <v>0</v>
      </c>
      <c r="K1177" s="53">
        <v>0</v>
      </c>
      <c r="L1177" s="53">
        <v>0</v>
      </c>
      <c r="M1177" s="53">
        <v>0</v>
      </c>
      <c r="N1177" s="53">
        <v>0</v>
      </c>
      <c r="O1177" s="53">
        <v>0</v>
      </c>
      <c r="P1177" s="53">
        <v>0</v>
      </c>
      <c r="Q1177" s="53">
        <v>0</v>
      </c>
      <c r="R1177" s="53">
        <v>0</v>
      </c>
      <c r="S1177" s="53">
        <v>0</v>
      </c>
      <c r="T1177" s="11">
        <f>SUM(C1177:S1177)</f>
        <v>0</v>
      </c>
    </row>
    <row r="1178" spans="1:20" ht="18" customHeight="1">
      <c r="A1178" s="105"/>
      <c r="B1178" s="52" t="s">
        <v>23</v>
      </c>
      <c r="C1178" s="55" t="s">
        <v>43</v>
      </c>
      <c r="D1178" s="55" t="s">
        <v>43</v>
      </c>
      <c r="E1178" s="55" t="s">
        <v>43</v>
      </c>
      <c r="F1178" s="55" t="s">
        <v>43</v>
      </c>
      <c r="G1178" s="55" t="s">
        <v>43</v>
      </c>
      <c r="H1178" s="55" t="s">
        <v>43</v>
      </c>
      <c r="I1178" s="55" t="s">
        <v>43</v>
      </c>
      <c r="J1178" s="55" t="s">
        <v>43</v>
      </c>
      <c r="K1178" s="55" t="s">
        <v>43</v>
      </c>
      <c r="L1178" s="55" t="s">
        <v>43</v>
      </c>
      <c r="M1178" s="55" t="s">
        <v>43</v>
      </c>
      <c r="N1178" s="55" t="s">
        <v>43</v>
      </c>
      <c r="O1178" s="55" t="s">
        <v>43</v>
      </c>
      <c r="P1178" s="55" t="s">
        <v>43</v>
      </c>
      <c r="Q1178" s="55" t="s">
        <v>43</v>
      </c>
      <c r="R1178" s="55" t="s">
        <v>43</v>
      </c>
      <c r="S1178" s="55" t="s">
        <v>43</v>
      </c>
      <c r="T1178" s="56" t="s">
        <v>43</v>
      </c>
    </row>
    <row r="1179" spans="1:20" ht="18" customHeight="1">
      <c r="A1179" s="106"/>
      <c r="B1179" s="52" t="s">
        <v>44</v>
      </c>
      <c r="C1179" s="57" t="s">
        <v>43</v>
      </c>
      <c r="D1179" s="57" t="s">
        <v>43</v>
      </c>
      <c r="E1179" s="57" t="s">
        <v>43</v>
      </c>
      <c r="F1179" s="57" t="s">
        <v>43</v>
      </c>
      <c r="G1179" s="57" t="s">
        <v>43</v>
      </c>
      <c r="H1179" s="57" t="s">
        <v>43</v>
      </c>
      <c r="I1179" s="58" t="s">
        <v>43</v>
      </c>
      <c r="J1179" s="58" t="s">
        <v>43</v>
      </c>
      <c r="K1179" s="57" t="s">
        <v>43</v>
      </c>
      <c r="L1179" s="57" t="s">
        <v>43</v>
      </c>
      <c r="M1179" s="57" t="s">
        <v>43</v>
      </c>
      <c r="N1179" s="57" t="s">
        <v>43</v>
      </c>
      <c r="O1179" s="57" t="s">
        <v>43</v>
      </c>
      <c r="P1179" s="57" t="s">
        <v>43</v>
      </c>
      <c r="Q1179" s="57" t="s">
        <v>43</v>
      </c>
      <c r="R1179" s="57" t="s">
        <v>43</v>
      </c>
      <c r="S1179" s="57" t="s">
        <v>43</v>
      </c>
      <c r="T1179" s="59">
        <v>0</v>
      </c>
    </row>
    <row r="1180" spans="1:20" ht="18" customHeight="1">
      <c r="A1180" s="104">
        <v>44781</v>
      </c>
      <c r="B1180" s="50" t="s">
        <v>20</v>
      </c>
      <c r="C1180" s="51">
        <v>0</v>
      </c>
      <c r="D1180" s="51">
        <v>0</v>
      </c>
      <c r="E1180" s="51">
        <v>0</v>
      </c>
      <c r="F1180" s="51">
        <v>0</v>
      </c>
      <c r="G1180" s="51">
        <v>0</v>
      </c>
      <c r="H1180" s="51">
        <v>0</v>
      </c>
      <c r="I1180" s="51">
        <v>0</v>
      </c>
      <c r="J1180" s="51">
        <v>0</v>
      </c>
      <c r="K1180" s="51">
        <v>0</v>
      </c>
      <c r="L1180" s="51">
        <v>0</v>
      </c>
      <c r="M1180" s="51">
        <v>0</v>
      </c>
      <c r="N1180" s="51">
        <v>0</v>
      </c>
      <c r="O1180" s="51">
        <v>0</v>
      </c>
      <c r="P1180" s="51">
        <v>0</v>
      </c>
      <c r="Q1180" s="51">
        <v>0</v>
      </c>
      <c r="R1180" s="51">
        <v>0</v>
      </c>
      <c r="S1180" s="51">
        <v>0</v>
      </c>
      <c r="T1180" s="11">
        <f>SUM(C1180:S1180)</f>
        <v>0</v>
      </c>
    </row>
    <row r="1181" spans="1:20" ht="18" customHeight="1">
      <c r="A1181" s="105"/>
      <c r="B1181" s="52" t="s">
        <v>21</v>
      </c>
      <c r="C1181" s="53">
        <v>0</v>
      </c>
      <c r="D1181" s="53">
        <v>0</v>
      </c>
      <c r="E1181" s="53">
        <v>0</v>
      </c>
      <c r="F1181" s="53">
        <v>0</v>
      </c>
      <c r="G1181" s="53">
        <v>0</v>
      </c>
      <c r="H1181" s="53">
        <v>0</v>
      </c>
      <c r="I1181" s="53">
        <v>0</v>
      </c>
      <c r="J1181" s="53">
        <v>0</v>
      </c>
      <c r="K1181" s="53">
        <v>0</v>
      </c>
      <c r="L1181" s="53">
        <v>0</v>
      </c>
      <c r="M1181" s="53">
        <v>0</v>
      </c>
      <c r="N1181" s="53">
        <v>0</v>
      </c>
      <c r="O1181" s="53">
        <v>0</v>
      </c>
      <c r="P1181" s="53">
        <v>0</v>
      </c>
      <c r="Q1181" s="53">
        <v>0</v>
      </c>
      <c r="R1181" s="53">
        <v>0</v>
      </c>
      <c r="S1181" s="53">
        <v>0</v>
      </c>
      <c r="T1181" s="11">
        <f>SUM(C1181:S1181)</f>
        <v>0</v>
      </c>
    </row>
    <row r="1182" spans="1:20" ht="18" customHeight="1">
      <c r="A1182" s="105"/>
      <c r="B1182" s="52" t="s">
        <v>24</v>
      </c>
      <c r="C1182" s="53">
        <v>0</v>
      </c>
      <c r="D1182" s="53">
        <v>0</v>
      </c>
      <c r="E1182" s="53">
        <v>0</v>
      </c>
      <c r="F1182" s="53">
        <v>0</v>
      </c>
      <c r="G1182" s="53">
        <v>0</v>
      </c>
      <c r="H1182" s="53">
        <v>0</v>
      </c>
      <c r="I1182" s="53">
        <v>0</v>
      </c>
      <c r="J1182" s="53">
        <v>0</v>
      </c>
      <c r="K1182" s="53">
        <v>0</v>
      </c>
      <c r="L1182" s="53">
        <v>0</v>
      </c>
      <c r="M1182" s="53">
        <v>0</v>
      </c>
      <c r="N1182" s="53">
        <v>0</v>
      </c>
      <c r="O1182" s="53">
        <v>0</v>
      </c>
      <c r="P1182" s="53">
        <v>0</v>
      </c>
      <c r="Q1182" s="53">
        <v>0</v>
      </c>
      <c r="R1182" s="53">
        <v>0</v>
      </c>
      <c r="S1182" s="53">
        <v>0</v>
      </c>
      <c r="T1182" s="11">
        <f>SUM(C1182:S1182)</f>
        <v>0</v>
      </c>
    </row>
    <row r="1183" spans="1:20" ht="18" customHeight="1">
      <c r="A1183" s="105"/>
      <c r="B1183" s="52" t="s">
        <v>25</v>
      </c>
      <c r="C1183" s="53">
        <v>0</v>
      </c>
      <c r="D1183" s="53">
        <v>0</v>
      </c>
      <c r="E1183" s="53">
        <v>0</v>
      </c>
      <c r="F1183" s="53">
        <v>0</v>
      </c>
      <c r="G1183" s="53">
        <v>0</v>
      </c>
      <c r="H1183" s="53">
        <v>0</v>
      </c>
      <c r="I1183" s="53">
        <v>0</v>
      </c>
      <c r="J1183" s="53">
        <v>0</v>
      </c>
      <c r="K1183" s="53">
        <v>0</v>
      </c>
      <c r="L1183" s="53">
        <v>0</v>
      </c>
      <c r="M1183" s="53">
        <v>0</v>
      </c>
      <c r="N1183" s="53">
        <v>0</v>
      </c>
      <c r="O1183" s="53">
        <v>0</v>
      </c>
      <c r="P1183" s="53">
        <v>0</v>
      </c>
      <c r="Q1183" s="53">
        <v>0</v>
      </c>
      <c r="R1183" s="53">
        <v>0</v>
      </c>
      <c r="S1183" s="53">
        <v>0</v>
      </c>
      <c r="T1183" s="11">
        <f>SUM(C1183:S1183)</f>
        <v>0</v>
      </c>
    </row>
    <row r="1184" spans="1:20" ht="18" customHeight="1">
      <c r="A1184" s="105"/>
      <c r="B1184" s="52" t="s">
        <v>26</v>
      </c>
      <c r="C1184" s="36" t="str">
        <f>IF(C1182+C1183&gt;0, C1183/(C1182+C1183), "-")</f>
        <v>-</v>
      </c>
      <c r="D1184" s="36" t="str">
        <f t="shared" ref="D1184:S1184" si="448">IF(D1182+D1183&gt;0, D1183/(D1182+D1183), "-")</f>
        <v>-</v>
      </c>
      <c r="E1184" s="36" t="str">
        <f t="shared" si="448"/>
        <v>-</v>
      </c>
      <c r="F1184" s="36" t="str">
        <f t="shared" si="448"/>
        <v>-</v>
      </c>
      <c r="G1184" s="36" t="str">
        <f t="shared" si="448"/>
        <v>-</v>
      </c>
      <c r="H1184" s="36" t="str">
        <f t="shared" si="448"/>
        <v>-</v>
      </c>
      <c r="I1184" s="36" t="str">
        <f t="shared" si="448"/>
        <v>-</v>
      </c>
      <c r="J1184" s="36" t="str">
        <f t="shared" si="448"/>
        <v>-</v>
      </c>
      <c r="K1184" s="36" t="str">
        <f t="shared" si="448"/>
        <v>-</v>
      </c>
      <c r="L1184" s="36" t="str">
        <f t="shared" si="448"/>
        <v>-</v>
      </c>
      <c r="M1184" s="36" t="str">
        <f t="shared" si="448"/>
        <v>-</v>
      </c>
      <c r="N1184" s="36" t="str">
        <f t="shared" si="448"/>
        <v>-</v>
      </c>
      <c r="O1184" s="36" t="str">
        <f t="shared" si="448"/>
        <v>-</v>
      </c>
      <c r="P1184" s="36" t="str">
        <f t="shared" si="448"/>
        <v>-</v>
      </c>
      <c r="Q1184" s="36" t="str">
        <f t="shared" si="448"/>
        <v>-</v>
      </c>
      <c r="R1184" s="36" t="str">
        <f t="shared" si="448"/>
        <v>-</v>
      </c>
      <c r="S1184" s="36" t="str">
        <f t="shared" si="448"/>
        <v>-</v>
      </c>
      <c r="T1184" s="40" t="str">
        <f t="shared" ref="T1184" si="449">IF(T1182+T1183&gt;0, T1183/(T1182+T1183), "-")</f>
        <v>-</v>
      </c>
    </row>
    <row r="1185" spans="1:20" ht="18" customHeight="1">
      <c r="A1185" s="105"/>
      <c r="B1185" s="52" t="s">
        <v>22</v>
      </c>
      <c r="C1185" s="53">
        <v>0</v>
      </c>
      <c r="D1185" s="53">
        <v>0</v>
      </c>
      <c r="E1185" s="53">
        <v>0</v>
      </c>
      <c r="F1185" s="54">
        <v>0</v>
      </c>
      <c r="G1185" s="53">
        <v>0</v>
      </c>
      <c r="H1185" s="53">
        <v>0</v>
      </c>
      <c r="I1185" s="53">
        <v>0</v>
      </c>
      <c r="J1185" s="53">
        <v>0</v>
      </c>
      <c r="K1185" s="53">
        <v>0</v>
      </c>
      <c r="L1185" s="53">
        <v>0</v>
      </c>
      <c r="M1185" s="53">
        <v>0</v>
      </c>
      <c r="N1185" s="53">
        <v>0</v>
      </c>
      <c r="O1185" s="53">
        <v>0</v>
      </c>
      <c r="P1185" s="53">
        <v>0</v>
      </c>
      <c r="Q1185" s="53">
        <v>0</v>
      </c>
      <c r="R1185" s="53">
        <v>0</v>
      </c>
      <c r="S1185" s="53">
        <v>0</v>
      </c>
      <c r="T1185" s="11">
        <f>SUM(C1185:S1185)</f>
        <v>0</v>
      </c>
    </row>
    <row r="1186" spans="1:20" ht="18" customHeight="1">
      <c r="A1186" s="105"/>
      <c r="B1186" s="52" t="s">
        <v>23</v>
      </c>
      <c r="C1186" s="55" t="s">
        <v>43</v>
      </c>
      <c r="D1186" s="55" t="s">
        <v>43</v>
      </c>
      <c r="E1186" s="55" t="s">
        <v>43</v>
      </c>
      <c r="F1186" s="55" t="s">
        <v>43</v>
      </c>
      <c r="G1186" s="55" t="s">
        <v>43</v>
      </c>
      <c r="H1186" s="55" t="s">
        <v>43</v>
      </c>
      <c r="I1186" s="55" t="s">
        <v>43</v>
      </c>
      <c r="J1186" s="55" t="s">
        <v>43</v>
      </c>
      <c r="K1186" s="55" t="s">
        <v>43</v>
      </c>
      <c r="L1186" s="55" t="s">
        <v>43</v>
      </c>
      <c r="M1186" s="55" t="s">
        <v>43</v>
      </c>
      <c r="N1186" s="55" t="s">
        <v>43</v>
      </c>
      <c r="O1186" s="55" t="s">
        <v>43</v>
      </c>
      <c r="P1186" s="55" t="s">
        <v>43</v>
      </c>
      <c r="Q1186" s="55" t="s">
        <v>43</v>
      </c>
      <c r="R1186" s="55" t="s">
        <v>43</v>
      </c>
      <c r="S1186" s="55" t="s">
        <v>43</v>
      </c>
      <c r="T1186" s="56" t="s">
        <v>43</v>
      </c>
    </row>
    <row r="1187" spans="1:20" ht="18" customHeight="1">
      <c r="A1187" s="106"/>
      <c r="B1187" s="52" t="s">
        <v>44</v>
      </c>
      <c r="C1187" s="57" t="s">
        <v>43</v>
      </c>
      <c r="D1187" s="57" t="s">
        <v>43</v>
      </c>
      <c r="E1187" s="57" t="s">
        <v>43</v>
      </c>
      <c r="F1187" s="57" t="s">
        <v>43</v>
      </c>
      <c r="G1187" s="57" t="s">
        <v>43</v>
      </c>
      <c r="H1187" s="57" t="s">
        <v>43</v>
      </c>
      <c r="I1187" s="58" t="s">
        <v>43</v>
      </c>
      <c r="J1187" s="58" t="s">
        <v>43</v>
      </c>
      <c r="K1187" s="57" t="s">
        <v>43</v>
      </c>
      <c r="L1187" s="57" t="s">
        <v>43</v>
      </c>
      <c r="M1187" s="57" t="s">
        <v>43</v>
      </c>
      <c r="N1187" s="57" t="s">
        <v>43</v>
      </c>
      <c r="O1187" s="57" t="s">
        <v>43</v>
      </c>
      <c r="P1187" s="57" t="s">
        <v>43</v>
      </c>
      <c r="Q1187" s="57" t="s">
        <v>43</v>
      </c>
      <c r="R1187" s="57" t="s">
        <v>43</v>
      </c>
      <c r="S1187" s="57" t="s">
        <v>43</v>
      </c>
      <c r="T1187" s="59">
        <v>0</v>
      </c>
    </row>
    <row r="1188" spans="1:20" ht="18" customHeight="1">
      <c r="A1188" s="104">
        <v>44782</v>
      </c>
      <c r="B1188" s="50" t="s">
        <v>20</v>
      </c>
      <c r="C1188" s="51">
        <v>0</v>
      </c>
      <c r="D1188" s="51">
        <v>0</v>
      </c>
      <c r="E1188" s="51">
        <v>0</v>
      </c>
      <c r="F1188" s="51">
        <v>0</v>
      </c>
      <c r="G1188" s="51">
        <v>0</v>
      </c>
      <c r="H1188" s="51">
        <v>0</v>
      </c>
      <c r="I1188" s="51">
        <v>0</v>
      </c>
      <c r="J1188" s="51">
        <v>0</v>
      </c>
      <c r="K1188" s="51">
        <v>0</v>
      </c>
      <c r="L1188" s="51">
        <v>0</v>
      </c>
      <c r="M1188" s="51">
        <v>0</v>
      </c>
      <c r="N1188" s="51">
        <v>0</v>
      </c>
      <c r="O1188" s="51">
        <v>0</v>
      </c>
      <c r="P1188" s="51">
        <v>0</v>
      </c>
      <c r="Q1188" s="51">
        <v>0</v>
      </c>
      <c r="R1188" s="51">
        <v>0</v>
      </c>
      <c r="S1188" s="51">
        <v>0</v>
      </c>
      <c r="T1188" s="11">
        <f>SUM(C1188:S1188)</f>
        <v>0</v>
      </c>
    </row>
    <row r="1189" spans="1:20" ht="18" customHeight="1">
      <c r="A1189" s="105"/>
      <c r="B1189" s="52" t="s">
        <v>21</v>
      </c>
      <c r="C1189" s="53">
        <v>0</v>
      </c>
      <c r="D1189" s="53">
        <v>0</v>
      </c>
      <c r="E1189" s="53">
        <v>0</v>
      </c>
      <c r="F1189" s="53">
        <v>0</v>
      </c>
      <c r="G1189" s="53">
        <v>0</v>
      </c>
      <c r="H1189" s="53">
        <v>0</v>
      </c>
      <c r="I1189" s="53">
        <v>0</v>
      </c>
      <c r="J1189" s="53">
        <v>0</v>
      </c>
      <c r="K1189" s="53">
        <v>0</v>
      </c>
      <c r="L1189" s="53">
        <v>0</v>
      </c>
      <c r="M1189" s="53">
        <v>0</v>
      </c>
      <c r="N1189" s="53">
        <v>0</v>
      </c>
      <c r="O1189" s="53">
        <v>0</v>
      </c>
      <c r="P1189" s="53">
        <v>0</v>
      </c>
      <c r="Q1189" s="53">
        <v>0</v>
      </c>
      <c r="R1189" s="53">
        <v>0</v>
      </c>
      <c r="S1189" s="53">
        <v>0</v>
      </c>
      <c r="T1189" s="11">
        <f>SUM(C1189:S1189)</f>
        <v>0</v>
      </c>
    </row>
    <row r="1190" spans="1:20" ht="18" customHeight="1">
      <c r="A1190" s="105"/>
      <c r="B1190" s="52" t="s">
        <v>24</v>
      </c>
      <c r="C1190" s="53">
        <v>0</v>
      </c>
      <c r="D1190" s="53">
        <v>0</v>
      </c>
      <c r="E1190" s="53">
        <v>0</v>
      </c>
      <c r="F1190" s="53">
        <v>0</v>
      </c>
      <c r="G1190" s="53">
        <v>0</v>
      </c>
      <c r="H1190" s="53">
        <v>0</v>
      </c>
      <c r="I1190" s="53">
        <v>0</v>
      </c>
      <c r="J1190" s="53">
        <v>0</v>
      </c>
      <c r="K1190" s="53">
        <v>0</v>
      </c>
      <c r="L1190" s="53">
        <v>0</v>
      </c>
      <c r="M1190" s="53">
        <v>0</v>
      </c>
      <c r="N1190" s="53">
        <v>0</v>
      </c>
      <c r="O1190" s="53">
        <v>0</v>
      </c>
      <c r="P1190" s="53">
        <v>0</v>
      </c>
      <c r="Q1190" s="53">
        <v>0</v>
      </c>
      <c r="R1190" s="53">
        <v>0</v>
      </c>
      <c r="S1190" s="53">
        <v>0</v>
      </c>
      <c r="T1190" s="11">
        <f>SUM(C1190:S1190)</f>
        <v>0</v>
      </c>
    </row>
    <row r="1191" spans="1:20" ht="18" customHeight="1">
      <c r="A1191" s="105"/>
      <c r="B1191" s="52" t="s">
        <v>25</v>
      </c>
      <c r="C1191" s="53">
        <v>0</v>
      </c>
      <c r="D1191" s="53">
        <v>0</v>
      </c>
      <c r="E1191" s="53">
        <v>0</v>
      </c>
      <c r="F1191" s="53">
        <v>0</v>
      </c>
      <c r="G1191" s="53">
        <v>0</v>
      </c>
      <c r="H1191" s="53">
        <v>0</v>
      </c>
      <c r="I1191" s="53">
        <v>0</v>
      </c>
      <c r="J1191" s="53">
        <v>0</v>
      </c>
      <c r="K1191" s="53">
        <v>0</v>
      </c>
      <c r="L1191" s="53">
        <v>0</v>
      </c>
      <c r="M1191" s="53">
        <v>0</v>
      </c>
      <c r="N1191" s="53">
        <v>0</v>
      </c>
      <c r="O1191" s="53">
        <v>0</v>
      </c>
      <c r="P1191" s="53">
        <v>0</v>
      </c>
      <c r="Q1191" s="53">
        <v>0</v>
      </c>
      <c r="R1191" s="53">
        <v>0</v>
      </c>
      <c r="S1191" s="53">
        <v>0</v>
      </c>
      <c r="T1191" s="11">
        <f>SUM(C1191:S1191)</f>
        <v>0</v>
      </c>
    </row>
    <row r="1192" spans="1:20" ht="18" customHeight="1">
      <c r="A1192" s="105"/>
      <c r="B1192" s="52" t="s">
        <v>26</v>
      </c>
      <c r="C1192" s="36" t="str">
        <f>IF(C1190+C1191&gt;0, C1191/(C1190+C1191), "-")</f>
        <v>-</v>
      </c>
      <c r="D1192" s="36" t="str">
        <f t="shared" ref="D1192:S1192" si="450">IF(D1190+D1191&gt;0, D1191/(D1190+D1191), "-")</f>
        <v>-</v>
      </c>
      <c r="E1192" s="36" t="str">
        <f t="shared" si="450"/>
        <v>-</v>
      </c>
      <c r="F1192" s="36" t="str">
        <f t="shared" si="450"/>
        <v>-</v>
      </c>
      <c r="G1192" s="36" t="str">
        <f t="shared" si="450"/>
        <v>-</v>
      </c>
      <c r="H1192" s="36" t="str">
        <f t="shared" si="450"/>
        <v>-</v>
      </c>
      <c r="I1192" s="36" t="str">
        <f t="shared" si="450"/>
        <v>-</v>
      </c>
      <c r="J1192" s="36" t="str">
        <f t="shared" si="450"/>
        <v>-</v>
      </c>
      <c r="K1192" s="36" t="str">
        <f t="shared" si="450"/>
        <v>-</v>
      </c>
      <c r="L1192" s="36" t="str">
        <f t="shared" si="450"/>
        <v>-</v>
      </c>
      <c r="M1192" s="36" t="str">
        <f t="shared" si="450"/>
        <v>-</v>
      </c>
      <c r="N1192" s="36" t="str">
        <f t="shared" si="450"/>
        <v>-</v>
      </c>
      <c r="O1192" s="36" t="str">
        <f t="shared" si="450"/>
        <v>-</v>
      </c>
      <c r="P1192" s="36" t="str">
        <f t="shared" si="450"/>
        <v>-</v>
      </c>
      <c r="Q1192" s="36" t="str">
        <f t="shared" si="450"/>
        <v>-</v>
      </c>
      <c r="R1192" s="36" t="str">
        <f t="shared" si="450"/>
        <v>-</v>
      </c>
      <c r="S1192" s="36" t="str">
        <f t="shared" si="450"/>
        <v>-</v>
      </c>
      <c r="T1192" s="40" t="str">
        <f t="shared" ref="T1192" si="451">IF(T1190+T1191&gt;0, T1191/(T1190+T1191), "-")</f>
        <v>-</v>
      </c>
    </row>
    <row r="1193" spans="1:20" ht="18" customHeight="1">
      <c r="A1193" s="105"/>
      <c r="B1193" s="52" t="s">
        <v>22</v>
      </c>
      <c r="C1193" s="53">
        <v>0</v>
      </c>
      <c r="D1193" s="53">
        <v>0</v>
      </c>
      <c r="E1193" s="53">
        <v>0</v>
      </c>
      <c r="F1193" s="54">
        <v>0</v>
      </c>
      <c r="G1193" s="53">
        <v>0</v>
      </c>
      <c r="H1193" s="53">
        <v>0</v>
      </c>
      <c r="I1193" s="53">
        <v>0</v>
      </c>
      <c r="J1193" s="53">
        <v>0</v>
      </c>
      <c r="K1193" s="53">
        <v>0</v>
      </c>
      <c r="L1193" s="53">
        <v>0</v>
      </c>
      <c r="M1193" s="53">
        <v>0</v>
      </c>
      <c r="N1193" s="53">
        <v>0</v>
      </c>
      <c r="O1193" s="53">
        <v>0</v>
      </c>
      <c r="P1193" s="53">
        <v>0</v>
      </c>
      <c r="Q1193" s="53">
        <v>0</v>
      </c>
      <c r="R1193" s="53">
        <v>0</v>
      </c>
      <c r="S1193" s="53">
        <v>0</v>
      </c>
      <c r="T1193" s="11">
        <f>SUM(C1193:S1193)</f>
        <v>0</v>
      </c>
    </row>
    <row r="1194" spans="1:20" ht="18" customHeight="1">
      <c r="A1194" s="105"/>
      <c r="B1194" s="52" t="s">
        <v>23</v>
      </c>
      <c r="C1194" s="55" t="s">
        <v>43</v>
      </c>
      <c r="D1194" s="55" t="s">
        <v>43</v>
      </c>
      <c r="E1194" s="55" t="s">
        <v>43</v>
      </c>
      <c r="F1194" s="55" t="s">
        <v>43</v>
      </c>
      <c r="G1194" s="55" t="s">
        <v>43</v>
      </c>
      <c r="H1194" s="55" t="s">
        <v>43</v>
      </c>
      <c r="I1194" s="55" t="s">
        <v>43</v>
      </c>
      <c r="J1194" s="55" t="s">
        <v>43</v>
      </c>
      <c r="K1194" s="55" t="s">
        <v>43</v>
      </c>
      <c r="L1194" s="55" t="s">
        <v>43</v>
      </c>
      <c r="M1194" s="55" t="s">
        <v>43</v>
      </c>
      <c r="N1194" s="55" t="s">
        <v>43</v>
      </c>
      <c r="O1194" s="55" t="s">
        <v>43</v>
      </c>
      <c r="P1194" s="55" t="s">
        <v>43</v>
      </c>
      <c r="Q1194" s="55" t="s">
        <v>43</v>
      </c>
      <c r="R1194" s="55" t="s">
        <v>43</v>
      </c>
      <c r="S1194" s="55" t="s">
        <v>43</v>
      </c>
      <c r="T1194" s="56" t="s">
        <v>43</v>
      </c>
    </row>
    <row r="1195" spans="1:20" ht="18" customHeight="1">
      <c r="A1195" s="106"/>
      <c r="B1195" s="52" t="s">
        <v>44</v>
      </c>
      <c r="C1195" s="57" t="s">
        <v>43</v>
      </c>
      <c r="D1195" s="57" t="s">
        <v>43</v>
      </c>
      <c r="E1195" s="57" t="s">
        <v>43</v>
      </c>
      <c r="F1195" s="57" t="s">
        <v>43</v>
      </c>
      <c r="G1195" s="57" t="s">
        <v>43</v>
      </c>
      <c r="H1195" s="57" t="s">
        <v>43</v>
      </c>
      <c r="I1195" s="58" t="s">
        <v>43</v>
      </c>
      <c r="J1195" s="58" t="s">
        <v>43</v>
      </c>
      <c r="K1195" s="57" t="s">
        <v>43</v>
      </c>
      <c r="L1195" s="57" t="s">
        <v>43</v>
      </c>
      <c r="M1195" s="57" t="s">
        <v>43</v>
      </c>
      <c r="N1195" s="57" t="s">
        <v>43</v>
      </c>
      <c r="O1195" s="57" t="s">
        <v>43</v>
      </c>
      <c r="P1195" s="57" t="s">
        <v>43</v>
      </c>
      <c r="Q1195" s="57" t="s">
        <v>43</v>
      </c>
      <c r="R1195" s="57" t="s">
        <v>43</v>
      </c>
      <c r="S1195" s="57" t="s">
        <v>43</v>
      </c>
      <c r="T1195" s="59">
        <v>0</v>
      </c>
    </row>
    <row r="1196" spans="1:20" ht="18" customHeight="1">
      <c r="A1196" s="104">
        <v>44783</v>
      </c>
      <c r="B1196" s="50" t="s">
        <v>20</v>
      </c>
      <c r="C1196" s="51">
        <v>0</v>
      </c>
      <c r="D1196" s="51">
        <v>0</v>
      </c>
      <c r="E1196" s="51">
        <v>0</v>
      </c>
      <c r="F1196" s="51">
        <v>0</v>
      </c>
      <c r="G1196" s="51">
        <v>0</v>
      </c>
      <c r="H1196" s="51">
        <v>0</v>
      </c>
      <c r="I1196" s="51">
        <v>0</v>
      </c>
      <c r="J1196" s="51">
        <v>0</v>
      </c>
      <c r="K1196" s="51">
        <v>0</v>
      </c>
      <c r="L1196" s="51">
        <v>0</v>
      </c>
      <c r="M1196" s="51">
        <v>0</v>
      </c>
      <c r="N1196" s="51">
        <v>0</v>
      </c>
      <c r="O1196" s="51">
        <v>0</v>
      </c>
      <c r="P1196" s="51">
        <v>0</v>
      </c>
      <c r="Q1196" s="51">
        <v>0</v>
      </c>
      <c r="R1196" s="51">
        <v>0</v>
      </c>
      <c r="S1196" s="51">
        <v>0</v>
      </c>
      <c r="T1196" s="11">
        <f>SUM(C1196:S1196)</f>
        <v>0</v>
      </c>
    </row>
    <row r="1197" spans="1:20" ht="18" customHeight="1">
      <c r="A1197" s="105"/>
      <c r="B1197" s="52" t="s">
        <v>21</v>
      </c>
      <c r="C1197" s="53">
        <v>0</v>
      </c>
      <c r="D1197" s="53">
        <v>0</v>
      </c>
      <c r="E1197" s="53">
        <v>0</v>
      </c>
      <c r="F1197" s="53">
        <v>0</v>
      </c>
      <c r="G1197" s="53">
        <v>0</v>
      </c>
      <c r="H1197" s="53">
        <v>0</v>
      </c>
      <c r="I1197" s="53">
        <v>0</v>
      </c>
      <c r="J1197" s="53">
        <v>0</v>
      </c>
      <c r="K1197" s="53">
        <v>0</v>
      </c>
      <c r="L1197" s="53">
        <v>0</v>
      </c>
      <c r="M1197" s="53">
        <v>0</v>
      </c>
      <c r="N1197" s="53">
        <v>0</v>
      </c>
      <c r="O1197" s="53">
        <v>0</v>
      </c>
      <c r="P1197" s="53">
        <v>0</v>
      </c>
      <c r="Q1197" s="53">
        <v>0</v>
      </c>
      <c r="R1197" s="53">
        <v>0</v>
      </c>
      <c r="S1197" s="53">
        <v>0</v>
      </c>
      <c r="T1197" s="11">
        <f>SUM(C1197:S1197)</f>
        <v>0</v>
      </c>
    </row>
    <row r="1198" spans="1:20" ht="18" customHeight="1">
      <c r="A1198" s="105"/>
      <c r="B1198" s="52" t="s">
        <v>24</v>
      </c>
      <c r="C1198" s="53">
        <v>0</v>
      </c>
      <c r="D1198" s="53">
        <v>0</v>
      </c>
      <c r="E1198" s="53">
        <v>0</v>
      </c>
      <c r="F1198" s="53">
        <v>0</v>
      </c>
      <c r="G1198" s="53">
        <v>0</v>
      </c>
      <c r="H1198" s="53">
        <v>0</v>
      </c>
      <c r="I1198" s="53">
        <v>0</v>
      </c>
      <c r="J1198" s="53">
        <v>0</v>
      </c>
      <c r="K1198" s="53">
        <v>0</v>
      </c>
      <c r="L1198" s="53">
        <v>0</v>
      </c>
      <c r="M1198" s="53">
        <v>0</v>
      </c>
      <c r="N1198" s="53">
        <v>0</v>
      </c>
      <c r="O1198" s="53">
        <v>0</v>
      </c>
      <c r="P1198" s="53">
        <v>0</v>
      </c>
      <c r="Q1198" s="53">
        <v>0</v>
      </c>
      <c r="R1198" s="53">
        <v>0</v>
      </c>
      <c r="S1198" s="53">
        <v>0</v>
      </c>
      <c r="T1198" s="11">
        <f>SUM(C1198:S1198)</f>
        <v>0</v>
      </c>
    </row>
    <row r="1199" spans="1:20" ht="18" customHeight="1">
      <c r="A1199" s="105"/>
      <c r="B1199" s="52" t="s">
        <v>25</v>
      </c>
      <c r="C1199" s="53">
        <v>0</v>
      </c>
      <c r="D1199" s="53">
        <v>0</v>
      </c>
      <c r="E1199" s="53">
        <v>0</v>
      </c>
      <c r="F1199" s="53">
        <v>0</v>
      </c>
      <c r="G1199" s="53">
        <v>0</v>
      </c>
      <c r="H1199" s="53">
        <v>0</v>
      </c>
      <c r="I1199" s="53">
        <v>0</v>
      </c>
      <c r="J1199" s="53">
        <v>0</v>
      </c>
      <c r="K1199" s="53">
        <v>0</v>
      </c>
      <c r="L1199" s="53">
        <v>0</v>
      </c>
      <c r="M1199" s="53">
        <v>0</v>
      </c>
      <c r="N1199" s="53">
        <v>0</v>
      </c>
      <c r="O1199" s="53">
        <v>0</v>
      </c>
      <c r="P1199" s="53">
        <v>0</v>
      </c>
      <c r="Q1199" s="53">
        <v>0</v>
      </c>
      <c r="R1199" s="53">
        <v>0</v>
      </c>
      <c r="S1199" s="53">
        <v>0</v>
      </c>
      <c r="T1199" s="11">
        <f>SUM(C1199:S1199)</f>
        <v>0</v>
      </c>
    </row>
    <row r="1200" spans="1:20" ht="18" customHeight="1">
      <c r="A1200" s="105"/>
      <c r="B1200" s="52" t="s">
        <v>26</v>
      </c>
      <c r="C1200" s="36" t="str">
        <f>IF(C1198+C1199&gt;0, C1199/(C1198+C1199), "-")</f>
        <v>-</v>
      </c>
      <c r="D1200" s="36" t="str">
        <f t="shared" ref="D1200:S1200" si="452">IF(D1198+D1199&gt;0, D1199/(D1198+D1199), "-")</f>
        <v>-</v>
      </c>
      <c r="E1200" s="36" t="str">
        <f t="shared" si="452"/>
        <v>-</v>
      </c>
      <c r="F1200" s="36" t="str">
        <f t="shared" si="452"/>
        <v>-</v>
      </c>
      <c r="G1200" s="36" t="str">
        <f t="shared" si="452"/>
        <v>-</v>
      </c>
      <c r="H1200" s="36" t="str">
        <f t="shared" si="452"/>
        <v>-</v>
      </c>
      <c r="I1200" s="36" t="str">
        <f t="shared" si="452"/>
        <v>-</v>
      </c>
      <c r="J1200" s="36" t="str">
        <f t="shared" si="452"/>
        <v>-</v>
      </c>
      <c r="K1200" s="36" t="str">
        <f t="shared" si="452"/>
        <v>-</v>
      </c>
      <c r="L1200" s="36" t="str">
        <f t="shared" si="452"/>
        <v>-</v>
      </c>
      <c r="M1200" s="36" t="str">
        <f t="shared" si="452"/>
        <v>-</v>
      </c>
      <c r="N1200" s="36" t="str">
        <f t="shared" si="452"/>
        <v>-</v>
      </c>
      <c r="O1200" s="36" t="str">
        <f t="shared" si="452"/>
        <v>-</v>
      </c>
      <c r="P1200" s="36" t="str">
        <f t="shared" si="452"/>
        <v>-</v>
      </c>
      <c r="Q1200" s="36" t="str">
        <f t="shared" si="452"/>
        <v>-</v>
      </c>
      <c r="R1200" s="36" t="str">
        <f t="shared" si="452"/>
        <v>-</v>
      </c>
      <c r="S1200" s="36" t="str">
        <f t="shared" si="452"/>
        <v>-</v>
      </c>
      <c r="T1200" s="40" t="str">
        <f t="shared" ref="T1200" si="453">IF(T1198+T1199&gt;0, T1199/(T1198+T1199), "-")</f>
        <v>-</v>
      </c>
    </row>
    <row r="1201" spans="1:20" ht="18" customHeight="1">
      <c r="A1201" s="105"/>
      <c r="B1201" s="52" t="s">
        <v>22</v>
      </c>
      <c r="C1201" s="53">
        <v>0</v>
      </c>
      <c r="D1201" s="53">
        <v>0</v>
      </c>
      <c r="E1201" s="53">
        <v>0</v>
      </c>
      <c r="F1201" s="54">
        <v>0</v>
      </c>
      <c r="G1201" s="53">
        <v>0</v>
      </c>
      <c r="H1201" s="53">
        <v>0</v>
      </c>
      <c r="I1201" s="53">
        <v>0</v>
      </c>
      <c r="J1201" s="53">
        <v>0</v>
      </c>
      <c r="K1201" s="53">
        <v>0</v>
      </c>
      <c r="L1201" s="53">
        <v>0</v>
      </c>
      <c r="M1201" s="53">
        <v>0</v>
      </c>
      <c r="N1201" s="53">
        <v>0</v>
      </c>
      <c r="O1201" s="53">
        <v>0</v>
      </c>
      <c r="P1201" s="53">
        <v>0</v>
      </c>
      <c r="Q1201" s="53">
        <v>0</v>
      </c>
      <c r="R1201" s="53">
        <v>0</v>
      </c>
      <c r="S1201" s="53">
        <v>0</v>
      </c>
      <c r="T1201" s="11">
        <f>SUM(C1201:S1201)</f>
        <v>0</v>
      </c>
    </row>
    <row r="1202" spans="1:20" ht="18" customHeight="1">
      <c r="A1202" s="105"/>
      <c r="B1202" s="52" t="s">
        <v>23</v>
      </c>
      <c r="C1202" s="55" t="s">
        <v>43</v>
      </c>
      <c r="D1202" s="55" t="s">
        <v>43</v>
      </c>
      <c r="E1202" s="55" t="s">
        <v>43</v>
      </c>
      <c r="F1202" s="55" t="s">
        <v>43</v>
      </c>
      <c r="G1202" s="55" t="s">
        <v>43</v>
      </c>
      <c r="H1202" s="55" t="s">
        <v>43</v>
      </c>
      <c r="I1202" s="55" t="s">
        <v>43</v>
      </c>
      <c r="J1202" s="55" t="s">
        <v>43</v>
      </c>
      <c r="K1202" s="55" t="s">
        <v>43</v>
      </c>
      <c r="L1202" s="55" t="s">
        <v>43</v>
      </c>
      <c r="M1202" s="55" t="s">
        <v>43</v>
      </c>
      <c r="N1202" s="55" t="s">
        <v>43</v>
      </c>
      <c r="O1202" s="55" t="s">
        <v>43</v>
      </c>
      <c r="P1202" s="55" t="s">
        <v>43</v>
      </c>
      <c r="Q1202" s="55" t="s">
        <v>43</v>
      </c>
      <c r="R1202" s="55" t="s">
        <v>43</v>
      </c>
      <c r="S1202" s="55" t="s">
        <v>43</v>
      </c>
      <c r="T1202" s="56" t="s">
        <v>43</v>
      </c>
    </row>
    <row r="1203" spans="1:20" ht="18" customHeight="1">
      <c r="A1203" s="106"/>
      <c r="B1203" s="52" t="s">
        <v>44</v>
      </c>
      <c r="C1203" s="57" t="s">
        <v>43</v>
      </c>
      <c r="D1203" s="57" t="s">
        <v>43</v>
      </c>
      <c r="E1203" s="57" t="s">
        <v>43</v>
      </c>
      <c r="F1203" s="57" t="s">
        <v>43</v>
      </c>
      <c r="G1203" s="57" t="s">
        <v>43</v>
      </c>
      <c r="H1203" s="57" t="s">
        <v>43</v>
      </c>
      <c r="I1203" s="58" t="s">
        <v>43</v>
      </c>
      <c r="J1203" s="58" t="s">
        <v>43</v>
      </c>
      <c r="K1203" s="57" t="s">
        <v>43</v>
      </c>
      <c r="L1203" s="57" t="s">
        <v>43</v>
      </c>
      <c r="M1203" s="57" t="s">
        <v>43</v>
      </c>
      <c r="N1203" s="57" t="s">
        <v>43</v>
      </c>
      <c r="O1203" s="57" t="s">
        <v>43</v>
      </c>
      <c r="P1203" s="57" t="s">
        <v>43</v>
      </c>
      <c r="Q1203" s="57" t="s">
        <v>43</v>
      </c>
      <c r="R1203" s="57" t="s">
        <v>43</v>
      </c>
      <c r="S1203" s="57" t="s">
        <v>43</v>
      </c>
      <c r="T1203" s="59">
        <v>0</v>
      </c>
    </row>
    <row r="1204" spans="1:20" ht="18" customHeight="1">
      <c r="A1204" s="104">
        <v>44784</v>
      </c>
      <c r="B1204" s="50" t="s">
        <v>20</v>
      </c>
      <c r="C1204" s="51">
        <v>0</v>
      </c>
      <c r="D1204" s="51">
        <v>0</v>
      </c>
      <c r="E1204" s="51">
        <v>0</v>
      </c>
      <c r="F1204" s="51">
        <v>0</v>
      </c>
      <c r="G1204" s="51">
        <v>0</v>
      </c>
      <c r="H1204" s="51">
        <v>0</v>
      </c>
      <c r="I1204" s="51">
        <v>0</v>
      </c>
      <c r="J1204" s="51">
        <v>2</v>
      </c>
      <c r="K1204" s="51">
        <v>0</v>
      </c>
      <c r="L1204" s="51">
        <v>0</v>
      </c>
      <c r="M1204" s="51">
        <v>0</v>
      </c>
      <c r="N1204" s="51">
        <v>0</v>
      </c>
      <c r="O1204" s="51">
        <v>0</v>
      </c>
      <c r="P1204" s="51">
        <v>0</v>
      </c>
      <c r="Q1204" s="51">
        <v>0</v>
      </c>
      <c r="R1204" s="51">
        <v>0</v>
      </c>
      <c r="S1204" s="51">
        <v>0</v>
      </c>
      <c r="T1204" s="11">
        <f>SUM(C1204:S1204)</f>
        <v>2</v>
      </c>
    </row>
    <row r="1205" spans="1:20" ht="18" customHeight="1">
      <c r="A1205" s="105"/>
      <c r="B1205" s="52" t="s">
        <v>21</v>
      </c>
      <c r="C1205" s="53">
        <v>0</v>
      </c>
      <c r="D1205" s="53">
        <v>4</v>
      </c>
      <c r="E1205" s="53">
        <v>0</v>
      </c>
      <c r="F1205" s="53">
        <v>0</v>
      </c>
      <c r="G1205" s="53">
        <v>0</v>
      </c>
      <c r="H1205" s="53">
        <v>0</v>
      </c>
      <c r="I1205" s="53">
        <v>0</v>
      </c>
      <c r="J1205" s="53">
        <v>1</v>
      </c>
      <c r="K1205" s="53">
        <v>0</v>
      </c>
      <c r="L1205" s="53">
        <v>0</v>
      </c>
      <c r="M1205" s="53">
        <v>0</v>
      </c>
      <c r="N1205" s="53">
        <v>0</v>
      </c>
      <c r="O1205" s="53">
        <v>0</v>
      </c>
      <c r="P1205" s="53">
        <v>0</v>
      </c>
      <c r="Q1205" s="53">
        <v>0</v>
      </c>
      <c r="R1205" s="53">
        <v>0</v>
      </c>
      <c r="S1205" s="53">
        <v>0</v>
      </c>
      <c r="T1205" s="11">
        <f>SUM(C1205:S1205)</f>
        <v>5</v>
      </c>
    </row>
    <row r="1206" spans="1:20" ht="18" customHeight="1">
      <c r="A1206" s="105"/>
      <c r="B1206" s="52" t="s">
        <v>24</v>
      </c>
      <c r="C1206" s="53">
        <v>0</v>
      </c>
      <c r="D1206" s="53">
        <v>3</v>
      </c>
      <c r="E1206" s="53">
        <v>0</v>
      </c>
      <c r="F1206" s="53">
        <v>0</v>
      </c>
      <c r="G1206" s="53">
        <v>0</v>
      </c>
      <c r="H1206" s="53">
        <v>0</v>
      </c>
      <c r="I1206" s="53">
        <v>0</v>
      </c>
      <c r="J1206" s="53">
        <v>2</v>
      </c>
      <c r="K1206" s="53">
        <v>0</v>
      </c>
      <c r="L1206" s="53">
        <v>0</v>
      </c>
      <c r="M1206" s="53">
        <v>0</v>
      </c>
      <c r="N1206" s="53">
        <v>0</v>
      </c>
      <c r="O1206" s="53">
        <v>0</v>
      </c>
      <c r="P1206" s="53">
        <v>0</v>
      </c>
      <c r="Q1206" s="53">
        <v>0</v>
      </c>
      <c r="R1206" s="53">
        <v>0</v>
      </c>
      <c r="S1206" s="53">
        <v>0</v>
      </c>
      <c r="T1206" s="11">
        <f>SUM(C1206:S1206)</f>
        <v>5</v>
      </c>
    </row>
    <row r="1207" spans="1:20" ht="18" customHeight="1">
      <c r="A1207" s="105"/>
      <c r="B1207" s="52" t="s">
        <v>25</v>
      </c>
      <c r="C1207" s="53">
        <v>0</v>
      </c>
      <c r="D1207" s="53">
        <v>1</v>
      </c>
      <c r="E1207" s="53">
        <v>0</v>
      </c>
      <c r="F1207" s="53">
        <v>0</v>
      </c>
      <c r="G1207" s="53">
        <v>0</v>
      </c>
      <c r="H1207" s="53">
        <v>0</v>
      </c>
      <c r="I1207" s="53">
        <v>0</v>
      </c>
      <c r="J1207" s="53">
        <v>1</v>
      </c>
      <c r="K1207" s="53">
        <v>0</v>
      </c>
      <c r="L1207" s="53">
        <v>0</v>
      </c>
      <c r="M1207" s="53">
        <v>0</v>
      </c>
      <c r="N1207" s="53">
        <v>0</v>
      </c>
      <c r="O1207" s="53">
        <v>0</v>
      </c>
      <c r="P1207" s="53">
        <v>0</v>
      </c>
      <c r="Q1207" s="53">
        <v>0</v>
      </c>
      <c r="R1207" s="53">
        <v>0</v>
      </c>
      <c r="S1207" s="53">
        <v>0</v>
      </c>
      <c r="T1207" s="11">
        <f>SUM(C1207:S1207)</f>
        <v>2</v>
      </c>
    </row>
    <row r="1208" spans="1:20" ht="18" customHeight="1">
      <c r="A1208" s="105"/>
      <c r="B1208" s="52" t="s">
        <v>26</v>
      </c>
      <c r="C1208" s="36" t="str">
        <f>IF(C1206+C1207&gt;0, C1207/(C1206+C1207), "-")</f>
        <v>-</v>
      </c>
      <c r="D1208" s="36">
        <f t="shared" ref="D1208:S1208" si="454">IF(D1206+D1207&gt;0, D1207/(D1206+D1207), "-")</f>
        <v>0.25</v>
      </c>
      <c r="E1208" s="36" t="str">
        <f t="shared" si="454"/>
        <v>-</v>
      </c>
      <c r="F1208" s="36" t="str">
        <f t="shared" si="454"/>
        <v>-</v>
      </c>
      <c r="G1208" s="36" t="str">
        <f t="shared" si="454"/>
        <v>-</v>
      </c>
      <c r="H1208" s="36" t="str">
        <f t="shared" si="454"/>
        <v>-</v>
      </c>
      <c r="I1208" s="36" t="str">
        <f t="shared" si="454"/>
        <v>-</v>
      </c>
      <c r="J1208" s="36">
        <f t="shared" si="454"/>
        <v>0.33333333333333331</v>
      </c>
      <c r="K1208" s="36" t="str">
        <f t="shared" si="454"/>
        <v>-</v>
      </c>
      <c r="L1208" s="36" t="str">
        <f t="shared" si="454"/>
        <v>-</v>
      </c>
      <c r="M1208" s="36" t="str">
        <f t="shared" si="454"/>
        <v>-</v>
      </c>
      <c r="N1208" s="36" t="str">
        <f t="shared" si="454"/>
        <v>-</v>
      </c>
      <c r="O1208" s="36" t="str">
        <f t="shared" si="454"/>
        <v>-</v>
      </c>
      <c r="P1208" s="36" t="str">
        <f t="shared" si="454"/>
        <v>-</v>
      </c>
      <c r="Q1208" s="36" t="str">
        <f t="shared" si="454"/>
        <v>-</v>
      </c>
      <c r="R1208" s="36" t="str">
        <f t="shared" si="454"/>
        <v>-</v>
      </c>
      <c r="S1208" s="36" t="str">
        <f t="shared" si="454"/>
        <v>-</v>
      </c>
      <c r="T1208" s="40">
        <f t="shared" ref="T1208" si="455">IF(T1206+T1207&gt;0, T1207/(T1206+T1207), "-")</f>
        <v>0.2857142857142857</v>
      </c>
    </row>
    <row r="1209" spans="1:20" ht="18" customHeight="1">
      <c r="A1209" s="105"/>
      <c r="B1209" s="52" t="s">
        <v>22</v>
      </c>
      <c r="C1209" s="53">
        <v>0</v>
      </c>
      <c r="D1209" s="53">
        <v>2</v>
      </c>
      <c r="E1209" s="53">
        <v>0</v>
      </c>
      <c r="F1209" s="54">
        <v>0</v>
      </c>
      <c r="G1209" s="53">
        <v>0</v>
      </c>
      <c r="H1209" s="53">
        <v>0</v>
      </c>
      <c r="I1209" s="53">
        <v>0</v>
      </c>
      <c r="J1209" s="53">
        <v>3</v>
      </c>
      <c r="K1209" s="53">
        <v>0</v>
      </c>
      <c r="L1209" s="53">
        <v>0</v>
      </c>
      <c r="M1209" s="53">
        <v>0</v>
      </c>
      <c r="N1209" s="53">
        <v>0</v>
      </c>
      <c r="O1209" s="53">
        <v>0</v>
      </c>
      <c r="P1209" s="53">
        <v>0</v>
      </c>
      <c r="Q1209" s="53">
        <v>0</v>
      </c>
      <c r="R1209" s="53">
        <v>0</v>
      </c>
      <c r="S1209" s="53">
        <v>0</v>
      </c>
      <c r="T1209" s="11">
        <f>SUM(C1209:S1209)</f>
        <v>5</v>
      </c>
    </row>
    <row r="1210" spans="1:20" ht="18" customHeight="1">
      <c r="A1210" s="105"/>
      <c r="B1210" s="52" t="s">
        <v>23</v>
      </c>
      <c r="C1210" s="37" t="str">
        <f>IF(C1209&gt;0,(C1204+C1205)/C1209, "-")</f>
        <v>-</v>
      </c>
      <c r="D1210" s="37">
        <f t="shared" ref="D1210:S1210" si="456">IF(D1209&gt;0,(D1204+D1205)/D1209, "-")</f>
        <v>2</v>
      </c>
      <c r="E1210" s="37" t="str">
        <f t="shared" si="456"/>
        <v>-</v>
      </c>
      <c r="F1210" s="37" t="str">
        <f t="shared" si="456"/>
        <v>-</v>
      </c>
      <c r="G1210" s="37" t="str">
        <f t="shared" si="456"/>
        <v>-</v>
      </c>
      <c r="H1210" s="37" t="str">
        <f t="shared" si="456"/>
        <v>-</v>
      </c>
      <c r="I1210" s="37" t="str">
        <f t="shared" si="456"/>
        <v>-</v>
      </c>
      <c r="J1210" s="37">
        <f t="shared" si="456"/>
        <v>1</v>
      </c>
      <c r="K1210" s="37" t="str">
        <f t="shared" si="456"/>
        <v>-</v>
      </c>
      <c r="L1210" s="37" t="str">
        <f t="shared" si="456"/>
        <v>-</v>
      </c>
      <c r="M1210" s="37" t="str">
        <f t="shared" si="456"/>
        <v>-</v>
      </c>
      <c r="N1210" s="37" t="str">
        <f t="shared" si="456"/>
        <v>-</v>
      </c>
      <c r="O1210" s="37" t="str">
        <f t="shared" si="456"/>
        <v>-</v>
      </c>
      <c r="P1210" s="37" t="str">
        <f t="shared" si="456"/>
        <v>-</v>
      </c>
      <c r="Q1210" s="37" t="str">
        <f t="shared" si="456"/>
        <v>-</v>
      </c>
      <c r="R1210" s="37" t="str">
        <f t="shared" si="456"/>
        <v>-</v>
      </c>
      <c r="S1210" s="37" t="str">
        <f t="shared" si="456"/>
        <v>-</v>
      </c>
      <c r="T1210" s="44">
        <f>IF(T1209&gt;0,(T1204+T1205)/T1209, "-")</f>
        <v>1.4</v>
      </c>
    </row>
    <row r="1211" spans="1:20" ht="18" customHeight="1">
      <c r="A1211" s="106"/>
      <c r="B1211" s="52" t="s">
        <v>44</v>
      </c>
      <c r="C1211" s="57" t="s">
        <v>43</v>
      </c>
      <c r="D1211" s="58">
        <v>0</v>
      </c>
      <c r="E1211" s="57" t="s">
        <v>43</v>
      </c>
      <c r="F1211" s="57" t="s">
        <v>43</v>
      </c>
      <c r="G1211" s="57" t="s">
        <v>43</v>
      </c>
      <c r="H1211" s="57" t="s">
        <v>43</v>
      </c>
      <c r="I1211" s="57" t="s">
        <v>43</v>
      </c>
      <c r="J1211" s="58">
        <v>0</v>
      </c>
      <c r="K1211" s="57" t="s">
        <v>43</v>
      </c>
      <c r="L1211" s="57" t="s">
        <v>43</v>
      </c>
      <c r="M1211" s="57" t="s">
        <v>43</v>
      </c>
      <c r="N1211" s="57" t="s">
        <v>43</v>
      </c>
      <c r="O1211" s="57" t="s">
        <v>43</v>
      </c>
      <c r="P1211" s="57" t="s">
        <v>43</v>
      </c>
      <c r="Q1211" s="57" t="s">
        <v>43</v>
      </c>
      <c r="R1211" s="57" t="s">
        <v>43</v>
      </c>
      <c r="S1211" s="57" t="s">
        <v>43</v>
      </c>
      <c r="T1211" s="59">
        <v>0</v>
      </c>
    </row>
    <row r="1212" spans="1:20" ht="18" customHeight="1">
      <c r="A1212" s="104">
        <v>44785</v>
      </c>
      <c r="B1212" s="50" t="s">
        <v>20</v>
      </c>
      <c r="C1212" s="51">
        <v>0</v>
      </c>
      <c r="D1212" s="51">
        <v>0</v>
      </c>
      <c r="E1212" s="51">
        <v>0</v>
      </c>
      <c r="F1212" s="51">
        <v>0</v>
      </c>
      <c r="G1212" s="51">
        <v>0</v>
      </c>
      <c r="H1212" s="51">
        <v>0</v>
      </c>
      <c r="I1212" s="51">
        <v>0</v>
      </c>
      <c r="J1212" s="51">
        <v>1</v>
      </c>
      <c r="K1212" s="51">
        <v>0</v>
      </c>
      <c r="L1212" s="51">
        <v>0</v>
      </c>
      <c r="M1212" s="51">
        <v>0</v>
      </c>
      <c r="N1212" s="51">
        <v>0</v>
      </c>
      <c r="O1212" s="51">
        <v>0</v>
      </c>
      <c r="P1212" s="51">
        <v>0</v>
      </c>
      <c r="Q1212" s="51">
        <v>0</v>
      </c>
      <c r="R1212" s="51">
        <v>0</v>
      </c>
      <c r="S1212" s="51">
        <v>0</v>
      </c>
      <c r="T1212" s="11">
        <f>SUM(C1212:S1212)</f>
        <v>1</v>
      </c>
    </row>
    <row r="1213" spans="1:20" ht="18" customHeight="1">
      <c r="A1213" s="105"/>
      <c r="B1213" s="52" t="s">
        <v>21</v>
      </c>
      <c r="C1213" s="53">
        <v>0</v>
      </c>
      <c r="D1213" s="53">
        <v>1</v>
      </c>
      <c r="E1213" s="53">
        <v>0</v>
      </c>
      <c r="F1213" s="53">
        <v>0</v>
      </c>
      <c r="G1213" s="53">
        <v>0</v>
      </c>
      <c r="H1213" s="53">
        <v>0</v>
      </c>
      <c r="I1213" s="53">
        <v>0</v>
      </c>
      <c r="J1213" s="53">
        <v>2</v>
      </c>
      <c r="K1213" s="53">
        <v>0</v>
      </c>
      <c r="L1213" s="53">
        <v>0</v>
      </c>
      <c r="M1213" s="53">
        <v>0</v>
      </c>
      <c r="N1213" s="53">
        <v>0</v>
      </c>
      <c r="O1213" s="53">
        <v>0</v>
      </c>
      <c r="P1213" s="53">
        <v>0</v>
      </c>
      <c r="Q1213" s="53">
        <v>0</v>
      </c>
      <c r="R1213" s="53">
        <v>0</v>
      </c>
      <c r="S1213" s="53">
        <v>0</v>
      </c>
      <c r="T1213" s="11">
        <f>SUM(C1213:S1213)</f>
        <v>3</v>
      </c>
    </row>
    <row r="1214" spans="1:20" ht="18" customHeight="1">
      <c r="A1214" s="105"/>
      <c r="B1214" s="52" t="s">
        <v>24</v>
      </c>
      <c r="C1214" s="53">
        <v>0</v>
      </c>
      <c r="D1214" s="53">
        <v>1</v>
      </c>
      <c r="E1214" s="53">
        <v>0</v>
      </c>
      <c r="F1214" s="53">
        <v>0</v>
      </c>
      <c r="G1214" s="53">
        <v>0</v>
      </c>
      <c r="H1214" s="53">
        <v>0</v>
      </c>
      <c r="I1214" s="53">
        <v>0</v>
      </c>
      <c r="J1214" s="53">
        <v>3</v>
      </c>
      <c r="K1214" s="53">
        <v>0</v>
      </c>
      <c r="L1214" s="53">
        <v>0</v>
      </c>
      <c r="M1214" s="53">
        <v>0</v>
      </c>
      <c r="N1214" s="53">
        <v>0</v>
      </c>
      <c r="O1214" s="53">
        <v>0</v>
      </c>
      <c r="P1214" s="53">
        <v>0</v>
      </c>
      <c r="Q1214" s="53">
        <v>0</v>
      </c>
      <c r="R1214" s="53">
        <v>0</v>
      </c>
      <c r="S1214" s="53">
        <v>0</v>
      </c>
      <c r="T1214" s="11">
        <f>SUM(C1214:S1214)</f>
        <v>4</v>
      </c>
    </row>
    <row r="1215" spans="1:20" ht="18" customHeight="1">
      <c r="A1215" s="105"/>
      <c r="B1215" s="52" t="s">
        <v>25</v>
      </c>
      <c r="C1215" s="53">
        <v>0</v>
      </c>
      <c r="D1215" s="53">
        <v>0</v>
      </c>
      <c r="E1215" s="53">
        <v>0</v>
      </c>
      <c r="F1215" s="53">
        <v>0</v>
      </c>
      <c r="G1215" s="53">
        <v>0</v>
      </c>
      <c r="H1215" s="53">
        <v>0</v>
      </c>
      <c r="I1215" s="53">
        <v>0</v>
      </c>
      <c r="J1215" s="53">
        <v>0</v>
      </c>
      <c r="K1215" s="53">
        <v>0</v>
      </c>
      <c r="L1215" s="53">
        <v>0</v>
      </c>
      <c r="M1215" s="53">
        <v>0</v>
      </c>
      <c r="N1215" s="53">
        <v>0</v>
      </c>
      <c r="O1215" s="53">
        <v>0</v>
      </c>
      <c r="P1215" s="53">
        <v>0</v>
      </c>
      <c r="Q1215" s="53">
        <v>0</v>
      </c>
      <c r="R1215" s="53">
        <v>0</v>
      </c>
      <c r="S1215" s="53">
        <v>0</v>
      </c>
      <c r="T1215" s="11">
        <f>SUM(C1215:S1215)</f>
        <v>0</v>
      </c>
    </row>
    <row r="1216" spans="1:20" ht="18" customHeight="1">
      <c r="A1216" s="105"/>
      <c r="B1216" s="52" t="s">
        <v>26</v>
      </c>
      <c r="C1216" s="36" t="str">
        <f>IF(C1214+C1215&gt;0, C1215/(C1214+C1215), "-")</f>
        <v>-</v>
      </c>
      <c r="D1216" s="36">
        <f t="shared" ref="D1216:T1216" si="457">IF(D1214+D1215&gt;0, D1215/(D1214+D1215), "-")</f>
        <v>0</v>
      </c>
      <c r="E1216" s="36" t="str">
        <f t="shared" si="457"/>
        <v>-</v>
      </c>
      <c r="F1216" s="36" t="str">
        <f t="shared" si="457"/>
        <v>-</v>
      </c>
      <c r="G1216" s="36" t="str">
        <f t="shared" si="457"/>
        <v>-</v>
      </c>
      <c r="H1216" s="36" t="str">
        <f t="shared" si="457"/>
        <v>-</v>
      </c>
      <c r="I1216" s="36" t="str">
        <f t="shared" si="457"/>
        <v>-</v>
      </c>
      <c r="J1216" s="36">
        <f t="shared" si="457"/>
        <v>0</v>
      </c>
      <c r="K1216" s="36" t="str">
        <f t="shared" si="457"/>
        <v>-</v>
      </c>
      <c r="L1216" s="36" t="str">
        <f t="shared" si="457"/>
        <v>-</v>
      </c>
      <c r="M1216" s="36" t="str">
        <f t="shared" si="457"/>
        <v>-</v>
      </c>
      <c r="N1216" s="36" t="str">
        <f t="shared" si="457"/>
        <v>-</v>
      </c>
      <c r="O1216" s="36" t="str">
        <f t="shared" si="457"/>
        <v>-</v>
      </c>
      <c r="P1216" s="36" t="str">
        <f t="shared" si="457"/>
        <v>-</v>
      </c>
      <c r="Q1216" s="36" t="str">
        <f t="shared" si="457"/>
        <v>-</v>
      </c>
      <c r="R1216" s="36" t="str">
        <f t="shared" si="457"/>
        <v>-</v>
      </c>
      <c r="S1216" s="36" t="str">
        <f t="shared" si="457"/>
        <v>-</v>
      </c>
      <c r="T1216" s="40">
        <f t="shared" si="457"/>
        <v>0</v>
      </c>
    </row>
    <row r="1217" spans="1:20" ht="18" customHeight="1">
      <c r="A1217" s="105"/>
      <c r="B1217" s="52" t="s">
        <v>22</v>
      </c>
      <c r="C1217" s="53">
        <v>0</v>
      </c>
      <c r="D1217" s="53">
        <v>1</v>
      </c>
      <c r="E1217" s="53">
        <v>0</v>
      </c>
      <c r="F1217" s="54">
        <v>0</v>
      </c>
      <c r="G1217" s="53">
        <v>0</v>
      </c>
      <c r="H1217" s="53">
        <v>0</v>
      </c>
      <c r="I1217" s="53">
        <v>0</v>
      </c>
      <c r="J1217" s="53">
        <v>3</v>
      </c>
      <c r="K1217" s="53">
        <v>0</v>
      </c>
      <c r="L1217" s="53">
        <v>0</v>
      </c>
      <c r="M1217" s="53">
        <v>0</v>
      </c>
      <c r="N1217" s="53">
        <v>0</v>
      </c>
      <c r="O1217" s="53">
        <v>0</v>
      </c>
      <c r="P1217" s="53">
        <v>0</v>
      </c>
      <c r="Q1217" s="53">
        <v>0</v>
      </c>
      <c r="R1217" s="53">
        <v>0</v>
      </c>
      <c r="S1217" s="53">
        <v>0</v>
      </c>
      <c r="T1217" s="11">
        <f>SUM(C1217:S1217)</f>
        <v>4</v>
      </c>
    </row>
    <row r="1218" spans="1:20" ht="18" customHeight="1">
      <c r="A1218" s="105"/>
      <c r="B1218" s="52" t="s">
        <v>23</v>
      </c>
      <c r="C1218" s="37" t="str">
        <f>IF(C1217&gt;0,(C1212+C1213)/C1217, "-")</f>
        <v>-</v>
      </c>
      <c r="D1218" s="37">
        <f t="shared" ref="D1218:S1218" si="458">IF(D1217&gt;0,(D1212+D1213)/D1217, "-")</f>
        <v>1</v>
      </c>
      <c r="E1218" s="37" t="str">
        <f t="shared" si="458"/>
        <v>-</v>
      </c>
      <c r="F1218" s="37" t="str">
        <f t="shared" si="458"/>
        <v>-</v>
      </c>
      <c r="G1218" s="37" t="str">
        <f t="shared" si="458"/>
        <v>-</v>
      </c>
      <c r="H1218" s="37" t="str">
        <f t="shared" si="458"/>
        <v>-</v>
      </c>
      <c r="I1218" s="37" t="str">
        <f t="shared" si="458"/>
        <v>-</v>
      </c>
      <c r="J1218" s="37">
        <f t="shared" si="458"/>
        <v>1</v>
      </c>
      <c r="K1218" s="37" t="str">
        <f t="shared" si="458"/>
        <v>-</v>
      </c>
      <c r="L1218" s="37" t="str">
        <f t="shared" si="458"/>
        <v>-</v>
      </c>
      <c r="M1218" s="37" t="str">
        <f t="shared" si="458"/>
        <v>-</v>
      </c>
      <c r="N1218" s="37" t="str">
        <f t="shared" si="458"/>
        <v>-</v>
      </c>
      <c r="O1218" s="37" t="str">
        <f t="shared" si="458"/>
        <v>-</v>
      </c>
      <c r="P1218" s="37" t="str">
        <f t="shared" si="458"/>
        <v>-</v>
      </c>
      <c r="Q1218" s="37" t="str">
        <f t="shared" si="458"/>
        <v>-</v>
      </c>
      <c r="R1218" s="37" t="str">
        <f t="shared" si="458"/>
        <v>-</v>
      </c>
      <c r="S1218" s="37" t="str">
        <f t="shared" si="458"/>
        <v>-</v>
      </c>
      <c r="T1218" s="44">
        <f>IF(T1217&gt;0,(T1212+T1213)/T1217, "-")</f>
        <v>1</v>
      </c>
    </row>
    <row r="1219" spans="1:20" ht="18" customHeight="1">
      <c r="A1219" s="106"/>
      <c r="B1219" s="52" t="s">
        <v>44</v>
      </c>
      <c r="C1219" s="57" t="s">
        <v>43</v>
      </c>
      <c r="D1219" s="58">
        <v>0</v>
      </c>
      <c r="E1219" s="57" t="s">
        <v>43</v>
      </c>
      <c r="F1219" s="57" t="s">
        <v>43</v>
      </c>
      <c r="G1219" s="57" t="s">
        <v>43</v>
      </c>
      <c r="H1219" s="57" t="s">
        <v>43</v>
      </c>
      <c r="I1219" s="57" t="s">
        <v>43</v>
      </c>
      <c r="J1219" s="58">
        <v>0.33329999999999999</v>
      </c>
      <c r="K1219" s="57" t="s">
        <v>43</v>
      </c>
      <c r="L1219" s="57" t="s">
        <v>43</v>
      </c>
      <c r="M1219" s="57" t="s">
        <v>43</v>
      </c>
      <c r="N1219" s="57" t="s">
        <v>43</v>
      </c>
      <c r="O1219" s="57" t="s">
        <v>43</v>
      </c>
      <c r="P1219" s="57" t="s">
        <v>43</v>
      </c>
      <c r="Q1219" s="57" t="s">
        <v>43</v>
      </c>
      <c r="R1219" s="57" t="s">
        <v>43</v>
      </c>
      <c r="S1219" s="57" t="s">
        <v>43</v>
      </c>
      <c r="T1219" s="59">
        <v>0.25</v>
      </c>
    </row>
    <row r="1220" spans="1:20" ht="18" customHeight="1">
      <c r="A1220" s="104">
        <v>44786</v>
      </c>
      <c r="B1220" s="50" t="s">
        <v>20</v>
      </c>
      <c r="C1220" s="51">
        <v>0</v>
      </c>
      <c r="D1220" s="51">
        <v>0</v>
      </c>
      <c r="E1220" s="51">
        <v>0</v>
      </c>
      <c r="F1220" s="51">
        <v>0</v>
      </c>
      <c r="G1220" s="51">
        <v>0</v>
      </c>
      <c r="H1220" s="51">
        <v>0</v>
      </c>
      <c r="I1220" s="51">
        <v>0</v>
      </c>
      <c r="J1220" s="51">
        <v>0</v>
      </c>
      <c r="K1220" s="51">
        <v>0</v>
      </c>
      <c r="L1220" s="51">
        <v>0</v>
      </c>
      <c r="M1220" s="51">
        <v>0</v>
      </c>
      <c r="N1220" s="51">
        <v>0</v>
      </c>
      <c r="O1220" s="51">
        <v>0</v>
      </c>
      <c r="P1220" s="51">
        <v>0</v>
      </c>
      <c r="Q1220" s="51">
        <v>0</v>
      </c>
      <c r="R1220" s="51">
        <v>0</v>
      </c>
      <c r="S1220" s="51">
        <v>0</v>
      </c>
      <c r="T1220" s="11">
        <f>SUM(C1220:S1220)</f>
        <v>0</v>
      </c>
    </row>
    <row r="1221" spans="1:20" ht="18" customHeight="1">
      <c r="A1221" s="105"/>
      <c r="B1221" s="52" t="s">
        <v>21</v>
      </c>
      <c r="C1221" s="53">
        <v>0</v>
      </c>
      <c r="D1221" s="53">
        <v>4</v>
      </c>
      <c r="E1221" s="53">
        <v>0</v>
      </c>
      <c r="F1221" s="53">
        <v>0</v>
      </c>
      <c r="G1221" s="53">
        <v>0</v>
      </c>
      <c r="H1221" s="53">
        <v>0</v>
      </c>
      <c r="I1221" s="53">
        <v>0</v>
      </c>
      <c r="J1221" s="53">
        <v>1</v>
      </c>
      <c r="K1221" s="53">
        <v>0</v>
      </c>
      <c r="L1221" s="53">
        <v>0</v>
      </c>
      <c r="M1221" s="53">
        <v>0</v>
      </c>
      <c r="N1221" s="53">
        <v>0</v>
      </c>
      <c r="O1221" s="53">
        <v>0</v>
      </c>
      <c r="P1221" s="53">
        <v>0</v>
      </c>
      <c r="Q1221" s="53">
        <v>0</v>
      </c>
      <c r="R1221" s="53">
        <v>0</v>
      </c>
      <c r="S1221" s="53">
        <v>0</v>
      </c>
      <c r="T1221" s="11">
        <f>SUM(C1221:S1221)</f>
        <v>5</v>
      </c>
    </row>
    <row r="1222" spans="1:20" ht="18" customHeight="1">
      <c r="A1222" s="105"/>
      <c r="B1222" s="52" t="s">
        <v>24</v>
      </c>
      <c r="C1222" s="53">
        <v>0</v>
      </c>
      <c r="D1222" s="53">
        <v>4</v>
      </c>
      <c r="E1222" s="53">
        <v>0</v>
      </c>
      <c r="F1222" s="53">
        <v>0</v>
      </c>
      <c r="G1222" s="53">
        <v>0</v>
      </c>
      <c r="H1222" s="53">
        <v>0</v>
      </c>
      <c r="I1222" s="53">
        <v>0</v>
      </c>
      <c r="J1222" s="53">
        <v>1</v>
      </c>
      <c r="K1222" s="53">
        <v>0</v>
      </c>
      <c r="L1222" s="53">
        <v>0</v>
      </c>
      <c r="M1222" s="53">
        <v>0</v>
      </c>
      <c r="N1222" s="53">
        <v>0</v>
      </c>
      <c r="O1222" s="53">
        <v>0</v>
      </c>
      <c r="P1222" s="53">
        <v>0</v>
      </c>
      <c r="Q1222" s="53">
        <v>0</v>
      </c>
      <c r="R1222" s="53">
        <v>0</v>
      </c>
      <c r="S1222" s="53">
        <v>0</v>
      </c>
      <c r="T1222" s="11">
        <f>SUM(C1222:S1222)</f>
        <v>5</v>
      </c>
    </row>
    <row r="1223" spans="1:20" ht="18" customHeight="1">
      <c r="A1223" s="105"/>
      <c r="B1223" s="52" t="s">
        <v>25</v>
      </c>
      <c r="C1223" s="53">
        <v>0</v>
      </c>
      <c r="D1223" s="53">
        <v>0</v>
      </c>
      <c r="E1223" s="53">
        <v>0</v>
      </c>
      <c r="F1223" s="53">
        <v>0</v>
      </c>
      <c r="G1223" s="53">
        <v>0</v>
      </c>
      <c r="H1223" s="53">
        <v>0</v>
      </c>
      <c r="I1223" s="53">
        <v>0</v>
      </c>
      <c r="J1223" s="53">
        <v>0</v>
      </c>
      <c r="K1223" s="53">
        <v>0</v>
      </c>
      <c r="L1223" s="53">
        <v>0</v>
      </c>
      <c r="M1223" s="53">
        <v>0</v>
      </c>
      <c r="N1223" s="53">
        <v>0</v>
      </c>
      <c r="O1223" s="53">
        <v>0</v>
      </c>
      <c r="P1223" s="53">
        <v>0</v>
      </c>
      <c r="Q1223" s="53">
        <v>0</v>
      </c>
      <c r="R1223" s="53">
        <v>0</v>
      </c>
      <c r="S1223" s="53">
        <v>0</v>
      </c>
      <c r="T1223" s="11">
        <f>SUM(C1223:S1223)</f>
        <v>0</v>
      </c>
    </row>
    <row r="1224" spans="1:20" ht="18" customHeight="1">
      <c r="A1224" s="105"/>
      <c r="B1224" s="52" t="s">
        <v>26</v>
      </c>
      <c r="C1224" s="36" t="str">
        <f>IF(C1222+C1223&gt;0, C1223/(C1222+C1223), "-")</f>
        <v>-</v>
      </c>
      <c r="D1224" s="36">
        <f t="shared" ref="D1224:T1224" si="459">IF(D1222+D1223&gt;0, D1223/(D1222+D1223), "-")</f>
        <v>0</v>
      </c>
      <c r="E1224" s="36" t="str">
        <f t="shared" si="459"/>
        <v>-</v>
      </c>
      <c r="F1224" s="36" t="str">
        <f t="shared" si="459"/>
        <v>-</v>
      </c>
      <c r="G1224" s="36" t="str">
        <f t="shared" si="459"/>
        <v>-</v>
      </c>
      <c r="H1224" s="36" t="str">
        <f t="shared" si="459"/>
        <v>-</v>
      </c>
      <c r="I1224" s="36" t="str">
        <f t="shared" si="459"/>
        <v>-</v>
      </c>
      <c r="J1224" s="36">
        <f t="shared" si="459"/>
        <v>0</v>
      </c>
      <c r="K1224" s="36" t="str">
        <f t="shared" si="459"/>
        <v>-</v>
      </c>
      <c r="L1224" s="36" t="str">
        <f t="shared" si="459"/>
        <v>-</v>
      </c>
      <c r="M1224" s="36" t="str">
        <f t="shared" si="459"/>
        <v>-</v>
      </c>
      <c r="N1224" s="36" t="str">
        <f t="shared" si="459"/>
        <v>-</v>
      </c>
      <c r="O1224" s="36" t="str">
        <f t="shared" si="459"/>
        <v>-</v>
      </c>
      <c r="P1224" s="36" t="str">
        <f t="shared" si="459"/>
        <v>-</v>
      </c>
      <c r="Q1224" s="36" t="str">
        <f t="shared" si="459"/>
        <v>-</v>
      </c>
      <c r="R1224" s="36" t="str">
        <f t="shared" si="459"/>
        <v>-</v>
      </c>
      <c r="S1224" s="36" t="str">
        <f t="shared" si="459"/>
        <v>-</v>
      </c>
      <c r="T1224" s="40">
        <f t="shared" si="459"/>
        <v>0</v>
      </c>
    </row>
    <row r="1225" spans="1:20" ht="18" customHeight="1">
      <c r="A1225" s="105"/>
      <c r="B1225" s="52" t="s">
        <v>22</v>
      </c>
      <c r="C1225" s="53">
        <v>0</v>
      </c>
      <c r="D1225" s="53">
        <v>3</v>
      </c>
      <c r="E1225" s="53">
        <v>0</v>
      </c>
      <c r="F1225" s="54">
        <v>0</v>
      </c>
      <c r="G1225" s="53">
        <v>0</v>
      </c>
      <c r="H1225" s="53">
        <v>0</v>
      </c>
      <c r="I1225" s="53">
        <v>0</v>
      </c>
      <c r="J1225" s="53">
        <v>1</v>
      </c>
      <c r="K1225" s="53">
        <v>0</v>
      </c>
      <c r="L1225" s="53">
        <v>0</v>
      </c>
      <c r="M1225" s="53">
        <v>0</v>
      </c>
      <c r="N1225" s="53">
        <v>0</v>
      </c>
      <c r="O1225" s="53">
        <v>0</v>
      </c>
      <c r="P1225" s="53">
        <v>0</v>
      </c>
      <c r="Q1225" s="53">
        <v>0</v>
      </c>
      <c r="R1225" s="53">
        <v>0</v>
      </c>
      <c r="S1225" s="53">
        <v>0</v>
      </c>
      <c r="T1225" s="11">
        <f>SUM(C1225:S1225)</f>
        <v>4</v>
      </c>
    </row>
    <row r="1226" spans="1:20" ht="18" customHeight="1">
      <c r="A1226" s="105"/>
      <c r="B1226" s="52" t="s">
        <v>23</v>
      </c>
      <c r="C1226" s="37" t="str">
        <f>IF(C1225&gt;0,(C1220+C1221)/C1225, "-")</f>
        <v>-</v>
      </c>
      <c r="D1226" s="37">
        <f t="shared" ref="D1226:S1226" si="460">IF(D1225&gt;0,(D1220+D1221)/D1225, "-")</f>
        <v>1.3333333333333333</v>
      </c>
      <c r="E1226" s="37" t="str">
        <f t="shared" si="460"/>
        <v>-</v>
      </c>
      <c r="F1226" s="37" t="str">
        <f t="shared" si="460"/>
        <v>-</v>
      </c>
      <c r="G1226" s="37" t="str">
        <f t="shared" si="460"/>
        <v>-</v>
      </c>
      <c r="H1226" s="37" t="str">
        <f t="shared" si="460"/>
        <v>-</v>
      </c>
      <c r="I1226" s="37" t="str">
        <f t="shared" si="460"/>
        <v>-</v>
      </c>
      <c r="J1226" s="37">
        <f t="shared" si="460"/>
        <v>1</v>
      </c>
      <c r="K1226" s="37" t="str">
        <f t="shared" si="460"/>
        <v>-</v>
      </c>
      <c r="L1226" s="37" t="str">
        <f t="shared" si="460"/>
        <v>-</v>
      </c>
      <c r="M1226" s="37" t="str">
        <f t="shared" si="460"/>
        <v>-</v>
      </c>
      <c r="N1226" s="37" t="str">
        <f t="shared" si="460"/>
        <v>-</v>
      </c>
      <c r="O1226" s="37" t="str">
        <f t="shared" si="460"/>
        <v>-</v>
      </c>
      <c r="P1226" s="37" t="str">
        <f t="shared" si="460"/>
        <v>-</v>
      </c>
      <c r="Q1226" s="37" t="str">
        <f t="shared" si="460"/>
        <v>-</v>
      </c>
      <c r="R1226" s="37" t="str">
        <f t="shared" si="460"/>
        <v>-</v>
      </c>
      <c r="S1226" s="37" t="str">
        <f t="shared" si="460"/>
        <v>-</v>
      </c>
      <c r="T1226" s="44">
        <f>IF(T1225&gt;0,(T1220+T1221)/T1225, "-")</f>
        <v>1.25</v>
      </c>
    </row>
    <row r="1227" spans="1:20" ht="18" customHeight="1">
      <c r="A1227" s="106"/>
      <c r="B1227" s="52" t="s">
        <v>44</v>
      </c>
      <c r="C1227" s="57" t="s">
        <v>43</v>
      </c>
      <c r="D1227" s="58">
        <v>0.33329999999999999</v>
      </c>
      <c r="E1227" s="57" t="s">
        <v>43</v>
      </c>
      <c r="F1227" s="57" t="s">
        <v>43</v>
      </c>
      <c r="G1227" s="57" t="s">
        <v>43</v>
      </c>
      <c r="H1227" s="57" t="s">
        <v>43</v>
      </c>
      <c r="I1227" s="57" t="s">
        <v>43</v>
      </c>
      <c r="J1227" s="58">
        <v>0</v>
      </c>
      <c r="K1227" s="57" t="s">
        <v>43</v>
      </c>
      <c r="L1227" s="57" t="s">
        <v>43</v>
      </c>
      <c r="M1227" s="57" t="s">
        <v>43</v>
      </c>
      <c r="N1227" s="57" t="s">
        <v>43</v>
      </c>
      <c r="O1227" s="57" t="s">
        <v>43</v>
      </c>
      <c r="P1227" s="57" t="s">
        <v>43</v>
      </c>
      <c r="Q1227" s="57" t="s">
        <v>43</v>
      </c>
      <c r="R1227" s="57" t="s">
        <v>43</v>
      </c>
      <c r="S1227" s="57" t="s">
        <v>43</v>
      </c>
      <c r="T1227" s="59">
        <v>0.25</v>
      </c>
    </row>
    <row r="1228" spans="1:20" ht="18" customHeight="1">
      <c r="A1228" s="104">
        <v>44787</v>
      </c>
      <c r="B1228" s="50" t="s">
        <v>20</v>
      </c>
      <c r="C1228" s="51">
        <v>0</v>
      </c>
      <c r="D1228" s="51">
        <v>0</v>
      </c>
      <c r="E1228" s="51">
        <v>0</v>
      </c>
      <c r="F1228" s="51">
        <v>0</v>
      </c>
      <c r="G1228" s="51">
        <v>0</v>
      </c>
      <c r="H1228" s="51">
        <v>0</v>
      </c>
      <c r="I1228" s="51">
        <v>0</v>
      </c>
      <c r="J1228" s="51">
        <v>1</v>
      </c>
      <c r="K1228" s="51">
        <v>0</v>
      </c>
      <c r="L1228" s="51">
        <v>0</v>
      </c>
      <c r="M1228" s="51">
        <v>0</v>
      </c>
      <c r="N1228" s="51">
        <v>0</v>
      </c>
      <c r="O1228" s="51">
        <v>0</v>
      </c>
      <c r="P1228" s="51">
        <v>0</v>
      </c>
      <c r="Q1228" s="51">
        <v>0</v>
      </c>
      <c r="R1228" s="51">
        <v>0</v>
      </c>
      <c r="S1228" s="51">
        <v>0</v>
      </c>
      <c r="T1228" s="11">
        <f>SUM(C1228:S1228)</f>
        <v>1</v>
      </c>
    </row>
    <row r="1229" spans="1:20" ht="18" customHeight="1">
      <c r="A1229" s="105"/>
      <c r="B1229" s="52" t="s">
        <v>21</v>
      </c>
      <c r="C1229" s="53">
        <v>0</v>
      </c>
      <c r="D1229" s="53">
        <v>2</v>
      </c>
      <c r="E1229" s="53">
        <v>0</v>
      </c>
      <c r="F1229" s="53">
        <v>0</v>
      </c>
      <c r="G1229" s="53">
        <v>0</v>
      </c>
      <c r="H1229" s="53">
        <v>0</v>
      </c>
      <c r="I1229" s="53">
        <v>0</v>
      </c>
      <c r="J1229" s="53">
        <v>3</v>
      </c>
      <c r="K1229" s="53">
        <v>0</v>
      </c>
      <c r="L1229" s="53">
        <v>0</v>
      </c>
      <c r="M1229" s="53">
        <v>0</v>
      </c>
      <c r="N1229" s="53">
        <v>0</v>
      </c>
      <c r="O1229" s="53">
        <v>0</v>
      </c>
      <c r="P1229" s="53">
        <v>0</v>
      </c>
      <c r="Q1229" s="53">
        <v>0</v>
      </c>
      <c r="R1229" s="53">
        <v>0</v>
      </c>
      <c r="S1229" s="53">
        <v>0</v>
      </c>
      <c r="T1229" s="11">
        <f>SUM(C1229:S1229)</f>
        <v>5</v>
      </c>
    </row>
    <row r="1230" spans="1:20" ht="18" customHeight="1">
      <c r="A1230" s="105"/>
      <c r="B1230" s="52" t="s">
        <v>24</v>
      </c>
      <c r="C1230" s="53">
        <v>0</v>
      </c>
      <c r="D1230" s="53">
        <v>2</v>
      </c>
      <c r="E1230" s="53">
        <v>0</v>
      </c>
      <c r="F1230" s="53">
        <v>0</v>
      </c>
      <c r="G1230" s="53">
        <v>0</v>
      </c>
      <c r="H1230" s="53">
        <v>0</v>
      </c>
      <c r="I1230" s="53">
        <v>0</v>
      </c>
      <c r="J1230" s="53">
        <v>3</v>
      </c>
      <c r="K1230" s="53">
        <v>0</v>
      </c>
      <c r="L1230" s="53">
        <v>0</v>
      </c>
      <c r="M1230" s="53">
        <v>0</v>
      </c>
      <c r="N1230" s="53">
        <v>0</v>
      </c>
      <c r="O1230" s="53">
        <v>0</v>
      </c>
      <c r="P1230" s="53">
        <v>0</v>
      </c>
      <c r="Q1230" s="53">
        <v>0</v>
      </c>
      <c r="R1230" s="53">
        <v>0</v>
      </c>
      <c r="S1230" s="53">
        <v>0</v>
      </c>
      <c r="T1230" s="11">
        <f>SUM(C1230:S1230)</f>
        <v>5</v>
      </c>
    </row>
    <row r="1231" spans="1:20" ht="18" customHeight="1">
      <c r="A1231" s="105"/>
      <c r="B1231" s="52" t="s">
        <v>25</v>
      </c>
      <c r="C1231" s="53">
        <v>0</v>
      </c>
      <c r="D1231" s="53">
        <v>0</v>
      </c>
      <c r="E1231" s="53">
        <v>0</v>
      </c>
      <c r="F1231" s="53">
        <v>0</v>
      </c>
      <c r="G1231" s="53">
        <v>0</v>
      </c>
      <c r="H1231" s="53">
        <v>0</v>
      </c>
      <c r="I1231" s="53">
        <v>0</v>
      </c>
      <c r="J1231" s="53">
        <v>1</v>
      </c>
      <c r="K1231" s="53">
        <v>0</v>
      </c>
      <c r="L1231" s="53">
        <v>0</v>
      </c>
      <c r="M1231" s="53">
        <v>0</v>
      </c>
      <c r="N1231" s="53">
        <v>0</v>
      </c>
      <c r="O1231" s="53">
        <v>0</v>
      </c>
      <c r="P1231" s="53">
        <v>0</v>
      </c>
      <c r="Q1231" s="53">
        <v>0</v>
      </c>
      <c r="R1231" s="53">
        <v>0</v>
      </c>
      <c r="S1231" s="53">
        <v>0</v>
      </c>
      <c r="T1231" s="11">
        <f>SUM(C1231:S1231)</f>
        <v>1</v>
      </c>
    </row>
    <row r="1232" spans="1:20" ht="18" customHeight="1">
      <c r="A1232" s="105"/>
      <c r="B1232" s="52" t="s">
        <v>26</v>
      </c>
      <c r="C1232" s="36" t="str">
        <f>IF(C1230+C1231&gt;0, C1231/(C1230+C1231), "-")</f>
        <v>-</v>
      </c>
      <c r="D1232" s="36">
        <f t="shared" ref="D1232:T1232" si="461">IF(D1230+D1231&gt;0, D1231/(D1230+D1231), "-")</f>
        <v>0</v>
      </c>
      <c r="E1232" s="36" t="str">
        <f t="shared" si="461"/>
        <v>-</v>
      </c>
      <c r="F1232" s="36" t="str">
        <f t="shared" si="461"/>
        <v>-</v>
      </c>
      <c r="G1232" s="36" t="str">
        <f t="shared" si="461"/>
        <v>-</v>
      </c>
      <c r="H1232" s="36" t="str">
        <f t="shared" si="461"/>
        <v>-</v>
      </c>
      <c r="I1232" s="36" t="str">
        <f t="shared" si="461"/>
        <v>-</v>
      </c>
      <c r="J1232" s="36">
        <f t="shared" si="461"/>
        <v>0.25</v>
      </c>
      <c r="K1232" s="36" t="str">
        <f t="shared" si="461"/>
        <v>-</v>
      </c>
      <c r="L1232" s="36" t="str">
        <f t="shared" si="461"/>
        <v>-</v>
      </c>
      <c r="M1232" s="36" t="str">
        <f t="shared" si="461"/>
        <v>-</v>
      </c>
      <c r="N1232" s="36" t="str">
        <f t="shared" si="461"/>
        <v>-</v>
      </c>
      <c r="O1232" s="36" t="str">
        <f t="shared" si="461"/>
        <v>-</v>
      </c>
      <c r="P1232" s="36" t="str">
        <f t="shared" si="461"/>
        <v>-</v>
      </c>
      <c r="Q1232" s="36" t="str">
        <f t="shared" si="461"/>
        <v>-</v>
      </c>
      <c r="R1232" s="36" t="str">
        <f t="shared" si="461"/>
        <v>-</v>
      </c>
      <c r="S1232" s="36" t="str">
        <f t="shared" si="461"/>
        <v>-</v>
      </c>
      <c r="T1232" s="40">
        <f t="shared" si="461"/>
        <v>0.16666666666666666</v>
      </c>
    </row>
    <row r="1233" spans="1:20" ht="18" customHeight="1">
      <c r="A1233" s="105"/>
      <c r="B1233" s="52" t="s">
        <v>22</v>
      </c>
      <c r="C1233" s="53">
        <v>0</v>
      </c>
      <c r="D1233" s="53">
        <v>2</v>
      </c>
      <c r="E1233" s="53">
        <v>0</v>
      </c>
      <c r="F1233" s="54">
        <v>0</v>
      </c>
      <c r="G1233" s="53">
        <v>0</v>
      </c>
      <c r="H1233" s="53">
        <v>0</v>
      </c>
      <c r="I1233" s="53">
        <v>0</v>
      </c>
      <c r="J1233" s="53">
        <v>4</v>
      </c>
      <c r="K1233" s="53">
        <v>0</v>
      </c>
      <c r="L1233" s="53">
        <v>0</v>
      </c>
      <c r="M1233" s="53">
        <v>0</v>
      </c>
      <c r="N1233" s="53">
        <v>0</v>
      </c>
      <c r="O1233" s="53">
        <v>0</v>
      </c>
      <c r="P1233" s="53">
        <v>0</v>
      </c>
      <c r="Q1233" s="53">
        <v>0</v>
      </c>
      <c r="R1233" s="53">
        <v>0</v>
      </c>
      <c r="S1233" s="53">
        <v>0</v>
      </c>
      <c r="T1233" s="11">
        <f>SUM(C1233:S1233)</f>
        <v>6</v>
      </c>
    </row>
    <row r="1234" spans="1:20" ht="18" customHeight="1">
      <c r="A1234" s="105"/>
      <c r="B1234" s="52" t="s">
        <v>23</v>
      </c>
      <c r="C1234" s="37" t="str">
        <f>IF(C1233&gt;0,(C1228+C1229)/C1233, "-")</f>
        <v>-</v>
      </c>
      <c r="D1234" s="37">
        <f t="shared" ref="D1234:S1234" si="462">IF(D1233&gt;0,(D1228+D1229)/D1233, "-")</f>
        <v>1</v>
      </c>
      <c r="E1234" s="37" t="str">
        <f t="shared" si="462"/>
        <v>-</v>
      </c>
      <c r="F1234" s="37" t="str">
        <f t="shared" si="462"/>
        <v>-</v>
      </c>
      <c r="G1234" s="37" t="str">
        <f t="shared" si="462"/>
        <v>-</v>
      </c>
      <c r="H1234" s="37" t="str">
        <f t="shared" si="462"/>
        <v>-</v>
      </c>
      <c r="I1234" s="37" t="str">
        <f t="shared" si="462"/>
        <v>-</v>
      </c>
      <c r="J1234" s="37">
        <f t="shared" si="462"/>
        <v>1</v>
      </c>
      <c r="K1234" s="37" t="str">
        <f t="shared" si="462"/>
        <v>-</v>
      </c>
      <c r="L1234" s="37" t="str">
        <f t="shared" si="462"/>
        <v>-</v>
      </c>
      <c r="M1234" s="37" t="str">
        <f t="shared" si="462"/>
        <v>-</v>
      </c>
      <c r="N1234" s="37" t="str">
        <f t="shared" si="462"/>
        <v>-</v>
      </c>
      <c r="O1234" s="37" t="str">
        <f t="shared" si="462"/>
        <v>-</v>
      </c>
      <c r="P1234" s="37" t="str">
        <f t="shared" si="462"/>
        <v>-</v>
      </c>
      <c r="Q1234" s="37" t="str">
        <f t="shared" si="462"/>
        <v>-</v>
      </c>
      <c r="R1234" s="37" t="str">
        <f t="shared" si="462"/>
        <v>-</v>
      </c>
      <c r="S1234" s="37" t="str">
        <f t="shared" si="462"/>
        <v>-</v>
      </c>
      <c r="T1234" s="44">
        <f>IF(T1233&gt;0,(T1228+T1229)/T1233, "-")</f>
        <v>1</v>
      </c>
    </row>
    <row r="1235" spans="1:20" ht="18" customHeight="1">
      <c r="A1235" s="106"/>
      <c r="B1235" s="52" t="s">
        <v>44</v>
      </c>
      <c r="C1235" s="57" t="s">
        <v>43</v>
      </c>
      <c r="D1235" s="58">
        <v>0.5</v>
      </c>
      <c r="E1235" s="57" t="s">
        <v>43</v>
      </c>
      <c r="F1235" s="57" t="s">
        <v>43</v>
      </c>
      <c r="G1235" s="57" t="s">
        <v>43</v>
      </c>
      <c r="H1235" s="57" t="s">
        <v>43</v>
      </c>
      <c r="I1235" s="57" t="s">
        <v>43</v>
      </c>
      <c r="J1235" s="58">
        <v>0.5</v>
      </c>
      <c r="K1235" s="57" t="s">
        <v>43</v>
      </c>
      <c r="L1235" s="57" t="s">
        <v>43</v>
      </c>
      <c r="M1235" s="57" t="s">
        <v>43</v>
      </c>
      <c r="N1235" s="57" t="s">
        <v>43</v>
      </c>
      <c r="O1235" s="57" t="s">
        <v>43</v>
      </c>
      <c r="P1235" s="57" t="s">
        <v>43</v>
      </c>
      <c r="Q1235" s="57" t="s">
        <v>43</v>
      </c>
      <c r="R1235" s="57" t="s">
        <v>43</v>
      </c>
      <c r="S1235" s="57" t="s">
        <v>43</v>
      </c>
      <c r="T1235" s="59">
        <v>0.5</v>
      </c>
    </row>
    <row r="1236" spans="1:20" ht="18" customHeight="1">
      <c r="A1236" s="104">
        <v>44788</v>
      </c>
      <c r="B1236" s="50" t="s">
        <v>20</v>
      </c>
      <c r="C1236" s="51">
        <v>0</v>
      </c>
      <c r="D1236" s="51">
        <v>0</v>
      </c>
      <c r="E1236" s="51">
        <v>0</v>
      </c>
      <c r="F1236" s="51">
        <v>0</v>
      </c>
      <c r="G1236" s="51">
        <v>0</v>
      </c>
      <c r="H1236" s="51">
        <v>0</v>
      </c>
      <c r="I1236" s="51">
        <v>0</v>
      </c>
      <c r="J1236" s="51">
        <v>0</v>
      </c>
      <c r="K1236" s="51">
        <v>0</v>
      </c>
      <c r="L1236" s="51">
        <v>0</v>
      </c>
      <c r="M1236" s="51">
        <v>0</v>
      </c>
      <c r="N1236" s="51">
        <v>0</v>
      </c>
      <c r="O1236" s="51">
        <v>0</v>
      </c>
      <c r="P1236" s="51">
        <v>0</v>
      </c>
      <c r="Q1236" s="51">
        <v>0</v>
      </c>
      <c r="R1236" s="51">
        <v>0</v>
      </c>
      <c r="S1236" s="51">
        <v>0</v>
      </c>
      <c r="T1236" s="11">
        <f>SUM(C1236:S1236)</f>
        <v>0</v>
      </c>
    </row>
    <row r="1237" spans="1:20" ht="18" customHeight="1">
      <c r="A1237" s="105"/>
      <c r="B1237" s="52" t="s">
        <v>21</v>
      </c>
      <c r="C1237" s="53">
        <v>0</v>
      </c>
      <c r="D1237" s="53">
        <v>1</v>
      </c>
      <c r="E1237" s="53">
        <v>0</v>
      </c>
      <c r="F1237" s="53">
        <v>0</v>
      </c>
      <c r="G1237" s="53">
        <v>0</v>
      </c>
      <c r="H1237" s="53">
        <v>0</v>
      </c>
      <c r="I1237" s="53">
        <v>0</v>
      </c>
      <c r="J1237" s="53">
        <v>2</v>
      </c>
      <c r="K1237" s="53">
        <v>0</v>
      </c>
      <c r="L1237" s="53">
        <v>0</v>
      </c>
      <c r="M1237" s="53">
        <v>0</v>
      </c>
      <c r="N1237" s="53">
        <v>0</v>
      </c>
      <c r="O1237" s="53">
        <v>0</v>
      </c>
      <c r="P1237" s="53">
        <v>0</v>
      </c>
      <c r="Q1237" s="53">
        <v>0</v>
      </c>
      <c r="R1237" s="53">
        <v>0</v>
      </c>
      <c r="S1237" s="53">
        <v>0</v>
      </c>
      <c r="T1237" s="11">
        <f>SUM(C1237:S1237)</f>
        <v>3</v>
      </c>
    </row>
    <row r="1238" spans="1:20" ht="18" customHeight="1">
      <c r="A1238" s="105"/>
      <c r="B1238" s="52" t="s">
        <v>24</v>
      </c>
      <c r="C1238" s="53">
        <v>0</v>
      </c>
      <c r="D1238" s="53">
        <v>1</v>
      </c>
      <c r="E1238" s="53">
        <v>0</v>
      </c>
      <c r="F1238" s="53">
        <v>0</v>
      </c>
      <c r="G1238" s="53">
        <v>0</v>
      </c>
      <c r="H1238" s="53">
        <v>0</v>
      </c>
      <c r="I1238" s="53">
        <v>0</v>
      </c>
      <c r="J1238" s="53">
        <v>2</v>
      </c>
      <c r="K1238" s="53">
        <v>0</v>
      </c>
      <c r="L1238" s="53">
        <v>0</v>
      </c>
      <c r="M1238" s="53">
        <v>0</v>
      </c>
      <c r="N1238" s="53">
        <v>0</v>
      </c>
      <c r="O1238" s="53">
        <v>0</v>
      </c>
      <c r="P1238" s="53">
        <v>0</v>
      </c>
      <c r="Q1238" s="53">
        <v>0</v>
      </c>
      <c r="R1238" s="53">
        <v>0</v>
      </c>
      <c r="S1238" s="53">
        <v>0</v>
      </c>
      <c r="T1238" s="11">
        <f>SUM(C1238:S1238)</f>
        <v>3</v>
      </c>
    </row>
    <row r="1239" spans="1:20" ht="18" customHeight="1">
      <c r="A1239" s="105"/>
      <c r="B1239" s="52" t="s">
        <v>25</v>
      </c>
      <c r="C1239" s="53">
        <v>0</v>
      </c>
      <c r="D1239" s="53">
        <v>0</v>
      </c>
      <c r="E1239" s="53">
        <v>0</v>
      </c>
      <c r="F1239" s="53">
        <v>0</v>
      </c>
      <c r="G1239" s="53">
        <v>0</v>
      </c>
      <c r="H1239" s="53">
        <v>0</v>
      </c>
      <c r="I1239" s="53">
        <v>0</v>
      </c>
      <c r="J1239" s="53">
        <v>0</v>
      </c>
      <c r="K1239" s="53">
        <v>0</v>
      </c>
      <c r="L1239" s="53">
        <v>0</v>
      </c>
      <c r="M1239" s="53">
        <v>0</v>
      </c>
      <c r="N1239" s="53">
        <v>0</v>
      </c>
      <c r="O1239" s="53">
        <v>0</v>
      </c>
      <c r="P1239" s="53">
        <v>0</v>
      </c>
      <c r="Q1239" s="53">
        <v>0</v>
      </c>
      <c r="R1239" s="53">
        <v>0</v>
      </c>
      <c r="S1239" s="53">
        <v>0</v>
      </c>
      <c r="T1239" s="11">
        <f>SUM(C1239:S1239)</f>
        <v>0</v>
      </c>
    </row>
    <row r="1240" spans="1:20" ht="18" customHeight="1">
      <c r="A1240" s="105"/>
      <c r="B1240" s="52" t="s">
        <v>26</v>
      </c>
      <c r="C1240" s="36" t="str">
        <f>IF(C1238+C1239&gt;0, C1239/(C1238+C1239), "-")</f>
        <v>-</v>
      </c>
      <c r="D1240" s="36">
        <f t="shared" ref="D1240:T1240" si="463">IF(D1238+D1239&gt;0, D1239/(D1238+D1239), "-")</f>
        <v>0</v>
      </c>
      <c r="E1240" s="36" t="str">
        <f t="shared" si="463"/>
        <v>-</v>
      </c>
      <c r="F1240" s="36" t="str">
        <f t="shared" si="463"/>
        <v>-</v>
      </c>
      <c r="G1240" s="36" t="str">
        <f t="shared" si="463"/>
        <v>-</v>
      </c>
      <c r="H1240" s="36" t="str">
        <f t="shared" si="463"/>
        <v>-</v>
      </c>
      <c r="I1240" s="36" t="str">
        <f t="shared" si="463"/>
        <v>-</v>
      </c>
      <c r="J1240" s="36">
        <f t="shared" si="463"/>
        <v>0</v>
      </c>
      <c r="K1240" s="36" t="str">
        <f t="shared" si="463"/>
        <v>-</v>
      </c>
      <c r="L1240" s="36" t="str">
        <f t="shared" si="463"/>
        <v>-</v>
      </c>
      <c r="M1240" s="36" t="str">
        <f t="shared" si="463"/>
        <v>-</v>
      </c>
      <c r="N1240" s="36" t="str">
        <f t="shared" si="463"/>
        <v>-</v>
      </c>
      <c r="O1240" s="36" t="str">
        <f t="shared" si="463"/>
        <v>-</v>
      </c>
      <c r="P1240" s="36" t="str">
        <f t="shared" si="463"/>
        <v>-</v>
      </c>
      <c r="Q1240" s="36" t="str">
        <f t="shared" si="463"/>
        <v>-</v>
      </c>
      <c r="R1240" s="36" t="str">
        <f t="shared" si="463"/>
        <v>-</v>
      </c>
      <c r="S1240" s="36" t="str">
        <f t="shared" si="463"/>
        <v>-</v>
      </c>
      <c r="T1240" s="40">
        <f t="shared" si="463"/>
        <v>0</v>
      </c>
    </row>
    <row r="1241" spans="1:20" ht="18" customHeight="1">
      <c r="A1241" s="105"/>
      <c r="B1241" s="52" t="s">
        <v>22</v>
      </c>
      <c r="C1241" s="53">
        <v>0</v>
      </c>
      <c r="D1241" s="53">
        <v>1</v>
      </c>
      <c r="E1241" s="53">
        <v>0</v>
      </c>
      <c r="F1241" s="54">
        <v>0</v>
      </c>
      <c r="G1241" s="53">
        <v>0</v>
      </c>
      <c r="H1241" s="53">
        <v>0</v>
      </c>
      <c r="I1241" s="53">
        <v>0</v>
      </c>
      <c r="J1241" s="53">
        <v>2</v>
      </c>
      <c r="K1241" s="53">
        <v>0</v>
      </c>
      <c r="L1241" s="53">
        <v>0</v>
      </c>
      <c r="M1241" s="53">
        <v>0</v>
      </c>
      <c r="N1241" s="53">
        <v>0</v>
      </c>
      <c r="O1241" s="53">
        <v>0</v>
      </c>
      <c r="P1241" s="53">
        <v>0</v>
      </c>
      <c r="Q1241" s="53">
        <v>0</v>
      </c>
      <c r="R1241" s="53">
        <v>0</v>
      </c>
      <c r="S1241" s="53">
        <v>0</v>
      </c>
      <c r="T1241" s="11">
        <f>SUM(C1241:S1241)</f>
        <v>3</v>
      </c>
    </row>
    <row r="1242" spans="1:20" ht="18" customHeight="1">
      <c r="A1242" s="105"/>
      <c r="B1242" s="52" t="s">
        <v>23</v>
      </c>
      <c r="C1242" s="37" t="str">
        <f>IF(C1241&gt;0,(C1236+C1237)/C1241, "-")</f>
        <v>-</v>
      </c>
      <c r="D1242" s="37">
        <f t="shared" ref="D1242:S1242" si="464">IF(D1241&gt;0,(D1236+D1237)/D1241, "-")</f>
        <v>1</v>
      </c>
      <c r="E1242" s="37" t="str">
        <f t="shared" si="464"/>
        <v>-</v>
      </c>
      <c r="F1242" s="37" t="str">
        <f t="shared" si="464"/>
        <v>-</v>
      </c>
      <c r="G1242" s="37" t="str">
        <f t="shared" si="464"/>
        <v>-</v>
      </c>
      <c r="H1242" s="37" t="str">
        <f t="shared" si="464"/>
        <v>-</v>
      </c>
      <c r="I1242" s="37" t="str">
        <f t="shared" si="464"/>
        <v>-</v>
      </c>
      <c r="J1242" s="37">
        <f t="shared" si="464"/>
        <v>1</v>
      </c>
      <c r="K1242" s="37" t="str">
        <f t="shared" si="464"/>
        <v>-</v>
      </c>
      <c r="L1242" s="37" t="str">
        <f t="shared" si="464"/>
        <v>-</v>
      </c>
      <c r="M1242" s="37" t="str">
        <f t="shared" si="464"/>
        <v>-</v>
      </c>
      <c r="N1242" s="37" t="str">
        <f t="shared" si="464"/>
        <v>-</v>
      </c>
      <c r="O1242" s="37" t="str">
        <f t="shared" si="464"/>
        <v>-</v>
      </c>
      <c r="P1242" s="37" t="str">
        <f t="shared" si="464"/>
        <v>-</v>
      </c>
      <c r="Q1242" s="37" t="str">
        <f t="shared" si="464"/>
        <v>-</v>
      </c>
      <c r="R1242" s="37" t="str">
        <f t="shared" si="464"/>
        <v>-</v>
      </c>
      <c r="S1242" s="37" t="str">
        <f t="shared" si="464"/>
        <v>-</v>
      </c>
      <c r="T1242" s="44">
        <f>IF(T1241&gt;0,(T1236+T1237)/T1241, "-")</f>
        <v>1</v>
      </c>
    </row>
    <row r="1243" spans="1:20" ht="18" customHeight="1">
      <c r="A1243" s="106"/>
      <c r="B1243" s="52" t="s">
        <v>44</v>
      </c>
      <c r="C1243" s="57" t="s">
        <v>43</v>
      </c>
      <c r="D1243" s="58">
        <v>0</v>
      </c>
      <c r="E1243" s="57" t="s">
        <v>43</v>
      </c>
      <c r="F1243" s="57" t="s">
        <v>43</v>
      </c>
      <c r="G1243" s="57" t="s">
        <v>43</v>
      </c>
      <c r="H1243" s="57" t="s">
        <v>43</v>
      </c>
      <c r="I1243" s="57" t="s">
        <v>43</v>
      </c>
      <c r="J1243" s="58">
        <v>1</v>
      </c>
      <c r="K1243" s="57" t="s">
        <v>43</v>
      </c>
      <c r="L1243" s="57" t="s">
        <v>43</v>
      </c>
      <c r="M1243" s="57" t="s">
        <v>43</v>
      </c>
      <c r="N1243" s="57" t="s">
        <v>43</v>
      </c>
      <c r="O1243" s="57" t="s">
        <v>43</v>
      </c>
      <c r="P1243" s="57" t="s">
        <v>43</v>
      </c>
      <c r="Q1243" s="57" t="s">
        <v>43</v>
      </c>
      <c r="R1243" s="57" t="s">
        <v>43</v>
      </c>
      <c r="S1243" s="57" t="s">
        <v>43</v>
      </c>
      <c r="T1243" s="59">
        <v>0.66669999999999996</v>
      </c>
    </row>
    <row r="1244" spans="1:20" ht="18" customHeight="1">
      <c r="A1244" s="104">
        <v>44789</v>
      </c>
      <c r="B1244" s="50" t="s">
        <v>20</v>
      </c>
      <c r="C1244" s="51">
        <v>0</v>
      </c>
      <c r="D1244" s="51">
        <v>0</v>
      </c>
      <c r="E1244" s="51">
        <v>0</v>
      </c>
      <c r="F1244" s="51">
        <v>0</v>
      </c>
      <c r="G1244" s="51">
        <v>0</v>
      </c>
      <c r="H1244" s="51">
        <v>0</v>
      </c>
      <c r="I1244" s="51">
        <v>0</v>
      </c>
      <c r="J1244" s="51">
        <v>0</v>
      </c>
      <c r="K1244" s="51">
        <v>0</v>
      </c>
      <c r="L1244" s="51">
        <v>0</v>
      </c>
      <c r="M1244" s="51">
        <v>0</v>
      </c>
      <c r="N1244" s="51">
        <v>0</v>
      </c>
      <c r="O1244" s="51">
        <v>0</v>
      </c>
      <c r="P1244" s="51">
        <v>0</v>
      </c>
      <c r="Q1244" s="51">
        <v>0</v>
      </c>
      <c r="R1244" s="51">
        <v>0</v>
      </c>
      <c r="S1244" s="51">
        <v>0</v>
      </c>
      <c r="T1244" s="11">
        <f>SUM(C1244:S1244)</f>
        <v>0</v>
      </c>
    </row>
    <row r="1245" spans="1:20" ht="18" customHeight="1">
      <c r="A1245" s="105"/>
      <c r="B1245" s="52" t="s">
        <v>21</v>
      </c>
      <c r="C1245" s="53">
        <v>0</v>
      </c>
      <c r="D1245" s="53">
        <v>4</v>
      </c>
      <c r="E1245" s="53">
        <v>0</v>
      </c>
      <c r="F1245" s="53">
        <v>0</v>
      </c>
      <c r="G1245" s="53">
        <v>0</v>
      </c>
      <c r="H1245" s="53">
        <v>0</v>
      </c>
      <c r="I1245" s="53">
        <v>0</v>
      </c>
      <c r="J1245" s="53">
        <v>0</v>
      </c>
      <c r="K1245" s="53">
        <v>0</v>
      </c>
      <c r="L1245" s="53">
        <v>0</v>
      </c>
      <c r="M1245" s="53">
        <v>0</v>
      </c>
      <c r="N1245" s="53">
        <v>0</v>
      </c>
      <c r="O1245" s="53">
        <v>0</v>
      </c>
      <c r="P1245" s="53">
        <v>0</v>
      </c>
      <c r="Q1245" s="53">
        <v>0</v>
      </c>
      <c r="R1245" s="53">
        <v>0</v>
      </c>
      <c r="S1245" s="53">
        <v>0</v>
      </c>
      <c r="T1245" s="11">
        <f>SUM(C1245:S1245)</f>
        <v>4</v>
      </c>
    </row>
    <row r="1246" spans="1:20" ht="18" customHeight="1">
      <c r="A1246" s="105"/>
      <c r="B1246" s="52" t="s">
        <v>24</v>
      </c>
      <c r="C1246" s="53">
        <v>0</v>
      </c>
      <c r="D1246" s="53">
        <v>4</v>
      </c>
      <c r="E1246" s="53">
        <v>0</v>
      </c>
      <c r="F1246" s="53">
        <v>0</v>
      </c>
      <c r="G1246" s="53">
        <v>0</v>
      </c>
      <c r="H1246" s="53">
        <v>0</v>
      </c>
      <c r="I1246" s="53">
        <v>0</v>
      </c>
      <c r="J1246" s="53">
        <v>0</v>
      </c>
      <c r="K1246" s="53">
        <v>0</v>
      </c>
      <c r="L1246" s="53">
        <v>0</v>
      </c>
      <c r="M1246" s="53">
        <v>0</v>
      </c>
      <c r="N1246" s="53">
        <v>0</v>
      </c>
      <c r="O1246" s="53">
        <v>0</v>
      </c>
      <c r="P1246" s="53">
        <v>0</v>
      </c>
      <c r="Q1246" s="53">
        <v>0</v>
      </c>
      <c r="R1246" s="53">
        <v>0</v>
      </c>
      <c r="S1246" s="53">
        <v>0</v>
      </c>
      <c r="T1246" s="11">
        <f>SUM(C1246:S1246)</f>
        <v>4</v>
      </c>
    </row>
    <row r="1247" spans="1:20" ht="18" customHeight="1">
      <c r="A1247" s="105"/>
      <c r="B1247" s="52" t="s">
        <v>25</v>
      </c>
      <c r="C1247" s="53">
        <v>0</v>
      </c>
      <c r="D1247" s="53">
        <v>0</v>
      </c>
      <c r="E1247" s="53">
        <v>0</v>
      </c>
      <c r="F1247" s="53">
        <v>0</v>
      </c>
      <c r="G1247" s="53">
        <v>0</v>
      </c>
      <c r="H1247" s="53">
        <v>0</v>
      </c>
      <c r="I1247" s="53">
        <v>0</v>
      </c>
      <c r="J1247" s="53">
        <v>0</v>
      </c>
      <c r="K1247" s="53">
        <v>0</v>
      </c>
      <c r="L1247" s="53">
        <v>0</v>
      </c>
      <c r="M1247" s="53">
        <v>0</v>
      </c>
      <c r="N1247" s="53">
        <v>0</v>
      </c>
      <c r="O1247" s="53">
        <v>0</v>
      </c>
      <c r="P1247" s="53">
        <v>0</v>
      </c>
      <c r="Q1247" s="53">
        <v>0</v>
      </c>
      <c r="R1247" s="53">
        <v>0</v>
      </c>
      <c r="S1247" s="53">
        <v>0</v>
      </c>
      <c r="T1247" s="11">
        <f>SUM(C1247:S1247)</f>
        <v>0</v>
      </c>
    </row>
    <row r="1248" spans="1:20" ht="18" customHeight="1">
      <c r="A1248" s="105"/>
      <c r="B1248" s="52" t="s">
        <v>26</v>
      </c>
      <c r="C1248" s="36" t="str">
        <f>IF(C1246+C1247&gt;0, C1247/(C1246+C1247), "-")</f>
        <v>-</v>
      </c>
      <c r="D1248" s="36">
        <f t="shared" ref="D1248:T1248" si="465">IF(D1246+D1247&gt;0, D1247/(D1246+D1247), "-")</f>
        <v>0</v>
      </c>
      <c r="E1248" s="36" t="str">
        <f t="shared" si="465"/>
        <v>-</v>
      </c>
      <c r="F1248" s="36" t="str">
        <f t="shared" si="465"/>
        <v>-</v>
      </c>
      <c r="G1248" s="36" t="str">
        <f t="shared" si="465"/>
        <v>-</v>
      </c>
      <c r="H1248" s="36" t="str">
        <f t="shared" si="465"/>
        <v>-</v>
      </c>
      <c r="I1248" s="36" t="str">
        <f t="shared" si="465"/>
        <v>-</v>
      </c>
      <c r="J1248" s="36" t="str">
        <f t="shared" si="465"/>
        <v>-</v>
      </c>
      <c r="K1248" s="36" t="str">
        <f t="shared" si="465"/>
        <v>-</v>
      </c>
      <c r="L1248" s="36" t="str">
        <f t="shared" si="465"/>
        <v>-</v>
      </c>
      <c r="M1248" s="36" t="str">
        <f t="shared" si="465"/>
        <v>-</v>
      </c>
      <c r="N1248" s="36" t="str">
        <f t="shared" si="465"/>
        <v>-</v>
      </c>
      <c r="O1248" s="36" t="str">
        <f t="shared" si="465"/>
        <v>-</v>
      </c>
      <c r="P1248" s="36" t="str">
        <f t="shared" si="465"/>
        <v>-</v>
      </c>
      <c r="Q1248" s="36" t="str">
        <f t="shared" si="465"/>
        <v>-</v>
      </c>
      <c r="R1248" s="36" t="str">
        <f t="shared" si="465"/>
        <v>-</v>
      </c>
      <c r="S1248" s="36" t="str">
        <f t="shared" si="465"/>
        <v>-</v>
      </c>
      <c r="T1248" s="40">
        <f t="shared" si="465"/>
        <v>0</v>
      </c>
    </row>
    <row r="1249" spans="1:20" ht="18" customHeight="1">
      <c r="A1249" s="105"/>
      <c r="B1249" s="52" t="s">
        <v>22</v>
      </c>
      <c r="C1249" s="53">
        <v>0</v>
      </c>
      <c r="D1249" s="53">
        <v>3</v>
      </c>
      <c r="E1249" s="53">
        <v>0</v>
      </c>
      <c r="F1249" s="54">
        <v>0</v>
      </c>
      <c r="G1249" s="53">
        <v>0</v>
      </c>
      <c r="H1249" s="53">
        <v>0</v>
      </c>
      <c r="I1249" s="53">
        <v>0</v>
      </c>
      <c r="J1249" s="53">
        <v>0</v>
      </c>
      <c r="K1249" s="53">
        <v>0</v>
      </c>
      <c r="L1249" s="53">
        <v>0</v>
      </c>
      <c r="M1249" s="53">
        <v>0</v>
      </c>
      <c r="N1249" s="53">
        <v>0</v>
      </c>
      <c r="O1249" s="53">
        <v>0</v>
      </c>
      <c r="P1249" s="53">
        <v>0</v>
      </c>
      <c r="Q1249" s="53">
        <v>0</v>
      </c>
      <c r="R1249" s="53">
        <v>0</v>
      </c>
      <c r="S1249" s="53">
        <v>0</v>
      </c>
      <c r="T1249" s="11">
        <f>SUM(C1249:S1249)</f>
        <v>3</v>
      </c>
    </row>
    <row r="1250" spans="1:20" ht="18" customHeight="1">
      <c r="A1250" s="105"/>
      <c r="B1250" s="52" t="s">
        <v>23</v>
      </c>
      <c r="C1250" s="37" t="str">
        <f>IF(C1249&gt;0,(C1244+C1245)/C1249, "-")</f>
        <v>-</v>
      </c>
      <c r="D1250" s="37">
        <f t="shared" ref="D1250:S1250" si="466">IF(D1249&gt;0,(D1244+D1245)/D1249, "-")</f>
        <v>1.3333333333333333</v>
      </c>
      <c r="E1250" s="37" t="str">
        <f t="shared" si="466"/>
        <v>-</v>
      </c>
      <c r="F1250" s="37" t="str">
        <f t="shared" si="466"/>
        <v>-</v>
      </c>
      <c r="G1250" s="37" t="str">
        <f t="shared" si="466"/>
        <v>-</v>
      </c>
      <c r="H1250" s="37" t="str">
        <f t="shared" si="466"/>
        <v>-</v>
      </c>
      <c r="I1250" s="37" t="str">
        <f t="shared" si="466"/>
        <v>-</v>
      </c>
      <c r="J1250" s="37" t="str">
        <f t="shared" si="466"/>
        <v>-</v>
      </c>
      <c r="K1250" s="37" t="str">
        <f t="shared" si="466"/>
        <v>-</v>
      </c>
      <c r="L1250" s="37" t="str">
        <f t="shared" si="466"/>
        <v>-</v>
      </c>
      <c r="M1250" s="37" t="str">
        <f t="shared" si="466"/>
        <v>-</v>
      </c>
      <c r="N1250" s="37" t="str">
        <f t="shared" si="466"/>
        <v>-</v>
      </c>
      <c r="O1250" s="37" t="str">
        <f t="shared" si="466"/>
        <v>-</v>
      </c>
      <c r="P1250" s="37" t="str">
        <f t="shared" si="466"/>
        <v>-</v>
      </c>
      <c r="Q1250" s="37" t="str">
        <f t="shared" si="466"/>
        <v>-</v>
      </c>
      <c r="R1250" s="37" t="str">
        <f t="shared" si="466"/>
        <v>-</v>
      </c>
      <c r="S1250" s="37" t="str">
        <f t="shared" si="466"/>
        <v>-</v>
      </c>
      <c r="T1250" s="44">
        <f>IF(T1249&gt;0,(T1244+T1245)/T1249, "-")</f>
        <v>1.3333333333333333</v>
      </c>
    </row>
    <row r="1251" spans="1:20" ht="18" customHeight="1">
      <c r="A1251" s="106"/>
      <c r="B1251" s="52" t="s">
        <v>44</v>
      </c>
      <c r="C1251" s="57" t="s">
        <v>43</v>
      </c>
      <c r="D1251" s="58">
        <v>0.66669999999999996</v>
      </c>
      <c r="E1251" s="57" t="s">
        <v>43</v>
      </c>
      <c r="F1251" s="57" t="s">
        <v>43</v>
      </c>
      <c r="G1251" s="57" t="s">
        <v>43</v>
      </c>
      <c r="H1251" s="57" t="s">
        <v>43</v>
      </c>
      <c r="I1251" s="57" t="s">
        <v>43</v>
      </c>
      <c r="J1251" s="57" t="s">
        <v>43</v>
      </c>
      <c r="K1251" s="57" t="s">
        <v>43</v>
      </c>
      <c r="L1251" s="57" t="s">
        <v>43</v>
      </c>
      <c r="M1251" s="57" t="s">
        <v>43</v>
      </c>
      <c r="N1251" s="57" t="s">
        <v>43</v>
      </c>
      <c r="O1251" s="57" t="s">
        <v>43</v>
      </c>
      <c r="P1251" s="57" t="s">
        <v>43</v>
      </c>
      <c r="Q1251" s="57" t="s">
        <v>43</v>
      </c>
      <c r="R1251" s="57" t="s">
        <v>43</v>
      </c>
      <c r="S1251" s="57" t="s">
        <v>43</v>
      </c>
      <c r="T1251" s="59">
        <v>0.66669999999999996</v>
      </c>
    </row>
    <row r="1252" spans="1:20" ht="18" customHeight="1">
      <c r="A1252" s="104">
        <v>44790</v>
      </c>
      <c r="B1252" s="50" t="s">
        <v>20</v>
      </c>
      <c r="C1252" s="51">
        <v>0</v>
      </c>
      <c r="D1252" s="51">
        <v>0</v>
      </c>
      <c r="E1252" s="51">
        <v>0</v>
      </c>
      <c r="F1252" s="51">
        <v>0</v>
      </c>
      <c r="G1252" s="51">
        <v>0</v>
      </c>
      <c r="H1252" s="51">
        <v>0</v>
      </c>
      <c r="I1252" s="51">
        <v>0</v>
      </c>
      <c r="J1252" s="51">
        <v>0</v>
      </c>
      <c r="K1252" s="51">
        <v>0</v>
      </c>
      <c r="L1252" s="51">
        <v>0</v>
      </c>
      <c r="M1252" s="51">
        <v>0</v>
      </c>
      <c r="N1252" s="51">
        <v>0</v>
      </c>
      <c r="O1252" s="51">
        <v>0</v>
      </c>
      <c r="P1252" s="51">
        <v>0</v>
      </c>
      <c r="Q1252" s="51">
        <v>0</v>
      </c>
      <c r="R1252" s="51">
        <v>0</v>
      </c>
      <c r="S1252" s="51">
        <v>0</v>
      </c>
      <c r="T1252" s="11">
        <f>SUM(C1252:S1252)</f>
        <v>0</v>
      </c>
    </row>
    <row r="1253" spans="1:20" ht="18" customHeight="1">
      <c r="A1253" s="105"/>
      <c r="B1253" s="52" t="s">
        <v>21</v>
      </c>
      <c r="C1253" s="53">
        <v>1</v>
      </c>
      <c r="D1253" s="53">
        <v>1</v>
      </c>
      <c r="E1253" s="53">
        <v>0</v>
      </c>
      <c r="F1253" s="53">
        <v>0</v>
      </c>
      <c r="G1253" s="53">
        <v>0</v>
      </c>
      <c r="H1253" s="53">
        <v>1</v>
      </c>
      <c r="I1253" s="53">
        <v>0</v>
      </c>
      <c r="J1253" s="53">
        <v>0</v>
      </c>
      <c r="K1253" s="53">
        <v>0</v>
      </c>
      <c r="L1253" s="53">
        <v>0</v>
      </c>
      <c r="M1253" s="53">
        <v>1</v>
      </c>
      <c r="N1253" s="53">
        <v>0</v>
      </c>
      <c r="O1253" s="53">
        <v>0</v>
      </c>
      <c r="P1253" s="53">
        <v>0</v>
      </c>
      <c r="Q1253" s="53">
        <v>0</v>
      </c>
      <c r="R1253" s="53">
        <v>0</v>
      </c>
      <c r="S1253" s="53">
        <v>0</v>
      </c>
      <c r="T1253" s="11">
        <f>SUM(C1253:S1253)</f>
        <v>4</v>
      </c>
    </row>
    <row r="1254" spans="1:20" ht="18" customHeight="1">
      <c r="A1254" s="105"/>
      <c r="B1254" s="52" t="s">
        <v>24</v>
      </c>
      <c r="C1254" s="53">
        <v>0</v>
      </c>
      <c r="D1254" s="53">
        <v>1</v>
      </c>
      <c r="E1254" s="53">
        <v>0</v>
      </c>
      <c r="F1254" s="53">
        <v>0</v>
      </c>
      <c r="G1254" s="53">
        <v>0</v>
      </c>
      <c r="H1254" s="53">
        <v>0</v>
      </c>
      <c r="I1254" s="53">
        <v>0</v>
      </c>
      <c r="J1254" s="53">
        <v>0</v>
      </c>
      <c r="K1254" s="53">
        <v>0</v>
      </c>
      <c r="L1254" s="53">
        <v>0</v>
      </c>
      <c r="M1254" s="53">
        <v>1</v>
      </c>
      <c r="N1254" s="53">
        <v>0</v>
      </c>
      <c r="O1254" s="53">
        <v>0</v>
      </c>
      <c r="P1254" s="53">
        <v>0</v>
      </c>
      <c r="Q1254" s="53">
        <v>0</v>
      </c>
      <c r="R1254" s="53">
        <v>0</v>
      </c>
      <c r="S1254" s="53">
        <v>0</v>
      </c>
      <c r="T1254" s="11">
        <f>SUM(C1254:S1254)</f>
        <v>2</v>
      </c>
    </row>
    <row r="1255" spans="1:20" ht="18" customHeight="1">
      <c r="A1255" s="105"/>
      <c r="B1255" s="52" t="s">
        <v>25</v>
      </c>
      <c r="C1255" s="53">
        <v>1</v>
      </c>
      <c r="D1255" s="53">
        <v>0</v>
      </c>
      <c r="E1255" s="53">
        <v>0</v>
      </c>
      <c r="F1255" s="53">
        <v>0</v>
      </c>
      <c r="G1255" s="53">
        <v>0</v>
      </c>
      <c r="H1255" s="53">
        <v>1</v>
      </c>
      <c r="I1255" s="53">
        <v>0</v>
      </c>
      <c r="J1255" s="53">
        <v>0</v>
      </c>
      <c r="K1255" s="53">
        <v>0</v>
      </c>
      <c r="L1255" s="53">
        <v>0</v>
      </c>
      <c r="M1255" s="53">
        <v>0</v>
      </c>
      <c r="N1255" s="53">
        <v>0</v>
      </c>
      <c r="O1255" s="53">
        <v>0</v>
      </c>
      <c r="P1255" s="53">
        <v>0</v>
      </c>
      <c r="Q1255" s="53">
        <v>0</v>
      </c>
      <c r="R1255" s="53">
        <v>0</v>
      </c>
      <c r="S1255" s="53">
        <v>0</v>
      </c>
      <c r="T1255" s="11">
        <f>SUM(C1255:S1255)</f>
        <v>2</v>
      </c>
    </row>
    <row r="1256" spans="1:20" ht="18" customHeight="1">
      <c r="A1256" s="105"/>
      <c r="B1256" s="52" t="s">
        <v>26</v>
      </c>
      <c r="C1256" s="36">
        <f>IF(C1254+C1255&gt;0, C1255/(C1254+C1255), "-")</f>
        <v>1</v>
      </c>
      <c r="D1256" s="36">
        <f t="shared" ref="D1256:T1256" si="467">IF(D1254+D1255&gt;0, D1255/(D1254+D1255), "-")</f>
        <v>0</v>
      </c>
      <c r="E1256" s="36" t="str">
        <f t="shared" si="467"/>
        <v>-</v>
      </c>
      <c r="F1256" s="36" t="str">
        <f t="shared" si="467"/>
        <v>-</v>
      </c>
      <c r="G1256" s="36" t="str">
        <f t="shared" si="467"/>
        <v>-</v>
      </c>
      <c r="H1256" s="36">
        <f t="shared" si="467"/>
        <v>1</v>
      </c>
      <c r="I1256" s="36" t="str">
        <f t="shared" si="467"/>
        <v>-</v>
      </c>
      <c r="J1256" s="36" t="str">
        <f t="shared" si="467"/>
        <v>-</v>
      </c>
      <c r="K1256" s="36" t="str">
        <f t="shared" si="467"/>
        <v>-</v>
      </c>
      <c r="L1256" s="36" t="str">
        <f t="shared" si="467"/>
        <v>-</v>
      </c>
      <c r="M1256" s="36">
        <f t="shared" si="467"/>
        <v>0</v>
      </c>
      <c r="N1256" s="36" t="str">
        <f t="shared" si="467"/>
        <v>-</v>
      </c>
      <c r="O1256" s="36" t="str">
        <f t="shared" si="467"/>
        <v>-</v>
      </c>
      <c r="P1256" s="36" t="str">
        <f t="shared" si="467"/>
        <v>-</v>
      </c>
      <c r="Q1256" s="36" t="str">
        <f t="shared" si="467"/>
        <v>-</v>
      </c>
      <c r="R1256" s="36" t="str">
        <f t="shared" si="467"/>
        <v>-</v>
      </c>
      <c r="S1256" s="36" t="str">
        <f t="shared" si="467"/>
        <v>-</v>
      </c>
      <c r="T1256" s="40">
        <f t="shared" si="467"/>
        <v>0.5</v>
      </c>
    </row>
    <row r="1257" spans="1:20" ht="18" customHeight="1">
      <c r="A1257" s="105"/>
      <c r="B1257" s="52" t="s">
        <v>22</v>
      </c>
      <c r="C1257" s="53">
        <v>1</v>
      </c>
      <c r="D1257" s="53">
        <v>1</v>
      </c>
      <c r="E1257" s="53">
        <v>0</v>
      </c>
      <c r="F1257" s="54">
        <v>0</v>
      </c>
      <c r="G1257" s="53">
        <v>0</v>
      </c>
      <c r="H1257" s="53">
        <v>1</v>
      </c>
      <c r="I1257" s="53">
        <v>0</v>
      </c>
      <c r="J1257" s="53">
        <v>0</v>
      </c>
      <c r="K1257" s="53">
        <v>0</v>
      </c>
      <c r="L1257" s="53">
        <v>0</v>
      </c>
      <c r="M1257" s="53">
        <v>1</v>
      </c>
      <c r="N1257" s="53">
        <v>0</v>
      </c>
      <c r="O1257" s="53">
        <v>0</v>
      </c>
      <c r="P1257" s="53">
        <v>0</v>
      </c>
      <c r="Q1257" s="53">
        <v>0</v>
      </c>
      <c r="R1257" s="53">
        <v>0</v>
      </c>
      <c r="S1257" s="53">
        <v>0</v>
      </c>
      <c r="T1257" s="11">
        <f>SUM(C1257:S1257)</f>
        <v>4</v>
      </c>
    </row>
    <row r="1258" spans="1:20" ht="18" customHeight="1">
      <c r="A1258" s="105"/>
      <c r="B1258" s="52" t="s">
        <v>23</v>
      </c>
      <c r="C1258" s="37">
        <f>IF(C1257&gt;0,(C1252+C1253)/C1257, "-")</f>
        <v>1</v>
      </c>
      <c r="D1258" s="37">
        <f t="shared" ref="D1258:S1258" si="468">IF(D1257&gt;0,(D1252+D1253)/D1257, "-")</f>
        <v>1</v>
      </c>
      <c r="E1258" s="37" t="str">
        <f t="shared" si="468"/>
        <v>-</v>
      </c>
      <c r="F1258" s="37" t="str">
        <f t="shared" si="468"/>
        <v>-</v>
      </c>
      <c r="G1258" s="37" t="str">
        <f t="shared" si="468"/>
        <v>-</v>
      </c>
      <c r="H1258" s="37">
        <f t="shared" si="468"/>
        <v>1</v>
      </c>
      <c r="I1258" s="37" t="str">
        <f t="shared" si="468"/>
        <v>-</v>
      </c>
      <c r="J1258" s="37" t="str">
        <f t="shared" si="468"/>
        <v>-</v>
      </c>
      <c r="K1258" s="37" t="str">
        <f t="shared" si="468"/>
        <v>-</v>
      </c>
      <c r="L1258" s="37" t="str">
        <f t="shared" si="468"/>
        <v>-</v>
      </c>
      <c r="M1258" s="37">
        <f t="shared" si="468"/>
        <v>1</v>
      </c>
      <c r="N1258" s="37" t="str">
        <f t="shared" si="468"/>
        <v>-</v>
      </c>
      <c r="O1258" s="37" t="str">
        <f t="shared" si="468"/>
        <v>-</v>
      </c>
      <c r="P1258" s="37" t="str">
        <f t="shared" si="468"/>
        <v>-</v>
      </c>
      <c r="Q1258" s="37" t="str">
        <f t="shared" si="468"/>
        <v>-</v>
      </c>
      <c r="R1258" s="37" t="str">
        <f t="shared" si="468"/>
        <v>-</v>
      </c>
      <c r="S1258" s="37" t="str">
        <f t="shared" si="468"/>
        <v>-</v>
      </c>
      <c r="T1258" s="44">
        <f>IF(T1257&gt;0,(T1252+T1253)/T1257, "-")</f>
        <v>1</v>
      </c>
    </row>
    <row r="1259" spans="1:20" ht="18" customHeight="1">
      <c r="A1259" s="106"/>
      <c r="B1259" s="52" t="s">
        <v>44</v>
      </c>
      <c r="C1259" s="58">
        <v>0</v>
      </c>
      <c r="D1259" s="58">
        <v>0</v>
      </c>
      <c r="E1259" s="57" t="s">
        <v>43</v>
      </c>
      <c r="F1259" s="57" t="s">
        <v>43</v>
      </c>
      <c r="G1259" s="57" t="s">
        <v>43</v>
      </c>
      <c r="H1259" s="58">
        <v>0</v>
      </c>
      <c r="I1259" s="57" t="s">
        <v>43</v>
      </c>
      <c r="J1259" s="57" t="s">
        <v>43</v>
      </c>
      <c r="K1259" s="57" t="s">
        <v>43</v>
      </c>
      <c r="L1259" s="57" t="s">
        <v>43</v>
      </c>
      <c r="M1259" s="58">
        <v>0</v>
      </c>
      <c r="N1259" s="57" t="s">
        <v>43</v>
      </c>
      <c r="O1259" s="57" t="s">
        <v>43</v>
      </c>
      <c r="P1259" s="57" t="s">
        <v>43</v>
      </c>
      <c r="Q1259" s="57" t="s">
        <v>43</v>
      </c>
      <c r="R1259" s="57" t="s">
        <v>43</v>
      </c>
      <c r="S1259" s="57" t="s">
        <v>43</v>
      </c>
      <c r="T1259" s="59">
        <v>0</v>
      </c>
    </row>
    <row r="1260" spans="1:20" ht="18" customHeight="1">
      <c r="A1260" s="104">
        <v>44791</v>
      </c>
      <c r="B1260" s="50" t="s">
        <v>20</v>
      </c>
      <c r="C1260" s="51">
        <v>0</v>
      </c>
      <c r="D1260" s="51">
        <v>0</v>
      </c>
      <c r="E1260" s="51">
        <v>0</v>
      </c>
      <c r="F1260" s="51">
        <v>0</v>
      </c>
      <c r="G1260" s="51">
        <v>0</v>
      </c>
      <c r="H1260" s="51">
        <v>0</v>
      </c>
      <c r="I1260" s="51">
        <v>0</v>
      </c>
      <c r="J1260" s="51">
        <v>0</v>
      </c>
      <c r="K1260" s="51">
        <v>0</v>
      </c>
      <c r="L1260" s="51">
        <v>0</v>
      </c>
      <c r="M1260" s="51">
        <v>0</v>
      </c>
      <c r="N1260" s="51">
        <v>0</v>
      </c>
      <c r="O1260" s="51">
        <v>0</v>
      </c>
      <c r="P1260" s="51">
        <v>0</v>
      </c>
      <c r="Q1260" s="51">
        <v>0</v>
      </c>
      <c r="R1260" s="51">
        <v>0</v>
      </c>
      <c r="S1260" s="51">
        <v>0</v>
      </c>
      <c r="T1260" s="11">
        <f>SUM(C1260:S1260)</f>
        <v>0</v>
      </c>
    </row>
    <row r="1261" spans="1:20" ht="18" customHeight="1">
      <c r="A1261" s="105"/>
      <c r="B1261" s="52" t="s">
        <v>21</v>
      </c>
      <c r="C1261" s="53">
        <v>1</v>
      </c>
      <c r="D1261" s="53">
        <v>1</v>
      </c>
      <c r="E1261" s="53">
        <v>0</v>
      </c>
      <c r="F1261" s="53">
        <v>0</v>
      </c>
      <c r="G1261" s="53">
        <v>0</v>
      </c>
      <c r="H1261" s="53">
        <v>0</v>
      </c>
      <c r="I1261" s="53">
        <v>0</v>
      </c>
      <c r="J1261" s="53">
        <v>1</v>
      </c>
      <c r="K1261" s="53">
        <v>0</v>
      </c>
      <c r="L1261" s="53">
        <v>0</v>
      </c>
      <c r="M1261" s="53">
        <v>0</v>
      </c>
      <c r="N1261" s="53">
        <v>0</v>
      </c>
      <c r="O1261" s="53">
        <v>0</v>
      </c>
      <c r="P1261" s="53">
        <v>0</v>
      </c>
      <c r="Q1261" s="53">
        <v>0</v>
      </c>
      <c r="R1261" s="53">
        <v>0</v>
      </c>
      <c r="S1261" s="53">
        <v>0</v>
      </c>
      <c r="T1261" s="11">
        <f>SUM(C1261:S1261)</f>
        <v>3</v>
      </c>
    </row>
    <row r="1262" spans="1:20" ht="18" customHeight="1">
      <c r="A1262" s="105"/>
      <c r="B1262" s="52" t="s">
        <v>24</v>
      </c>
      <c r="C1262" s="61">
        <v>1</v>
      </c>
      <c r="D1262" s="53">
        <v>1</v>
      </c>
      <c r="E1262" s="53">
        <v>0</v>
      </c>
      <c r="F1262" s="53">
        <v>0</v>
      </c>
      <c r="G1262" s="53">
        <v>0</v>
      </c>
      <c r="H1262" s="53">
        <v>0</v>
      </c>
      <c r="I1262" s="53">
        <v>0</v>
      </c>
      <c r="J1262" s="53">
        <v>1</v>
      </c>
      <c r="K1262" s="53">
        <v>0</v>
      </c>
      <c r="L1262" s="53">
        <v>0</v>
      </c>
      <c r="M1262" s="53">
        <v>0</v>
      </c>
      <c r="N1262" s="53">
        <v>0</v>
      </c>
      <c r="O1262" s="53">
        <v>0</v>
      </c>
      <c r="P1262" s="53">
        <v>0</v>
      </c>
      <c r="Q1262" s="53">
        <v>0</v>
      </c>
      <c r="R1262" s="53">
        <v>0</v>
      </c>
      <c r="S1262" s="53">
        <v>0</v>
      </c>
      <c r="T1262" s="11">
        <f>SUM(C1262:S1262)</f>
        <v>3</v>
      </c>
    </row>
    <row r="1263" spans="1:20" ht="18" customHeight="1">
      <c r="A1263" s="105"/>
      <c r="B1263" s="52" t="s">
        <v>25</v>
      </c>
      <c r="C1263" s="53">
        <v>0</v>
      </c>
      <c r="D1263" s="53">
        <v>0</v>
      </c>
      <c r="E1263" s="53">
        <v>0</v>
      </c>
      <c r="F1263" s="53">
        <v>0</v>
      </c>
      <c r="G1263" s="53">
        <v>0</v>
      </c>
      <c r="H1263" s="53">
        <v>0</v>
      </c>
      <c r="I1263" s="53">
        <v>0</v>
      </c>
      <c r="J1263" s="53">
        <v>0</v>
      </c>
      <c r="K1263" s="53">
        <v>0</v>
      </c>
      <c r="L1263" s="53">
        <v>0</v>
      </c>
      <c r="M1263" s="53">
        <v>0</v>
      </c>
      <c r="N1263" s="53">
        <v>0</v>
      </c>
      <c r="O1263" s="53">
        <v>0</v>
      </c>
      <c r="P1263" s="53">
        <v>0</v>
      </c>
      <c r="Q1263" s="53">
        <v>0</v>
      </c>
      <c r="R1263" s="53">
        <v>0</v>
      </c>
      <c r="S1263" s="53">
        <v>0</v>
      </c>
      <c r="T1263" s="11">
        <f>SUM(C1263:S1263)</f>
        <v>0</v>
      </c>
    </row>
    <row r="1264" spans="1:20" ht="18" customHeight="1">
      <c r="A1264" s="105"/>
      <c r="B1264" s="52" t="s">
        <v>26</v>
      </c>
      <c r="C1264" s="36">
        <f>IF(C1262+C1263&gt;0, C1263/(C1262+C1263), "-")</f>
        <v>0</v>
      </c>
      <c r="D1264" s="36">
        <f t="shared" ref="D1264:T1264" si="469">IF(D1262+D1263&gt;0, D1263/(D1262+D1263), "-")</f>
        <v>0</v>
      </c>
      <c r="E1264" s="36" t="str">
        <f t="shared" si="469"/>
        <v>-</v>
      </c>
      <c r="F1264" s="36" t="str">
        <f t="shared" si="469"/>
        <v>-</v>
      </c>
      <c r="G1264" s="36" t="str">
        <f t="shared" si="469"/>
        <v>-</v>
      </c>
      <c r="H1264" s="36" t="str">
        <f t="shared" si="469"/>
        <v>-</v>
      </c>
      <c r="I1264" s="36" t="str">
        <f t="shared" si="469"/>
        <v>-</v>
      </c>
      <c r="J1264" s="36">
        <f t="shared" si="469"/>
        <v>0</v>
      </c>
      <c r="K1264" s="36" t="str">
        <f t="shared" si="469"/>
        <v>-</v>
      </c>
      <c r="L1264" s="36" t="str">
        <f t="shared" si="469"/>
        <v>-</v>
      </c>
      <c r="M1264" s="36" t="str">
        <f t="shared" si="469"/>
        <v>-</v>
      </c>
      <c r="N1264" s="36" t="str">
        <f t="shared" si="469"/>
        <v>-</v>
      </c>
      <c r="O1264" s="36" t="str">
        <f t="shared" si="469"/>
        <v>-</v>
      </c>
      <c r="P1264" s="36" t="str">
        <f t="shared" si="469"/>
        <v>-</v>
      </c>
      <c r="Q1264" s="36" t="str">
        <f t="shared" si="469"/>
        <v>-</v>
      </c>
      <c r="R1264" s="36" t="str">
        <f t="shared" si="469"/>
        <v>-</v>
      </c>
      <c r="S1264" s="36" t="str">
        <f t="shared" si="469"/>
        <v>-</v>
      </c>
      <c r="T1264" s="40">
        <f t="shared" si="469"/>
        <v>0</v>
      </c>
    </row>
    <row r="1265" spans="1:20" ht="18" customHeight="1">
      <c r="A1265" s="105"/>
      <c r="B1265" s="52" t="s">
        <v>22</v>
      </c>
      <c r="C1265" s="53">
        <v>1</v>
      </c>
      <c r="D1265" s="53">
        <v>1</v>
      </c>
      <c r="E1265" s="53">
        <v>0</v>
      </c>
      <c r="F1265" s="54">
        <v>0</v>
      </c>
      <c r="G1265" s="53">
        <v>0</v>
      </c>
      <c r="H1265" s="53">
        <v>0</v>
      </c>
      <c r="I1265" s="53">
        <v>0</v>
      </c>
      <c r="J1265" s="53">
        <v>1</v>
      </c>
      <c r="K1265" s="53">
        <v>0</v>
      </c>
      <c r="L1265" s="53">
        <v>0</v>
      </c>
      <c r="M1265" s="53">
        <v>0</v>
      </c>
      <c r="N1265" s="53">
        <v>0</v>
      </c>
      <c r="O1265" s="53">
        <v>0</v>
      </c>
      <c r="P1265" s="53">
        <v>0</v>
      </c>
      <c r="Q1265" s="53">
        <v>0</v>
      </c>
      <c r="R1265" s="53">
        <v>0</v>
      </c>
      <c r="S1265" s="53">
        <v>0</v>
      </c>
      <c r="T1265" s="11">
        <f>SUM(C1265:S1265)</f>
        <v>3</v>
      </c>
    </row>
    <row r="1266" spans="1:20" ht="18" customHeight="1">
      <c r="A1266" s="105"/>
      <c r="B1266" s="52" t="s">
        <v>23</v>
      </c>
      <c r="C1266" s="37">
        <f>IF(C1265&gt;0,(C1260+C1261)/C1265, "-")</f>
        <v>1</v>
      </c>
      <c r="D1266" s="37">
        <f t="shared" ref="D1266:S1266" si="470">IF(D1265&gt;0,(D1260+D1261)/D1265, "-")</f>
        <v>1</v>
      </c>
      <c r="E1266" s="37" t="str">
        <f t="shared" si="470"/>
        <v>-</v>
      </c>
      <c r="F1266" s="37" t="str">
        <f t="shared" si="470"/>
        <v>-</v>
      </c>
      <c r="G1266" s="37" t="str">
        <f t="shared" si="470"/>
        <v>-</v>
      </c>
      <c r="H1266" s="37" t="str">
        <f t="shared" si="470"/>
        <v>-</v>
      </c>
      <c r="I1266" s="37" t="str">
        <f t="shared" si="470"/>
        <v>-</v>
      </c>
      <c r="J1266" s="37">
        <f t="shared" si="470"/>
        <v>1</v>
      </c>
      <c r="K1266" s="37" t="str">
        <f t="shared" si="470"/>
        <v>-</v>
      </c>
      <c r="L1266" s="37" t="str">
        <f t="shared" si="470"/>
        <v>-</v>
      </c>
      <c r="M1266" s="37" t="str">
        <f t="shared" si="470"/>
        <v>-</v>
      </c>
      <c r="N1266" s="37" t="str">
        <f t="shared" si="470"/>
        <v>-</v>
      </c>
      <c r="O1266" s="37" t="str">
        <f t="shared" si="470"/>
        <v>-</v>
      </c>
      <c r="P1266" s="37" t="str">
        <f t="shared" si="470"/>
        <v>-</v>
      </c>
      <c r="Q1266" s="37" t="str">
        <f t="shared" si="470"/>
        <v>-</v>
      </c>
      <c r="R1266" s="37" t="str">
        <f t="shared" si="470"/>
        <v>-</v>
      </c>
      <c r="S1266" s="37" t="str">
        <f t="shared" si="470"/>
        <v>-</v>
      </c>
      <c r="T1266" s="44">
        <f>IF(T1265&gt;0,(T1260+T1261)/T1265, "-")</f>
        <v>1</v>
      </c>
    </row>
    <row r="1267" spans="1:20" ht="18" customHeight="1">
      <c r="A1267" s="106"/>
      <c r="B1267" s="52" t="s">
        <v>44</v>
      </c>
      <c r="C1267" s="58">
        <v>1</v>
      </c>
      <c r="D1267" s="58">
        <v>1</v>
      </c>
      <c r="E1267" s="57" t="s">
        <v>43</v>
      </c>
      <c r="F1267" s="57" t="s">
        <v>43</v>
      </c>
      <c r="G1267" s="57" t="s">
        <v>43</v>
      </c>
      <c r="H1267" s="57" t="s">
        <v>43</v>
      </c>
      <c r="I1267" s="57" t="s">
        <v>43</v>
      </c>
      <c r="J1267" s="58">
        <v>1</v>
      </c>
      <c r="K1267" s="57" t="s">
        <v>43</v>
      </c>
      <c r="L1267" s="57" t="s">
        <v>43</v>
      </c>
      <c r="M1267" s="57" t="s">
        <v>43</v>
      </c>
      <c r="N1267" s="57" t="s">
        <v>43</v>
      </c>
      <c r="O1267" s="57" t="s">
        <v>43</v>
      </c>
      <c r="P1267" s="57" t="s">
        <v>43</v>
      </c>
      <c r="Q1267" s="57" t="s">
        <v>43</v>
      </c>
      <c r="R1267" s="57" t="s">
        <v>43</v>
      </c>
      <c r="S1267" s="57" t="s">
        <v>43</v>
      </c>
      <c r="T1267" s="59">
        <v>1</v>
      </c>
    </row>
    <row r="1268" spans="1:20" ht="18" customHeight="1">
      <c r="A1268" s="104">
        <v>44792</v>
      </c>
      <c r="B1268" s="50" t="s">
        <v>20</v>
      </c>
      <c r="C1268" s="51">
        <v>0</v>
      </c>
      <c r="D1268" s="51">
        <v>0</v>
      </c>
      <c r="E1268" s="51">
        <v>0</v>
      </c>
      <c r="F1268" s="51">
        <v>0</v>
      </c>
      <c r="G1268" s="51">
        <v>0</v>
      </c>
      <c r="H1268" s="51">
        <v>0</v>
      </c>
      <c r="I1268" s="51">
        <v>0</v>
      </c>
      <c r="J1268" s="51">
        <v>0</v>
      </c>
      <c r="K1268" s="51">
        <v>0</v>
      </c>
      <c r="L1268" s="51">
        <v>0</v>
      </c>
      <c r="M1268" s="51">
        <v>1</v>
      </c>
      <c r="N1268" s="51">
        <v>0</v>
      </c>
      <c r="O1268" s="51">
        <v>0</v>
      </c>
      <c r="P1268" s="51">
        <v>0</v>
      </c>
      <c r="Q1268" s="51">
        <v>0</v>
      </c>
      <c r="R1268" s="51">
        <v>0</v>
      </c>
      <c r="S1268" s="51">
        <v>0</v>
      </c>
      <c r="T1268" s="11">
        <f>SUM(C1268:S1268)</f>
        <v>1</v>
      </c>
    </row>
    <row r="1269" spans="1:20" ht="18" customHeight="1">
      <c r="A1269" s="105"/>
      <c r="B1269" s="52" t="s">
        <v>21</v>
      </c>
      <c r="C1269" s="53">
        <v>0</v>
      </c>
      <c r="D1269" s="53">
        <v>0</v>
      </c>
      <c r="E1269" s="53">
        <v>0</v>
      </c>
      <c r="F1269" s="53">
        <v>0</v>
      </c>
      <c r="G1269" s="53">
        <v>1</v>
      </c>
      <c r="H1269" s="53">
        <v>0</v>
      </c>
      <c r="I1269" s="53">
        <v>0</v>
      </c>
      <c r="J1269" s="53">
        <v>1</v>
      </c>
      <c r="K1269" s="53">
        <v>0</v>
      </c>
      <c r="L1269" s="53">
        <v>0</v>
      </c>
      <c r="M1269" s="53">
        <v>0</v>
      </c>
      <c r="N1269" s="53">
        <v>0</v>
      </c>
      <c r="O1269" s="53">
        <v>0</v>
      </c>
      <c r="P1269" s="53">
        <v>0</v>
      </c>
      <c r="Q1269" s="53">
        <v>0</v>
      </c>
      <c r="R1269" s="53">
        <v>0</v>
      </c>
      <c r="S1269" s="53">
        <v>0</v>
      </c>
      <c r="T1269" s="11">
        <f>SUM(C1269:S1269)</f>
        <v>2</v>
      </c>
    </row>
    <row r="1270" spans="1:20" ht="18" customHeight="1">
      <c r="A1270" s="105"/>
      <c r="B1270" s="52" t="s">
        <v>24</v>
      </c>
      <c r="C1270" s="61">
        <v>0</v>
      </c>
      <c r="D1270" s="53">
        <v>0</v>
      </c>
      <c r="E1270" s="53">
        <v>0</v>
      </c>
      <c r="F1270" s="53">
        <v>0</v>
      </c>
      <c r="G1270" s="53">
        <v>1</v>
      </c>
      <c r="H1270" s="53">
        <v>0</v>
      </c>
      <c r="I1270" s="53">
        <v>0</v>
      </c>
      <c r="J1270" s="53">
        <v>1</v>
      </c>
      <c r="K1270" s="53">
        <v>0</v>
      </c>
      <c r="L1270" s="53">
        <v>0</v>
      </c>
      <c r="M1270" s="53">
        <v>1</v>
      </c>
      <c r="N1270" s="53">
        <v>0</v>
      </c>
      <c r="O1270" s="53">
        <v>0</v>
      </c>
      <c r="P1270" s="53">
        <v>0</v>
      </c>
      <c r="Q1270" s="53">
        <v>0</v>
      </c>
      <c r="R1270" s="53">
        <v>0</v>
      </c>
      <c r="S1270" s="53">
        <v>0</v>
      </c>
      <c r="T1270" s="11">
        <f>SUM(C1270:S1270)</f>
        <v>3</v>
      </c>
    </row>
    <row r="1271" spans="1:20" ht="18" customHeight="1">
      <c r="A1271" s="105"/>
      <c r="B1271" s="52" t="s">
        <v>25</v>
      </c>
      <c r="C1271" s="53">
        <v>0</v>
      </c>
      <c r="D1271" s="53">
        <v>0</v>
      </c>
      <c r="E1271" s="53">
        <v>0</v>
      </c>
      <c r="F1271" s="53">
        <v>0</v>
      </c>
      <c r="G1271" s="53">
        <v>0</v>
      </c>
      <c r="H1271" s="53">
        <v>0</v>
      </c>
      <c r="I1271" s="53">
        <v>0</v>
      </c>
      <c r="J1271" s="53">
        <v>0</v>
      </c>
      <c r="K1271" s="53">
        <v>0</v>
      </c>
      <c r="L1271" s="53">
        <v>0</v>
      </c>
      <c r="M1271" s="53">
        <v>0</v>
      </c>
      <c r="N1271" s="53">
        <v>0</v>
      </c>
      <c r="O1271" s="53">
        <v>0</v>
      </c>
      <c r="P1271" s="53">
        <v>0</v>
      </c>
      <c r="Q1271" s="53">
        <v>0</v>
      </c>
      <c r="R1271" s="53">
        <v>0</v>
      </c>
      <c r="S1271" s="53">
        <v>0</v>
      </c>
      <c r="T1271" s="11">
        <f>SUM(C1271:S1271)</f>
        <v>0</v>
      </c>
    </row>
    <row r="1272" spans="1:20" ht="18" customHeight="1">
      <c r="A1272" s="105"/>
      <c r="B1272" s="52" t="s">
        <v>26</v>
      </c>
      <c r="C1272" s="36" t="str">
        <f>IF(C1270+C1271&gt;0, C1271/(C1270+C1271), "-")</f>
        <v>-</v>
      </c>
      <c r="D1272" s="36" t="str">
        <f t="shared" ref="D1272:T1272" si="471">IF(D1270+D1271&gt;0, D1271/(D1270+D1271), "-")</f>
        <v>-</v>
      </c>
      <c r="E1272" s="36" t="str">
        <f t="shared" si="471"/>
        <v>-</v>
      </c>
      <c r="F1272" s="36" t="str">
        <f t="shared" si="471"/>
        <v>-</v>
      </c>
      <c r="G1272" s="36">
        <f t="shared" si="471"/>
        <v>0</v>
      </c>
      <c r="H1272" s="36" t="str">
        <f t="shared" si="471"/>
        <v>-</v>
      </c>
      <c r="I1272" s="36" t="str">
        <f t="shared" si="471"/>
        <v>-</v>
      </c>
      <c r="J1272" s="36">
        <f t="shared" si="471"/>
        <v>0</v>
      </c>
      <c r="K1272" s="36" t="str">
        <f t="shared" si="471"/>
        <v>-</v>
      </c>
      <c r="L1272" s="36" t="str">
        <f t="shared" si="471"/>
        <v>-</v>
      </c>
      <c r="M1272" s="36">
        <f t="shared" si="471"/>
        <v>0</v>
      </c>
      <c r="N1272" s="36" t="str">
        <f t="shared" si="471"/>
        <v>-</v>
      </c>
      <c r="O1272" s="36" t="str">
        <f t="shared" si="471"/>
        <v>-</v>
      </c>
      <c r="P1272" s="36" t="str">
        <f t="shared" si="471"/>
        <v>-</v>
      </c>
      <c r="Q1272" s="36" t="str">
        <f t="shared" si="471"/>
        <v>-</v>
      </c>
      <c r="R1272" s="36" t="str">
        <f t="shared" si="471"/>
        <v>-</v>
      </c>
      <c r="S1272" s="36" t="str">
        <f t="shared" si="471"/>
        <v>-</v>
      </c>
      <c r="T1272" s="40">
        <f t="shared" si="471"/>
        <v>0</v>
      </c>
    </row>
    <row r="1273" spans="1:20" ht="18" customHeight="1">
      <c r="A1273" s="105"/>
      <c r="B1273" s="52" t="s">
        <v>22</v>
      </c>
      <c r="C1273" s="53">
        <v>0</v>
      </c>
      <c r="D1273" s="53">
        <v>0</v>
      </c>
      <c r="E1273" s="53">
        <v>0</v>
      </c>
      <c r="F1273" s="54">
        <v>0</v>
      </c>
      <c r="G1273" s="53">
        <v>1</v>
      </c>
      <c r="H1273" s="53">
        <v>0</v>
      </c>
      <c r="I1273" s="53">
        <v>0</v>
      </c>
      <c r="J1273" s="53">
        <v>1</v>
      </c>
      <c r="K1273" s="53">
        <v>0</v>
      </c>
      <c r="L1273" s="53">
        <v>0</v>
      </c>
      <c r="M1273" s="53">
        <v>1</v>
      </c>
      <c r="N1273" s="53">
        <v>0</v>
      </c>
      <c r="O1273" s="53">
        <v>0</v>
      </c>
      <c r="P1273" s="53">
        <v>0</v>
      </c>
      <c r="Q1273" s="53">
        <v>0</v>
      </c>
      <c r="R1273" s="53">
        <v>0</v>
      </c>
      <c r="S1273" s="53">
        <v>0</v>
      </c>
      <c r="T1273" s="11">
        <f>SUM(C1273:S1273)</f>
        <v>3</v>
      </c>
    </row>
    <row r="1274" spans="1:20" ht="18" customHeight="1">
      <c r="A1274" s="105"/>
      <c r="B1274" s="52" t="s">
        <v>23</v>
      </c>
      <c r="C1274" s="37" t="str">
        <f>IF(C1273&gt;0,(C1268+C1269)/C1273, "-")</f>
        <v>-</v>
      </c>
      <c r="D1274" s="37" t="str">
        <f t="shared" ref="D1274:S1274" si="472">IF(D1273&gt;0,(D1268+D1269)/D1273, "-")</f>
        <v>-</v>
      </c>
      <c r="E1274" s="37" t="str">
        <f t="shared" si="472"/>
        <v>-</v>
      </c>
      <c r="F1274" s="37" t="str">
        <f t="shared" si="472"/>
        <v>-</v>
      </c>
      <c r="G1274" s="37">
        <f t="shared" si="472"/>
        <v>1</v>
      </c>
      <c r="H1274" s="37" t="str">
        <f t="shared" si="472"/>
        <v>-</v>
      </c>
      <c r="I1274" s="37" t="str">
        <f t="shared" si="472"/>
        <v>-</v>
      </c>
      <c r="J1274" s="37">
        <f t="shared" si="472"/>
        <v>1</v>
      </c>
      <c r="K1274" s="37" t="str">
        <f t="shared" si="472"/>
        <v>-</v>
      </c>
      <c r="L1274" s="37" t="str">
        <f t="shared" si="472"/>
        <v>-</v>
      </c>
      <c r="M1274" s="37">
        <f t="shared" si="472"/>
        <v>1</v>
      </c>
      <c r="N1274" s="37" t="str">
        <f t="shared" si="472"/>
        <v>-</v>
      </c>
      <c r="O1274" s="37" t="str">
        <f t="shared" si="472"/>
        <v>-</v>
      </c>
      <c r="P1274" s="37" t="str">
        <f t="shared" si="472"/>
        <v>-</v>
      </c>
      <c r="Q1274" s="37" t="str">
        <f t="shared" si="472"/>
        <v>-</v>
      </c>
      <c r="R1274" s="37" t="str">
        <f t="shared" si="472"/>
        <v>-</v>
      </c>
      <c r="S1274" s="37" t="str">
        <f t="shared" si="472"/>
        <v>-</v>
      </c>
      <c r="T1274" s="44">
        <f>IF(T1273&gt;0,(T1268+T1269)/T1273, "-")</f>
        <v>1</v>
      </c>
    </row>
    <row r="1275" spans="1:20" ht="18" customHeight="1">
      <c r="A1275" s="106"/>
      <c r="B1275" s="52" t="s">
        <v>44</v>
      </c>
      <c r="C1275" s="57" t="s">
        <v>43</v>
      </c>
      <c r="D1275" s="57" t="s">
        <v>43</v>
      </c>
      <c r="E1275" s="57" t="s">
        <v>43</v>
      </c>
      <c r="F1275" s="57" t="s">
        <v>43</v>
      </c>
      <c r="G1275" s="58">
        <v>0</v>
      </c>
      <c r="H1275" s="57" t="s">
        <v>43</v>
      </c>
      <c r="I1275" s="57" t="s">
        <v>43</v>
      </c>
      <c r="J1275" s="58">
        <v>1</v>
      </c>
      <c r="K1275" s="57" t="s">
        <v>43</v>
      </c>
      <c r="L1275" s="57" t="s">
        <v>43</v>
      </c>
      <c r="M1275" s="58">
        <v>0</v>
      </c>
      <c r="N1275" s="57" t="s">
        <v>43</v>
      </c>
      <c r="O1275" s="57" t="s">
        <v>43</v>
      </c>
      <c r="P1275" s="57" t="s">
        <v>43</v>
      </c>
      <c r="Q1275" s="57" t="s">
        <v>43</v>
      </c>
      <c r="R1275" s="57" t="s">
        <v>43</v>
      </c>
      <c r="S1275" s="57" t="s">
        <v>43</v>
      </c>
      <c r="T1275" s="59">
        <v>0.33329999999999999</v>
      </c>
    </row>
    <row r="1276" spans="1:20" ht="18" customHeight="1">
      <c r="A1276" s="104">
        <v>44793</v>
      </c>
      <c r="B1276" s="50" t="s">
        <v>20</v>
      </c>
      <c r="C1276" s="51">
        <v>0</v>
      </c>
      <c r="D1276" s="51">
        <v>0</v>
      </c>
      <c r="E1276" s="51">
        <v>0</v>
      </c>
      <c r="F1276" s="51">
        <v>0</v>
      </c>
      <c r="G1276" s="51">
        <v>0</v>
      </c>
      <c r="H1276" s="51">
        <v>0</v>
      </c>
      <c r="I1276" s="51">
        <v>0</v>
      </c>
      <c r="J1276" s="51">
        <v>0</v>
      </c>
      <c r="K1276" s="51">
        <v>0</v>
      </c>
      <c r="L1276" s="51">
        <v>0</v>
      </c>
      <c r="M1276" s="51">
        <v>0</v>
      </c>
      <c r="N1276" s="51">
        <v>0</v>
      </c>
      <c r="O1276" s="51">
        <v>0</v>
      </c>
      <c r="P1276" s="51">
        <v>0</v>
      </c>
      <c r="Q1276" s="51">
        <v>0</v>
      </c>
      <c r="R1276" s="51">
        <v>0</v>
      </c>
      <c r="S1276" s="51">
        <v>0</v>
      </c>
      <c r="T1276" s="11">
        <f>SUM(C1276:S1276)</f>
        <v>0</v>
      </c>
    </row>
    <row r="1277" spans="1:20" ht="18" customHeight="1">
      <c r="A1277" s="105"/>
      <c r="B1277" s="52" t="s">
        <v>21</v>
      </c>
      <c r="C1277" s="53">
        <v>0</v>
      </c>
      <c r="D1277" s="53">
        <v>0</v>
      </c>
      <c r="E1277" s="53">
        <v>0</v>
      </c>
      <c r="F1277" s="53">
        <v>0</v>
      </c>
      <c r="G1277" s="53">
        <v>1</v>
      </c>
      <c r="H1277" s="53">
        <v>0</v>
      </c>
      <c r="I1277" s="53">
        <v>0</v>
      </c>
      <c r="J1277" s="53">
        <v>0</v>
      </c>
      <c r="K1277" s="53">
        <v>0</v>
      </c>
      <c r="L1277" s="53">
        <v>0</v>
      </c>
      <c r="M1277" s="53">
        <v>1</v>
      </c>
      <c r="N1277" s="53">
        <v>0</v>
      </c>
      <c r="O1277" s="53">
        <v>0</v>
      </c>
      <c r="P1277" s="53">
        <v>0</v>
      </c>
      <c r="Q1277" s="53">
        <v>0</v>
      </c>
      <c r="R1277" s="53">
        <v>0</v>
      </c>
      <c r="S1277" s="53">
        <v>0</v>
      </c>
      <c r="T1277" s="11">
        <f>SUM(C1277:S1277)</f>
        <v>2</v>
      </c>
    </row>
    <row r="1278" spans="1:20" ht="18" customHeight="1">
      <c r="A1278" s="105"/>
      <c r="B1278" s="52" t="s">
        <v>24</v>
      </c>
      <c r="C1278" s="61">
        <v>0</v>
      </c>
      <c r="D1278" s="53">
        <v>0</v>
      </c>
      <c r="E1278" s="53">
        <v>0</v>
      </c>
      <c r="F1278" s="53">
        <v>0</v>
      </c>
      <c r="G1278" s="53">
        <v>1</v>
      </c>
      <c r="H1278" s="53">
        <v>0</v>
      </c>
      <c r="I1278" s="53">
        <v>0</v>
      </c>
      <c r="J1278" s="53">
        <v>0</v>
      </c>
      <c r="K1278" s="53">
        <v>0</v>
      </c>
      <c r="L1278" s="53">
        <v>0</v>
      </c>
      <c r="M1278" s="53">
        <v>1</v>
      </c>
      <c r="N1278" s="53">
        <v>0</v>
      </c>
      <c r="O1278" s="53">
        <v>0</v>
      </c>
      <c r="P1278" s="53">
        <v>0</v>
      </c>
      <c r="Q1278" s="53">
        <v>0</v>
      </c>
      <c r="R1278" s="53">
        <v>0</v>
      </c>
      <c r="S1278" s="53">
        <v>0</v>
      </c>
      <c r="T1278" s="11">
        <f>SUM(C1278:S1278)</f>
        <v>2</v>
      </c>
    </row>
    <row r="1279" spans="1:20" ht="18" customHeight="1">
      <c r="A1279" s="105"/>
      <c r="B1279" s="52" t="s">
        <v>25</v>
      </c>
      <c r="C1279" s="53">
        <v>0</v>
      </c>
      <c r="D1279" s="53">
        <v>0</v>
      </c>
      <c r="E1279" s="53">
        <v>0</v>
      </c>
      <c r="F1279" s="53">
        <v>0</v>
      </c>
      <c r="G1279" s="53">
        <v>0</v>
      </c>
      <c r="H1279" s="53">
        <v>0</v>
      </c>
      <c r="I1279" s="53">
        <v>0</v>
      </c>
      <c r="J1279" s="53">
        <v>0</v>
      </c>
      <c r="K1279" s="53">
        <v>0</v>
      </c>
      <c r="L1279" s="53">
        <v>0</v>
      </c>
      <c r="M1279" s="53">
        <v>0</v>
      </c>
      <c r="N1279" s="53">
        <v>0</v>
      </c>
      <c r="O1279" s="53">
        <v>0</v>
      </c>
      <c r="P1279" s="53">
        <v>0</v>
      </c>
      <c r="Q1279" s="53">
        <v>0</v>
      </c>
      <c r="R1279" s="53">
        <v>0</v>
      </c>
      <c r="S1279" s="53">
        <v>0</v>
      </c>
      <c r="T1279" s="11">
        <f>SUM(C1279:S1279)</f>
        <v>0</v>
      </c>
    </row>
    <row r="1280" spans="1:20" ht="18" customHeight="1">
      <c r="A1280" s="105"/>
      <c r="B1280" s="52" t="s">
        <v>26</v>
      </c>
      <c r="C1280" s="36" t="str">
        <f>IF(C1278+C1279&gt;0, C1279/(C1278+C1279), "-")</f>
        <v>-</v>
      </c>
      <c r="D1280" s="36" t="str">
        <f t="shared" ref="D1280:T1280" si="473">IF(D1278+D1279&gt;0, D1279/(D1278+D1279), "-")</f>
        <v>-</v>
      </c>
      <c r="E1280" s="36" t="str">
        <f t="shared" si="473"/>
        <v>-</v>
      </c>
      <c r="F1280" s="36" t="str">
        <f t="shared" si="473"/>
        <v>-</v>
      </c>
      <c r="G1280" s="36">
        <f t="shared" si="473"/>
        <v>0</v>
      </c>
      <c r="H1280" s="36" t="str">
        <f t="shared" si="473"/>
        <v>-</v>
      </c>
      <c r="I1280" s="36" t="str">
        <f t="shared" si="473"/>
        <v>-</v>
      </c>
      <c r="J1280" s="36" t="str">
        <f t="shared" si="473"/>
        <v>-</v>
      </c>
      <c r="K1280" s="36" t="str">
        <f t="shared" si="473"/>
        <v>-</v>
      </c>
      <c r="L1280" s="36" t="str">
        <f t="shared" si="473"/>
        <v>-</v>
      </c>
      <c r="M1280" s="36">
        <f t="shared" si="473"/>
        <v>0</v>
      </c>
      <c r="N1280" s="36" t="str">
        <f t="shared" si="473"/>
        <v>-</v>
      </c>
      <c r="O1280" s="36" t="str">
        <f t="shared" si="473"/>
        <v>-</v>
      </c>
      <c r="P1280" s="36" t="str">
        <f t="shared" si="473"/>
        <v>-</v>
      </c>
      <c r="Q1280" s="36" t="str">
        <f t="shared" si="473"/>
        <v>-</v>
      </c>
      <c r="R1280" s="36" t="str">
        <f t="shared" si="473"/>
        <v>-</v>
      </c>
      <c r="S1280" s="36" t="str">
        <f t="shared" si="473"/>
        <v>-</v>
      </c>
      <c r="T1280" s="40">
        <f t="shared" si="473"/>
        <v>0</v>
      </c>
    </row>
    <row r="1281" spans="1:20" ht="18" customHeight="1">
      <c r="A1281" s="105"/>
      <c r="B1281" s="52" t="s">
        <v>22</v>
      </c>
      <c r="C1281" s="53">
        <v>0</v>
      </c>
      <c r="D1281" s="53">
        <v>0</v>
      </c>
      <c r="E1281" s="53">
        <v>0</v>
      </c>
      <c r="F1281" s="54">
        <v>0</v>
      </c>
      <c r="G1281" s="53">
        <v>1</v>
      </c>
      <c r="H1281" s="53">
        <v>0</v>
      </c>
      <c r="I1281" s="53">
        <v>0</v>
      </c>
      <c r="J1281" s="53">
        <v>0</v>
      </c>
      <c r="K1281" s="53">
        <v>0</v>
      </c>
      <c r="L1281" s="53">
        <v>0</v>
      </c>
      <c r="M1281" s="53">
        <v>1</v>
      </c>
      <c r="N1281" s="53">
        <v>0</v>
      </c>
      <c r="O1281" s="53">
        <v>0</v>
      </c>
      <c r="P1281" s="53">
        <v>0</v>
      </c>
      <c r="Q1281" s="53">
        <v>0</v>
      </c>
      <c r="R1281" s="53">
        <v>0</v>
      </c>
      <c r="S1281" s="53">
        <v>0</v>
      </c>
      <c r="T1281" s="11">
        <f>SUM(C1281:S1281)</f>
        <v>2</v>
      </c>
    </row>
    <row r="1282" spans="1:20" ht="18" customHeight="1">
      <c r="A1282" s="105"/>
      <c r="B1282" s="52" t="s">
        <v>23</v>
      </c>
      <c r="C1282" s="37" t="str">
        <f>IF(C1281&gt;0,(C1276+C1277)/C1281, "-")</f>
        <v>-</v>
      </c>
      <c r="D1282" s="37" t="str">
        <f t="shared" ref="D1282:S1282" si="474">IF(D1281&gt;0,(D1276+D1277)/D1281, "-")</f>
        <v>-</v>
      </c>
      <c r="E1282" s="37" t="str">
        <f t="shared" si="474"/>
        <v>-</v>
      </c>
      <c r="F1282" s="37" t="str">
        <f t="shared" si="474"/>
        <v>-</v>
      </c>
      <c r="G1282" s="37">
        <f t="shared" si="474"/>
        <v>1</v>
      </c>
      <c r="H1282" s="37" t="str">
        <f t="shared" si="474"/>
        <v>-</v>
      </c>
      <c r="I1282" s="37" t="str">
        <f t="shared" si="474"/>
        <v>-</v>
      </c>
      <c r="J1282" s="37" t="str">
        <f t="shared" si="474"/>
        <v>-</v>
      </c>
      <c r="K1282" s="37" t="str">
        <f t="shared" si="474"/>
        <v>-</v>
      </c>
      <c r="L1282" s="37" t="str">
        <f t="shared" si="474"/>
        <v>-</v>
      </c>
      <c r="M1282" s="37">
        <f t="shared" si="474"/>
        <v>1</v>
      </c>
      <c r="N1282" s="37" t="str">
        <f t="shared" si="474"/>
        <v>-</v>
      </c>
      <c r="O1282" s="37" t="str">
        <f t="shared" si="474"/>
        <v>-</v>
      </c>
      <c r="P1282" s="37" t="str">
        <f t="shared" si="474"/>
        <v>-</v>
      </c>
      <c r="Q1282" s="37" t="str">
        <f t="shared" si="474"/>
        <v>-</v>
      </c>
      <c r="R1282" s="37" t="str">
        <f t="shared" si="474"/>
        <v>-</v>
      </c>
      <c r="S1282" s="37" t="str">
        <f t="shared" si="474"/>
        <v>-</v>
      </c>
      <c r="T1282" s="44">
        <f>IF(T1281&gt;0,(T1276+T1277)/T1281, "-")</f>
        <v>1</v>
      </c>
    </row>
    <row r="1283" spans="1:20" ht="18" customHeight="1">
      <c r="A1283" s="106"/>
      <c r="B1283" s="52" t="s">
        <v>44</v>
      </c>
      <c r="C1283" s="57" t="s">
        <v>43</v>
      </c>
      <c r="D1283" s="57" t="s">
        <v>43</v>
      </c>
      <c r="E1283" s="57" t="s">
        <v>43</v>
      </c>
      <c r="F1283" s="57" t="s">
        <v>43</v>
      </c>
      <c r="G1283" s="58">
        <v>1</v>
      </c>
      <c r="H1283" s="57" t="s">
        <v>43</v>
      </c>
      <c r="I1283" s="57" t="s">
        <v>43</v>
      </c>
      <c r="J1283" s="57" t="s">
        <v>43</v>
      </c>
      <c r="K1283" s="57" t="s">
        <v>43</v>
      </c>
      <c r="L1283" s="57" t="s">
        <v>43</v>
      </c>
      <c r="M1283" s="58">
        <v>0</v>
      </c>
      <c r="N1283" s="57" t="s">
        <v>43</v>
      </c>
      <c r="O1283" s="57" t="s">
        <v>43</v>
      </c>
      <c r="P1283" s="57" t="s">
        <v>43</v>
      </c>
      <c r="Q1283" s="57" t="s">
        <v>43</v>
      </c>
      <c r="R1283" s="57" t="s">
        <v>43</v>
      </c>
      <c r="S1283" s="57" t="s">
        <v>43</v>
      </c>
      <c r="T1283" s="59">
        <v>0.5</v>
      </c>
    </row>
    <row r="1284" spans="1:20" ht="18" customHeight="1">
      <c r="A1284" s="104">
        <v>44794</v>
      </c>
      <c r="B1284" s="50" t="s">
        <v>20</v>
      </c>
      <c r="C1284" s="51">
        <v>0</v>
      </c>
      <c r="D1284" s="51">
        <v>0</v>
      </c>
      <c r="E1284" s="51">
        <v>0</v>
      </c>
      <c r="F1284" s="51">
        <v>0</v>
      </c>
      <c r="G1284" s="51">
        <v>0</v>
      </c>
      <c r="H1284" s="51">
        <v>0</v>
      </c>
      <c r="I1284" s="51">
        <v>0</v>
      </c>
      <c r="J1284" s="51">
        <v>0</v>
      </c>
      <c r="K1284" s="51">
        <v>0</v>
      </c>
      <c r="L1284" s="51">
        <v>0</v>
      </c>
      <c r="M1284" s="51">
        <v>1</v>
      </c>
      <c r="N1284" s="51">
        <v>0</v>
      </c>
      <c r="O1284" s="51">
        <v>0</v>
      </c>
      <c r="P1284" s="51">
        <v>0</v>
      </c>
      <c r="Q1284" s="51">
        <v>0</v>
      </c>
      <c r="R1284" s="51">
        <v>0</v>
      </c>
      <c r="S1284" s="51">
        <v>0</v>
      </c>
      <c r="T1284" s="11">
        <f>SUM(C1284:S1284)</f>
        <v>1</v>
      </c>
    </row>
    <row r="1285" spans="1:20" ht="18" customHeight="1">
      <c r="A1285" s="105"/>
      <c r="B1285" s="52" t="s">
        <v>21</v>
      </c>
      <c r="C1285" s="53">
        <v>2</v>
      </c>
      <c r="D1285" s="53">
        <v>0</v>
      </c>
      <c r="E1285" s="53">
        <v>0</v>
      </c>
      <c r="F1285" s="53">
        <v>0</v>
      </c>
      <c r="G1285" s="53">
        <v>0</v>
      </c>
      <c r="H1285" s="53">
        <v>0</v>
      </c>
      <c r="I1285" s="53">
        <v>0</v>
      </c>
      <c r="J1285" s="53">
        <v>0</v>
      </c>
      <c r="K1285" s="53">
        <v>1</v>
      </c>
      <c r="L1285" s="53">
        <v>0</v>
      </c>
      <c r="M1285" s="53">
        <v>0</v>
      </c>
      <c r="N1285" s="53">
        <v>0</v>
      </c>
      <c r="O1285" s="53">
        <v>0</v>
      </c>
      <c r="P1285" s="53">
        <v>0</v>
      </c>
      <c r="Q1285" s="53">
        <v>0</v>
      </c>
      <c r="R1285" s="53">
        <v>0</v>
      </c>
      <c r="S1285" s="53">
        <v>0</v>
      </c>
      <c r="T1285" s="11">
        <f>SUM(C1285:S1285)</f>
        <v>3</v>
      </c>
    </row>
    <row r="1286" spans="1:20" ht="18" customHeight="1">
      <c r="A1286" s="105"/>
      <c r="B1286" s="52" t="s">
        <v>24</v>
      </c>
      <c r="C1286" s="61">
        <v>2</v>
      </c>
      <c r="D1286" s="53">
        <v>0</v>
      </c>
      <c r="E1286" s="53">
        <v>0</v>
      </c>
      <c r="F1286" s="53">
        <v>0</v>
      </c>
      <c r="G1286" s="53">
        <v>0</v>
      </c>
      <c r="H1286" s="53">
        <v>0</v>
      </c>
      <c r="I1286" s="53">
        <v>0</v>
      </c>
      <c r="J1286" s="53">
        <v>0</v>
      </c>
      <c r="K1286" s="53">
        <v>1</v>
      </c>
      <c r="L1286" s="53">
        <v>0</v>
      </c>
      <c r="M1286" s="53">
        <v>1</v>
      </c>
      <c r="N1286" s="53">
        <v>0</v>
      </c>
      <c r="O1286" s="53">
        <v>0</v>
      </c>
      <c r="P1286" s="53">
        <v>0</v>
      </c>
      <c r="Q1286" s="53">
        <v>0</v>
      </c>
      <c r="R1286" s="53">
        <v>0</v>
      </c>
      <c r="S1286" s="53">
        <v>0</v>
      </c>
      <c r="T1286" s="11">
        <f>SUM(C1286:S1286)</f>
        <v>4</v>
      </c>
    </row>
    <row r="1287" spans="1:20" ht="18" customHeight="1">
      <c r="A1287" s="105"/>
      <c r="B1287" s="52" t="s">
        <v>25</v>
      </c>
      <c r="C1287" s="53">
        <v>0</v>
      </c>
      <c r="D1287" s="53">
        <v>0</v>
      </c>
      <c r="E1287" s="53">
        <v>0</v>
      </c>
      <c r="F1287" s="53">
        <v>0</v>
      </c>
      <c r="G1287" s="53">
        <v>0</v>
      </c>
      <c r="H1287" s="53">
        <v>0</v>
      </c>
      <c r="I1287" s="53">
        <v>0</v>
      </c>
      <c r="J1287" s="53">
        <v>0</v>
      </c>
      <c r="K1287" s="53">
        <v>0</v>
      </c>
      <c r="L1287" s="53">
        <v>0</v>
      </c>
      <c r="M1287" s="53">
        <v>0</v>
      </c>
      <c r="N1287" s="53">
        <v>0</v>
      </c>
      <c r="O1287" s="53">
        <v>0</v>
      </c>
      <c r="P1287" s="53">
        <v>0</v>
      </c>
      <c r="Q1287" s="53">
        <v>0</v>
      </c>
      <c r="R1287" s="53">
        <v>0</v>
      </c>
      <c r="S1287" s="53">
        <v>0</v>
      </c>
      <c r="T1287" s="11">
        <f>SUM(C1287:S1287)</f>
        <v>0</v>
      </c>
    </row>
    <row r="1288" spans="1:20" ht="18" customHeight="1">
      <c r="A1288" s="105"/>
      <c r="B1288" s="52" t="s">
        <v>26</v>
      </c>
      <c r="C1288" s="36">
        <f>IF(C1286+C1287&gt;0, C1287/(C1286+C1287), "-")</f>
        <v>0</v>
      </c>
      <c r="D1288" s="36" t="str">
        <f t="shared" ref="D1288:T1288" si="475">IF(D1286+D1287&gt;0, D1287/(D1286+D1287), "-")</f>
        <v>-</v>
      </c>
      <c r="E1288" s="36" t="str">
        <f t="shared" si="475"/>
        <v>-</v>
      </c>
      <c r="F1288" s="36" t="str">
        <f t="shared" si="475"/>
        <v>-</v>
      </c>
      <c r="G1288" s="36" t="str">
        <f t="shared" si="475"/>
        <v>-</v>
      </c>
      <c r="H1288" s="36" t="str">
        <f t="shared" si="475"/>
        <v>-</v>
      </c>
      <c r="I1288" s="36" t="str">
        <f t="shared" si="475"/>
        <v>-</v>
      </c>
      <c r="J1288" s="36" t="str">
        <f t="shared" si="475"/>
        <v>-</v>
      </c>
      <c r="K1288" s="36">
        <f t="shared" si="475"/>
        <v>0</v>
      </c>
      <c r="L1288" s="36" t="str">
        <f t="shared" si="475"/>
        <v>-</v>
      </c>
      <c r="M1288" s="36">
        <f t="shared" si="475"/>
        <v>0</v>
      </c>
      <c r="N1288" s="36" t="str">
        <f t="shared" si="475"/>
        <v>-</v>
      </c>
      <c r="O1288" s="36" t="str">
        <f t="shared" si="475"/>
        <v>-</v>
      </c>
      <c r="P1288" s="36" t="str">
        <f t="shared" si="475"/>
        <v>-</v>
      </c>
      <c r="Q1288" s="36" t="str">
        <f t="shared" si="475"/>
        <v>-</v>
      </c>
      <c r="R1288" s="36" t="str">
        <f t="shared" si="475"/>
        <v>-</v>
      </c>
      <c r="S1288" s="36" t="str">
        <f t="shared" si="475"/>
        <v>-</v>
      </c>
      <c r="T1288" s="40">
        <f t="shared" si="475"/>
        <v>0</v>
      </c>
    </row>
    <row r="1289" spans="1:20" ht="18" customHeight="1">
      <c r="A1289" s="105"/>
      <c r="B1289" s="52" t="s">
        <v>22</v>
      </c>
      <c r="C1289" s="53">
        <v>1</v>
      </c>
      <c r="D1289" s="53">
        <v>0</v>
      </c>
      <c r="E1289" s="53">
        <v>0</v>
      </c>
      <c r="F1289" s="54">
        <v>0</v>
      </c>
      <c r="G1289" s="53">
        <v>0</v>
      </c>
      <c r="H1289" s="53">
        <v>0</v>
      </c>
      <c r="I1289" s="53">
        <v>0</v>
      </c>
      <c r="J1289" s="53">
        <v>0</v>
      </c>
      <c r="K1289" s="53">
        <v>1</v>
      </c>
      <c r="L1289" s="53">
        <v>0</v>
      </c>
      <c r="M1289" s="53">
        <v>1</v>
      </c>
      <c r="N1289" s="53">
        <v>0</v>
      </c>
      <c r="O1289" s="53">
        <v>0</v>
      </c>
      <c r="P1289" s="53">
        <v>0</v>
      </c>
      <c r="Q1289" s="53">
        <v>0</v>
      </c>
      <c r="R1289" s="53">
        <v>0</v>
      </c>
      <c r="S1289" s="53">
        <v>0</v>
      </c>
      <c r="T1289" s="11">
        <f>SUM(C1289:S1289)</f>
        <v>3</v>
      </c>
    </row>
    <row r="1290" spans="1:20" ht="18" customHeight="1">
      <c r="A1290" s="105"/>
      <c r="B1290" s="52" t="s">
        <v>23</v>
      </c>
      <c r="C1290" s="37">
        <f>IF(C1289&gt;0,(C1284+C1285)/C1289, "-")</f>
        <v>2</v>
      </c>
      <c r="D1290" s="37" t="str">
        <f t="shared" ref="D1290:S1290" si="476">IF(D1289&gt;0,(D1284+D1285)/D1289, "-")</f>
        <v>-</v>
      </c>
      <c r="E1290" s="37" t="str">
        <f t="shared" si="476"/>
        <v>-</v>
      </c>
      <c r="F1290" s="37" t="str">
        <f t="shared" si="476"/>
        <v>-</v>
      </c>
      <c r="G1290" s="37" t="str">
        <f t="shared" si="476"/>
        <v>-</v>
      </c>
      <c r="H1290" s="37" t="str">
        <f t="shared" si="476"/>
        <v>-</v>
      </c>
      <c r="I1290" s="37" t="str">
        <f t="shared" si="476"/>
        <v>-</v>
      </c>
      <c r="J1290" s="37" t="str">
        <f t="shared" si="476"/>
        <v>-</v>
      </c>
      <c r="K1290" s="37">
        <f t="shared" si="476"/>
        <v>1</v>
      </c>
      <c r="L1290" s="37" t="str">
        <f t="shared" si="476"/>
        <v>-</v>
      </c>
      <c r="M1290" s="37">
        <f t="shared" si="476"/>
        <v>1</v>
      </c>
      <c r="N1290" s="37" t="str">
        <f t="shared" si="476"/>
        <v>-</v>
      </c>
      <c r="O1290" s="37" t="str">
        <f t="shared" si="476"/>
        <v>-</v>
      </c>
      <c r="P1290" s="37" t="str">
        <f t="shared" si="476"/>
        <v>-</v>
      </c>
      <c r="Q1290" s="37" t="str">
        <f t="shared" si="476"/>
        <v>-</v>
      </c>
      <c r="R1290" s="37" t="str">
        <f t="shared" si="476"/>
        <v>-</v>
      </c>
      <c r="S1290" s="37" t="str">
        <f t="shared" si="476"/>
        <v>-</v>
      </c>
      <c r="T1290" s="44">
        <f>IF(T1289&gt;0,(T1284+T1285)/T1289, "-")</f>
        <v>1.3333333333333333</v>
      </c>
    </row>
    <row r="1291" spans="1:20" ht="18" customHeight="1">
      <c r="A1291" s="106"/>
      <c r="B1291" s="52" t="s">
        <v>44</v>
      </c>
      <c r="C1291" s="58">
        <v>1</v>
      </c>
      <c r="D1291" s="57" t="s">
        <v>43</v>
      </c>
      <c r="E1291" s="57" t="s">
        <v>43</v>
      </c>
      <c r="F1291" s="57" t="s">
        <v>43</v>
      </c>
      <c r="G1291" s="57" t="s">
        <v>43</v>
      </c>
      <c r="H1291" s="57" t="s">
        <v>43</v>
      </c>
      <c r="I1291" s="57" t="s">
        <v>43</v>
      </c>
      <c r="J1291" s="57" t="s">
        <v>43</v>
      </c>
      <c r="K1291" s="58">
        <v>0</v>
      </c>
      <c r="L1291" s="57" t="s">
        <v>43</v>
      </c>
      <c r="M1291" s="58">
        <v>1</v>
      </c>
      <c r="N1291" s="57" t="s">
        <v>43</v>
      </c>
      <c r="O1291" s="57" t="s">
        <v>43</v>
      </c>
      <c r="P1291" s="57" t="s">
        <v>43</v>
      </c>
      <c r="Q1291" s="57" t="s">
        <v>43</v>
      </c>
      <c r="R1291" s="57" t="s">
        <v>43</v>
      </c>
      <c r="S1291" s="57" t="s">
        <v>43</v>
      </c>
      <c r="T1291" s="59">
        <v>0.66669999999999996</v>
      </c>
    </row>
    <row r="1292" spans="1:20" ht="18" customHeight="1">
      <c r="A1292" s="104">
        <v>44795</v>
      </c>
      <c r="B1292" s="50" t="s">
        <v>20</v>
      </c>
      <c r="C1292" s="51">
        <v>0</v>
      </c>
      <c r="D1292" s="51">
        <v>0</v>
      </c>
      <c r="E1292" s="51">
        <v>0</v>
      </c>
      <c r="F1292" s="51">
        <v>0</v>
      </c>
      <c r="G1292" s="51">
        <v>0</v>
      </c>
      <c r="H1292" s="51">
        <v>0</v>
      </c>
      <c r="I1292" s="51">
        <v>0</v>
      </c>
      <c r="J1292" s="51">
        <v>0</v>
      </c>
      <c r="K1292" s="51">
        <v>0</v>
      </c>
      <c r="L1292" s="51">
        <v>0</v>
      </c>
      <c r="M1292" s="51">
        <v>1</v>
      </c>
      <c r="N1292" s="51">
        <v>0</v>
      </c>
      <c r="O1292" s="51">
        <v>0</v>
      </c>
      <c r="P1292" s="51">
        <v>0</v>
      </c>
      <c r="Q1292" s="51">
        <v>0</v>
      </c>
      <c r="R1292" s="51">
        <v>0</v>
      </c>
      <c r="S1292" s="51">
        <v>0</v>
      </c>
      <c r="T1292" s="11">
        <f>SUM(C1292:S1292)</f>
        <v>1</v>
      </c>
    </row>
    <row r="1293" spans="1:20" ht="18" customHeight="1">
      <c r="A1293" s="105"/>
      <c r="B1293" s="52" t="s">
        <v>21</v>
      </c>
      <c r="C1293" s="53">
        <v>2</v>
      </c>
      <c r="D1293" s="53">
        <v>0</v>
      </c>
      <c r="E1293" s="53">
        <v>0</v>
      </c>
      <c r="F1293" s="53">
        <v>0</v>
      </c>
      <c r="G1293" s="53">
        <v>0</v>
      </c>
      <c r="H1293" s="53">
        <v>0</v>
      </c>
      <c r="I1293" s="53">
        <v>0</v>
      </c>
      <c r="J1293" s="53">
        <v>1</v>
      </c>
      <c r="K1293" s="53">
        <v>0</v>
      </c>
      <c r="L1293" s="53">
        <v>0</v>
      </c>
      <c r="M1293" s="53">
        <v>0</v>
      </c>
      <c r="N1293" s="53">
        <v>0</v>
      </c>
      <c r="O1293" s="53">
        <v>0</v>
      </c>
      <c r="P1293" s="53">
        <v>0</v>
      </c>
      <c r="Q1293" s="53">
        <v>0</v>
      </c>
      <c r="R1293" s="53">
        <v>0</v>
      </c>
      <c r="S1293" s="53">
        <v>0</v>
      </c>
      <c r="T1293" s="11">
        <f>SUM(C1293:S1293)</f>
        <v>3</v>
      </c>
    </row>
    <row r="1294" spans="1:20" ht="18" customHeight="1">
      <c r="A1294" s="105"/>
      <c r="B1294" s="52" t="s">
        <v>24</v>
      </c>
      <c r="C1294" s="61">
        <v>2</v>
      </c>
      <c r="D1294" s="53">
        <v>0</v>
      </c>
      <c r="E1294" s="53">
        <v>0</v>
      </c>
      <c r="F1294" s="53">
        <v>0</v>
      </c>
      <c r="G1294" s="53">
        <v>0</v>
      </c>
      <c r="H1294" s="53">
        <v>0</v>
      </c>
      <c r="I1294" s="53">
        <v>0</v>
      </c>
      <c r="J1294" s="53">
        <v>1</v>
      </c>
      <c r="K1294" s="53">
        <v>0</v>
      </c>
      <c r="L1294" s="53">
        <v>0</v>
      </c>
      <c r="M1294" s="53">
        <v>1</v>
      </c>
      <c r="N1294" s="53">
        <v>0</v>
      </c>
      <c r="O1294" s="53">
        <v>0</v>
      </c>
      <c r="P1294" s="53">
        <v>0</v>
      </c>
      <c r="Q1294" s="53">
        <v>0</v>
      </c>
      <c r="R1294" s="53">
        <v>0</v>
      </c>
      <c r="S1294" s="53">
        <v>0</v>
      </c>
      <c r="T1294" s="11">
        <f>SUM(C1294:S1294)</f>
        <v>4</v>
      </c>
    </row>
    <row r="1295" spans="1:20" ht="18" customHeight="1">
      <c r="A1295" s="105"/>
      <c r="B1295" s="52" t="s">
        <v>25</v>
      </c>
      <c r="C1295" s="53">
        <v>0</v>
      </c>
      <c r="D1295" s="53">
        <v>0</v>
      </c>
      <c r="E1295" s="53">
        <v>0</v>
      </c>
      <c r="F1295" s="53">
        <v>0</v>
      </c>
      <c r="G1295" s="53">
        <v>0</v>
      </c>
      <c r="H1295" s="53">
        <v>0</v>
      </c>
      <c r="I1295" s="53">
        <v>0</v>
      </c>
      <c r="J1295" s="53">
        <v>0</v>
      </c>
      <c r="K1295" s="53">
        <v>0</v>
      </c>
      <c r="L1295" s="53">
        <v>0</v>
      </c>
      <c r="M1295" s="53">
        <v>0</v>
      </c>
      <c r="N1295" s="53">
        <v>0</v>
      </c>
      <c r="O1295" s="53">
        <v>0</v>
      </c>
      <c r="P1295" s="53">
        <v>0</v>
      </c>
      <c r="Q1295" s="53">
        <v>0</v>
      </c>
      <c r="R1295" s="53">
        <v>0</v>
      </c>
      <c r="S1295" s="53">
        <v>0</v>
      </c>
      <c r="T1295" s="11">
        <f>SUM(C1295:S1295)</f>
        <v>0</v>
      </c>
    </row>
    <row r="1296" spans="1:20" ht="18" customHeight="1">
      <c r="A1296" s="105"/>
      <c r="B1296" s="52" t="s">
        <v>26</v>
      </c>
      <c r="C1296" s="36">
        <f>IF(C1294+C1295&gt;0, C1295/(C1294+C1295), "-")</f>
        <v>0</v>
      </c>
      <c r="D1296" s="36" t="str">
        <f t="shared" ref="D1296:T1296" si="477">IF(D1294+D1295&gt;0, D1295/(D1294+D1295), "-")</f>
        <v>-</v>
      </c>
      <c r="E1296" s="36" t="str">
        <f t="shared" si="477"/>
        <v>-</v>
      </c>
      <c r="F1296" s="36" t="str">
        <f t="shared" si="477"/>
        <v>-</v>
      </c>
      <c r="G1296" s="36" t="str">
        <f t="shared" si="477"/>
        <v>-</v>
      </c>
      <c r="H1296" s="36" t="str">
        <f t="shared" si="477"/>
        <v>-</v>
      </c>
      <c r="I1296" s="36" t="str">
        <f t="shared" si="477"/>
        <v>-</v>
      </c>
      <c r="J1296" s="36">
        <f t="shared" si="477"/>
        <v>0</v>
      </c>
      <c r="K1296" s="36" t="str">
        <f t="shared" si="477"/>
        <v>-</v>
      </c>
      <c r="L1296" s="36" t="str">
        <f t="shared" si="477"/>
        <v>-</v>
      </c>
      <c r="M1296" s="36">
        <f t="shared" si="477"/>
        <v>0</v>
      </c>
      <c r="N1296" s="36" t="str">
        <f t="shared" si="477"/>
        <v>-</v>
      </c>
      <c r="O1296" s="36" t="str">
        <f t="shared" si="477"/>
        <v>-</v>
      </c>
      <c r="P1296" s="36" t="str">
        <f t="shared" si="477"/>
        <v>-</v>
      </c>
      <c r="Q1296" s="36" t="str">
        <f t="shared" si="477"/>
        <v>-</v>
      </c>
      <c r="R1296" s="36" t="str">
        <f t="shared" si="477"/>
        <v>-</v>
      </c>
      <c r="S1296" s="36" t="str">
        <f t="shared" si="477"/>
        <v>-</v>
      </c>
      <c r="T1296" s="40">
        <f t="shared" si="477"/>
        <v>0</v>
      </c>
    </row>
    <row r="1297" spans="1:20" ht="18" customHeight="1">
      <c r="A1297" s="105"/>
      <c r="B1297" s="52" t="s">
        <v>22</v>
      </c>
      <c r="C1297" s="53">
        <v>1</v>
      </c>
      <c r="D1297" s="53">
        <v>0</v>
      </c>
      <c r="E1297" s="53">
        <v>0</v>
      </c>
      <c r="F1297" s="54">
        <v>0</v>
      </c>
      <c r="G1297" s="53">
        <v>0</v>
      </c>
      <c r="H1297" s="53">
        <v>0</v>
      </c>
      <c r="I1297" s="53">
        <v>0</v>
      </c>
      <c r="J1297" s="53">
        <v>1</v>
      </c>
      <c r="K1297" s="53">
        <v>0</v>
      </c>
      <c r="L1297" s="53">
        <v>0</v>
      </c>
      <c r="M1297" s="53">
        <v>1</v>
      </c>
      <c r="N1297" s="53">
        <v>0</v>
      </c>
      <c r="O1297" s="53">
        <v>0</v>
      </c>
      <c r="P1297" s="53">
        <v>0</v>
      </c>
      <c r="Q1297" s="53">
        <v>0</v>
      </c>
      <c r="R1297" s="53">
        <v>0</v>
      </c>
      <c r="S1297" s="53">
        <v>0</v>
      </c>
      <c r="T1297" s="11">
        <f>SUM(C1297:S1297)</f>
        <v>3</v>
      </c>
    </row>
    <row r="1298" spans="1:20" ht="18" customHeight="1">
      <c r="A1298" s="105"/>
      <c r="B1298" s="52" t="s">
        <v>23</v>
      </c>
      <c r="C1298" s="37">
        <f>IF(C1297&gt;0,(C1292+C1293)/C1297, "-")</f>
        <v>2</v>
      </c>
      <c r="D1298" s="37" t="str">
        <f t="shared" ref="D1298:S1298" si="478">IF(D1297&gt;0,(D1292+D1293)/D1297, "-")</f>
        <v>-</v>
      </c>
      <c r="E1298" s="37" t="str">
        <f t="shared" si="478"/>
        <v>-</v>
      </c>
      <c r="F1298" s="37" t="str">
        <f t="shared" si="478"/>
        <v>-</v>
      </c>
      <c r="G1298" s="37" t="str">
        <f t="shared" si="478"/>
        <v>-</v>
      </c>
      <c r="H1298" s="37" t="str">
        <f t="shared" si="478"/>
        <v>-</v>
      </c>
      <c r="I1298" s="37" t="str">
        <f t="shared" si="478"/>
        <v>-</v>
      </c>
      <c r="J1298" s="37">
        <f t="shared" si="478"/>
        <v>1</v>
      </c>
      <c r="K1298" s="37" t="str">
        <f t="shared" si="478"/>
        <v>-</v>
      </c>
      <c r="L1298" s="37" t="str">
        <f t="shared" si="478"/>
        <v>-</v>
      </c>
      <c r="M1298" s="37">
        <f t="shared" si="478"/>
        <v>1</v>
      </c>
      <c r="N1298" s="37" t="str">
        <f t="shared" si="478"/>
        <v>-</v>
      </c>
      <c r="O1298" s="37" t="str">
        <f t="shared" si="478"/>
        <v>-</v>
      </c>
      <c r="P1298" s="37" t="str">
        <f t="shared" si="478"/>
        <v>-</v>
      </c>
      <c r="Q1298" s="37" t="str">
        <f t="shared" si="478"/>
        <v>-</v>
      </c>
      <c r="R1298" s="37" t="str">
        <f t="shared" si="478"/>
        <v>-</v>
      </c>
      <c r="S1298" s="37" t="str">
        <f t="shared" si="478"/>
        <v>-</v>
      </c>
      <c r="T1298" s="44">
        <f>IF(T1297&gt;0,(T1292+T1293)/T1297, "-")</f>
        <v>1.3333333333333333</v>
      </c>
    </row>
    <row r="1299" spans="1:20" ht="18" customHeight="1">
      <c r="A1299" s="106"/>
      <c r="B1299" s="52" t="s">
        <v>44</v>
      </c>
      <c r="C1299" s="58">
        <v>1</v>
      </c>
      <c r="D1299" s="57" t="s">
        <v>43</v>
      </c>
      <c r="E1299" s="57" t="s">
        <v>43</v>
      </c>
      <c r="F1299" s="57" t="s">
        <v>43</v>
      </c>
      <c r="G1299" s="57" t="s">
        <v>43</v>
      </c>
      <c r="H1299" s="57" t="s">
        <v>43</v>
      </c>
      <c r="I1299" s="57" t="s">
        <v>43</v>
      </c>
      <c r="J1299" s="58">
        <v>1</v>
      </c>
      <c r="K1299" s="57" t="s">
        <v>43</v>
      </c>
      <c r="L1299" s="57" t="s">
        <v>43</v>
      </c>
      <c r="M1299" s="58">
        <v>1</v>
      </c>
      <c r="N1299" s="57" t="s">
        <v>43</v>
      </c>
      <c r="O1299" s="57" t="s">
        <v>43</v>
      </c>
      <c r="P1299" s="57" t="s">
        <v>43</v>
      </c>
      <c r="Q1299" s="57" t="s">
        <v>43</v>
      </c>
      <c r="R1299" s="57" t="s">
        <v>43</v>
      </c>
      <c r="S1299" s="57" t="s">
        <v>43</v>
      </c>
      <c r="T1299" s="59">
        <v>1</v>
      </c>
    </row>
    <row r="1300" spans="1:20" ht="18" customHeight="1">
      <c r="A1300" s="104">
        <v>44796</v>
      </c>
      <c r="B1300" s="50" t="s">
        <v>20</v>
      </c>
      <c r="C1300" s="51">
        <v>0</v>
      </c>
      <c r="D1300" s="51">
        <v>0</v>
      </c>
      <c r="E1300" s="51">
        <v>0</v>
      </c>
      <c r="F1300" s="51">
        <v>0</v>
      </c>
      <c r="G1300" s="51">
        <v>0</v>
      </c>
      <c r="H1300" s="51">
        <v>0</v>
      </c>
      <c r="I1300" s="51">
        <v>0</v>
      </c>
      <c r="J1300" s="51">
        <v>0</v>
      </c>
      <c r="K1300" s="51">
        <v>0</v>
      </c>
      <c r="L1300" s="51">
        <v>0</v>
      </c>
      <c r="M1300" s="51">
        <v>0</v>
      </c>
      <c r="N1300" s="51">
        <v>0</v>
      </c>
      <c r="O1300" s="51">
        <v>0</v>
      </c>
      <c r="P1300" s="51">
        <v>0</v>
      </c>
      <c r="Q1300" s="51">
        <v>0</v>
      </c>
      <c r="R1300" s="51">
        <v>0</v>
      </c>
      <c r="S1300" s="51">
        <v>0</v>
      </c>
      <c r="T1300" s="11">
        <f>SUM(C1300:S1300)</f>
        <v>0</v>
      </c>
    </row>
    <row r="1301" spans="1:20" ht="18" customHeight="1">
      <c r="A1301" s="105"/>
      <c r="B1301" s="52" t="s">
        <v>21</v>
      </c>
      <c r="C1301" s="53">
        <v>0</v>
      </c>
      <c r="D1301" s="53">
        <v>0</v>
      </c>
      <c r="E1301" s="53">
        <v>0</v>
      </c>
      <c r="F1301" s="53">
        <v>0</v>
      </c>
      <c r="G1301" s="53">
        <v>0</v>
      </c>
      <c r="H1301" s="53">
        <v>0</v>
      </c>
      <c r="I1301" s="53">
        <v>0</v>
      </c>
      <c r="J1301" s="53">
        <v>0</v>
      </c>
      <c r="K1301" s="53">
        <v>0</v>
      </c>
      <c r="L1301" s="53">
        <v>0</v>
      </c>
      <c r="M1301" s="53">
        <v>0</v>
      </c>
      <c r="N1301" s="53">
        <v>0</v>
      </c>
      <c r="O1301" s="53">
        <v>0</v>
      </c>
      <c r="P1301" s="53">
        <v>0</v>
      </c>
      <c r="Q1301" s="53">
        <v>0</v>
      </c>
      <c r="R1301" s="53">
        <v>0</v>
      </c>
      <c r="S1301" s="53">
        <v>0</v>
      </c>
      <c r="T1301" s="11">
        <f>SUM(C1301:S1301)</f>
        <v>0</v>
      </c>
    </row>
    <row r="1302" spans="1:20" ht="18" customHeight="1">
      <c r="A1302" s="105"/>
      <c r="B1302" s="52" t="s">
        <v>24</v>
      </c>
      <c r="C1302" s="61">
        <v>0</v>
      </c>
      <c r="D1302" s="53">
        <v>0</v>
      </c>
      <c r="E1302" s="53">
        <v>0</v>
      </c>
      <c r="F1302" s="53">
        <v>0</v>
      </c>
      <c r="G1302" s="53">
        <v>0</v>
      </c>
      <c r="H1302" s="53">
        <v>0</v>
      </c>
      <c r="I1302" s="53">
        <v>0</v>
      </c>
      <c r="J1302" s="53">
        <v>0</v>
      </c>
      <c r="K1302" s="53">
        <v>0</v>
      </c>
      <c r="L1302" s="53">
        <v>0</v>
      </c>
      <c r="M1302" s="53">
        <v>0</v>
      </c>
      <c r="N1302" s="53">
        <v>0</v>
      </c>
      <c r="O1302" s="53">
        <v>0</v>
      </c>
      <c r="P1302" s="53">
        <v>0</v>
      </c>
      <c r="Q1302" s="53">
        <v>0</v>
      </c>
      <c r="R1302" s="53">
        <v>0</v>
      </c>
      <c r="S1302" s="53">
        <v>0</v>
      </c>
      <c r="T1302" s="11">
        <f>SUM(C1302:S1302)</f>
        <v>0</v>
      </c>
    </row>
    <row r="1303" spans="1:20" ht="18" customHeight="1">
      <c r="A1303" s="105"/>
      <c r="B1303" s="52" t="s">
        <v>25</v>
      </c>
      <c r="C1303" s="53">
        <v>0</v>
      </c>
      <c r="D1303" s="53">
        <v>0</v>
      </c>
      <c r="E1303" s="53">
        <v>0</v>
      </c>
      <c r="F1303" s="53">
        <v>0</v>
      </c>
      <c r="G1303" s="53">
        <v>0</v>
      </c>
      <c r="H1303" s="53">
        <v>0</v>
      </c>
      <c r="I1303" s="53">
        <v>0</v>
      </c>
      <c r="J1303" s="53">
        <v>0</v>
      </c>
      <c r="K1303" s="53">
        <v>0</v>
      </c>
      <c r="L1303" s="53">
        <v>0</v>
      </c>
      <c r="M1303" s="53">
        <v>0</v>
      </c>
      <c r="N1303" s="53">
        <v>0</v>
      </c>
      <c r="O1303" s="53">
        <v>0</v>
      </c>
      <c r="P1303" s="53">
        <v>0</v>
      </c>
      <c r="Q1303" s="53">
        <v>0</v>
      </c>
      <c r="R1303" s="53">
        <v>0</v>
      </c>
      <c r="S1303" s="53">
        <v>0</v>
      </c>
      <c r="T1303" s="11">
        <f>SUM(C1303:S1303)</f>
        <v>0</v>
      </c>
    </row>
    <row r="1304" spans="1:20" ht="18" customHeight="1">
      <c r="A1304" s="105"/>
      <c r="B1304" s="52" t="s">
        <v>26</v>
      </c>
      <c r="C1304" s="36" t="str">
        <f>IF(C1302+C1303&gt;0, C1303/(C1302+C1303), "-")</f>
        <v>-</v>
      </c>
      <c r="D1304" s="36" t="str">
        <f t="shared" ref="D1304:T1304" si="479">IF(D1302+D1303&gt;0, D1303/(D1302+D1303), "-")</f>
        <v>-</v>
      </c>
      <c r="E1304" s="36" t="str">
        <f t="shared" si="479"/>
        <v>-</v>
      </c>
      <c r="F1304" s="36" t="str">
        <f t="shared" si="479"/>
        <v>-</v>
      </c>
      <c r="G1304" s="36" t="str">
        <f t="shared" si="479"/>
        <v>-</v>
      </c>
      <c r="H1304" s="36" t="str">
        <f t="shared" si="479"/>
        <v>-</v>
      </c>
      <c r="I1304" s="36" t="str">
        <f t="shared" si="479"/>
        <v>-</v>
      </c>
      <c r="J1304" s="36" t="str">
        <f t="shared" si="479"/>
        <v>-</v>
      </c>
      <c r="K1304" s="36" t="str">
        <f t="shared" si="479"/>
        <v>-</v>
      </c>
      <c r="L1304" s="36" t="str">
        <f t="shared" si="479"/>
        <v>-</v>
      </c>
      <c r="M1304" s="36" t="str">
        <f t="shared" si="479"/>
        <v>-</v>
      </c>
      <c r="N1304" s="36" t="str">
        <f t="shared" si="479"/>
        <v>-</v>
      </c>
      <c r="O1304" s="36" t="str">
        <f t="shared" si="479"/>
        <v>-</v>
      </c>
      <c r="P1304" s="36" t="str">
        <f t="shared" si="479"/>
        <v>-</v>
      </c>
      <c r="Q1304" s="36" t="str">
        <f t="shared" si="479"/>
        <v>-</v>
      </c>
      <c r="R1304" s="36" t="str">
        <f t="shared" si="479"/>
        <v>-</v>
      </c>
      <c r="S1304" s="36" t="str">
        <f t="shared" si="479"/>
        <v>-</v>
      </c>
      <c r="T1304" s="40" t="str">
        <f t="shared" si="479"/>
        <v>-</v>
      </c>
    </row>
    <row r="1305" spans="1:20" ht="18" customHeight="1">
      <c r="A1305" s="105"/>
      <c r="B1305" s="52" t="s">
        <v>22</v>
      </c>
      <c r="C1305" s="53">
        <v>0</v>
      </c>
      <c r="D1305" s="53">
        <v>0</v>
      </c>
      <c r="E1305" s="53">
        <v>0</v>
      </c>
      <c r="F1305" s="54">
        <v>0</v>
      </c>
      <c r="G1305" s="53">
        <v>0</v>
      </c>
      <c r="H1305" s="53">
        <v>0</v>
      </c>
      <c r="I1305" s="53">
        <v>0</v>
      </c>
      <c r="J1305" s="53">
        <v>0</v>
      </c>
      <c r="K1305" s="53">
        <v>0</v>
      </c>
      <c r="L1305" s="53">
        <v>0</v>
      </c>
      <c r="M1305" s="53">
        <v>0</v>
      </c>
      <c r="N1305" s="53">
        <v>0</v>
      </c>
      <c r="O1305" s="53">
        <v>0</v>
      </c>
      <c r="P1305" s="53">
        <v>0</v>
      </c>
      <c r="Q1305" s="53">
        <v>0</v>
      </c>
      <c r="R1305" s="53">
        <v>0</v>
      </c>
      <c r="S1305" s="53">
        <v>0</v>
      </c>
      <c r="T1305" s="11">
        <f>SUM(C1305:S1305)</f>
        <v>0</v>
      </c>
    </row>
    <row r="1306" spans="1:20" ht="18" customHeight="1">
      <c r="A1306" s="105"/>
      <c r="B1306" s="52" t="s">
        <v>23</v>
      </c>
      <c r="C1306" s="37" t="str">
        <f>IF(C1305&gt;0,(C1300+C1301)/C1305, "-")</f>
        <v>-</v>
      </c>
      <c r="D1306" s="37" t="str">
        <f t="shared" ref="D1306:S1306" si="480">IF(D1305&gt;0,(D1300+D1301)/D1305, "-")</f>
        <v>-</v>
      </c>
      <c r="E1306" s="37" t="str">
        <f t="shared" si="480"/>
        <v>-</v>
      </c>
      <c r="F1306" s="37" t="str">
        <f t="shared" si="480"/>
        <v>-</v>
      </c>
      <c r="G1306" s="37" t="str">
        <f t="shared" si="480"/>
        <v>-</v>
      </c>
      <c r="H1306" s="37" t="str">
        <f t="shared" si="480"/>
        <v>-</v>
      </c>
      <c r="I1306" s="37" t="str">
        <f t="shared" si="480"/>
        <v>-</v>
      </c>
      <c r="J1306" s="37" t="str">
        <f t="shared" si="480"/>
        <v>-</v>
      </c>
      <c r="K1306" s="37" t="str">
        <f t="shared" si="480"/>
        <v>-</v>
      </c>
      <c r="L1306" s="37" t="str">
        <f t="shared" si="480"/>
        <v>-</v>
      </c>
      <c r="M1306" s="37" t="str">
        <f t="shared" si="480"/>
        <v>-</v>
      </c>
      <c r="N1306" s="37" t="str">
        <f t="shared" si="480"/>
        <v>-</v>
      </c>
      <c r="O1306" s="37" t="str">
        <f t="shared" si="480"/>
        <v>-</v>
      </c>
      <c r="P1306" s="37" t="str">
        <f t="shared" si="480"/>
        <v>-</v>
      </c>
      <c r="Q1306" s="37" t="str">
        <f t="shared" si="480"/>
        <v>-</v>
      </c>
      <c r="R1306" s="37" t="str">
        <f t="shared" si="480"/>
        <v>-</v>
      </c>
      <c r="S1306" s="37" t="str">
        <f t="shared" si="480"/>
        <v>-</v>
      </c>
      <c r="T1306" s="44" t="str">
        <f>IF(T1305&gt;0,(T1300+T1301)/T1305, "-")</f>
        <v>-</v>
      </c>
    </row>
    <row r="1307" spans="1:20" ht="18" customHeight="1">
      <c r="A1307" s="106"/>
      <c r="B1307" s="52" t="s">
        <v>44</v>
      </c>
      <c r="C1307" s="57" t="s">
        <v>43</v>
      </c>
      <c r="D1307" s="57" t="s">
        <v>43</v>
      </c>
      <c r="E1307" s="57" t="s">
        <v>43</v>
      </c>
      <c r="F1307" s="57" t="s">
        <v>43</v>
      </c>
      <c r="G1307" s="57" t="s">
        <v>43</v>
      </c>
      <c r="H1307" s="57" t="s">
        <v>43</v>
      </c>
      <c r="I1307" s="57" t="s">
        <v>43</v>
      </c>
      <c r="J1307" s="57" t="s">
        <v>43</v>
      </c>
      <c r="K1307" s="57" t="s">
        <v>43</v>
      </c>
      <c r="L1307" s="57" t="s">
        <v>43</v>
      </c>
      <c r="M1307" s="57" t="s">
        <v>43</v>
      </c>
      <c r="N1307" s="57" t="s">
        <v>43</v>
      </c>
      <c r="O1307" s="57" t="s">
        <v>43</v>
      </c>
      <c r="P1307" s="57" t="s">
        <v>43</v>
      </c>
      <c r="Q1307" s="57" t="s">
        <v>43</v>
      </c>
      <c r="R1307" s="57" t="s">
        <v>43</v>
      </c>
      <c r="S1307" s="57" t="s">
        <v>43</v>
      </c>
      <c r="T1307" s="59" t="s">
        <v>39</v>
      </c>
    </row>
    <row r="1308" spans="1:20" ht="18" customHeight="1">
      <c r="A1308" s="104">
        <v>44797</v>
      </c>
      <c r="B1308" s="50" t="s">
        <v>20</v>
      </c>
      <c r="C1308" s="51">
        <v>0</v>
      </c>
      <c r="D1308" s="51">
        <v>0</v>
      </c>
      <c r="E1308" s="51">
        <v>0</v>
      </c>
      <c r="F1308" s="51">
        <v>0</v>
      </c>
      <c r="G1308" s="51">
        <v>0</v>
      </c>
      <c r="H1308" s="51">
        <v>0</v>
      </c>
      <c r="I1308" s="51">
        <v>0</v>
      </c>
      <c r="J1308" s="51">
        <v>0</v>
      </c>
      <c r="K1308" s="51">
        <v>0</v>
      </c>
      <c r="L1308" s="51">
        <v>0</v>
      </c>
      <c r="M1308" s="51">
        <v>0</v>
      </c>
      <c r="N1308" s="51">
        <v>0</v>
      </c>
      <c r="O1308" s="51">
        <v>0</v>
      </c>
      <c r="P1308" s="51">
        <v>0</v>
      </c>
      <c r="Q1308" s="51">
        <v>0</v>
      </c>
      <c r="R1308" s="51">
        <v>0</v>
      </c>
      <c r="S1308" s="51">
        <v>0</v>
      </c>
      <c r="T1308" s="11">
        <f>SUM(C1308:S1308)</f>
        <v>0</v>
      </c>
    </row>
    <row r="1309" spans="1:20" ht="18" customHeight="1">
      <c r="A1309" s="105"/>
      <c r="B1309" s="52" t="s">
        <v>21</v>
      </c>
      <c r="C1309" s="53">
        <v>0</v>
      </c>
      <c r="D1309" s="53">
        <v>0</v>
      </c>
      <c r="E1309" s="53">
        <v>0</v>
      </c>
      <c r="F1309" s="53">
        <v>0</v>
      </c>
      <c r="G1309" s="53">
        <v>0</v>
      </c>
      <c r="H1309" s="53">
        <v>0</v>
      </c>
      <c r="I1309" s="53">
        <v>0</v>
      </c>
      <c r="J1309" s="53">
        <v>1</v>
      </c>
      <c r="K1309" s="53">
        <v>0</v>
      </c>
      <c r="L1309" s="53">
        <v>0</v>
      </c>
      <c r="M1309" s="53">
        <v>5</v>
      </c>
      <c r="N1309" s="53">
        <v>0</v>
      </c>
      <c r="O1309" s="53">
        <v>0</v>
      </c>
      <c r="P1309" s="53">
        <v>0</v>
      </c>
      <c r="Q1309" s="53">
        <v>0</v>
      </c>
      <c r="R1309" s="53">
        <v>0</v>
      </c>
      <c r="S1309" s="53">
        <v>0</v>
      </c>
      <c r="T1309" s="11">
        <f>SUM(C1309:S1309)</f>
        <v>6</v>
      </c>
    </row>
    <row r="1310" spans="1:20" ht="18" customHeight="1">
      <c r="A1310" s="105"/>
      <c r="B1310" s="52" t="s">
        <v>24</v>
      </c>
      <c r="C1310" s="61">
        <v>0</v>
      </c>
      <c r="D1310" s="53">
        <v>0</v>
      </c>
      <c r="E1310" s="53">
        <v>0</v>
      </c>
      <c r="F1310" s="53">
        <v>0</v>
      </c>
      <c r="G1310" s="53">
        <v>0</v>
      </c>
      <c r="H1310" s="53">
        <v>0</v>
      </c>
      <c r="I1310" s="53">
        <v>0</v>
      </c>
      <c r="J1310" s="53">
        <v>1</v>
      </c>
      <c r="K1310" s="53">
        <v>0</v>
      </c>
      <c r="L1310" s="53">
        <v>0</v>
      </c>
      <c r="M1310" s="53">
        <v>4</v>
      </c>
      <c r="N1310" s="53">
        <v>0</v>
      </c>
      <c r="O1310" s="53">
        <v>0</v>
      </c>
      <c r="P1310" s="53">
        <v>0</v>
      </c>
      <c r="Q1310" s="53">
        <v>0</v>
      </c>
      <c r="R1310" s="53">
        <v>0</v>
      </c>
      <c r="S1310" s="53">
        <v>0</v>
      </c>
      <c r="T1310" s="11">
        <f>SUM(C1310:S1310)</f>
        <v>5</v>
      </c>
    </row>
    <row r="1311" spans="1:20" ht="18" customHeight="1">
      <c r="A1311" s="105"/>
      <c r="B1311" s="52" t="s">
        <v>25</v>
      </c>
      <c r="C1311" s="53">
        <v>0</v>
      </c>
      <c r="D1311" s="53">
        <v>0</v>
      </c>
      <c r="E1311" s="53">
        <v>0</v>
      </c>
      <c r="F1311" s="53">
        <v>0</v>
      </c>
      <c r="G1311" s="53">
        <v>0</v>
      </c>
      <c r="H1311" s="53">
        <v>0</v>
      </c>
      <c r="I1311" s="53">
        <v>0</v>
      </c>
      <c r="J1311" s="53">
        <v>0</v>
      </c>
      <c r="K1311" s="53">
        <v>0</v>
      </c>
      <c r="L1311" s="53">
        <v>0</v>
      </c>
      <c r="M1311" s="53">
        <v>1</v>
      </c>
      <c r="N1311" s="53">
        <v>0</v>
      </c>
      <c r="O1311" s="53">
        <v>0</v>
      </c>
      <c r="P1311" s="53">
        <v>0</v>
      </c>
      <c r="Q1311" s="53">
        <v>0</v>
      </c>
      <c r="R1311" s="53">
        <v>0</v>
      </c>
      <c r="S1311" s="53">
        <v>0</v>
      </c>
      <c r="T1311" s="11">
        <f>SUM(C1311:S1311)</f>
        <v>1</v>
      </c>
    </row>
    <row r="1312" spans="1:20" ht="18" customHeight="1">
      <c r="A1312" s="105"/>
      <c r="B1312" s="52" t="s">
        <v>26</v>
      </c>
      <c r="C1312" s="36" t="str">
        <f>IF(C1310+C1311&gt;0, C1311/(C1310+C1311), "-")</f>
        <v>-</v>
      </c>
      <c r="D1312" s="36" t="str">
        <f t="shared" ref="D1312:T1312" si="481">IF(D1310+D1311&gt;0, D1311/(D1310+D1311), "-")</f>
        <v>-</v>
      </c>
      <c r="E1312" s="36" t="str">
        <f t="shared" si="481"/>
        <v>-</v>
      </c>
      <c r="F1312" s="36" t="str">
        <f t="shared" si="481"/>
        <v>-</v>
      </c>
      <c r="G1312" s="36" t="str">
        <f t="shared" si="481"/>
        <v>-</v>
      </c>
      <c r="H1312" s="36" t="str">
        <f t="shared" si="481"/>
        <v>-</v>
      </c>
      <c r="I1312" s="36" t="str">
        <f t="shared" si="481"/>
        <v>-</v>
      </c>
      <c r="J1312" s="36">
        <f t="shared" si="481"/>
        <v>0</v>
      </c>
      <c r="K1312" s="36" t="str">
        <f t="shared" si="481"/>
        <v>-</v>
      </c>
      <c r="L1312" s="36" t="str">
        <f t="shared" si="481"/>
        <v>-</v>
      </c>
      <c r="M1312" s="36">
        <f t="shared" si="481"/>
        <v>0.2</v>
      </c>
      <c r="N1312" s="36" t="str">
        <f t="shared" si="481"/>
        <v>-</v>
      </c>
      <c r="O1312" s="36" t="str">
        <f t="shared" si="481"/>
        <v>-</v>
      </c>
      <c r="P1312" s="36" t="str">
        <f t="shared" si="481"/>
        <v>-</v>
      </c>
      <c r="Q1312" s="36" t="str">
        <f t="shared" si="481"/>
        <v>-</v>
      </c>
      <c r="R1312" s="36" t="str">
        <f t="shared" si="481"/>
        <v>-</v>
      </c>
      <c r="S1312" s="36" t="str">
        <f t="shared" si="481"/>
        <v>-</v>
      </c>
      <c r="T1312" s="40">
        <f t="shared" si="481"/>
        <v>0.16666666666666666</v>
      </c>
    </row>
    <row r="1313" spans="1:20" ht="18" customHeight="1">
      <c r="A1313" s="105"/>
      <c r="B1313" s="52" t="s">
        <v>22</v>
      </c>
      <c r="C1313" s="53">
        <v>0</v>
      </c>
      <c r="D1313" s="53">
        <v>0</v>
      </c>
      <c r="E1313" s="53">
        <v>0</v>
      </c>
      <c r="F1313" s="54">
        <v>0</v>
      </c>
      <c r="G1313" s="53">
        <v>0</v>
      </c>
      <c r="H1313" s="53">
        <v>0</v>
      </c>
      <c r="I1313" s="53">
        <v>0</v>
      </c>
      <c r="J1313" s="53">
        <v>1</v>
      </c>
      <c r="K1313" s="53">
        <v>0</v>
      </c>
      <c r="L1313" s="53">
        <v>0</v>
      </c>
      <c r="M1313" s="53">
        <v>2</v>
      </c>
      <c r="N1313" s="53">
        <v>0</v>
      </c>
      <c r="O1313" s="53">
        <v>0</v>
      </c>
      <c r="P1313" s="53">
        <v>0</v>
      </c>
      <c r="Q1313" s="53">
        <v>0</v>
      </c>
      <c r="R1313" s="53">
        <v>0</v>
      </c>
      <c r="S1313" s="53">
        <v>0</v>
      </c>
      <c r="T1313" s="11">
        <f>SUM(C1313:S1313)</f>
        <v>3</v>
      </c>
    </row>
    <row r="1314" spans="1:20" ht="18" customHeight="1">
      <c r="A1314" s="105"/>
      <c r="B1314" s="52" t="s">
        <v>23</v>
      </c>
      <c r="C1314" s="37" t="str">
        <f>IF(C1313&gt;0,(C1308+C1309)/C1313, "-")</f>
        <v>-</v>
      </c>
      <c r="D1314" s="37" t="str">
        <f t="shared" ref="D1314:S1314" si="482">IF(D1313&gt;0,(D1308+D1309)/D1313, "-")</f>
        <v>-</v>
      </c>
      <c r="E1314" s="37" t="str">
        <f t="shared" si="482"/>
        <v>-</v>
      </c>
      <c r="F1314" s="37" t="str">
        <f t="shared" si="482"/>
        <v>-</v>
      </c>
      <c r="G1314" s="37" t="str">
        <f t="shared" si="482"/>
        <v>-</v>
      </c>
      <c r="H1314" s="37" t="str">
        <f t="shared" si="482"/>
        <v>-</v>
      </c>
      <c r="I1314" s="37" t="str">
        <f t="shared" si="482"/>
        <v>-</v>
      </c>
      <c r="J1314" s="37">
        <f t="shared" si="482"/>
        <v>1</v>
      </c>
      <c r="K1314" s="37" t="str">
        <f t="shared" si="482"/>
        <v>-</v>
      </c>
      <c r="L1314" s="37" t="str">
        <f t="shared" si="482"/>
        <v>-</v>
      </c>
      <c r="M1314" s="37">
        <f t="shared" si="482"/>
        <v>2.5</v>
      </c>
      <c r="N1314" s="37" t="str">
        <f t="shared" si="482"/>
        <v>-</v>
      </c>
      <c r="O1314" s="37" t="str">
        <f t="shared" si="482"/>
        <v>-</v>
      </c>
      <c r="P1314" s="37" t="str">
        <f t="shared" si="482"/>
        <v>-</v>
      </c>
      <c r="Q1314" s="37" t="str">
        <f t="shared" si="482"/>
        <v>-</v>
      </c>
      <c r="R1314" s="37" t="str">
        <f t="shared" si="482"/>
        <v>-</v>
      </c>
      <c r="S1314" s="37" t="str">
        <f t="shared" si="482"/>
        <v>-</v>
      </c>
      <c r="T1314" s="44">
        <f>IF(T1313&gt;0,(T1308+T1309)/T1313, "-")</f>
        <v>2</v>
      </c>
    </row>
    <row r="1315" spans="1:20" ht="18" customHeight="1">
      <c r="A1315" s="106"/>
      <c r="B1315" s="52" t="s">
        <v>44</v>
      </c>
      <c r="C1315" s="57" t="s">
        <v>43</v>
      </c>
      <c r="D1315" s="57" t="s">
        <v>43</v>
      </c>
      <c r="E1315" s="57" t="s">
        <v>43</v>
      </c>
      <c r="F1315" s="57" t="s">
        <v>43</v>
      </c>
      <c r="G1315" s="57" t="s">
        <v>43</v>
      </c>
      <c r="H1315" s="57" t="s">
        <v>43</v>
      </c>
      <c r="I1315" s="57" t="s">
        <v>43</v>
      </c>
      <c r="J1315" s="58">
        <v>1</v>
      </c>
      <c r="K1315" s="57" t="s">
        <v>43</v>
      </c>
      <c r="L1315" s="57" t="s">
        <v>43</v>
      </c>
      <c r="M1315" s="58">
        <v>0</v>
      </c>
      <c r="N1315" s="57" t="s">
        <v>43</v>
      </c>
      <c r="O1315" s="57" t="s">
        <v>43</v>
      </c>
      <c r="P1315" s="57" t="s">
        <v>43</v>
      </c>
      <c r="Q1315" s="57" t="s">
        <v>43</v>
      </c>
      <c r="R1315" s="57" t="s">
        <v>43</v>
      </c>
      <c r="S1315" s="57" t="s">
        <v>43</v>
      </c>
      <c r="T1315" s="59">
        <v>0.33329999999999999</v>
      </c>
    </row>
    <row r="1316" spans="1:20" ht="18" customHeight="1">
      <c r="A1316" s="104">
        <v>44798</v>
      </c>
      <c r="B1316" s="50" t="s">
        <v>20</v>
      </c>
      <c r="C1316" s="51">
        <v>0</v>
      </c>
      <c r="D1316" s="51">
        <v>0</v>
      </c>
      <c r="E1316" s="51">
        <v>0</v>
      </c>
      <c r="F1316" s="51">
        <v>0</v>
      </c>
      <c r="G1316" s="51">
        <v>0</v>
      </c>
      <c r="H1316" s="51">
        <v>0</v>
      </c>
      <c r="I1316" s="51">
        <v>1</v>
      </c>
      <c r="J1316" s="51">
        <v>0</v>
      </c>
      <c r="K1316" s="51">
        <v>0</v>
      </c>
      <c r="L1316" s="51">
        <v>0</v>
      </c>
      <c r="M1316" s="51">
        <v>0</v>
      </c>
      <c r="N1316" s="51">
        <v>0</v>
      </c>
      <c r="O1316" s="51">
        <v>0</v>
      </c>
      <c r="P1316" s="51">
        <v>0</v>
      </c>
      <c r="Q1316" s="51">
        <v>0</v>
      </c>
      <c r="R1316" s="51">
        <v>0</v>
      </c>
      <c r="S1316" s="51">
        <v>0</v>
      </c>
      <c r="T1316" s="11">
        <f>SUM(C1316:S1316)</f>
        <v>1</v>
      </c>
    </row>
    <row r="1317" spans="1:20" ht="18" customHeight="1">
      <c r="A1317" s="105"/>
      <c r="B1317" s="52" t="s">
        <v>21</v>
      </c>
      <c r="C1317" s="53">
        <v>0</v>
      </c>
      <c r="D1317" s="53">
        <v>0</v>
      </c>
      <c r="E1317" s="53">
        <v>0</v>
      </c>
      <c r="F1317" s="53">
        <v>0</v>
      </c>
      <c r="G1317" s="53">
        <v>0</v>
      </c>
      <c r="H1317" s="53">
        <v>0</v>
      </c>
      <c r="I1317" s="53">
        <v>1</v>
      </c>
      <c r="J1317" s="53">
        <v>0</v>
      </c>
      <c r="K1317" s="53">
        <v>0</v>
      </c>
      <c r="L1317" s="53">
        <v>0</v>
      </c>
      <c r="M1317" s="53">
        <v>0</v>
      </c>
      <c r="N1317" s="53">
        <v>0</v>
      </c>
      <c r="O1317" s="53">
        <v>0</v>
      </c>
      <c r="P1317" s="53">
        <v>0</v>
      </c>
      <c r="Q1317" s="53">
        <v>0</v>
      </c>
      <c r="R1317" s="53">
        <v>0</v>
      </c>
      <c r="S1317" s="53">
        <v>0</v>
      </c>
      <c r="T1317" s="11">
        <f>SUM(C1317:S1317)</f>
        <v>1</v>
      </c>
    </row>
    <row r="1318" spans="1:20" ht="18" customHeight="1">
      <c r="A1318" s="105"/>
      <c r="B1318" s="52" t="s">
        <v>24</v>
      </c>
      <c r="C1318" s="61">
        <v>0</v>
      </c>
      <c r="D1318" s="53">
        <v>0</v>
      </c>
      <c r="E1318" s="53">
        <v>0</v>
      </c>
      <c r="F1318" s="53">
        <v>0</v>
      </c>
      <c r="G1318" s="53">
        <v>0</v>
      </c>
      <c r="H1318" s="53">
        <v>0</v>
      </c>
      <c r="I1318" s="53">
        <v>1</v>
      </c>
      <c r="J1318" s="53">
        <v>0</v>
      </c>
      <c r="K1318" s="53">
        <v>0</v>
      </c>
      <c r="L1318" s="53">
        <v>0</v>
      </c>
      <c r="M1318" s="53">
        <v>0</v>
      </c>
      <c r="N1318" s="53">
        <v>0</v>
      </c>
      <c r="O1318" s="53">
        <v>0</v>
      </c>
      <c r="P1318" s="53">
        <v>0</v>
      </c>
      <c r="Q1318" s="53">
        <v>0</v>
      </c>
      <c r="R1318" s="53">
        <v>0</v>
      </c>
      <c r="S1318" s="53">
        <v>0</v>
      </c>
      <c r="T1318" s="11">
        <f>SUM(C1318:S1318)</f>
        <v>1</v>
      </c>
    </row>
    <row r="1319" spans="1:20" ht="18" customHeight="1">
      <c r="A1319" s="105"/>
      <c r="B1319" s="52" t="s">
        <v>25</v>
      </c>
      <c r="C1319" s="53">
        <v>0</v>
      </c>
      <c r="D1319" s="53">
        <v>0</v>
      </c>
      <c r="E1319" s="53">
        <v>0</v>
      </c>
      <c r="F1319" s="53">
        <v>0</v>
      </c>
      <c r="G1319" s="53">
        <v>0</v>
      </c>
      <c r="H1319" s="53">
        <v>0</v>
      </c>
      <c r="I1319" s="53">
        <v>1</v>
      </c>
      <c r="J1319" s="53">
        <v>0</v>
      </c>
      <c r="K1319" s="53">
        <v>0</v>
      </c>
      <c r="L1319" s="53">
        <v>0</v>
      </c>
      <c r="M1319" s="53">
        <v>0</v>
      </c>
      <c r="N1319" s="53">
        <v>0</v>
      </c>
      <c r="O1319" s="53">
        <v>0</v>
      </c>
      <c r="P1319" s="53">
        <v>0</v>
      </c>
      <c r="Q1319" s="53">
        <v>0</v>
      </c>
      <c r="R1319" s="53">
        <v>0</v>
      </c>
      <c r="S1319" s="53">
        <v>0</v>
      </c>
      <c r="T1319" s="11">
        <f>SUM(C1319:S1319)</f>
        <v>1</v>
      </c>
    </row>
    <row r="1320" spans="1:20" ht="18" customHeight="1">
      <c r="A1320" s="105"/>
      <c r="B1320" s="52" t="s">
        <v>26</v>
      </c>
      <c r="C1320" s="36" t="str">
        <f>IF(C1318+C1319&gt;0, C1319/(C1318+C1319), "-")</f>
        <v>-</v>
      </c>
      <c r="D1320" s="36" t="str">
        <f t="shared" ref="D1320:T1320" si="483">IF(D1318+D1319&gt;0, D1319/(D1318+D1319), "-")</f>
        <v>-</v>
      </c>
      <c r="E1320" s="36" t="str">
        <f t="shared" si="483"/>
        <v>-</v>
      </c>
      <c r="F1320" s="36" t="str">
        <f t="shared" si="483"/>
        <v>-</v>
      </c>
      <c r="G1320" s="36" t="str">
        <f t="shared" si="483"/>
        <v>-</v>
      </c>
      <c r="H1320" s="36" t="str">
        <f t="shared" si="483"/>
        <v>-</v>
      </c>
      <c r="I1320" s="36">
        <f t="shared" si="483"/>
        <v>0.5</v>
      </c>
      <c r="J1320" s="36" t="str">
        <f t="shared" si="483"/>
        <v>-</v>
      </c>
      <c r="K1320" s="36" t="str">
        <f t="shared" si="483"/>
        <v>-</v>
      </c>
      <c r="L1320" s="36" t="str">
        <f t="shared" si="483"/>
        <v>-</v>
      </c>
      <c r="M1320" s="36" t="str">
        <f t="shared" si="483"/>
        <v>-</v>
      </c>
      <c r="N1320" s="36" t="str">
        <f t="shared" si="483"/>
        <v>-</v>
      </c>
      <c r="O1320" s="36" t="str">
        <f t="shared" si="483"/>
        <v>-</v>
      </c>
      <c r="P1320" s="36" t="str">
        <f t="shared" si="483"/>
        <v>-</v>
      </c>
      <c r="Q1320" s="36" t="str">
        <f t="shared" si="483"/>
        <v>-</v>
      </c>
      <c r="R1320" s="36" t="str">
        <f t="shared" si="483"/>
        <v>-</v>
      </c>
      <c r="S1320" s="36" t="str">
        <f t="shared" si="483"/>
        <v>-</v>
      </c>
      <c r="T1320" s="40">
        <f t="shared" si="483"/>
        <v>0.5</v>
      </c>
    </row>
    <row r="1321" spans="1:20" ht="18" customHeight="1">
      <c r="A1321" s="105"/>
      <c r="B1321" s="52" t="s">
        <v>22</v>
      </c>
      <c r="C1321" s="53">
        <v>0</v>
      </c>
      <c r="D1321" s="53">
        <v>0</v>
      </c>
      <c r="E1321" s="53">
        <v>0</v>
      </c>
      <c r="F1321" s="54">
        <v>0</v>
      </c>
      <c r="G1321" s="53">
        <v>0</v>
      </c>
      <c r="H1321" s="53">
        <v>0</v>
      </c>
      <c r="I1321" s="53">
        <v>2</v>
      </c>
      <c r="J1321" s="53">
        <v>0</v>
      </c>
      <c r="K1321" s="53">
        <v>0</v>
      </c>
      <c r="L1321" s="53">
        <v>0</v>
      </c>
      <c r="M1321" s="53">
        <v>0</v>
      </c>
      <c r="N1321" s="53">
        <v>0</v>
      </c>
      <c r="O1321" s="53">
        <v>0</v>
      </c>
      <c r="P1321" s="53">
        <v>0</v>
      </c>
      <c r="Q1321" s="53">
        <v>0</v>
      </c>
      <c r="R1321" s="53">
        <v>0</v>
      </c>
      <c r="S1321" s="53">
        <v>0</v>
      </c>
      <c r="T1321" s="11">
        <f>SUM(C1321:S1321)</f>
        <v>2</v>
      </c>
    </row>
    <row r="1322" spans="1:20" ht="18" customHeight="1">
      <c r="A1322" s="105"/>
      <c r="B1322" s="52" t="s">
        <v>23</v>
      </c>
      <c r="C1322" s="37" t="str">
        <f>IF(C1321&gt;0,(C1316+C1317)/C1321, "-")</f>
        <v>-</v>
      </c>
      <c r="D1322" s="37" t="str">
        <f t="shared" ref="D1322:S1322" si="484">IF(D1321&gt;0,(D1316+D1317)/D1321, "-")</f>
        <v>-</v>
      </c>
      <c r="E1322" s="37" t="str">
        <f t="shared" si="484"/>
        <v>-</v>
      </c>
      <c r="F1322" s="37" t="str">
        <f t="shared" si="484"/>
        <v>-</v>
      </c>
      <c r="G1322" s="37" t="str">
        <f t="shared" si="484"/>
        <v>-</v>
      </c>
      <c r="H1322" s="37" t="str">
        <f t="shared" si="484"/>
        <v>-</v>
      </c>
      <c r="I1322" s="37">
        <f t="shared" si="484"/>
        <v>1</v>
      </c>
      <c r="J1322" s="37" t="str">
        <f t="shared" si="484"/>
        <v>-</v>
      </c>
      <c r="K1322" s="37" t="str">
        <f t="shared" si="484"/>
        <v>-</v>
      </c>
      <c r="L1322" s="37" t="str">
        <f t="shared" si="484"/>
        <v>-</v>
      </c>
      <c r="M1322" s="37" t="str">
        <f t="shared" si="484"/>
        <v>-</v>
      </c>
      <c r="N1322" s="37" t="str">
        <f t="shared" si="484"/>
        <v>-</v>
      </c>
      <c r="O1322" s="37" t="str">
        <f t="shared" si="484"/>
        <v>-</v>
      </c>
      <c r="P1322" s="37" t="str">
        <f t="shared" si="484"/>
        <v>-</v>
      </c>
      <c r="Q1322" s="37" t="str">
        <f t="shared" si="484"/>
        <v>-</v>
      </c>
      <c r="R1322" s="37" t="str">
        <f t="shared" si="484"/>
        <v>-</v>
      </c>
      <c r="S1322" s="37" t="str">
        <f t="shared" si="484"/>
        <v>-</v>
      </c>
      <c r="T1322" s="44">
        <f>IF(T1321&gt;0,(T1316+T1317)/T1321, "-")</f>
        <v>1</v>
      </c>
    </row>
    <row r="1323" spans="1:20" ht="18" customHeight="1">
      <c r="A1323" s="106"/>
      <c r="B1323" s="52" t="s">
        <v>44</v>
      </c>
      <c r="C1323" s="57" t="s">
        <v>43</v>
      </c>
      <c r="D1323" s="57" t="s">
        <v>43</v>
      </c>
      <c r="E1323" s="57" t="s">
        <v>43</v>
      </c>
      <c r="F1323" s="57" t="s">
        <v>43</v>
      </c>
      <c r="G1323" s="57" t="s">
        <v>43</v>
      </c>
      <c r="H1323" s="57" t="s">
        <v>43</v>
      </c>
      <c r="I1323" s="58">
        <v>0</v>
      </c>
      <c r="J1323" s="58" t="s">
        <v>39</v>
      </c>
      <c r="K1323" s="57" t="s">
        <v>43</v>
      </c>
      <c r="L1323" s="57" t="s">
        <v>43</v>
      </c>
      <c r="M1323" s="58" t="s">
        <v>39</v>
      </c>
      <c r="N1323" s="57" t="s">
        <v>43</v>
      </c>
      <c r="O1323" s="57" t="s">
        <v>43</v>
      </c>
      <c r="P1323" s="57" t="s">
        <v>43</v>
      </c>
      <c r="Q1323" s="57" t="s">
        <v>43</v>
      </c>
      <c r="R1323" s="57" t="s">
        <v>43</v>
      </c>
      <c r="S1323" s="57" t="s">
        <v>43</v>
      </c>
      <c r="T1323" s="59">
        <v>0</v>
      </c>
    </row>
    <row r="1324" spans="1:20" ht="18" customHeight="1">
      <c r="A1324" s="104">
        <v>44799</v>
      </c>
      <c r="B1324" s="50" t="s">
        <v>20</v>
      </c>
      <c r="C1324" s="51">
        <v>0</v>
      </c>
      <c r="D1324" s="51">
        <v>0</v>
      </c>
      <c r="E1324" s="51">
        <v>0</v>
      </c>
      <c r="F1324" s="51">
        <v>0</v>
      </c>
      <c r="G1324" s="51">
        <v>0</v>
      </c>
      <c r="H1324" s="51">
        <v>0</v>
      </c>
      <c r="I1324" s="51">
        <v>0</v>
      </c>
      <c r="J1324" s="51">
        <v>0</v>
      </c>
      <c r="K1324" s="51">
        <v>1</v>
      </c>
      <c r="L1324" s="51">
        <v>0</v>
      </c>
      <c r="M1324" s="51">
        <v>0</v>
      </c>
      <c r="N1324" s="51">
        <v>0</v>
      </c>
      <c r="O1324" s="51">
        <v>0</v>
      </c>
      <c r="P1324" s="51">
        <v>0</v>
      </c>
      <c r="Q1324" s="51">
        <v>0</v>
      </c>
      <c r="R1324" s="51">
        <v>0</v>
      </c>
      <c r="S1324" s="51">
        <v>0</v>
      </c>
      <c r="T1324" s="11">
        <f>SUM(C1324:S1324)</f>
        <v>1</v>
      </c>
    </row>
    <row r="1325" spans="1:20" ht="18" customHeight="1">
      <c r="A1325" s="105"/>
      <c r="B1325" s="52" t="s">
        <v>21</v>
      </c>
      <c r="C1325" s="53">
        <v>0</v>
      </c>
      <c r="D1325" s="53">
        <v>0</v>
      </c>
      <c r="E1325" s="53">
        <v>0</v>
      </c>
      <c r="F1325" s="53">
        <v>0</v>
      </c>
      <c r="G1325" s="53">
        <v>0</v>
      </c>
      <c r="H1325" s="53">
        <v>0</v>
      </c>
      <c r="I1325" s="53">
        <v>4</v>
      </c>
      <c r="J1325" s="53">
        <v>0</v>
      </c>
      <c r="K1325" s="53">
        <v>0</v>
      </c>
      <c r="L1325" s="53">
        <v>0</v>
      </c>
      <c r="M1325" s="53">
        <v>3</v>
      </c>
      <c r="N1325" s="53">
        <v>0</v>
      </c>
      <c r="O1325" s="53">
        <v>0</v>
      </c>
      <c r="P1325" s="53">
        <v>0</v>
      </c>
      <c r="Q1325" s="53">
        <v>0</v>
      </c>
      <c r="R1325" s="53">
        <v>0</v>
      </c>
      <c r="S1325" s="53">
        <v>0</v>
      </c>
      <c r="T1325" s="11">
        <f>SUM(C1325:S1325)</f>
        <v>7</v>
      </c>
    </row>
    <row r="1326" spans="1:20" ht="18" customHeight="1">
      <c r="A1326" s="105"/>
      <c r="B1326" s="52" t="s">
        <v>24</v>
      </c>
      <c r="C1326" s="61">
        <v>0</v>
      </c>
      <c r="D1326" s="53">
        <v>0</v>
      </c>
      <c r="E1326" s="53">
        <v>0</v>
      </c>
      <c r="F1326" s="53">
        <v>0</v>
      </c>
      <c r="G1326" s="53">
        <v>0</v>
      </c>
      <c r="H1326" s="53">
        <v>0</v>
      </c>
      <c r="I1326" s="53">
        <v>4</v>
      </c>
      <c r="J1326" s="53">
        <v>0</v>
      </c>
      <c r="K1326" s="53">
        <v>1</v>
      </c>
      <c r="L1326" s="53">
        <v>0</v>
      </c>
      <c r="M1326" s="53">
        <v>3</v>
      </c>
      <c r="N1326" s="53">
        <v>0</v>
      </c>
      <c r="O1326" s="53">
        <v>0</v>
      </c>
      <c r="P1326" s="53">
        <v>0</v>
      </c>
      <c r="Q1326" s="53">
        <v>0</v>
      </c>
      <c r="R1326" s="53">
        <v>0</v>
      </c>
      <c r="S1326" s="53">
        <v>0</v>
      </c>
      <c r="T1326" s="11">
        <f>SUM(C1326:S1326)</f>
        <v>8</v>
      </c>
    </row>
    <row r="1327" spans="1:20" ht="18" customHeight="1">
      <c r="A1327" s="105"/>
      <c r="B1327" s="52" t="s">
        <v>25</v>
      </c>
      <c r="C1327" s="53">
        <v>0</v>
      </c>
      <c r="D1327" s="53">
        <v>0</v>
      </c>
      <c r="E1327" s="53">
        <v>0</v>
      </c>
      <c r="F1327" s="53">
        <v>0</v>
      </c>
      <c r="G1327" s="53">
        <v>0</v>
      </c>
      <c r="H1327" s="53">
        <v>0</v>
      </c>
      <c r="I1327" s="53">
        <v>0</v>
      </c>
      <c r="J1327" s="53">
        <v>0</v>
      </c>
      <c r="K1327" s="53">
        <v>0</v>
      </c>
      <c r="L1327" s="53">
        <v>0</v>
      </c>
      <c r="M1327" s="53">
        <v>0</v>
      </c>
      <c r="N1327" s="53">
        <v>0</v>
      </c>
      <c r="O1327" s="53">
        <v>0</v>
      </c>
      <c r="P1327" s="53">
        <v>0</v>
      </c>
      <c r="Q1327" s="53">
        <v>0</v>
      </c>
      <c r="R1327" s="53">
        <v>0</v>
      </c>
      <c r="S1327" s="53">
        <v>0</v>
      </c>
      <c r="T1327" s="11">
        <f>SUM(C1327:S1327)</f>
        <v>0</v>
      </c>
    </row>
    <row r="1328" spans="1:20" ht="18" customHeight="1">
      <c r="A1328" s="105"/>
      <c r="B1328" s="52" t="s">
        <v>26</v>
      </c>
      <c r="C1328" s="36" t="str">
        <f>IF(C1326+C1327&gt;0, C1327/(C1326+C1327), "-")</f>
        <v>-</v>
      </c>
      <c r="D1328" s="36" t="str">
        <f t="shared" ref="D1328:T1328" si="485">IF(D1326+D1327&gt;0, D1327/(D1326+D1327), "-")</f>
        <v>-</v>
      </c>
      <c r="E1328" s="36" t="str">
        <f t="shared" si="485"/>
        <v>-</v>
      </c>
      <c r="F1328" s="36" t="str">
        <f t="shared" si="485"/>
        <v>-</v>
      </c>
      <c r="G1328" s="36" t="str">
        <f t="shared" si="485"/>
        <v>-</v>
      </c>
      <c r="H1328" s="36" t="str">
        <f t="shared" si="485"/>
        <v>-</v>
      </c>
      <c r="I1328" s="36">
        <f t="shared" si="485"/>
        <v>0</v>
      </c>
      <c r="J1328" s="36" t="str">
        <f t="shared" si="485"/>
        <v>-</v>
      </c>
      <c r="K1328" s="36">
        <f t="shared" si="485"/>
        <v>0</v>
      </c>
      <c r="L1328" s="36" t="str">
        <f t="shared" si="485"/>
        <v>-</v>
      </c>
      <c r="M1328" s="36">
        <f t="shared" si="485"/>
        <v>0</v>
      </c>
      <c r="N1328" s="36" t="str">
        <f t="shared" si="485"/>
        <v>-</v>
      </c>
      <c r="O1328" s="36" t="str">
        <f t="shared" si="485"/>
        <v>-</v>
      </c>
      <c r="P1328" s="36" t="str">
        <f t="shared" si="485"/>
        <v>-</v>
      </c>
      <c r="Q1328" s="36" t="str">
        <f t="shared" si="485"/>
        <v>-</v>
      </c>
      <c r="R1328" s="36" t="str">
        <f t="shared" si="485"/>
        <v>-</v>
      </c>
      <c r="S1328" s="36" t="str">
        <f t="shared" si="485"/>
        <v>-</v>
      </c>
      <c r="T1328" s="40">
        <f t="shared" si="485"/>
        <v>0</v>
      </c>
    </row>
    <row r="1329" spans="1:20" ht="18" customHeight="1">
      <c r="A1329" s="105"/>
      <c r="B1329" s="52" t="s">
        <v>22</v>
      </c>
      <c r="C1329" s="53">
        <v>0</v>
      </c>
      <c r="D1329" s="53">
        <v>0</v>
      </c>
      <c r="E1329" s="53">
        <v>0</v>
      </c>
      <c r="F1329" s="54">
        <v>0</v>
      </c>
      <c r="G1329" s="53">
        <v>0</v>
      </c>
      <c r="H1329" s="53">
        <v>0</v>
      </c>
      <c r="I1329" s="53">
        <v>4</v>
      </c>
      <c r="J1329" s="53">
        <v>0</v>
      </c>
      <c r="K1329" s="53">
        <v>1</v>
      </c>
      <c r="L1329" s="53">
        <v>0</v>
      </c>
      <c r="M1329" s="53">
        <v>3</v>
      </c>
      <c r="N1329" s="53">
        <v>0</v>
      </c>
      <c r="O1329" s="53">
        <v>0</v>
      </c>
      <c r="P1329" s="53">
        <v>0</v>
      </c>
      <c r="Q1329" s="53">
        <v>0</v>
      </c>
      <c r="R1329" s="53">
        <v>0</v>
      </c>
      <c r="S1329" s="53">
        <v>0</v>
      </c>
      <c r="T1329" s="11">
        <f>SUM(C1329:S1329)</f>
        <v>8</v>
      </c>
    </row>
    <row r="1330" spans="1:20" ht="18" customHeight="1">
      <c r="A1330" s="105"/>
      <c r="B1330" s="52" t="s">
        <v>23</v>
      </c>
      <c r="C1330" s="37" t="str">
        <f>IF(C1329&gt;0,(C1324+C1325)/C1329, "-")</f>
        <v>-</v>
      </c>
      <c r="D1330" s="37" t="str">
        <f t="shared" ref="D1330:S1330" si="486">IF(D1329&gt;0,(D1324+D1325)/D1329, "-")</f>
        <v>-</v>
      </c>
      <c r="E1330" s="37" t="str">
        <f t="shared" si="486"/>
        <v>-</v>
      </c>
      <c r="F1330" s="37" t="str">
        <f t="shared" si="486"/>
        <v>-</v>
      </c>
      <c r="G1330" s="37" t="str">
        <f t="shared" si="486"/>
        <v>-</v>
      </c>
      <c r="H1330" s="37" t="str">
        <f t="shared" si="486"/>
        <v>-</v>
      </c>
      <c r="I1330" s="37">
        <f t="shared" si="486"/>
        <v>1</v>
      </c>
      <c r="J1330" s="37" t="str">
        <f t="shared" si="486"/>
        <v>-</v>
      </c>
      <c r="K1330" s="37">
        <f t="shared" si="486"/>
        <v>1</v>
      </c>
      <c r="L1330" s="37" t="str">
        <f t="shared" si="486"/>
        <v>-</v>
      </c>
      <c r="M1330" s="37">
        <f t="shared" si="486"/>
        <v>1</v>
      </c>
      <c r="N1330" s="37" t="str">
        <f t="shared" si="486"/>
        <v>-</v>
      </c>
      <c r="O1330" s="37" t="str">
        <f t="shared" si="486"/>
        <v>-</v>
      </c>
      <c r="P1330" s="37" t="str">
        <f t="shared" si="486"/>
        <v>-</v>
      </c>
      <c r="Q1330" s="37" t="str">
        <f t="shared" si="486"/>
        <v>-</v>
      </c>
      <c r="R1330" s="37" t="str">
        <f t="shared" si="486"/>
        <v>-</v>
      </c>
      <c r="S1330" s="37" t="str">
        <f t="shared" si="486"/>
        <v>-</v>
      </c>
      <c r="T1330" s="44">
        <f>IF(T1329&gt;0,(T1324+T1325)/T1329, "-")</f>
        <v>1</v>
      </c>
    </row>
    <row r="1331" spans="1:20" ht="18" customHeight="1">
      <c r="A1331" s="106"/>
      <c r="B1331" s="52" t="s">
        <v>44</v>
      </c>
      <c r="C1331" s="57" t="s">
        <v>43</v>
      </c>
      <c r="D1331" s="57" t="s">
        <v>43</v>
      </c>
      <c r="E1331" s="57" t="s">
        <v>43</v>
      </c>
      <c r="F1331" s="57" t="s">
        <v>43</v>
      </c>
      <c r="G1331" s="57" t="s">
        <v>43</v>
      </c>
      <c r="H1331" s="57" t="s">
        <v>43</v>
      </c>
      <c r="I1331" s="58">
        <v>0.25</v>
      </c>
      <c r="J1331" s="58" t="s">
        <v>39</v>
      </c>
      <c r="K1331" s="58">
        <v>0</v>
      </c>
      <c r="L1331" s="57" t="s">
        <v>43</v>
      </c>
      <c r="M1331" s="58">
        <v>0.33329999999999999</v>
      </c>
      <c r="N1331" s="57" t="s">
        <v>43</v>
      </c>
      <c r="O1331" s="57" t="s">
        <v>43</v>
      </c>
      <c r="P1331" s="57" t="s">
        <v>43</v>
      </c>
      <c r="Q1331" s="57" t="s">
        <v>43</v>
      </c>
      <c r="R1331" s="57" t="s">
        <v>43</v>
      </c>
      <c r="S1331" s="57" t="s">
        <v>43</v>
      </c>
      <c r="T1331" s="59">
        <v>0.25</v>
      </c>
    </row>
    <row r="1332" spans="1:20" ht="18" customHeight="1">
      <c r="A1332" s="104">
        <v>44800</v>
      </c>
      <c r="B1332" s="50" t="s">
        <v>20</v>
      </c>
      <c r="C1332" s="51">
        <v>0</v>
      </c>
      <c r="D1332" s="51">
        <v>0</v>
      </c>
      <c r="E1332" s="51">
        <v>0</v>
      </c>
      <c r="F1332" s="51">
        <v>0</v>
      </c>
      <c r="G1332" s="51">
        <v>0</v>
      </c>
      <c r="H1332" s="51">
        <v>0</v>
      </c>
      <c r="I1332" s="51">
        <v>0</v>
      </c>
      <c r="J1332" s="51">
        <v>0</v>
      </c>
      <c r="K1332" s="51">
        <v>0</v>
      </c>
      <c r="L1332" s="51">
        <v>0</v>
      </c>
      <c r="M1332" s="51">
        <v>0</v>
      </c>
      <c r="N1332" s="51">
        <v>0</v>
      </c>
      <c r="O1332" s="51">
        <v>0</v>
      </c>
      <c r="P1332" s="51">
        <v>0</v>
      </c>
      <c r="Q1332" s="51">
        <v>0</v>
      </c>
      <c r="R1332" s="51">
        <v>0</v>
      </c>
      <c r="S1332" s="51">
        <v>0</v>
      </c>
      <c r="T1332" s="11">
        <f>SUM(C1332:S1332)</f>
        <v>0</v>
      </c>
    </row>
    <row r="1333" spans="1:20" ht="18" customHeight="1">
      <c r="A1333" s="105"/>
      <c r="B1333" s="52" t="s">
        <v>21</v>
      </c>
      <c r="C1333" s="53">
        <v>0</v>
      </c>
      <c r="D1333" s="53">
        <v>1</v>
      </c>
      <c r="E1333" s="53">
        <v>0</v>
      </c>
      <c r="F1333" s="53">
        <v>0</v>
      </c>
      <c r="G1333" s="53">
        <v>0</v>
      </c>
      <c r="H1333" s="53">
        <v>0</v>
      </c>
      <c r="I1333" s="53">
        <v>5</v>
      </c>
      <c r="J1333" s="53">
        <v>0</v>
      </c>
      <c r="K1333" s="53">
        <v>0</v>
      </c>
      <c r="L1333" s="53">
        <v>0</v>
      </c>
      <c r="M1333" s="53">
        <v>2</v>
      </c>
      <c r="N1333" s="53">
        <v>0</v>
      </c>
      <c r="O1333" s="53">
        <v>0</v>
      </c>
      <c r="P1333" s="53">
        <v>0</v>
      </c>
      <c r="Q1333" s="53">
        <v>0</v>
      </c>
      <c r="R1333" s="53">
        <v>0</v>
      </c>
      <c r="S1333" s="53">
        <v>0</v>
      </c>
      <c r="T1333" s="11">
        <f>SUM(C1333:S1333)</f>
        <v>8</v>
      </c>
    </row>
    <row r="1334" spans="1:20" ht="18" customHeight="1">
      <c r="A1334" s="105"/>
      <c r="B1334" s="52" t="s">
        <v>24</v>
      </c>
      <c r="C1334" s="61">
        <v>0</v>
      </c>
      <c r="D1334" s="53">
        <v>1</v>
      </c>
      <c r="E1334" s="53">
        <v>0</v>
      </c>
      <c r="F1334" s="53">
        <v>0</v>
      </c>
      <c r="G1334" s="53">
        <v>0</v>
      </c>
      <c r="H1334" s="53">
        <v>0</v>
      </c>
      <c r="I1334" s="53">
        <v>5</v>
      </c>
      <c r="J1334" s="53">
        <v>0</v>
      </c>
      <c r="K1334" s="53">
        <v>0</v>
      </c>
      <c r="L1334" s="53">
        <v>0</v>
      </c>
      <c r="M1334" s="53">
        <v>2</v>
      </c>
      <c r="N1334" s="53">
        <v>0</v>
      </c>
      <c r="O1334" s="53">
        <v>0</v>
      </c>
      <c r="P1334" s="53">
        <v>0</v>
      </c>
      <c r="Q1334" s="53">
        <v>0</v>
      </c>
      <c r="R1334" s="53">
        <v>0</v>
      </c>
      <c r="S1334" s="53">
        <v>0</v>
      </c>
      <c r="T1334" s="11">
        <f>SUM(C1334:S1334)</f>
        <v>8</v>
      </c>
    </row>
    <row r="1335" spans="1:20" ht="18" customHeight="1">
      <c r="A1335" s="105"/>
      <c r="B1335" s="52" t="s">
        <v>25</v>
      </c>
      <c r="C1335" s="53">
        <v>0</v>
      </c>
      <c r="D1335" s="53">
        <v>0</v>
      </c>
      <c r="E1335" s="53">
        <v>0</v>
      </c>
      <c r="F1335" s="53">
        <v>0</v>
      </c>
      <c r="G1335" s="53">
        <v>0</v>
      </c>
      <c r="H1335" s="53">
        <v>0</v>
      </c>
      <c r="I1335" s="53">
        <v>0</v>
      </c>
      <c r="J1335" s="53">
        <v>0</v>
      </c>
      <c r="K1335" s="53">
        <v>0</v>
      </c>
      <c r="L1335" s="53">
        <v>0</v>
      </c>
      <c r="M1335" s="53">
        <v>0</v>
      </c>
      <c r="N1335" s="53">
        <v>0</v>
      </c>
      <c r="O1335" s="53">
        <v>0</v>
      </c>
      <c r="P1335" s="53">
        <v>0</v>
      </c>
      <c r="Q1335" s="53">
        <v>0</v>
      </c>
      <c r="R1335" s="53">
        <v>0</v>
      </c>
      <c r="S1335" s="53">
        <v>0</v>
      </c>
      <c r="T1335" s="11">
        <f>SUM(C1335:S1335)</f>
        <v>0</v>
      </c>
    </row>
    <row r="1336" spans="1:20" ht="18" customHeight="1">
      <c r="A1336" s="105"/>
      <c r="B1336" s="52" t="s">
        <v>26</v>
      </c>
      <c r="C1336" s="36" t="str">
        <f>IF(C1334+C1335&gt;0, C1335/(C1334+C1335), "-")</f>
        <v>-</v>
      </c>
      <c r="D1336" s="36">
        <f t="shared" ref="D1336:T1336" si="487">IF(D1334+D1335&gt;0, D1335/(D1334+D1335), "-")</f>
        <v>0</v>
      </c>
      <c r="E1336" s="36" t="str">
        <f t="shared" si="487"/>
        <v>-</v>
      </c>
      <c r="F1336" s="36" t="str">
        <f t="shared" si="487"/>
        <v>-</v>
      </c>
      <c r="G1336" s="36" t="str">
        <f t="shared" si="487"/>
        <v>-</v>
      </c>
      <c r="H1336" s="36" t="str">
        <f t="shared" si="487"/>
        <v>-</v>
      </c>
      <c r="I1336" s="36">
        <f t="shared" si="487"/>
        <v>0</v>
      </c>
      <c r="J1336" s="36" t="str">
        <f t="shared" si="487"/>
        <v>-</v>
      </c>
      <c r="K1336" s="36" t="str">
        <f t="shared" si="487"/>
        <v>-</v>
      </c>
      <c r="L1336" s="36" t="str">
        <f t="shared" si="487"/>
        <v>-</v>
      </c>
      <c r="M1336" s="36">
        <f t="shared" si="487"/>
        <v>0</v>
      </c>
      <c r="N1336" s="36" t="str">
        <f t="shared" si="487"/>
        <v>-</v>
      </c>
      <c r="O1336" s="36" t="str">
        <f t="shared" si="487"/>
        <v>-</v>
      </c>
      <c r="P1336" s="36" t="str">
        <f t="shared" si="487"/>
        <v>-</v>
      </c>
      <c r="Q1336" s="36" t="str">
        <f t="shared" si="487"/>
        <v>-</v>
      </c>
      <c r="R1336" s="36" t="str">
        <f t="shared" si="487"/>
        <v>-</v>
      </c>
      <c r="S1336" s="36" t="str">
        <f t="shared" si="487"/>
        <v>-</v>
      </c>
      <c r="T1336" s="40">
        <f t="shared" si="487"/>
        <v>0</v>
      </c>
    </row>
    <row r="1337" spans="1:20" ht="18" customHeight="1">
      <c r="A1337" s="105"/>
      <c r="B1337" s="52" t="s">
        <v>22</v>
      </c>
      <c r="C1337" s="53">
        <v>0</v>
      </c>
      <c r="D1337" s="53">
        <v>1</v>
      </c>
      <c r="E1337" s="53">
        <v>0</v>
      </c>
      <c r="F1337" s="54">
        <v>0</v>
      </c>
      <c r="G1337" s="53">
        <v>0</v>
      </c>
      <c r="H1337" s="53">
        <v>0</v>
      </c>
      <c r="I1337" s="53">
        <v>4</v>
      </c>
      <c r="J1337" s="53">
        <v>0</v>
      </c>
      <c r="K1337" s="53">
        <v>0</v>
      </c>
      <c r="L1337" s="53">
        <v>0</v>
      </c>
      <c r="M1337" s="53">
        <v>2</v>
      </c>
      <c r="N1337" s="53">
        <v>0</v>
      </c>
      <c r="O1337" s="53">
        <v>0</v>
      </c>
      <c r="P1337" s="53">
        <v>0</v>
      </c>
      <c r="Q1337" s="53">
        <v>0</v>
      </c>
      <c r="R1337" s="53">
        <v>0</v>
      </c>
      <c r="S1337" s="53">
        <v>0</v>
      </c>
      <c r="T1337" s="11">
        <f>SUM(C1337:S1337)</f>
        <v>7</v>
      </c>
    </row>
    <row r="1338" spans="1:20" ht="18" customHeight="1">
      <c r="A1338" s="105"/>
      <c r="B1338" s="52" t="s">
        <v>23</v>
      </c>
      <c r="C1338" s="37" t="str">
        <f>IF(C1337&gt;0,(C1332+C1333)/C1337, "-")</f>
        <v>-</v>
      </c>
      <c r="D1338" s="37">
        <f t="shared" ref="D1338:S1338" si="488">IF(D1337&gt;0,(D1332+D1333)/D1337, "-")</f>
        <v>1</v>
      </c>
      <c r="E1338" s="37" t="str">
        <f t="shared" si="488"/>
        <v>-</v>
      </c>
      <c r="F1338" s="37" t="str">
        <f t="shared" si="488"/>
        <v>-</v>
      </c>
      <c r="G1338" s="37" t="str">
        <f t="shared" si="488"/>
        <v>-</v>
      </c>
      <c r="H1338" s="37" t="str">
        <f t="shared" si="488"/>
        <v>-</v>
      </c>
      <c r="I1338" s="37">
        <f t="shared" si="488"/>
        <v>1.25</v>
      </c>
      <c r="J1338" s="37" t="str">
        <f t="shared" si="488"/>
        <v>-</v>
      </c>
      <c r="K1338" s="37" t="str">
        <f t="shared" si="488"/>
        <v>-</v>
      </c>
      <c r="L1338" s="37" t="str">
        <f t="shared" si="488"/>
        <v>-</v>
      </c>
      <c r="M1338" s="37">
        <f t="shared" si="488"/>
        <v>1</v>
      </c>
      <c r="N1338" s="37" t="str">
        <f t="shared" si="488"/>
        <v>-</v>
      </c>
      <c r="O1338" s="37" t="str">
        <f t="shared" si="488"/>
        <v>-</v>
      </c>
      <c r="P1338" s="37" t="str">
        <f t="shared" si="488"/>
        <v>-</v>
      </c>
      <c r="Q1338" s="37" t="str">
        <f t="shared" si="488"/>
        <v>-</v>
      </c>
      <c r="R1338" s="37" t="str">
        <f t="shared" si="488"/>
        <v>-</v>
      </c>
      <c r="S1338" s="37" t="str">
        <f t="shared" si="488"/>
        <v>-</v>
      </c>
      <c r="T1338" s="44">
        <f>IF(T1337&gt;0,(T1332+T1333)/T1337, "-")</f>
        <v>1.1428571428571428</v>
      </c>
    </row>
    <row r="1339" spans="1:20" ht="18" customHeight="1">
      <c r="A1339" s="106"/>
      <c r="B1339" s="52" t="s">
        <v>44</v>
      </c>
      <c r="C1339" s="57" t="s">
        <v>43</v>
      </c>
      <c r="D1339" s="58">
        <v>0</v>
      </c>
      <c r="E1339" s="57" t="s">
        <v>43</v>
      </c>
      <c r="F1339" s="57" t="s">
        <v>43</v>
      </c>
      <c r="G1339" s="57" t="s">
        <v>43</v>
      </c>
      <c r="H1339" s="57" t="s">
        <v>43</v>
      </c>
      <c r="I1339" s="58">
        <v>0.25</v>
      </c>
      <c r="J1339" s="58" t="s">
        <v>39</v>
      </c>
      <c r="K1339" s="57" t="s">
        <v>43</v>
      </c>
      <c r="L1339" s="57" t="s">
        <v>43</v>
      </c>
      <c r="M1339" s="58">
        <v>0</v>
      </c>
      <c r="N1339" s="57" t="s">
        <v>43</v>
      </c>
      <c r="O1339" s="57" t="s">
        <v>43</v>
      </c>
      <c r="P1339" s="57" t="s">
        <v>43</v>
      </c>
      <c r="Q1339" s="57" t="s">
        <v>43</v>
      </c>
      <c r="R1339" s="57" t="s">
        <v>43</v>
      </c>
      <c r="S1339" s="57" t="s">
        <v>43</v>
      </c>
      <c r="T1339" s="59">
        <v>0.1429</v>
      </c>
    </row>
    <row r="1340" spans="1:20" ht="18" customHeight="1">
      <c r="A1340" s="104">
        <v>44801</v>
      </c>
      <c r="B1340" s="50" t="s">
        <v>20</v>
      </c>
      <c r="C1340" s="51">
        <v>0</v>
      </c>
      <c r="D1340" s="51">
        <v>0</v>
      </c>
      <c r="E1340" s="51">
        <v>0</v>
      </c>
      <c r="F1340" s="51">
        <v>0</v>
      </c>
      <c r="G1340" s="51">
        <v>0</v>
      </c>
      <c r="H1340" s="51">
        <v>0</v>
      </c>
      <c r="I1340" s="51">
        <v>0</v>
      </c>
      <c r="J1340" s="51">
        <v>0</v>
      </c>
      <c r="K1340" s="51">
        <v>0</v>
      </c>
      <c r="L1340" s="51">
        <v>0</v>
      </c>
      <c r="M1340" s="51">
        <v>0</v>
      </c>
      <c r="N1340" s="51">
        <v>0</v>
      </c>
      <c r="O1340" s="51">
        <v>0</v>
      </c>
      <c r="P1340" s="51">
        <v>0</v>
      </c>
      <c r="Q1340" s="51">
        <v>0</v>
      </c>
      <c r="R1340" s="51">
        <v>0</v>
      </c>
      <c r="S1340" s="51">
        <v>0</v>
      </c>
      <c r="T1340" s="11">
        <f>SUM(C1340:S1340)</f>
        <v>0</v>
      </c>
    </row>
    <row r="1341" spans="1:20" ht="18" customHeight="1">
      <c r="A1341" s="105"/>
      <c r="B1341" s="52" t="s">
        <v>21</v>
      </c>
      <c r="C1341" s="53">
        <v>0</v>
      </c>
      <c r="D1341" s="53">
        <v>0</v>
      </c>
      <c r="E1341" s="53">
        <v>0</v>
      </c>
      <c r="F1341" s="53">
        <v>0</v>
      </c>
      <c r="G1341" s="53">
        <v>0</v>
      </c>
      <c r="H1341" s="53">
        <v>0</v>
      </c>
      <c r="I1341" s="53">
        <v>0</v>
      </c>
      <c r="J1341" s="53">
        <v>0</v>
      </c>
      <c r="K1341" s="53">
        <v>0</v>
      </c>
      <c r="L1341" s="53">
        <v>0</v>
      </c>
      <c r="M1341" s="53">
        <v>0</v>
      </c>
      <c r="N1341" s="53">
        <v>0</v>
      </c>
      <c r="O1341" s="53">
        <v>0</v>
      </c>
      <c r="P1341" s="53">
        <v>0</v>
      </c>
      <c r="Q1341" s="53">
        <v>0</v>
      </c>
      <c r="R1341" s="53">
        <v>0</v>
      </c>
      <c r="S1341" s="53">
        <v>0</v>
      </c>
      <c r="T1341" s="11">
        <f>SUM(C1341:S1341)</f>
        <v>0</v>
      </c>
    </row>
    <row r="1342" spans="1:20" ht="18" customHeight="1">
      <c r="A1342" s="105"/>
      <c r="B1342" s="52" t="s">
        <v>24</v>
      </c>
      <c r="C1342" s="61">
        <v>0</v>
      </c>
      <c r="D1342" s="53">
        <v>0</v>
      </c>
      <c r="E1342" s="53">
        <v>0</v>
      </c>
      <c r="F1342" s="53">
        <v>0</v>
      </c>
      <c r="G1342" s="53">
        <v>0</v>
      </c>
      <c r="H1342" s="53">
        <v>0</v>
      </c>
      <c r="I1342" s="53">
        <v>0</v>
      </c>
      <c r="J1342" s="53">
        <v>0</v>
      </c>
      <c r="K1342" s="53">
        <v>0</v>
      </c>
      <c r="L1342" s="53">
        <v>0</v>
      </c>
      <c r="M1342" s="53">
        <v>0</v>
      </c>
      <c r="N1342" s="53">
        <v>0</v>
      </c>
      <c r="O1342" s="53">
        <v>0</v>
      </c>
      <c r="P1342" s="53">
        <v>0</v>
      </c>
      <c r="Q1342" s="53">
        <v>0</v>
      </c>
      <c r="R1342" s="53">
        <v>0</v>
      </c>
      <c r="S1342" s="53">
        <v>0</v>
      </c>
      <c r="T1342" s="11">
        <f>SUM(C1342:S1342)</f>
        <v>0</v>
      </c>
    </row>
    <row r="1343" spans="1:20" ht="18" customHeight="1">
      <c r="A1343" s="105"/>
      <c r="B1343" s="52" t="s">
        <v>25</v>
      </c>
      <c r="C1343" s="53">
        <v>0</v>
      </c>
      <c r="D1343" s="53">
        <v>0</v>
      </c>
      <c r="E1343" s="53">
        <v>0</v>
      </c>
      <c r="F1343" s="53">
        <v>0</v>
      </c>
      <c r="G1343" s="53">
        <v>0</v>
      </c>
      <c r="H1343" s="53">
        <v>0</v>
      </c>
      <c r="I1343" s="53">
        <v>0</v>
      </c>
      <c r="J1343" s="53">
        <v>0</v>
      </c>
      <c r="K1343" s="53">
        <v>0</v>
      </c>
      <c r="L1343" s="53">
        <v>0</v>
      </c>
      <c r="M1343" s="53">
        <v>0</v>
      </c>
      <c r="N1343" s="53">
        <v>0</v>
      </c>
      <c r="O1343" s="53">
        <v>0</v>
      </c>
      <c r="P1343" s="53">
        <v>0</v>
      </c>
      <c r="Q1343" s="53">
        <v>0</v>
      </c>
      <c r="R1343" s="53">
        <v>0</v>
      </c>
      <c r="S1343" s="53">
        <v>0</v>
      </c>
      <c r="T1343" s="11">
        <f>SUM(C1343:S1343)</f>
        <v>0</v>
      </c>
    </row>
    <row r="1344" spans="1:20" ht="18" customHeight="1">
      <c r="A1344" s="105"/>
      <c r="B1344" s="52" t="s">
        <v>26</v>
      </c>
      <c r="C1344" s="36" t="str">
        <f>IF(C1342+C1343&gt;0, C1343/(C1342+C1343), "-")</f>
        <v>-</v>
      </c>
      <c r="D1344" s="36" t="str">
        <f t="shared" ref="D1344:T1344" si="489">IF(D1342+D1343&gt;0, D1343/(D1342+D1343), "-")</f>
        <v>-</v>
      </c>
      <c r="E1344" s="36" t="str">
        <f t="shared" si="489"/>
        <v>-</v>
      </c>
      <c r="F1344" s="36" t="str">
        <f t="shared" si="489"/>
        <v>-</v>
      </c>
      <c r="G1344" s="36" t="str">
        <f t="shared" si="489"/>
        <v>-</v>
      </c>
      <c r="H1344" s="36" t="str">
        <f t="shared" si="489"/>
        <v>-</v>
      </c>
      <c r="I1344" s="36" t="str">
        <f t="shared" si="489"/>
        <v>-</v>
      </c>
      <c r="J1344" s="36" t="str">
        <f t="shared" si="489"/>
        <v>-</v>
      </c>
      <c r="K1344" s="36" t="str">
        <f t="shared" si="489"/>
        <v>-</v>
      </c>
      <c r="L1344" s="36" t="str">
        <f t="shared" si="489"/>
        <v>-</v>
      </c>
      <c r="M1344" s="36" t="str">
        <f t="shared" si="489"/>
        <v>-</v>
      </c>
      <c r="N1344" s="36" t="str">
        <f t="shared" si="489"/>
        <v>-</v>
      </c>
      <c r="O1344" s="36" t="str">
        <f t="shared" si="489"/>
        <v>-</v>
      </c>
      <c r="P1344" s="36" t="str">
        <f t="shared" si="489"/>
        <v>-</v>
      </c>
      <c r="Q1344" s="36" t="str">
        <f t="shared" si="489"/>
        <v>-</v>
      </c>
      <c r="R1344" s="36" t="str">
        <f t="shared" si="489"/>
        <v>-</v>
      </c>
      <c r="S1344" s="36" t="str">
        <f t="shared" si="489"/>
        <v>-</v>
      </c>
      <c r="T1344" s="40" t="str">
        <f t="shared" si="489"/>
        <v>-</v>
      </c>
    </row>
    <row r="1345" spans="1:20" ht="18" customHeight="1">
      <c r="A1345" s="105"/>
      <c r="B1345" s="52" t="s">
        <v>22</v>
      </c>
      <c r="C1345" s="53">
        <v>0</v>
      </c>
      <c r="D1345" s="53">
        <v>0</v>
      </c>
      <c r="E1345" s="53">
        <v>0</v>
      </c>
      <c r="F1345" s="54">
        <v>0</v>
      </c>
      <c r="G1345" s="53">
        <v>0</v>
      </c>
      <c r="H1345" s="53">
        <v>0</v>
      </c>
      <c r="I1345" s="53">
        <v>0</v>
      </c>
      <c r="J1345" s="53">
        <v>0</v>
      </c>
      <c r="K1345" s="53">
        <v>0</v>
      </c>
      <c r="L1345" s="53">
        <v>0</v>
      </c>
      <c r="M1345" s="53">
        <v>0</v>
      </c>
      <c r="N1345" s="53">
        <v>0</v>
      </c>
      <c r="O1345" s="53">
        <v>0</v>
      </c>
      <c r="P1345" s="53">
        <v>0</v>
      </c>
      <c r="Q1345" s="53">
        <v>0</v>
      </c>
      <c r="R1345" s="53">
        <v>0</v>
      </c>
      <c r="S1345" s="53">
        <v>0</v>
      </c>
      <c r="T1345" s="11">
        <f>SUM(C1345:S1345)</f>
        <v>0</v>
      </c>
    </row>
    <row r="1346" spans="1:20" ht="18" customHeight="1">
      <c r="A1346" s="105"/>
      <c r="B1346" s="52" t="s">
        <v>23</v>
      </c>
      <c r="C1346" s="37" t="str">
        <f>IF(C1345&gt;0,(C1340+C1341)/C1345, "-")</f>
        <v>-</v>
      </c>
      <c r="D1346" s="37" t="str">
        <f t="shared" ref="D1346:S1346" si="490">IF(D1345&gt;0,(D1340+D1341)/D1345, "-")</f>
        <v>-</v>
      </c>
      <c r="E1346" s="37" t="str">
        <f t="shared" si="490"/>
        <v>-</v>
      </c>
      <c r="F1346" s="37" t="str">
        <f t="shared" si="490"/>
        <v>-</v>
      </c>
      <c r="G1346" s="37" t="str">
        <f t="shared" si="490"/>
        <v>-</v>
      </c>
      <c r="H1346" s="37" t="str">
        <f t="shared" si="490"/>
        <v>-</v>
      </c>
      <c r="I1346" s="37" t="str">
        <f t="shared" si="490"/>
        <v>-</v>
      </c>
      <c r="J1346" s="37" t="str">
        <f t="shared" si="490"/>
        <v>-</v>
      </c>
      <c r="K1346" s="37" t="str">
        <f t="shared" si="490"/>
        <v>-</v>
      </c>
      <c r="L1346" s="37" t="str">
        <f t="shared" si="490"/>
        <v>-</v>
      </c>
      <c r="M1346" s="37" t="str">
        <f t="shared" si="490"/>
        <v>-</v>
      </c>
      <c r="N1346" s="37" t="str">
        <f t="shared" si="490"/>
        <v>-</v>
      </c>
      <c r="O1346" s="37" t="str">
        <f t="shared" si="490"/>
        <v>-</v>
      </c>
      <c r="P1346" s="37" t="str">
        <f t="shared" si="490"/>
        <v>-</v>
      </c>
      <c r="Q1346" s="37" t="str">
        <f t="shared" si="490"/>
        <v>-</v>
      </c>
      <c r="R1346" s="37" t="str">
        <f t="shared" si="490"/>
        <v>-</v>
      </c>
      <c r="S1346" s="37" t="str">
        <f t="shared" si="490"/>
        <v>-</v>
      </c>
      <c r="T1346" s="44" t="str">
        <f>IF(T1345&gt;0,(T1340+T1341)/T1345, "-")</f>
        <v>-</v>
      </c>
    </row>
    <row r="1347" spans="1:20" ht="18" customHeight="1">
      <c r="A1347" s="106"/>
      <c r="B1347" s="52" t="s">
        <v>44</v>
      </c>
      <c r="C1347" s="57" t="s">
        <v>43</v>
      </c>
      <c r="D1347" s="58" t="s">
        <v>39</v>
      </c>
      <c r="E1347" s="57" t="s">
        <v>43</v>
      </c>
      <c r="F1347" s="57" t="s">
        <v>43</v>
      </c>
      <c r="G1347" s="57" t="s">
        <v>43</v>
      </c>
      <c r="H1347" s="57" t="s">
        <v>43</v>
      </c>
      <c r="I1347" s="58" t="s">
        <v>39</v>
      </c>
      <c r="J1347" s="58" t="s">
        <v>39</v>
      </c>
      <c r="K1347" s="57" t="s">
        <v>43</v>
      </c>
      <c r="L1347" s="57" t="s">
        <v>43</v>
      </c>
      <c r="M1347" s="58" t="s">
        <v>39</v>
      </c>
      <c r="N1347" s="57" t="s">
        <v>43</v>
      </c>
      <c r="O1347" s="57" t="s">
        <v>43</v>
      </c>
      <c r="P1347" s="57" t="s">
        <v>43</v>
      </c>
      <c r="Q1347" s="57" t="s">
        <v>43</v>
      </c>
      <c r="R1347" s="57" t="s">
        <v>43</v>
      </c>
      <c r="S1347" s="57" t="s">
        <v>43</v>
      </c>
      <c r="T1347" s="59" t="s">
        <v>39</v>
      </c>
    </row>
    <row r="1348" spans="1:20" ht="18" customHeight="1">
      <c r="A1348" s="104">
        <v>44802</v>
      </c>
      <c r="B1348" s="50" t="s">
        <v>20</v>
      </c>
      <c r="C1348" s="51">
        <v>0</v>
      </c>
      <c r="D1348" s="51">
        <v>0</v>
      </c>
      <c r="E1348" s="51">
        <v>0</v>
      </c>
      <c r="F1348" s="51">
        <v>0</v>
      </c>
      <c r="G1348" s="51">
        <v>0</v>
      </c>
      <c r="H1348" s="51">
        <v>0</v>
      </c>
      <c r="I1348" s="51">
        <v>0</v>
      </c>
      <c r="J1348" s="51">
        <v>0</v>
      </c>
      <c r="K1348" s="51">
        <v>0</v>
      </c>
      <c r="L1348" s="51">
        <v>0</v>
      </c>
      <c r="M1348" s="51">
        <v>0</v>
      </c>
      <c r="N1348" s="51">
        <v>0</v>
      </c>
      <c r="O1348" s="51">
        <v>0</v>
      </c>
      <c r="P1348" s="51">
        <v>0</v>
      </c>
      <c r="Q1348" s="51">
        <v>0</v>
      </c>
      <c r="R1348" s="51">
        <v>0</v>
      </c>
      <c r="S1348" s="51">
        <v>0</v>
      </c>
      <c r="T1348" s="11">
        <f>SUM(C1348:S1348)</f>
        <v>0</v>
      </c>
    </row>
    <row r="1349" spans="1:20" ht="18" customHeight="1">
      <c r="A1349" s="105"/>
      <c r="B1349" s="52" t="s">
        <v>21</v>
      </c>
      <c r="C1349" s="53">
        <v>0</v>
      </c>
      <c r="D1349" s="53">
        <v>0</v>
      </c>
      <c r="E1349" s="53">
        <v>0</v>
      </c>
      <c r="F1349" s="53">
        <v>0</v>
      </c>
      <c r="G1349" s="53">
        <v>0</v>
      </c>
      <c r="H1349" s="53">
        <v>0</v>
      </c>
      <c r="I1349" s="53">
        <v>0</v>
      </c>
      <c r="J1349" s="53">
        <v>0</v>
      </c>
      <c r="K1349" s="53">
        <v>0</v>
      </c>
      <c r="L1349" s="53">
        <v>0</v>
      </c>
      <c r="M1349" s="53">
        <v>0</v>
      </c>
      <c r="N1349" s="53">
        <v>0</v>
      </c>
      <c r="O1349" s="53">
        <v>0</v>
      </c>
      <c r="P1349" s="53">
        <v>0</v>
      </c>
      <c r="Q1349" s="53">
        <v>0</v>
      </c>
      <c r="R1349" s="53">
        <v>0</v>
      </c>
      <c r="S1349" s="53">
        <v>0</v>
      </c>
      <c r="T1349" s="11">
        <f>SUM(C1349:S1349)</f>
        <v>0</v>
      </c>
    </row>
    <row r="1350" spans="1:20" ht="18" customHeight="1">
      <c r="A1350" s="105"/>
      <c r="B1350" s="52" t="s">
        <v>24</v>
      </c>
      <c r="C1350" s="61">
        <v>0</v>
      </c>
      <c r="D1350" s="53">
        <v>0</v>
      </c>
      <c r="E1350" s="53">
        <v>0</v>
      </c>
      <c r="F1350" s="53">
        <v>0</v>
      </c>
      <c r="G1350" s="53">
        <v>0</v>
      </c>
      <c r="H1350" s="53">
        <v>0</v>
      </c>
      <c r="I1350" s="53">
        <v>0</v>
      </c>
      <c r="J1350" s="53">
        <v>0</v>
      </c>
      <c r="K1350" s="53">
        <v>0</v>
      </c>
      <c r="L1350" s="53">
        <v>0</v>
      </c>
      <c r="M1350" s="53">
        <v>0</v>
      </c>
      <c r="N1350" s="53">
        <v>0</v>
      </c>
      <c r="O1350" s="53">
        <v>0</v>
      </c>
      <c r="P1350" s="53">
        <v>0</v>
      </c>
      <c r="Q1350" s="53">
        <v>0</v>
      </c>
      <c r="R1350" s="53">
        <v>0</v>
      </c>
      <c r="S1350" s="53">
        <v>0</v>
      </c>
      <c r="T1350" s="11">
        <f>SUM(C1350:S1350)</f>
        <v>0</v>
      </c>
    </row>
    <row r="1351" spans="1:20" ht="18" customHeight="1">
      <c r="A1351" s="105"/>
      <c r="B1351" s="52" t="s">
        <v>25</v>
      </c>
      <c r="C1351" s="53">
        <v>0</v>
      </c>
      <c r="D1351" s="53">
        <v>0</v>
      </c>
      <c r="E1351" s="53">
        <v>0</v>
      </c>
      <c r="F1351" s="53">
        <v>0</v>
      </c>
      <c r="G1351" s="53">
        <v>0</v>
      </c>
      <c r="H1351" s="53">
        <v>0</v>
      </c>
      <c r="I1351" s="53">
        <v>0</v>
      </c>
      <c r="J1351" s="53">
        <v>0</v>
      </c>
      <c r="K1351" s="53">
        <v>0</v>
      </c>
      <c r="L1351" s="53">
        <v>0</v>
      </c>
      <c r="M1351" s="53">
        <v>0</v>
      </c>
      <c r="N1351" s="53">
        <v>0</v>
      </c>
      <c r="O1351" s="53">
        <v>0</v>
      </c>
      <c r="P1351" s="53">
        <v>0</v>
      </c>
      <c r="Q1351" s="53">
        <v>0</v>
      </c>
      <c r="R1351" s="53">
        <v>0</v>
      </c>
      <c r="S1351" s="53">
        <v>0</v>
      </c>
      <c r="T1351" s="11">
        <f>SUM(C1351:S1351)</f>
        <v>0</v>
      </c>
    </row>
    <row r="1352" spans="1:20" ht="18" customHeight="1">
      <c r="A1352" s="105"/>
      <c r="B1352" s="52" t="s">
        <v>26</v>
      </c>
      <c r="C1352" s="36" t="str">
        <f>IF(C1350+C1351&gt;0, C1351/(C1350+C1351), "-")</f>
        <v>-</v>
      </c>
      <c r="D1352" s="36" t="str">
        <f t="shared" ref="D1352:T1352" si="491">IF(D1350+D1351&gt;0, D1351/(D1350+D1351), "-")</f>
        <v>-</v>
      </c>
      <c r="E1352" s="36" t="str">
        <f t="shared" si="491"/>
        <v>-</v>
      </c>
      <c r="F1352" s="36" t="str">
        <f t="shared" si="491"/>
        <v>-</v>
      </c>
      <c r="G1352" s="36" t="str">
        <f t="shared" si="491"/>
        <v>-</v>
      </c>
      <c r="H1352" s="36" t="str">
        <f t="shared" si="491"/>
        <v>-</v>
      </c>
      <c r="I1352" s="36" t="str">
        <f t="shared" si="491"/>
        <v>-</v>
      </c>
      <c r="J1352" s="36" t="str">
        <f t="shared" si="491"/>
        <v>-</v>
      </c>
      <c r="K1352" s="36" t="str">
        <f t="shared" si="491"/>
        <v>-</v>
      </c>
      <c r="L1352" s="36" t="str">
        <f t="shared" si="491"/>
        <v>-</v>
      </c>
      <c r="M1352" s="36" t="str">
        <f t="shared" si="491"/>
        <v>-</v>
      </c>
      <c r="N1352" s="36" t="str">
        <f t="shared" si="491"/>
        <v>-</v>
      </c>
      <c r="O1352" s="36" t="str">
        <f t="shared" si="491"/>
        <v>-</v>
      </c>
      <c r="P1352" s="36" t="str">
        <f t="shared" si="491"/>
        <v>-</v>
      </c>
      <c r="Q1352" s="36" t="str">
        <f t="shared" si="491"/>
        <v>-</v>
      </c>
      <c r="R1352" s="36" t="str">
        <f t="shared" si="491"/>
        <v>-</v>
      </c>
      <c r="S1352" s="36" t="str">
        <f t="shared" si="491"/>
        <v>-</v>
      </c>
      <c r="T1352" s="40" t="str">
        <f t="shared" si="491"/>
        <v>-</v>
      </c>
    </row>
    <row r="1353" spans="1:20" ht="18" customHeight="1">
      <c r="A1353" s="105"/>
      <c r="B1353" s="52" t="s">
        <v>22</v>
      </c>
      <c r="C1353" s="53">
        <v>0</v>
      </c>
      <c r="D1353" s="53">
        <v>0</v>
      </c>
      <c r="E1353" s="53">
        <v>0</v>
      </c>
      <c r="F1353" s="54">
        <v>0</v>
      </c>
      <c r="G1353" s="53">
        <v>0</v>
      </c>
      <c r="H1353" s="53">
        <v>0</v>
      </c>
      <c r="I1353" s="53">
        <v>0</v>
      </c>
      <c r="J1353" s="53">
        <v>0</v>
      </c>
      <c r="K1353" s="53">
        <v>0</v>
      </c>
      <c r="L1353" s="53">
        <v>0</v>
      </c>
      <c r="M1353" s="53">
        <v>0</v>
      </c>
      <c r="N1353" s="53">
        <v>0</v>
      </c>
      <c r="O1353" s="53">
        <v>0</v>
      </c>
      <c r="P1353" s="53">
        <v>0</v>
      </c>
      <c r="Q1353" s="53">
        <v>0</v>
      </c>
      <c r="R1353" s="53">
        <v>0</v>
      </c>
      <c r="S1353" s="53">
        <v>0</v>
      </c>
      <c r="T1353" s="11">
        <f>SUM(C1353:S1353)</f>
        <v>0</v>
      </c>
    </row>
    <row r="1354" spans="1:20" ht="18" customHeight="1">
      <c r="A1354" s="105"/>
      <c r="B1354" s="52" t="s">
        <v>23</v>
      </c>
      <c r="C1354" s="37" t="str">
        <f>IF(C1353&gt;0,(C1348+C1349)/C1353, "-")</f>
        <v>-</v>
      </c>
      <c r="D1354" s="37" t="str">
        <f t="shared" ref="D1354:S1354" si="492">IF(D1353&gt;0,(D1348+D1349)/D1353, "-")</f>
        <v>-</v>
      </c>
      <c r="E1354" s="37" t="str">
        <f t="shared" si="492"/>
        <v>-</v>
      </c>
      <c r="F1354" s="37" t="str">
        <f t="shared" si="492"/>
        <v>-</v>
      </c>
      <c r="G1354" s="37" t="str">
        <f t="shared" si="492"/>
        <v>-</v>
      </c>
      <c r="H1354" s="37" t="str">
        <f t="shared" si="492"/>
        <v>-</v>
      </c>
      <c r="I1354" s="37" t="str">
        <f t="shared" si="492"/>
        <v>-</v>
      </c>
      <c r="J1354" s="37" t="str">
        <f t="shared" si="492"/>
        <v>-</v>
      </c>
      <c r="K1354" s="37" t="str">
        <f t="shared" si="492"/>
        <v>-</v>
      </c>
      <c r="L1354" s="37" t="str">
        <f t="shared" si="492"/>
        <v>-</v>
      </c>
      <c r="M1354" s="37" t="str">
        <f t="shared" si="492"/>
        <v>-</v>
      </c>
      <c r="N1354" s="37" t="str">
        <f t="shared" si="492"/>
        <v>-</v>
      </c>
      <c r="O1354" s="37" t="str">
        <f t="shared" si="492"/>
        <v>-</v>
      </c>
      <c r="P1354" s="37" t="str">
        <f t="shared" si="492"/>
        <v>-</v>
      </c>
      <c r="Q1354" s="37" t="str">
        <f t="shared" si="492"/>
        <v>-</v>
      </c>
      <c r="R1354" s="37" t="str">
        <f t="shared" si="492"/>
        <v>-</v>
      </c>
      <c r="S1354" s="37" t="str">
        <f t="shared" si="492"/>
        <v>-</v>
      </c>
      <c r="T1354" s="44" t="str">
        <f>IF(T1353&gt;0,(T1348+T1349)/T1353, "-")</f>
        <v>-</v>
      </c>
    </row>
    <row r="1355" spans="1:20" ht="18" customHeight="1">
      <c r="A1355" s="106"/>
      <c r="B1355" s="52" t="s">
        <v>44</v>
      </c>
      <c r="C1355" s="57" t="s">
        <v>43</v>
      </c>
      <c r="D1355" s="58" t="s">
        <v>39</v>
      </c>
      <c r="E1355" s="57" t="s">
        <v>43</v>
      </c>
      <c r="F1355" s="57" t="s">
        <v>43</v>
      </c>
      <c r="G1355" s="57" t="s">
        <v>43</v>
      </c>
      <c r="H1355" s="57" t="s">
        <v>43</v>
      </c>
      <c r="I1355" s="58" t="s">
        <v>39</v>
      </c>
      <c r="J1355" s="58" t="s">
        <v>39</v>
      </c>
      <c r="K1355" s="57" t="s">
        <v>43</v>
      </c>
      <c r="L1355" s="57" t="s">
        <v>43</v>
      </c>
      <c r="M1355" s="58" t="s">
        <v>39</v>
      </c>
      <c r="N1355" s="57" t="s">
        <v>43</v>
      </c>
      <c r="O1355" s="57" t="s">
        <v>43</v>
      </c>
      <c r="P1355" s="57" t="s">
        <v>43</v>
      </c>
      <c r="Q1355" s="57" t="s">
        <v>43</v>
      </c>
      <c r="R1355" s="57" t="s">
        <v>43</v>
      </c>
      <c r="S1355" s="57" t="s">
        <v>43</v>
      </c>
      <c r="T1355" s="59" t="s">
        <v>39</v>
      </c>
    </row>
    <row r="1356" spans="1:20" ht="18" customHeight="1">
      <c r="A1356" s="104">
        <v>44803</v>
      </c>
      <c r="B1356" s="50" t="s">
        <v>20</v>
      </c>
      <c r="C1356" s="51">
        <v>0</v>
      </c>
      <c r="D1356" s="51">
        <v>0</v>
      </c>
      <c r="E1356" s="51">
        <v>0</v>
      </c>
      <c r="F1356" s="51">
        <v>0</v>
      </c>
      <c r="G1356" s="51">
        <v>0</v>
      </c>
      <c r="H1356" s="51">
        <v>0</v>
      </c>
      <c r="I1356" s="51">
        <v>0</v>
      </c>
      <c r="J1356" s="51">
        <v>1</v>
      </c>
      <c r="K1356" s="51">
        <v>0</v>
      </c>
      <c r="L1356" s="51">
        <v>0</v>
      </c>
      <c r="M1356" s="51">
        <v>0</v>
      </c>
      <c r="N1356" s="51">
        <v>0</v>
      </c>
      <c r="O1356" s="51">
        <v>0</v>
      </c>
      <c r="P1356" s="51">
        <v>0</v>
      </c>
      <c r="Q1356" s="51">
        <v>0</v>
      </c>
      <c r="R1356" s="51">
        <v>0</v>
      </c>
      <c r="S1356" s="51">
        <v>0</v>
      </c>
      <c r="T1356" s="11">
        <f>SUM(C1356:S1356)</f>
        <v>1</v>
      </c>
    </row>
    <row r="1357" spans="1:20" ht="18" customHeight="1">
      <c r="A1357" s="105"/>
      <c r="B1357" s="52" t="s">
        <v>21</v>
      </c>
      <c r="C1357" s="53">
        <v>0</v>
      </c>
      <c r="D1357" s="53">
        <v>0</v>
      </c>
      <c r="E1357" s="53">
        <v>0</v>
      </c>
      <c r="F1357" s="53">
        <v>0</v>
      </c>
      <c r="G1357" s="53">
        <v>0</v>
      </c>
      <c r="H1357" s="53">
        <v>0</v>
      </c>
      <c r="I1357" s="53">
        <v>0</v>
      </c>
      <c r="J1357" s="53">
        <v>0</v>
      </c>
      <c r="K1357" s="53">
        <v>1</v>
      </c>
      <c r="L1357" s="53">
        <v>0</v>
      </c>
      <c r="M1357" s="53">
        <v>0</v>
      </c>
      <c r="N1357" s="53">
        <v>0</v>
      </c>
      <c r="O1357" s="53">
        <v>0</v>
      </c>
      <c r="P1357" s="53">
        <v>0</v>
      </c>
      <c r="Q1357" s="53">
        <v>0</v>
      </c>
      <c r="R1357" s="53">
        <v>0</v>
      </c>
      <c r="S1357" s="53">
        <v>0</v>
      </c>
      <c r="T1357" s="11">
        <f>SUM(C1357:S1357)</f>
        <v>1</v>
      </c>
    </row>
    <row r="1358" spans="1:20" ht="18" customHeight="1">
      <c r="A1358" s="105"/>
      <c r="B1358" s="52" t="s">
        <v>24</v>
      </c>
      <c r="C1358" s="61">
        <v>0</v>
      </c>
      <c r="D1358" s="53">
        <v>0</v>
      </c>
      <c r="E1358" s="53">
        <v>0</v>
      </c>
      <c r="F1358" s="53">
        <v>0</v>
      </c>
      <c r="G1358" s="53">
        <v>0</v>
      </c>
      <c r="H1358" s="53">
        <v>0</v>
      </c>
      <c r="I1358" s="53">
        <v>0</v>
      </c>
      <c r="J1358" s="53">
        <v>0</v>
      </c>
      <c r="K1358" s="53">
        <v>1</v>
      </c>
      <c r="L1358" s="53">
        <v>0</v>
      </c>
      <c r="M1358" s="53">
        <v>0</v>
      </c>
      <c r="N1358" s="53">
        <v>0</v>
      </c>
      <c r="O1358" s="53">
        <v>0</v>
      </c>
      <c r="P1358" s="53">
        <v>0</v>
      </c>
      <c r="Q1358" s="53">
        <v>0</v>
      </c>
      <c r="R1358" s="53">
        <v>0</v>
      </c>
      <c r="S1358" s="53">
        <v>0</v>
      </c>
      <c r="T1358" s="11">
        <f>SUM(C1358:S1358)</f>
        <v>1</v>
      </c>
    </row>
    <row r="1359" spans="1:20" ht="18" customHeight="1">
      <c r="A1359" s="105"/>
      <c r="B1359" s="52" t="s">
        <v>25</v>
      </c>
      <c r="C1359" s="53">
        <v>0</v>
      </c>
      <c r="D1359" s="53">
        <v>0</v>
      </c>
      <c r="E1359" s="53">
        <v>0</v>
      </c>
      <c r="F1359" s="53">
        <v>0</v>
      </c>
      <c r="G1359" s="53">
        <v>0</v>
      </c>
      <c r="H1359" s="53">
        <v>0</v>
      </c>
      <c r="I1359" s="53">
        <v>0</v>
      </c>
      <c r="J1359" s="53">
        <v>1</v>
      </c>
      <c r="K1359" s="53">
        <v>0</v>
      </c>
      <c r="L1359" s="53">
        <v>0</v>
      </c>
      <c r="M1359" s="53">
        <v>0</v>
      </c>
      <c r="N1359" s="53">
        <v>0</v>
      </c>
      <c r="O1359" s="53">
        <v>0</v>
      </c>
      <c r="P1359" s="53">
        <v>0</v>
      </c>
      <c r="Q1359" s="53">
        <v>0</v>
      </c>
      <c r="R1359" s="53">
        <v>0</v>
      </c>
      <c r="S1359" s="53">
        <v>0</v>
      </c>
      <c r="T1359" s="11">
        <f>SUM(C1359:S1359)</f>
        <v>1</v>
      </c>
    </row>
    <row r="1360" spans="1:20" ht="18" customHeight="1">
      <c r="A1360" s="105"/>
      <c r="B1360" s="52" t="s">
        <v>26</v>
      </c>
      <c r="C1360" s="36" t="str">
        <f>IF(C1358+C1359&gt;0, C1359/(C1358+C1359), "-")</f>
        <v>-</v>
      </c>
      <c r="D1360" s="36" t="str">
        <f t="shared" ref="D1360:T1360" si="493">IF(D1358+D1359&gt;0, D1359/(D1358+D1359), "-")</f>
        <v>-</v>
      </c>
      <c r="E1360" s="36" t="str">
        <f t="shared" si="493"/>
        <v>-</v>
      </c>
      <c r="F1360" s="36" t="str">
        <f t="shared" si="493"/>
        <v>-</v>
      </c>
      <c r="G1360" s="36" t="str">
        <f t="shared" si="493"/>
        <v>-</v>
      </c>
      <c r="H1360" s="36" t="str">
        <f t="shared" si="493"/>
        <v>-</v>
      </c>
      <c r="I1360" s="36" t="str">
        <f t="shared" si="493"/>
        <v>-</v>
      </c>
      <c r="J1360" s="36">
        <f t="shared" si="493"/>
        <v>1</v>
      </c>
      <c r="K1360" s="36">
        <f t="shared" si="493"/>
        <v>0</v>
      </c>
      <c r="L1360" s="36" t="str">
        <f t="shared" si="493"/>
        <v>-</v>
      </c>
      <c r="M1360" s="36" t="str">
        <f t="shared" si="493"/>
        <v>-</v>
      </c>
      <c r="N1360" s="36" t="str">
        <f t="shared" si="493"/>
        <v>-</v>
      </c>
      <c r="O1360" s="36" t="str">
        <f t="shared" si="493"/>
        <v>-</v>
      </c>
      <c r="P1360" s="36" t="str">
        <f t="shared" si="493"/>
        <v>-</v>
      </c>
      <c r="Q1360" s="36" t="str">
        <f t="shared" si="493"/>
        <v>-</v>
      </c>
      <c r="R1360" s="36" t="str">
        <f t="shared" si="493"/>
        <v>-</v>
      </c>
      <c r="S1360" s="36" t="str">
        <f t="shared" si="493"/>
        <v>-</v>
      </c>
      <c r="T1360" s="40">
        <f t="shared" si="493"/>
        <v>0.5</v>
      </c>
    </row>
    <row r="1361" spans="1:20" ht="18" customHeight="1">
      <c r="A1361" s="105"/>
      <c r="B1361" s="52" t="s">
        <v>22</v>
      </c>
      <c r="C1361" s="53">
        <v>0</v>
      </c>
      <c r="D1361" s="53">
        <v>0</v>
      </c>
      <c r="E1361" s="53">
        <v>0</v>
      </c>
      <c r="F1361" s="54">
        <v>0</v>
      </c>
      <c r="G1361" s="53">
        <v>0</v>
      </c>
      <c r="H1361" s="53">
        <v>0</v>
      </c>
      <c r="I1361" s="53">
        <v>0</v>
      </c>
      <c r="J1361" s="53">
        <v>1</v>
      </c>
      <c r="K1361" s="53">
        <v>1</v>
      </c>
      <c r="L1361" s="53">
        <v>0</v>
      </c>
      <c r="M1361" s="53">
        <v>0</v>
      </c>
      <c r="N1361" s="53">
        <v>0</v>
      </c>
      <c r="O1361" s="53">
        <v>0</v>
      </c>
      <c r="P1361" s="53">
        <v>0</v>
      </c>
      <c r="Q1361" s="53">
        <v>0</v>
      </c>
      <c r="R1361" s="53">
        <v>0</v>
      </c>
      <c r="S1361" s="53">
        <v>0</v>
      </c>
      <c r="T1361" s="11">
        <f>SUM(C1361:S1361)</f>
        <v>2</v>
      </c>
    </row>
    <row r="1362" spans="1:20" ht="18" customHeight="1">
      <c r="A1362" s="105"/>
      <c r="B1362" s="52" t="s">
        <v>23</v>
      </c>
      <c r="C1362" s="37" t="str">
        <f>IF(C1361&gt;0,(C1356+C1357)/C1361, "-")</f>
        <v>-</v>
      </c>
      <c r="D1362" s="37" t="str">
        <f t="shared" ref="D1362:S1362" si="494">IF(D1361&gt;0,(D1356+D1357)/D1361, "-")</f>
        <v>-</v>
      </c>
      <c r="E1362" s="37" t="str">
        <f t="shared" si="494"/>
        <v>-</v>
      </c>
      <c r="F1362" s="37" t="str">
        <f t="shared" si="494"/>
        <v>-</v>
      </c>
      <c r="G1362" s="37" t="str">
        <f t="shared" si="494"/>
        <v>-</v>
      </c>
      <c r="H1362" s="37" t="str">
        <f t="shared" si="494"/>
        <v>-</v>
      </c>
      <c r="I1362" s="37" t="str">
        <f t="shared" si="494"/>
        <v>-</v>
      </c>
      <c r="J1362" s="37">
        <f t="shared" si="494"/>
        <v>1</v>
      </c>
      <c r="K1362" s="37">
        <f t="shared" si="494"/>
        <v>1</v>
      </c>
      <c r="L1362" s="37" t="str">
        <f t="shared" si="494"/>
        <v>-</v>
      </c>
      <c r="M1362" s="37" t="str">
        <f t="shared" si="494"/>
        <v>-</v>
      </c>
      <c r="N1362" s="37" t="str">
        <f t="shared" si="494"/>
        <v>-</v>
      </c>
      <c r="O1362" s="37" t="str">
        <f t="shared" si="494"/>
        <v>-</v>
      </c>
      <c r="P1362" s="37" t="str">
        <f t="shared" si="494"/>
        <v>-</v>
      </c>
      <c r="Q1362" s="37" t="str">
        <f t="shared" si="494"/>
        <v>-</v>
      </c>
      <c r="R1362" s="37" t="str">
        <f t="shared" si="494"/>
        <v>-</v>
      </c>
      <c r="S1362" s="37" t="str">
        <f t="shared" si="494"/>
        <v>-</v>
      </c>
      <c r="T1362" s="44">
        <f>IF(T1361&gt;0,(T1356+T1357)/T1361, "-")</f>
        <v>1</v>
      </c>
    </row>
    <row r="1363" spans="1:20" ht="18" customHeight="1">
      <c r="A1363" s="106"/>
      <c r="B1363" s="52" t="s">
        <v>44</v>
      </c>
      <c r="C1363" s="57" t="s">
        <v>43</v>
      </c>
      <c r="D1363" s="58" t="s">
        <v>39</v>
      </c>
      <c r="E1363" s="57" t="s">
        <v>43</v>
      </c>
      <c r="F1363" s="57" t="s">
        <v>43</v>
      </c>
      <c r="G1363" s="57" t="s">
        <v>43</v>
      </c>
      <c r="H1363" s="57" t="s">
        <v>43</v>
      </c>
      <c r="I1363" s="58" t="s">
        <v>39</v>
      </c>
      <c r="J1363" s="58">
        <v>0</v>
      </c>
      <c r="K1363" s="58">
        <v>0</v>
      </c>
      <c r="L1363" s="57" t="s">
        <v>43</v>
      </c>
      <c r="M1363" s="58" t="s">
        <v>39</v>
      </c>
      <c r="N1363" s="57" t="s">
        <v>43</v>
      </c>
      <c r="O1363" s="57" t="s">
        <v>43</v>
      </c>
      <c r="P1363" s="57" t="s">
        <v>43</v>
      </c>
      <c r="Q1363" s="57" t="s">
        <v>43</v>
      </c>
      <c r="R1363" s="57" t="s">
        <v>43</v>
      </c>
      <c r="S1363" s="57" t="s">
        <v>43</v>
      </c>
      <c r="T1363" s="59">
        <v>0</v>
      </c>
    </row>
    <row r="1364" spans="1:20" ht="18" customHeight="1">
      <c r="A1364" s="104">
        <v>44804</v>
      </c>
      <c r="B1364" s="50" t="s">
        <v>20</v>
      </c>
      <c r="C1364" s="51">
        <v>0</v>
      </c>
      <c r="D1364" s="51">
        <v>0</v>
      </c>
      <c r="E1364" s="51">
        <v>0</v>
      </c>
      <c r="F1364" s="51">
        <v>0</v>
      </c>
      <c r="G1364" s="51">
        <v>0</v>
      </c>
      <c r="H1364" s="51">
        <v>0</v>
      </c>
      <c r="I1364" s="51">
        <v>0</v>
      </c>
      <c r="J1364" s="51">
        <v>0</v>
      </c>
      <c r="K1364" s="51">
        <v>0</v>
      </c>
      <c r="L1364" s="51">
        <v>0</v>
      </c>
      <c r="M1364" s="51">
        <v>0</v>
      </c>
      <c r="N1364" s="51">
        <v>0</v>
      </c>
      <c r="O1364" s="51">
        <v>0</v>
      </c>
      <c r="P1364" s="51">
        <v>0</v>
      </c>
      <c r="Q1364" s="51">
        <v>0</v>
      </c>
      <c r="R1364" s="51">
        <v>0</v>
      </c>
      <c r="S1364" s="51">
        <v>0</v>
      </c>
      <c r="T1364" s="11">
        <f>SUM(C1364:S1364)</f>
        <v>0</v>
      </c>
    </row>
    <row r="1365" spans="1:20" ht="18" customHeight="1">
      <c r="A1365" s="105"/>
      <c r="B1365" s="52" t="s">
        <v>21</v>
      </c>
      <c r="C1365" s="53">
        <v>0</v>
      </c>
      <c r="D1365" s="53">
        <v>0</v>
      </c>
      <c r="E1365" s="53">
        <v>0</v>
      </c>
      <c r="F1365" s="53">
        <v>0</v>
      </c>
      <c r="G1365" s="53">
        <v>0</v>
      </c>
      <c r="H1365" s="53">
        <v>0</v>
      </c>
      <c r="I1365" s="53">
        <v>0</v>
      </c>
      <c r="J1365" s="53">
        <v>0</v>
      </c>
      <c r="K1365" s="53">
        <v>0</v>
      </c>
      <c r="L1365" s="53">
        <v>0</v>
      </c>
      <c r="M1365" s="53">
        <v>0</v>
      </c>
      <c r="N1365" s="53">
        <v>0</v>
      </c>
      <c r="O1365" s="53">
        <v>0</v>
      </c>
      <c r="P1365" s="53">
        <v>0</v>
      </c>
      <c r="Q1365" s="53">
        <v>0</v>
      </c>
      <c r="R1365" s="53">
        <v>0</v>
      </c>
      <c r="S1365" s="53">
        <v>0</v>
      </c>
      <c r="T1365" s="11">
        <f>SUM(C1365:S1365)</f>
        <v>0</v>
      </c>
    </row>
    <row r="1366" spans="1:20" ht="18" customHeight="1">
      <c r="A1366" s="105"/>
      <c r="B1366" s="52" t="s">
        <v>24</v>
      </c>
      <c r="C1366" s="61">
        <v>0</v>
      </c>
      <c r="D1366" s="53">
        <v>0</v>
      </c>
      <c r="E1366" s="53">
        <v>0</v>
      </c>
      <c r="F1366" s="53">
        <v>0</v>
      </c>
      <c r="G1366" s="53">
        <v>0</v>
      </c>
      <c r="H1366" s="53">
        <v>0</v>
      </c>
      <c r="I1366" s="53">
        <v>0</v>
      </c>
      <c r="J1366" s="53">
        <v>0</v>
      </c>
      <c r="K1366" s="53">
        <v>0</v>
      </c>
      <c r="L1366" s="53">
        <v>0</v>
      </c>
      <c r="M1366" s="53">
        <v>0</v>
      </c>
      <c r="N1366" s="53">
        <v>0</v>
      </c>
      <c r="O1366" s="53">
        <v>0</v>
      </c>
      <c r="P1366" s="53">
        <v>0</v>
      </c>
      <c r="Q1366" s="53">
        <v>0</v>
      </c>
      <c r="R1366" s="53">
        <v>0</v>
      </c>
      <c r="S1366" s="53">
        <v>0</v>
      </c>
      <c r="T1366" s="11">
        <f>SUM(C1366:S1366)</f>
        <v>0</v>
      </c>
    </row>
    <row r="1367" spans="1:20" ht="18" customHeight="1">
      <c r="A1367" s="105"/>
      <c r="B1367" s="52" t="s">
        <v>25</v>
      </c>
      <c r="C1367" s="53">
        <v>0</v>
      </c>
      <c r="D1367" s="53">
        <v>0</v>
      </c>
      <c r="E1367" s="53">
        <v>0</v>
      </c>
      <c r="F1367" s="53">
        <v>0</v>
      </c>
      <c r="G1367" s="53">
        <v>0</v>
      </c>
      <c r="H1367" s="53">
        <v>0</v>
      </c>
      <c r="I1367" s="53">
        <v>0</v>
      </c>
      <c r="J1367" s="53">
        <v>0</v>
      </c>
      <c r="K1367" s="53">
        <v>0</v>
      </c>
      <c r="L1367" s="53">
        <v>0</v>
      </c>
      <c r="M1367" s="53">
        <v>0</v>
      </c>
      <c r="N1367" s="53">
        <v>0</v>
      </c>
      <c r="O1367" s="53">
        <v>0</v>
      </c>
      <c r="P1367" s="53">
        <v>0</v>
      </c>
      <c r="Q1367" s="53">
        <v>0</v>
      </c>
      <c r="R1367" s="53">
        <v>0</v>
      </c>
      <c r="S1367" s="53">
        <v>0</v>
      </c>
      <c r="T1367" s="11">
        <f>SUM(C1367:S1367)</f>
        <v>0</v>
      </c>
    </row>
    <row r="1368" spans="1:20" ht="18" customHeight="1">
      <c r="A1368" s="105"/>
      <c r="B1368" s="52" t="s">
        <v>26</v>
      </c>
      <c r="C1368" s="36" t="str">
        <f>IF(C1366+C1367&gt;0, C1367/(C1366+C1367), "-")</f>
        <v>-</v>
      </c>
      <c r="D1368" s="36" t="str">
        <f t="shared" ref="D1368:T1368" si="495">IF(D1366+D1367&gt;0, D1367/(D1366+D1367), "-")</f>
        <v>-</v>
      </c>
      <c r="E1368" s="36" t="str">
        <f t="shared" si="495"/>
        <v>-</v>
      </c>
      <c r="F1368" s="36" t="str">
        <f t="shared" si="495"/>
        <v>-</v>
      </c>
      <c r="G1368" s="36" t="str">
        <f t="shared" si="495"/>
        <v>-</v>
      </c>
      <c r="H1368" s="36" t="str">
        <f t="shared" si="495"/>
        <v>-</v>
      </c>
      <c r="I1368" s="36" t="str">
        <f t="shared" si="495"/>
        <v>-</v>
      </c>
      <c r="J1368" s="36" t="str">
        <f t="shared" si="495"/>
        <v>-</v>
      </c>
      <c r="K1368" s="36" t="str">
        <f t="shared" si="495"/>
        <v>-</v>
      </c>
      <c r="L1368" s="36" t="str">
        <f t="shared" si="495"/>
        <v>-</v>
      </c>
      <c r="M1368" s="36" t="str">
        <f t="shared" si="495"/>
        <v>-</v>
      </c>
      <c r="N1368" s="36" t="str">
        <f t="shared" si="495"/>
        <v>-</v>
      </c>
      <c r="O1368" s="36" t="str">
        <f t="shared" si="495"/>
        <v>-</v>
      </c>
      <c r="P1368" s="36" t="str">
        <f t="shared" si="495"/>
        <v>-</v>
      </c>
      <c r="Q1368" s="36" t="str">
        <f t="shared" si="495"/>
        <v>-</v>
      </c>
      <c r="R1368" s="36" t="str">
        <f t="shared" si="495"/>
        <v>-</v>
      </c>
      <c r="S1368" s="36" t="str">
        <f t="shared" si="495"/>
        <v>-</v>
      </c>
      <c r="T1368" s="40" t="str">
        <f t="shared" si="495"/>
        <v>-</v>
      </c>
    </row>
    <row r="1369" spans="1:20" ht="18" customHeight="1">
      <c r="A1369" s="105"/>
      <c r="B1369" s="52" t="s">
        <v>22</v>
      </c>
      <c r="C1369" s="53">
        <v>0</v>
      </c>
      <c r="D1369" s="53">
        <v>0</v>
      </c>
      <c r="E1369" s="53">
        <v>0</v>
      </c>
      <c r="F1369" s="54">
        <v>0</v>
      </c>
      <c r="G1369" s="53">
        <v>0</v>
      </c>
      <c r="H1369" s="53">
        <v>0</v>
      </c>
      <c r="I1369" s="53">
        <v>0</v>
      </c>
      <c r="J1369" s="53">
        <v>0</v>
      </c>
      <c r="K1369" s="53">
        <v>0</v>
      </c>
      <c r="L1369" s="53">
        <v>0</v>
      </c>
      <c r="M1369" s="53">
        <v>0</v>
      </c>
      <c r="N1369" s="53">
        <v>0</v>
      </c>
      <c r="O1369" s="53">
        <v>0</v>
      </c>
      <c r="P1369" s="53">
        <v>0</v>
      </c>
      <c r="Q1369" s="53">
        <v>0</v>
      </c>
      <c r="R1369" s="53">
        <v>0</v>
      </c>
      <c r="S1369" s="53">
        <v>0</v>
      </c>
      <c r="T1369" s="11">
        <f>SUM(C1369:S1369)</f>
        <v>0</v>
      </c>
    </row>
    <row r="1370" spans="1:20" ht="18" customHeight="1">
      <c r="A1370" s="105"/>
      <c r="B1370" s="52" t="s">
        <v>23</v>
      </c>
      <c r="C1370" s="37" t="str">
        <f>IF(C1369&gt;0,(C1364+C1365)/C1369, "-")</f>
        <v>-</v>
      </c>
      <c r="D1370" s="37" t="str">
        <f t="shared" ref="D1370:S1370" si="496">IF(D1369&gt;0,(D1364+D1365)/D1369, "-")</f>
        <v>-</v>
      </c>
      <c r="E1370" s="37" t="str">
        <f t="shared" si="496"/>
        <v>-</v>
      </c>
      <c r="F1370" s="37" t="str">
        <f t="shared" si="496"/>
        <v>-</v>
      </c>
      <c r="G1370" s="37" t="str">
        <f t="shared" si="496"/>
        <v>-</v>
      </c>
      <c r="H1370" s="37" t="str">
        <f t="shared" si="496"/>
        <v>-</v>
      </c>
      <c r="I1370" s="37" t="str">
        <f t="shared" si="496"/>
        <v>-</v>
      </c>
      <c r="J1370" s="37" t="str">
        <f t="shared" si="496"/>
        <v>-</v>
      </c>
      <c r="K1370" s="37" t="str">
        <f t="shared" si="496"/>
        <v>-</v>
      </c>
      <c r="L1370" s="37" t="str">
        <f t="shared" si="496"/>
        <v>-</v>
      </c>
      <c r="M1370" s="37" t="str">
        <f t="shared" si="496"/>
        <v>-</v>
      </c>
      <c r="N1370" s="37" t="str">
        <f t="shared" si="496"/>
        <v>-</v>
      </c>
      <c r="O1370" s="37" t="str">
        <f t="shared" si="496"/>
        <v>-</v>
      </c>
      <c r="P1370" s="37" t="str">
        <f t="shared" si="496"/>
        <v>-</v>
      </c>
      <c r="Q1370" s="37" t="str">
        <f t="shared" si="496"/>
        <v>-</v>
      </c>
      <c r="R1370" s="37" t="str">
        <f t="shared" si="496"/>
        <v>-</v>
      </c>
      <c r="S1370" s="37" t="str">
        <f t="shared" si="496"/>
        <v>-</v>
      </c>
      <c r="T1370" s="44" t="str">
        <f>IF(T1369&gt;0,(T1364+T1365)/T1369, "-")</f>
        <v>-</v>
      </c>
    </row>
    <row r="1371" spans="1:20" ht="18" customHeight="1">
      <c r="A1371" s="106"/>
      <c r="B1371" s="52" t="s">
        <v>44</v>
      </c>
      <c r="C1371" s="57" t="s">
        <v>43</v>
      </c>
      <c r="D1371" s="58" t="s">
        <v>39</v>
      </c>
      <c r="E1371" s="57" t="s">
        <v>43</v>
      </c>
      <c r="F1371" s="57" t="s">
        <v>43</v>
      </c>
      <c r="G1371" s="57" t="s">
        <v>43</v>
      </c>
      <c r="H1371" s="57" t="s">
        <v>43</v>
      </c>
      <c r="I1371" s="58" t="s">
        <v>39</v>
      </c>
      <c r="J1371" s="58" t="s">
        <v>39</v>
      </c>
      <c r="K1371" s="58" t="s">
        <v>39</v>
      </c>
      <c r="L1371" s="57" t="s">
        <v>43</v>
      </c>
      <c r="M1371" s="58" t="s">
        <v>39</v>
      </c>
      <c r="N1371" s="57" t="s">
        <v>43</v>
      </c>
      <c r="O1371" s="57" t="s">
        <v>43</v>
      </c>
      <c r="P1371" s="57" t="s">
        <v>43</v>
      </c>
      <c r="Q1371" s="57" t="s">
        <v>43</v>
      </c>
      <c r="R1371" s="57" t="s">
        <v>43</v>
      </c>
      <c r="S1371" s="57" t="s">
        <v>43</v>
      </c>
      <c r="T1371" s="59" t="s">
        <v>39</v>
      </c>
    </row>
    <row r="1372" spans="1:20" ht="18" customHeight="1">
      <c r="A1372" s="104">
        <v>44805</v>
      </c>
      <c r="B1372" s="50" t="s">
        <v>20</v>
      </c>
      <c r="C1372" s="51">
        <v>0</v>
      </c>
      <c r="D1372" s="51">
        <v>0</v>
      </c>
      <c r="E1372" s="51">
        <v>0</v>
      </c>
      <c r="F1372" s="51">
        <v>0</v>
      </c>
      <c r="G1372" s="51">
        <v>0</v>
      </c>
      <c r="H1372" s="51">
        <v>0</v>
      </c>
      <c r="I1372" s="51">
        <v>0</v>
      </c>
      <c r="J1372" s="51">
        <v>1</v>
      </c>
      <c r="K1372" s="51">
        <v>0</v>
      </c>
      <c r="L1372" s="51">
        <v>0</v>
      </c>
      <c r="M1372" s="51">
        <v>0</v>
      </c>
      <c r="N1372" s="51">
        <v>0</v>
      </c>
      <c r="O1372" s="51">
        <v>0</v>
      </c>
      <c r="P1372" s="51">
        <v>0</v>
      </c>
      <c r="Q1372" s="51">
        <v>0</v>
      </c>
      <c r="R1372" s="51">
        <v>0</v>
      </c>
      <c r="S1372" s="51">
        <v>0</v>
      </c>
      <c r="T1372" s="11">
        <f>SUM(C1372:S1372)</f>
        <v>1</v>
      </c>
    </row>
    <row r="1373" spans="1:20" ht="18" customHeight="1">
      <c r="A1373" s="105"/>
      <c r="B1373" s="52" t="s">
        <v>21</v>
      </c>
      <c r="C1373" s="53">
        <v>0</v>
      </c>
      <c r="D1373" s="53">
        <v>0</v>
      </c>
      <c r="E1373" s="53">
        <v>0</v>
      </c>
      <c r="F1373" s="53">
        <v>0</v>
      </c>
      <c r="G1373" s="53">
        <v>0</v>
      </c>
      <c r="H1373" s="53">
        <v>0</v>
      </c>
      <c r="I1373" s="53">
        <v>0</v>
      </c>
      <c r="J1373" s="53">
        <v>0</v>
      </c>
      <c r="K1373" s="53">
        <v>0</v>
      </c>
      <c r="L1373" s="53">
        <v>0</v>
      </c>
      <c r="M1373" s="53">
        <v>0</v>
      </c>
      <c r="N1373" s="53">
        <v>0</v>
      </c>
      <c r="O1373" s="53">
        <v>0</v>
      </c>
      <c r="P1373" s="53">
        <v>0</v>
      </c>
      <c r="Q1373" s="53">
        <v>0</v>
      </c>
      <c r="R1373" s="53">
        <v>0</v>
      </c>
      <c r="S1373" s="53">
        <v>0</v>
      </c>
      <c r="T1373" s="11">
        <f>SUM(C1373:S1373)</f>
        <v>0</v>
      </c>
    </row>
    <row r="1374" spans="1:20" ht="18" customHeight="1">
      <c r="A1374" s="105"/>
      <c r="B1374" s="52" t="s">
        <v>24</v>
      </c>
      <c r="C1374" s="61">
        <v>0</v>
      </c>
      <c r="D1374" s="53">
        <v>0</v>
      </c>
      <c r="E1374" s="53">
        <v>0</v>
      </c>
      <c r="F1374" s="53">
        <v>0</v>
      </c>
      <c r="G1374" s="53">
        <v>0</v>
      </c>
      <c r="H1374" s="53">
        <v>0</v>
      </c>
      <c r="I1374" s="53">
        <v>0</v>
      </c>
      <c r="J1374" s="53">
        <v>1</v>
      </c>
      <c r="K1374" s="53">
        <v>0</v>
      </c>
      <c r="L1374" s="53">
        <v>0</v>
      </c>
      <c r="M1374" s="53">
        <v>0</v>
      </c>
      <c r="N1374" s="53">
        <v>0</v>
      </c>
      <c r="O1374" s="53">
        <v>0</v>
      </c>
      <c r="P1374" s="53">
        <v>0</v>
      </c>
      <c r="Q1374" s="53">
        <v>0</v>
      </c>
      <c r="R1374" s="53">
        <v>0</v>
      </c>
      <c r="S1374" s="53">
        <v>0</v>
      </c>
      <c r="T1374" s="11">
        <f>SUM(C1374:S1374)</f>
        <v>1</v>
      </c>
    </row>
    <row r="1375" spans="1:20" ht="18" customHeight="1">
      <c r="A1375" s="105"/>
      <c r="B1375" s="52" t="s">
        <v>25</v>
      </c>
      <c r="C1375" s="53">
        <v>0</v>
      </c>
      <c r="D1375" s="53">
        <v>0</v>
      </c>
      <c r="E1375" s="53">
        <v>0</v>
      </c>
      <c r="F1375" s="53">
        <v>0</v>
      </c>
      <c r="G1375" s="53">
        <v>0</v>
      </c>
      <c r="H1375" s="53">
        <v>0</v>
      </c>
      <c r="I1375" s="53">
        <v>0</v>
      </c>
      <c r="J1375" s="53">
        <v>0</v>
      </c>
      <c r="K1375" s="53">
        <v>0</v>
      </c>
      <c r="L1375" s="53">
        <v>0</v>
      </c>
      <c r="M1375" s="53">
        <v>0</v>
      </c>
      <c r="N1375" s="53">
        <v>0</v>
      </c>
      <c r="O1375" s="53">
        <v>0</v>
      </c>
      <c r="P1375" s="53">
        <v>0</v>
      </c>
      <c r="Q1375" s="53">
        <v>0</v>
      </c>
      <c r="R1375" s="53">
        <v>0</v>
      </c>
      <c r="S1375" s="53">
        <v>0</v>
      </c>
      <c r="T1375" s="11">
        <f>SUM(C1375:S1375)</f>
        <v>0</v>
      </c>
    </row>
    <row r="1376" spans="1:20" ht="18" customHeight="1">
      <c r="A1376" s="105"/>
      <c r="B1376" s="52" t="s">
        <v>26</v>
      </c>
      <c r="C1376" s="36" t="str">
        <f>IF(C1374+C1375&gt;0, C1375/(C1374+C1375), "-")</f>
        <v>-</v>
      </c>
      <c r="D1376" s="36" t="str">
        <f t="shared" ref="D1376:T1376" si="497">IF(D1374+D1375&gt;0, D1375/(D1374+D1375), "-")</f>
        <v>-</v>
      </c>
      <c r="E1376" s="36" t="str">
        <f t="shared" si="497"/>
        <v>-</v>
      </c>
      <c r="F1376" s="36" t="str">
        <f t="shared" si="497"/>
        <v>-</v>
      </c>
      <c r="G1376" s="36" t="str">
        <f t="shared" si="497"/>
        <v>-</v>
      </c>
      <c r="H1376" s="36" t="str">
        <f t="shared" si="497"/>
        <v>-</v>
      </c>
      <c r="I1376" s="36" t="str">
        <f t="shared" si="497"/>
        <v>-</v>
      </c>
      <c r="J1376" s="36">
        <f t="shared" si="497"/>
        <v>0</v>
      </c>
      <c r="K1376" s="36" t="str">
        <f t="shared" si="497"/>
        <v>-</v>
      </c>
      <c r="L1376" s="36" t="str">
        <f t="shared" si="497"/>
        <v>-</v>
      </c>
      <c r="M1376" s="36" t="str">
        <f t="shared" si="497"/>
        <v>-</v>
      </c>
      <c r="N1376" s="36" t="str">
        <f t="shared" si="497"/>
        <v>-</v>
      </c>
      <c r="O1376" s="36" t="str">
        <f t="shared" si="497"/>
        <v>-</v>
      </c>
      <c r="P1376" s="36" t="str">
        <f t="shared" si="497"/>
        <v>-</v>
      </c>
      <c r="Q1376" s="36" t="str">
        <f t="shared" si="497"/>
        <v>-</v>
      </c>
      <c r="R1376" s="36" t="str">
        <f t="shared" si="497"/>
        <v>-</v>
      </c>
      <c r="S1376" s="36" t="str">
        <f t="shared" si="497"/>
        <v>-</v>
      </c>
      <c r="T1376" s="40">
        <f t="shared" si="497"/>
        <v>0</v>
      </c>
    </row>
    <row r="1377" spans="1:20" ht="18" customHeight="1">
      <c r="A1377" s="105"/>
      <c r="B1377" s="52" t="s">
        <v>22</v>
      </c>
      <c r="C1377" s="53">
        <v>0</v>
      </c>
      <c r="D1377" s="53">
        <v>0</v>
      </c>
      <c r="E1377" s="53">
        <v>0</v>
      </c>
      <c r="F1377" s="54">
        <v>0</v>
      </c>
      <c r="G1377" s="53">
        <v>0</v>
      </c>
      <c r="H1377" s="53">
        <v>0</v>
      </c>
      <c r="I1377" s="53">
        <v>0</v>
      </c>
      <c r="J1377" s="53">
        <v>1</v>
      </c>
      <c r="K1377" s="53">
        <v>0</v>
      </c>
      <c r="L1377" s="53">
        <v>0</v>
      </c>
      <c r="M1377" s="53">
        <v>0</v>
      </c>
      <c r="N1377" s="53">
        <v>0</v>
      </c>
      <c r="O1377" s="53">
        <v>0</v>
      </c>
      <c r="P1377" s="53">
        <v>0</v>
      </c>
      <c r="Q1377" s="53">
        <v>0</v>
      </c>
      <c r="R1377" s="53">
        <v>0</v>
      </c>
      <c r="S1377" s="53">
        <v>0</v>
      </c>
      <c r="T1377" s="11">
        <f>SUM(C1377:S1377)</f>
        <v>1</v>
      </c>
    </row>
    <row r="1378" spans="1:20" ht="18" customHeight="1">
      <c r="A1378" s="105"/>
      <c r="B1378" s="52" t="s">
        <v>23</v>
      </c>
      <c r="C1378" s="37" t="str">
        <f>IF(C1377&gt;0,(C1372+C1373)/C1377, "-")</f>
        <v>-</v>
      </c>
      <c r="D1378" s="37" t="str">
        <f t="shared" ref="D1378:S1378" si="498">IF(D1377&gt;0,(D1372+D1373)/D1377, "-")</f>
        <v>-</v>
      </c>
      <c r="E1378" s="37" t="str">
        <f t="shared" si="498"/>
        <v>-</v>
      </c>
      <c r="F1378" s="37" t="str">
        <f t="shared" si="498"/>
        <v>-</v>
      </c>
      <c r="G1378" s="37" t="str">
        <f t="shared" si="498"/>
        <v>-</v>
      </c>
      <c r="H1378" s="37" t="str">
        <f t="shared" si="498"/>
        <v>-</v>
      </c>
      <c r="I1378" s="37" t="str">
        <f t="shared" si="498"/>
        <v>-</v>
      </c>
      <c r="J1378" s="37">
        <f t="shared" si="498"/>
        <v>1</v>
      </c>
      <c r="K1378" s="37" t="str">
        <f t="shared" si="498"/>
        <v>-</v>
      </c>
      <c r="L1378" s="37" t="str">
        <f t="shared" si="498"/>
        <v>-</v>
      </c>
      <c r="M1378" s="37" t="str">
        <f t="shared" si="498"/>
        <v>-</v>
      </c>
      <c r="N1378" s="37" t="str">
        <f t="shared" si="498"/>
        <v>-</v>
      </c>
      <c r="O1378" s="37" t="str">
        <f t="shared" si="498"/>
        <v>-</v>
      </c>
      <c r="P1378" s="37" t="str">
        <f t="shared" si="498"/>
        <v>-</v>
      </c>
      <c r="Q1378" s="37" t="str">
        <f t="shared" si="498"/>
        <v>-</v>
      </c>
      <c r="R1378" s="37" t="str">
        <f t="shared" si="498"/>
        <v>-</v>
      </c>
      <c r="S1378" s="37" t="str">
        <f t="shared" si="498"/>
        <v>-</v>
      </c>
      <c r="T1378" s="44">
        <f>IF(T1377&gt;0,(T1372+T1373)/T1377, "-")</f>
        <v>1</v>
      </c>
    </row>
    <row r="1379" spans="1:20" ht="18" customHeight="1">
      <c r="A1379" s="106"/>
      <c r="B1379" s="52" t="s">
        <v>44</v>
      </c>
      <c r="C1379" s="57" t="s">
        <v>43</v>
      </c>
      <c r="D1379" s="58" t="s">
        <v>39</v>
      </c>
      <c r="E1379" s="57" t="s">
        <v>43</v>
      </c>
      <c r="F1379" s="57" t="s">
        <v>43</v>
      </c>
      <c r="G1379" s="57" t="s">
        <v>43</v>
      </c>
      <c r="H1379" s="57" t="s">
        <v>43</v>
      </c>
      <c r="I1379" s="58" t="s">
        <v>39</v>
      </c>
      <c r="J1379" s="58">
        <v>0</v>
      </c>
      <c r="K1379" s="58" t="s">
        <v>39</v>
      </c>
      <c r="L1379" s="57" t="s">
        <v>43</v>
      </c>
      <c r="M1379" s="58" t="s">
        <v>39</v>
      </c>
      <c r="N1379" s="57" t="s">
        <v>43</v>
      </c>
      <c r="O1379" s="57" t="s">
        <v>43</v>
      </c>
      <c r="P1379" s="57" t="s">
        <v>43</v>
      </c>
      <c r="Q1379" s="57" t="s">
        <v>43</v>
      </c>
      <c r="R1379" s="57" t="s">
        <v>43</v>
      </c>
      <c r="S1379" s="57" t="s">
        <v>43</v>
      </c>
      <c r="T1379" s="59">
        <v>0</v>
      </c>
    </row>
    <row r="1380" spans="1:20" ht="18" customHeight="1">
      <c r="A1380" s="104">
        <v>44806</v>
      </c>
      <c r="B1380" s="50" t="s">
        <v>20</v>
      </c>
      <c r="C1380" s="51">
        <v>0</v>
      </c>
      <c r="D1380" s="51">
        <v>1</v>
      </c>
      <c r="E1380" s="51">
        <v>0</v>
      </c>
      <c r="F1380" s="51">
        <v>0</v>
      </c>
      <c r="G1380" s="51">
        <v>0</v>
      </c>
      <c r="H1380" s="51">
        <v>0</v>
      </c>
      <c r="I1380" s="51">
        <v>0</v>
      </c>
      <c r="J1380" s="51">
        <v>0</v>
      </c>
      <c r="K1380" s="51">
        <v>0</v>
      </c>
      <c r="L1380" s="51">
        <v>0</v>
      </c>
      <c r="M1380" s="51">
        <v>0</v>
      </c>
      <c r="N1380" s="51">
        <v>0</v>
      </c>
      <c r="O1380" s="51">
        <v>0</v>
      </c>
      <c r="P1380" s="51">
        <v>0</v>
      </c>
      <c r="Q1380" s="51">
        <v>0</v>
      </c>
      <c r="R1380" s="51">
        <v>0</v>
      </c>
      <c r="S1380" s="51">
        <v>0</v>
      </c>
      <c r="T1380" s="11">
        <f>SUM(C1380:S1380)</f>
        <v>1</v>
      </c>
    </row>
    <row r="1381" spans="1:20" ht="18" customHeight="1">
      <c r="A1381" s="105"/>
      <c r="B1381" s="52" t="s">
        <v>21</v>
      </c>
      <c r="C1381" s="53">
        <v>0</v>
      </c>
      <c r="D1381" s="53">
        <v>0</v>
      </c>
      <c r="E1381" s="53">
        <v>0</v>
      </c>
      <c r="F1381" s="53">
        <v>0</v>
      </c>
      <c r="G1381" s="53">
        <v>0</v>
      </c>
      <c r="H1381" s="53">
        <v>0</v>
      </c>
      <c r="I1381" s="53">
        <v>0</v>
      </c>
      <c r="J1381" s="53">
        <v>1</v>
      </c>
      <c r="K1381" s="53">
        <v>0</v>
      </c>
      <c r="L1381" s="53">
        <v>0</v>
      </c>
      <c r="M1381" s="53">
        <v>0</v>
      </c>
      <c r="N1381" s="53">
        <v>0</v>
      </c>
      <c r="O1381" s="53">
        <v>1</v>
      </c>
      <c r="P1381" s="53">
        <v>0</v>
      </c>
      <c r="Q1381" s="53">
        <v>0</v>
      </c>
      <c r="R1381" s="53">
        <v>0</v>
      </c>
      <c r="S1381" s="53">
        <v>0</v>
      </c>
      <c r="T1381" s="11">
        <f>SUM(C1381:S1381)</f>
        <v>2</v>
      </c>
    </row>
    <row r="1382" spans="1:20" ht="18" customHeight="1">
      <c r="A1382" s="105"/>
      <c r="B1382" s="52" t="s">
        <v>24</v>
      </c>
      <c r="C1382" s="61">
        <v>0</v>
      </c>
      <c r="D1382" s="53">
        <v>1</v>
      </c>
      <c r="E1382" s="53">
        <v>0</v>
      </c>
      <c r="F1382" s="53">
        <v>0</v>
      </c>
      <c r="G1382" s="53">
        <v>0</v>
      </c>
      <c r="H1382" s="53">
        <v>0</v>
      </c>
      <c r="I1382" s="53">
        <v>0</v>
      </c>
      <c r="J1382" s="53">
        <v>1</v>
      </c>
      <c r="K1382" s="53">
        <v>0</v>
      </c>
      <c r="L1382" s="53">
        <v>0</v>
      </c>
      <c r="M1382" s="53">
        <v>0</v>
      </c>
      <c r="N1382" s="53">
        <v>0</v>
      </c>
      <c r="O1382" s="53">
        <v>1</v>
      </c>
      <c r="P1382" s="53">
        <v>0</v>
      </c>
      <c r="Q1382" s="53">
        <v>0</v>
      </c>
      <c r="R1382" s="53">
        <v>0</v>
      </c>
      <c r="S1382" s="53">
        <v>0</v>
      </c>
      <c r="T1382" s="11">
        <f>SUM(C1382:S1382)</f>
        <v>3</v>
      </c>
    </row>
    <row r="1383" spans="1:20" ht="18" customHeight="1">
      <c r="A1383" s="105"/>
      <c r="B1383" s="52" t="s">
        <v>25</v>
      </c>
      <c r="C1383" s="53">
        <v>0</v>
      </c>
      <c r="D1383" s="53">
        <v>0</v>
      </c>
      <c r="E1383" s="53">
        <v>0</v>
      </c>
      <c r="F1383" s="53">
        <v>0</v>
      </c>
      <c r="G1383" s="53">
        <v>0</v>
      </c>
      <c r="H1383" s="53">
        <v>0</v>
      </c>
      <c r="I1383" s="53">
        <v>0</v>
      </c>
      <c r="J1383" s="53">
        <v>0</v>
      </c>
      <c r="K1383" s="53">
        <v>0</v>
      </c>
      <c r="L1383" s="53">
        <v>0</v>
      </c>
      <c r="M1383" s="53">
        <v>0</v>
      </c>
      <c r="N1383" s="53">
        <v>0</v>
      </c>
      <c r="O1383" s="53">
        <v>0</v>
      </c>
      <c r="P1383" s="53">
        <v>0</v>
      </c>
      <c r="Q1383" s="53">
        <v>0</v>
      </c>
      <c r="R1383" s="53">
        <v>0</v>
      </c>
      <c r="S1383" s="53">
        <v>0</v>
      </c>
      <c r="T1383" s="11">
        <f>SUM(C1383:S1383)</f>
        <v>0</v>
      </c>
    </row>
    <row r="1384" spans="1:20" ht="18" customHeight="1">
      <c r="A1384" s="105"/>
      <c r="B1384" s="52" t="s">
        <v>26</v>
      </c>
      <c r="C1384" s="36" t="str">
        <f>IF(C1382+C1383&gt;0, C1383/(C1382+C1383), "-")</f>
        <v>-</v>
      </c>
      <c r="D1384" s="36">
        <f t="shared" ref="D1384:T1384" si="499">IF(D1382+D1383&gt;0, D1383/(D1382+D1383), "-")</f>
        <v>0</v>
      </c>
      <c r="E1384" s="36" t="str">
        <f t="shared" si="499"/>
        <v>-</v>
      </c>
      <c r="F1384" s="36" t="str">
        <f t="shared" si="499"/>
        <v>-</v>
      </c>
      <c r="G1384" s="36" t="str">
        <f t="shared" si="499"/>
        <v>-</v>
      </c>
      <c r="H1384" s="36" t="str">
        <f t="shared" si="499"/>
        <v>-</v>
      </c>
      <c r="I1384" s="36" t="str">
        <f t="shared" si="499"/>
        <v>-</v>
      </c>
      <c r="J1384" s="36">
        <f t="shared" si="499"/>
        <v>0</v>
      </c>
      <c r="K1384" s="36" t="str">
        <f t="shared" si="499"/>
        <v>-</v>
      </c>
      <c r="L1384" s="36" t="str">
        <f t="shared" si="499"/>
        <v>-</v>
      </c>
      <c r="M1384" s="36" t="str">
        <f t="shared" si="499"/>
        <v>-</v>
      </c>
      <c r="N1384" s="36" t="str">
        <f t="shared" si="499"/>
        <v>-</v>
      </c>
      <c r="O1384" s="36">
        <f t="shared" si="499"/>
        <v>0</v>
      </c>
      <c r="P1384" s="36" t="str">
        <f t="shared" si="499"/>
        <v>-</v>
      </c>
      <c r="Q1384" s="36" t="str">
        <f t="shared" si="499"/>
        <v>-</v>
      </c>
      <c r="R1384" s="36" t="str">
        <f t="shared" si="499"/>
        <v>-</v>
      </c>
      <c r="S1384" s="36" t="str">
        <f t="shared" si="499"/>
        <v>-</v>
      </c>
      <c r="T1384" s="40">
        <f t="shared" si="499"/>
        <v>0</v>
      </c>
    </row>
    <row r="1385" spans="1:20" ht="18" customHeight="1">
      <c r="A1385" s="105"/>
      <c r="B1385" s="52" t="s">
        <v>22</v>
      </c>
      <c r="C1385" s="53">
        <v>0</v>
      </c>
      <c r="D1385" s="53">
        <v>1</v>
      </c>
      <c r="E1385" s="53">
        <v>0</v>
      </c>
      <c r="F1385" s="54">
        <v>0</v>
      </c>
      <c r="G1385" s="53">
        <v>0</v>
      </c>
      <c r="H1385" s="53">
        <v>0</v>
      </c>
      <c r="I1385" s="53">
        <v>0</v>
      </c>
      <c r="J1385" s="53">
        <v>1</v>
      </c>
      <c r="K1385" s="53">
        <v>0</v>
      </c>
      <c r="L1385" s="53">
        <v>0</v>
      </c>
      <c r="M1385" s="53">
        <v>0</v>
      </c>
      <c r="N1385" s="53">
        <v>0</v>
      </c>
      <c r="O1385" s="53">
        <v>1</v>
      </c>
      <c r="P1385" s="53">
        <v>0</v>
      </c>
      <c r="Q1385" s="53">
        <v>0</v>
      </c>
      <c r="R1385" s="53">
        <v>0</v>
      </c>
      <c r="S1385" s="53">
        <v>0</v>
      </c>
      <c r="T1385" s="11">
        <f>SUM(C1385:S1385)</f>
        <v>3</v>
      </c>
    </row>
    <row r="1386" spans="1:20" ht="18" customHeight="1">
      <c r="A1386" s="105"/>
      <c r="B1386" s="52" t="s">
        <v>23</v>
      </c>
      <c r="C1386" s="37" t="str">
        <f>IF(C1385&gt;0,(C1380+C1381)/C1385, "-")</f>
        <v>-</v>
      </c>
      <c r="D1386" s="37">
        <f t="shared" ref="D1386:S1386" si="500">IF(D1385&gt;0,(D1380+D1381)/D1385, "-")</f>
        <v>1</v>
      </c>
      <c r="E1386" s="37" t="str">
        <f t="shared" si="500"/>
        <v>-</v>
      </c>
      <c r="F1386" s="37" t="str">
        <f t="shared" si="500"/>
        <v>-</v>
      </c>
      <c r="G1386" s="37" t="str">
        <f t="shared" si="500"/>
        <v>-</v>
      </c>
      <c r="H1386" s="37" t="str">
        <f t="shared" si="500"/>
        <v>-</v>
      </c>
      <c r="I1386" s="37" t="str">
        <f t="shared" si="500"/>
        <v>-</v>
      </c>
      <c r="J1386" s="37">
        <f t="shared" si="500"/>
        <v>1</v>
      </c>
      <c r="K1386" s="37" t="str">
        <f t="shared" si="500"/>
        <v>-</v>
      </c>
      <c r="L1386" s="37" t="str">
        <f t="shared" si="500"/>
        <v>-</v>
      </c>
      <c r="M1386" s="37" t="str">
        <f t="shared" si="500"/>
        <v>-</v>
      </c>
      <c r="N1386" s="37" t="str">
        <f t="shared" si="500"/>
        <v>-</v>
      </c>
      <c r="O1386" s="37">
        <f t="shared" si="500"/>
        <v>1</v>
      </c>
      <c r="P1386" s="37" t="str">
        <f t="shared" si="500"/>
        <v>-</v>
      </c>
      <c r="Q1386" s="37" t="str">
        <f t="shared" si="500"/>
        <v>-</v>
      </c>
      <c r="R1386" s="37" t="str">
        <f t="shared" si="500"/>
        <v>-</v>
      </c>
      <c r="S1386" s="37" t="str">
        <f t="shared" si="500"/>
        <v>-</v>
      </c>
      <c r="T1386" s="44">
        <f>IF(T1385&gt;0,(T1380+T1381)/T1385, "-")</f>
        <v>1</v>
      </c>
    </row>
    <row r="1387" spans="1:20" ht="18" customHeight="1">
      <c r="A1387" s="106"/>
      <c r="B1387" s="52" t="s">
        <v>44</v>
      </c>
      <c r="C1387" s="57" t="s">
        <v>43</v>
      </c>
      <c r="D1387" s="58">
        <v>0</v>
      </c>
      <c r="E1387" s="57" t="s">
        <v>43</v>
      </c>
      <c r="F1387" s="57" t="s">
        <v>43</v>
      </c>
      <c r="G1387" s="57" t="s">
        <v>43</v>
      </c>
      <c r="H1387" s="57" t="s">
        <v>43</v>
      </c>
      <c r="I1387" s="58" t="s">
        <v>39</v>
      </c>
      <c r="J1387" s="58">
        <v>1</v>
      </c>
      <c r="K1387" s="58" t="s">
        <v>39</v>
      </c>
      <c r="L1387" s="57" t="s">
        <v>43</v>
      </c>
      <c r="M1387" s="58" t="s">
        <v>39</v>
      </c>
      <c r="N1387" s="57" t="s">
        <v>43</v>
      </c>
      <c r="O1387" s="58">
        <v>0</v>
      </c>
      <c r="P1387" s="57" t="s">
        <v>43</v>
      </c>
      <c r="Q1387" s="57" t="s">
        <v>43</v>
      </c>
      <c r="R1387" s="57" t="s">
        <v>43</v>
      </c>
      <c r="S1387" s="57" t="s">
        <v>43</v>
      </c>
      <c r="T1387" s="59">
        <v>0.33329999999999999</v>
      </c>
    </row>
    <row r="1388" spans="1:20" ht="18" customHeight="1">
      <c r="A1388" s="104">
        <v>44807</v>
      </c>
      <c r="B1388" s="50" t="s">
        <v>20</v>
      </c>
      <c r="C1388" s="51">
        <v>0</v>
      </c>
      <c r="D1388" s="51">
        <v>0</v>
      </c>
      <c r="E1388" s="51">
        <v>0</v>
      </c>
      <c r="F1388" s="51">
        <v>0</v>
      </c>
      <c r="G1388" s="51">
        <v>0</v>
      </c>
      <c r="H1388" s="51">
        <v>0</v>
      </c>
      <c r="I1388" s="51">
        <v>0</v>
      </c>
      <c r="J1388" s="51">
        <v>1</v>
      </c>
      <c r="K1388" s="51">
        <v>0</v>
      </c>
      <c r="L1388" s="51">
        <v>0</v>
      </c>
      <c r="M1388" s="51">
        <v>0</v>
      </c>
      <c r="N1388" s="51">
        <v>0</v>
      </c>
      <c r="O1388" s="51">
        <v>0</v>
      </c>
      <c r="P1388" s="51">
        <v>0</v>
      </c>
      <c r="Q1388" s="51">
        <v>0</v>
      </c>
      <c r="R1388" s="51">
        <v>0</v>
      </c>
      <c r="S1388" s="51">
        <v>0</v>
      </c>
      <c r="T1388" s="11">
        <f>SUM(C1388:S1388)</f>
        <v>1</v>
      </c>
    </row>
    <row r="1389" spans="1:20" ht="18" customHeight="1">
      <c r="A1389" s="105"/>
      <c r="B1389" s="52" t="s">
        <v>21</v>
      </c>
      <c r="C1389" s="53">
        <v>0</v>
      </c>
      <c r="D1389" s="53">
        <v>0</v>
      </c>
      <c r="E1389" s="53">
        <v>0</v>
      </c>
      <c r="F1389" s="53">
        <v>0</v>
      </c>
      <c r="G1389" s="53">
        <v>0</v>
      </c>
      <c r="H1389" s="53">
        <v>0</v>
      </c>
      <c r="I1389" s="53">
        <v>0</v>
      </c>
      <c r="J1389" s="53">
        <v>0</v>
      </c>
      <c r="K1389" s="53">
        <v>0</v>
      </c>
      <c r="L1389" s="53">
        <v>0</v>
      </c>
      <c r="M1389" s="53">
        <v>0</v>
      </c>
      <c r="N1389" s="53">
        <v>0</v>
      </c>
      <c r="O1389" s="53">
        <v>0</v>
      </c>
      <c r="P1389" s="53">
        <v>0</v>
      </c>
      <c r="Q1389" s="53">
        <v>0</v>
      </c>
      <c r="R1389" s="53">
        <v>0</v>
      </c>
      <c r="S1389" s="53">
        <v>0</v>
      </c>
      <c r="T1389" s="11">
        <f>SUM(C1389:S1389)</f>
        <v>0</v>
      </c>
    </row>
    <row r="1390" spans="1:20" ht="18" customHeight="1">
      <c r="A1390" s="105"/>
      <c r="B1390" s="52" t="s">
        <v>24</v>
      </c>
      <c r="C1390" s="61">
        <v>0</v>
      </c>
      <c r="D1390" s="53">
        <v>0</v>
      </c>
      <c r="E1390" s="53">
        <v>0</v>
      </c>
      <c r="F1390" s="53">
        <v>0</v>
      </c>
      <c r="G1390" s="53">
        <v>0</v>
      </c>
      <c r="H1390" s="53">
        <v>0</v>
      </c>
      <c r="I1390" s="53">
        <v>0</v>
      </c>
      <c r="J1390" s="53">
        <v>1</v>
      </c>
      <c r="K1390" s="53">
        <v>0</v>
      </c>
      <c r="L1390" s="53">
        <v>0</v>
      </c>
      <c r="M1390" s="53">
        <v>0</v>
      </c>
      <c r="N1390" s="53">
        <v>0</v>
      </c>
      <c r="O1390" s="53">
        <v>0</v>
      </c>
      <c r="P1390" s="53">
        <v>0</v>
      </c>
      <c r="Q1390" s="53">
        <v>0</v>
      </c>
      <c r="R1390" s="53">
        <v>0</v>
      </c>
      <c r="S1390" s="53">
        <v>0</v>
      </c>
      <c r="T1390" s="11">
        <f>SUM(C1390:S1390)</f>
        <v>1</v>
      </c>
    </row>
    <row r="1391" spans="1:20" ht="18" customHeight="1">
      <c r="A1391" s="105"/>
      <c r="B1391" s="52" t="s">
        <v>25</v>
      </c>
      <c r="C1391" s="53">
        <v>0</v>
      </c>
      <c r="D1391" s="53">
        <v>0</v>
      </c>
      <c r="E1391" s="53">
        <v>0</v>
      </c>
      <c r="F1391" s="53">
        <v>0</v>
      </c>
      <c r="G1391" s="53">
        <v>0</v>
      </c>
      <c r="H1391" s="53">
        <v>0</v>
      </c>
      <c r="I1391" s="53">
        <v>0</v>
      </c>
      <c r="J1391" s="53">
        <v>0</v>
      </c>
      <c r="K1391" s="53">
        <v>0</v>
      </c>
      <c r="L1391" s="53">
        <v>0</v>
      </c>
      <c r="M1391" s="53">
        <v>0</v>
      </c>
      <c r="N1391" s="53">
        <v>0</v>
      </c>
      <c r="O1391" s="53">
        <v>0</v>
      </c>
      <c r="P1391" s="53">
        <v>0</v>
      </c>
      <c r="Q1391" s="53">
        <v>0</v>
      </c>
      <c r="R1391" s="53">
        <v>0</v>
      </c>
      <c r="S1391" s="53">
        <v>0</v>
      </c>
      <c r="T1391" s="11">
        <f>SUM(C1391:S1391)</f>
        <v>0</v>
      </c>
    </row>
    <row r="1392" spans="1:20" ht="18" customHeight="1">
      <c r="A1392" s="105"/>
      <c r="B1392" s="52" t="s">
        <v>26</v>
      </c>
      <c r="C1392" s="36" t="str">
        <f>IF(C1390+C1391&gt;0, C1391/(C1390+C1391), "-")</f>
        <v>-</v>
      </c>
      <c r="D1392" s="36" t="str">
        <f t="shared" ref="D1392:T1392" si="501">IF(D1390+D1391&gt;0, D1391/(D1390+D1391), "-")</f>
        <v>-</v>
      </c>
      <c r="E1392" s="36" t="str">
        <f t="shared" si="501"/>
        <v>-</v>
      </c>
      <c r="F1392" s="36" t="str">
        <f t="shared" si="501"/>
        <v>-</v>
      </c>
      <c r="G1392" s="36" t="str">
        <f t="shared" si="501"/>
        <v>-</v>
      </c>
      <c r="H1392" s="36" t="str">
        <f t="shared" si="501"/>
        <v>-</v>
      </c>
      <c r="I1392" s="36" t="str">
        <f t="shared" si="501"/>
        <v>-</v>
      </c>
      <c r="J1392" s="36">
        <f t="shared" si="501"/>
        <v>0</v>
      </c>
      <c r="K1392" s="36" t="str">
        <f t="shared" si="501"/>
        <v>-</v>
      </c>
      <c r="L1392" s="36" t="str">
        <f t="shared" si="501"/>
        <v>-</v>
      </c>
      <c r="M1392" s="36" t="str">
        <f t="shared" si="501"/>
        <v>-</v>
      </c>
      <c r="N1392" s="36" t="str">
        <f t="shared" si="501"/>
        <v>-</v>
      </c>
      <c r="O1392" s="36" t="str">
        <f t="shared" si="501"/>
        <v>-</v>
      </c>
      <c r="P1392" s="36" t="str">
        <f t="shared" si="501"/>
        <v>-</v>
      </c>
      <c r="Q1392" s="36" t="str">
        <f t="shared" si="501"/>
        <v>-</v>
      </c>
      <c r="R1392" s="36" t="str">
        <f t="shared" si="501"/>
        <v>-</v>
      </c>
      <c r="S1392" s="36" t="str">
        <f t="shared" si="501"/>
        <v>-</v>
      </c>
      <c r="T1392" s="40">
        <f t="shared" si="501"/>
        <v>0</v>
      </c>
    </row>
    <row r="1393" spans="1:20" ht="18" customHeight="1">
      <c r="A1393" s="105"/>
      <c r="B1393" s="52" t="s">
        <v>22</v>
      </c>
      <c r="C1393" s="53">
        <v>0</v>
      </c>
      <c r="D1393" s="53">
        <v>0</v>
      </c>
      <c r="E1393" s="53">
        <v>0</v>
      </c>
      <c r="F1393" s="54">
        <v>0</v>
      </c>
      <c r="G1393" s="53">
        <v>0</v>
      </c>
      <c r="H1393" s="53">
        <v>0</v>
      </c>
      <c r="I1393" s="53">
        <v>0</v>
      </c>
      <c r="J1393" s="53">
        <v>1</v>
      </c>
      <c r="K1393" s="53">
        <v>0</v>
      </c>
      <c r="L1393" s="53">
        <v>0</v>
      </c>
      <c r="M1393" s="53">
        <v>0</v>
      </c>
      <c r="N1393" s="53">
        <v>0</v>
      </c>
      <c r="O1393" s="53">
        <v>0</v>
      </c>
      <c r="P1393" s="53">
        <v>0</v>
      </c>
      <c r="Q1393" s="53">
        <v>0</v>
      </c>
      <c r="R1393" s="53">
        <v>0</v>
      </c>
      <c r="S1393" s="53">
        <v>0</v>
      </c>
      <c r="T1393" s="11">
        <f>SUM(C1393:S1393)</f>
        <v>1</v>
      </c>
    </row>
    <row r="1394" spans="1:20" ht="18" customHeight="1">
      <c r="A1394" s="105"/>
      <c r="B1394" s="52" t="s">
        <v>23</v>
      </c>
      <c r="C1394" s="37" t="str">
        <f>IF(C1393&gt;0,(C1388+C1389)/C1393, "-")</f>
        <v>-</v>
      </c>
      <c r="D1394" s="37" t="str">
        <f t="shared" ref="D1394:S1394" si="502">IF(D1393&gt;0,(D1388+D1389)/D1393, "-")</f>
        <v>-</v>
      </c>
      <c r="E1394" s="37" t="str">
        <f t="shared" si="502"/>
        <v>-</v>
      </c>
      <c r="F1394" s="37" t="str">
        <f t="shared" si="502"/>
        <v>-</v>
      </c>
      <c r="G1394" s="37" t="str">
        <f t="shared" si="502"/>
        <v>-</v>
      </c>
      <c r="H1394" s="37" t="str">
        <f t="shared" si="502"/>
        <v>-</v>
      </c>
      <c r="I1394" s="37" t="str">
        <f t="shared" si="502"/>
        <v>-</v>
      </c>
      <c r="J1394" s="37">
        <f t="shared" si="502"/>
        <v>1</v>
      </c>
      <c r="K1394" s="37" t="str">
        <f t="shared" si="502"/>
        <v>-</v>
      </c>
      <c r="L1394" s="37" t="str">
        <f t="shared" si="502"/>
        <v>-</v>
      </c>
      <c r="M1394" s="37" t="str">
        <f t="shared" si="502"/>
        <v>-</v>
      </c>
      <c r="N1394" s="37" t="str">
        <f t="shared" si="502"/>
        <v>-</v>
      </c>
      <c r="O1394" s="37" t="str">
        <f t="shared" si="502"/>
        <v>-</v>
      </c>
      <c r="P1394" s="37" t="str">
        <f t="shared" si="502"/>
        <v>-</v>
      </c>
      <c r="Q1394" s="37" t="str">
        <f t="shared" si="502"/>
        <v>-</v>
      </c>
      <c r="R1394" s="37" t="str">
        <f t="shared" si="502"/>
        <v>-</v>
      </c>
      <c r="S1394" s="37" t="str">
        <f t="shared" si="502"/>
        <v>-</v>
      </c>
      <c r="T1394" s="44">
        <f>IF(T1393&gt;0,(T1388+T1389)/T1393, "-")</f>
        <v>1</v>
      </c>
    </row>
    <row r="1395" spans="1:20" ht="18" customHeight="1">
      <c r="A1395" s="106"/>
      <c r="B1395" s="52" t="s">
        <v>44</v>
      </c>
      <c r="C1395" s="57" t="s">
        <v>43</v>
      </c>
      <c r="D1395" s="58" t="s">
        <v>39</v>
      </c>
      <c r="E1395" s="57" t="s">
        <v>43</v>
      </c>
      <c r="F1395" s="57" t="s">
        <v>43</v>
      </c>
      <c r="G1395" s="57" t="s">
        <v>43</v>
      </c>
      <c r="H1395" s="57" t="s">
        <v>43</v>
      </c>
      <c r="I1395" s="58" t="s">
        <v>39</v>
      </c>
      <c r="J1395" s="58">
        <v>1</v>
      </c>
      <c r="K1395" s="58" t="s">
        <v>39</v>
      </c>
      <c r="L1395" s="57" t="s">
        <v>43</v>
      </c>
      <c r="M1395" s="58" t="s">
        <v>39</v>
      </c>
      <c r="N1395" s="57" t="s">
        <v>43</v>
      </c>
      <c r="O1395" s="58" t="s">
        <v>39</v>
      </c>
      <c r="P1395" s="57" t="s">
        <v>43</v>
      </c>
      <c r="Q1395" s="57" t="s">
        <v>43</v>
      </c>
      <c r="R1395" s="57" t="s">
        <v>43</v>
      </c>
      <c r="S1395" s="57" t="s">
        <v>43</v>
      </c>
      <c r="T1395" s="59">
        <v>1</v>
      </c>
    </row>
    <row r="1396" spans="1:20" ht="18" customHeight="1">
      <c r="A1396" s="104">
        <v>44808</v>
      </c>
      <c r="B1396" s="50" t="s">
        <v>20</v>
      </c>
      <c r="C1396" s="51">
        <v>0</v>
      </c>
      <c r="D1396" s="51">
        <v>0</v>
      </c>
      <c r="E1396" s="51">
        <v>0</v>
      </c>
      <c r="F1396" s="51">
        <v>0</v>
      </c>
      <c r="G1396" s="51">
        <v>0</v>
      </c>
      <c r="H1396" s="51">
        <v>0</v>
      </c>
      <c r="I1396" s="51">
        <v>0</v>
      </c>
      <c r="J1396" s="51">
        <v>0</v>
      </c>
      <c r="K1396" s="51">
        <v>0</v>
      </c>
      <c r="L1396" s="51">
        <v>0</v>
      </c>
      <c r="M1396" s="51">
        <v>0</v>
      </c>
      <c r="N1396" s="51">
        <v>0</v>
      </c>
      <c r="O1396" s="51">
        <v>0</v>
      </c>
      <c r="P1396" s="51">
        <v>0</v>
      </c>
      <c r="Q1396" s="51">
        <v>0</v>
      </c>
      <c r="R1396" s="51">
        <v>0</v>
      </c>
      <c r="S1396" s="51">
        <v>0</v>
      </c>
      <c r="T1396" s="11">
        <f>SUM(C1396:S1396)</f>
        <v>0</v>
      </c>
    </row>
    <row r="1397" spans="1:20" ht="18" customHeight="1">
      <c r="A1397" s="105"/>
      <c r="B1397" s="52" t="s">
        <v>21</v>
      </c>
      <c r="C1397" s="53">
        <v>0</v>
      </c>
      <c r="D1397" s="53">
        <v>0</v>
      </c>
      <c r="E1397" s="53">
        <v>0</v>
      </c>
      <c r="F1397" s="53">
        <v>0</v>
      </c>
      <c r="G1397" s="53">
        <v>0</v>
      </c>
      <c r="H1397" s="53">
        <v>0</v>
      </c>
      <c r="I1397" s="53">
        <v>0</v>
      </c>
      <c r="J1397" s="53">
        <v>0</v>
      </c>
      <c r="K1397" s="53">
        <v>0</v>
      </c>
      <c r="L1397" s="53">
        <v>0</v>
      </c>
      <c r="M1397" s="53">
        <v>0</v>
      </c>
      <c r="N1397" s="53">
        <v>0</v>
      </c>
      <c r="O1397" s="53">
        <v>0</v>
      </c>
      <c r="P1397" s="53">
        <v>0</v>
      </c>
      <c r="Q1397" s="53">
        <v>0</v>
      </c>
      <c r="R1397" s="53">
        <v>0</v>
      </c>
      <c r="S1397" s="53">
        <v>0</v>
      </c>
      <c r="T1397" s="11">
        <f>SUM(C1397:S1397)</f>
        <v>0</v>
      </c>
    </row>
    <row r="1398" spans="1:20" ht="18" customHeight="1">
      <c r="A1398" s="105"/>
      <c r="B1398" s="52" t="s">
        <v>24</v>
      </c>
      <c r="C1398" s="61">
        <v>0</v>
      </c>
      <c r="D1398" s="53">
        <v>0</v>
      </c>
      <c r="E1398" s="53">
        <v>0</v>
      </c>
      <c r="F1398" s="53">
        <v>0</v>
      </c>
      <c r="G1398" s="53">
        <v>0</v>
      </c>
      <c r="H1398" s="53">
        <v>0</v>
      </c>
      <c r="I1398" s="53">
        <v>0</v>
      </c>
      <c r="J1398" s="53">
        <v>0</v>
      </c>
      <c r="K1398" s="53">
        <v>0</v>
      </c>
      <c r="L1398" s="53">
        <v>0</v>
      </c>
      <c r="M1398" s="53">
        <v>0</v>
      </c>
      <c r="N1398" s="53">
        <v>0</v>
      </c>
      <c r="O1398" s="53">
        <v>0</v>
      </c>
      <c r="P1398" s="53">
        <v>0</v>
      </c>
      <c r="Q1398" s="53">
        <v>0</v>
      </c>
      <c r="R1398" s="53">
        <v>0</v>
      </c>
      <c r="S1398" s="53">
        <v>0</v>
      </c>
      <c r="T1398" s="11">
        <f>SUM(C1398:S1398)</f>
        <v>0</v>
      </c>
    </row>
    <row r="1399" spans="1:20" ht="18" customHeight="1">
      <c r="A1399" s="105"/>
      <c r="B1399" s="52" t="s">
        <v>25</v>
      </c>
      <c r="C1399" s="53">
        <v>0</v>
      </c>
      <c r="D1399" s="53">
        <v>0</v>
      </c>
      <c r="E1399" s="53">
        <v>0</v>
      </c>
      <c r="F1399" s="53">
        <v>0</v>
      </c>
      <c r="G1399" s="53">
        <v>0</v>
      </c>
      <c r="H1399" s="53">
        <v>0</v>
      </c>
      <c r="I1399" s="53">
        <v>0</v>
      </c>
      <c r="J1399" s="53">
        <v>0</v>
      </c>
      <c r="K1399" s="53">
        <v>0</v>
      </c>
      <c r="L1399" s="53">
        <v>0</v>
      </c>
      <c r="M1399" s="53">
        <v>0</v>
      </c>
      <c r="N1399" s="53">
        <v>0</v>
      </c>
      <c r="O1399" s="53">
        <v>0</v>
      </c>
      <c r="P1399" s="53">
        <v>0</v>
      </c>
      <c r="Q1399" s="53">
        <v>0</v>
      </c>
      <c r="R1399" s="53">
        <v>0</v>
      </c>
      <c r="S1399" s="53">
        <v>0</v>
      </c>
      <c r="T1399" s="11">
        <f>SUM(C1399:S1399)</f>
        <v>0</v>
      </c>
    </row>
    <row r="1400" spans="1:20" ht="18" customHeight="1">
      <c r="A1400" s="105"/>
      <c r="B1400" s="52" t="s">
        <v>26</v>
      </c>
      <c r="C1400" s="36" t="str">
        <f>IF(C1398+C1399&gt;0, C1399/(C1398+C1399), "-")</f>
        <v>-</v>
      </c>
      <c r="D1400" s="36" t="str">
        <f t="shared" ref="D1400:T1400" si="503">IF(D1398+D1399&gt;0, D1399/(D1398+D1399), "-")</f>
        <v>-</v>
      </c>
      <c r="E1400" s="36" t="str">
        <f t="shared" si="503"/>
        <v>-</v>
      </c>
      <c r="F1400" s="36" t="str">
        <f t="shared" si="503"/>
        <v>-</v>
      </c>
      <c r="G1400" s="36" t="str">
        <f t="shared" si="503"/>
        <v>-</v>
      </c>
      <c r="H1400" s="36" t="str">
        <f t="shared" si="503"/>
        <v>-</v>
      </c>
      <c r="I1400" s="36" t="str">
        <f t="shared" si="503"/>
        <v>-</v>
      </c>
      <c r="J1400" s="36" t="str">
        <f t="shared" si="503"/>
        <v>-</v>
      </c>
      <c r="K1400" s="36" t="str">
        <f t="shared" si="503"/>
        <v>-</v>
      </c>
      <c r="L1400" s="36" t="str">
        <f t="shared" si="503"/>
        <v>-</v>
      </c>
      <c r="M1400" s="36" t="str">
        <f t="shared" si="503"/>
        <v>-</v>
      </c>
      <c r="N1400" s="36" t="str">
        <f t="shared" si="503"/>
        <v>-</v>
      </c>
      <c r="O1400" s="36" t="str">
        <f t="shared" si="503"/>
        <v>-</v>
      </c>
      <c r="P1400" s="36" t="str">
        <f t="shared" si="503"/>
        <v>-</v>
      </c>
      <c r="Q1400" s="36" t="str">
        <f t="shared" si="503"/>
        <v>-</v>
      </c>
      <c r="R1400" s="36" t="str">
        <f t="shared" si="503"/>
        <v>-</v>
      </c>
      <c r="S1400" s="36" t="str">
        <f t="shared" si="503"/>
        <v>-</v>
      </c>
      <c r="T1400" s="40" t="str">
        <f t="shared" si="503"/>
        <v>-</v>
      </c>
    </row>
    <row r="1401" spans="1:20" ht="18" customHeight="1">
      <c r="A1401" s="105"/>
      <c r="B1401" s="52" t="s">
        <v>22</v>
      </c>
      <c r="C1401" s="53">
        <v>0</v>
      </c>
      <c r="D1401" s="53">
        <v>0</v>
      </c>
      <c r="E1401" s="53">
        <v>0</v>
      </c>
      <c r="F1401" s="54">
        <v>0</v>
      </c>
      <c r="G1401" s="53">
        <v>0</v>
      </c>
      <c r="H1401" s="53">
        <v>0</v>
      </c>
      <c r="I1401" s="53">
        <v>0</v>
      </c>
      <c r="J1401" s="53">
        <v>0</v>
      </c>
      <c r="K1401" s="53">
        <v>0</v>
      </c>
      <c r="L1401" s="53">
        <v>0</v>
      </c>
      <c r="M1401" s="53">
        <v>0</v>
      </c>
      <c r="N1401" s="53">
        <v>0</v>
      </c>
      <c r="O1401" s="53">
        <v>0</v>
      </c>
      <c r="P1401" s="53">
        <v>0</v>
      </c>
      <c r="Q1401" s="53">
        <v>0</v>
      </c>
      <c r="R1401" s="53">
        <v>0</v>
      </c>
      <c r="S1401" s="53">
        <v>0</v>
      </c>
      <c r="T1401" s="11">
        <f>SUM(C1401:S1401)</f>
        <v>0</v>
      </c>
    </row>
    <row r="1402" spans="1:20" ht="18" customHeight="1">
      <c r="A1402" s="105"/>
      <c r="B1402" s="52" t="s">
        <v>23</v>
      </c>
      <c r="C1402" s="37" t="str">
        <f>IF(C1401&gt;0,(C1396+C1397)/C1401, "-")</f>
        <v>-</v>
      </c>
      <c r="D1402" s="37" t="str">
        <f t="shared" ref="D1402:S1402" si="504">IF(D1401&gt;0,(D1396+D1397)/D1401, "-")</f>
        <v>-</v>
      </c>
      <c r="E1402" s="37" t="str">
        <f t="shared" si="504"/>
        <v>-</v>
      </c>
      <c r="F1402" s="37" t="str">
        <f t="shared" si="504"/>
        <v>-</v>
      </c>
      <c r="G1402" s="37" t="str">
        <f t="shared" si="504"/>
        <v>-</v>
      </c>
      <c r="H1402" s="37" t="str">
        <f t="shared" si="504"/>
        <v>-</v>
      </c>
      <c r="I1402" s="37" t="str">
        <f t="shared" si="504"/>
        <v>-</v>
      </c>
      <c r="J1402" s="37" t="str">
        <f t="shared" si="504"/>
        <v>-</v>
      </c>
      <c r="K1402" s="37" t="str">
        <f t="shared" si="504"/>
        <v>-</v>
      </c>
      <c r="L1402" s="37" t="str">
        <f t="shared" si="504"/>
        <v>-</v>
      </c>
      <c r="M1402" s="37" t="str">
        <f t="shared" si="504"/>
        <v>-</v>
      </c>
      <c r="N1402" s="37" t="str">
        <f t="shared" si="504"/>
        <v>-</v>
      </c>
      <c r="O1402" s="37" t="str">
        <f t="shared" si="504"/>
        <v>-</v>
      </c>
      <c r="P1402" s="37" t="str">
        <f t="shared" si="504"/>
        <v>-</v>
      </c>
      <c r="Q1402" s="37" t="str">
        <f t="shared" si="504"/>
        <v>-</v>
      </c>
      <c r="R1402" s="37" t="str">
        <f t="shared" si="504"/>
        <v>-</v>
      </c>
      <c r="S1402" s="37" t="str">
        <f t="shared" si="504"/>
        <v>-</v>
      </c>
      <c r="T1402" s="44" t="str">
        <f>IF(T1401&gt;0,(T1396+T1397)/T1401, "-")</f>
        <v>-</v>
      </c>
    </row>
    <row r="1403" spans="1:20" ht="18" customHeight="1">
      <c r="A1403" s="106"/>
      <c r="B1403" s="52" t="s">
        <v>44</v>
      </c>
      <c r="C1403" s="57" t="s">
        <v>43</v>
      </c>
      <c r="D1403" s="58" t="s">
        <v>39</v>
      </c>
      <c r="E1403" s="57" t="s">
        <v>43</v>
      </c>
      <c r="F1403" s="57" t="s">
        <v>43</v>
      </c>
      <c r="G1403" s="57" t="s">
        <v>43</v>
      </c>
      <c r="H1403" s="57" t="s">
        <v>43</v>
      </c>
      <c r="I1403" s="58" t="s">
        <v>39</v>
      </c>
      <c r="J1403" s="58" t="s">
        <v>39</v>
      </c>
      <c r="K1403" s="58" t="s">
        <v>39</v>
      </c>
      <c r="L1403" s="57" t="s">
        <v>43</v>
      </c>
      <c r="M1403" s="58" t="s">
        <v>39</v>
      </c>
      <c r="N1403" s="57" t="s">
        <v>43</v>
      </c>
      <c r="O1403" s="58" t="s">
        <v>39</v>
      </c>
      <c r="P1403" s="57" t="s">
        <v>43</v>
      </c>
      <c r="Q1403" s="57" t="s">
        <v>43</v>
      </c>
      <c r="R1403" s="57" t="s">
        <v>43</v>
      </c>
      <c r="S1403" s="57" t="s">
        <v>43</v>
      </c>
      <c r="T1403" s="59" t="s">
        <v>39</v>
      </c>
    </row>
    <row r="1404" spans="1:20" ht="18" customHeight="1">
      <c r="A1404" s="104">
        <v>44809</v>
      </c>
      <c r="B1404" s="50" t="s">
        <v>20</v>
      </c>
      <c r="C1404" s="51">
        <v>0</v>
      </c>
      <c r="D1404" s="51">
        <v>0</v>
      </c>
      <c r="E1404" s="51">
        <v>0</v>
      </c>
      <c r="F1404" s="51">
        <v>0</v>
      </c>
      <c r="G1404" s="51">
        <v>0</v>
      </c>
      <c r="H1404" s="51">
        <v>0</v>
      </c>
      <c r="I1404" s="51">
        <v>0</v>
      </c>
      <c r="J1404" s="51">
        <v>0</v>
      </c>
      <c r="K1404" s="51">
        <v>0</v>
      </c>
      <c r="L1404" s="51">
        <v>0</v>
      </c>
      <c r="M1404" s="51">
        <v>0</v>
      </c>
      <c r="N1404" s="51">
        <v>0</v>
      </c>
      <c r="O1404" s="51">
        <v>0</v>
      </c>
      <c r="P1404" s="51">
        <v>0</v>
      </c>
      <c r="Q1404" s="51">
        <v>0</v>
      </c>
      <c r="R1404" s="51">
        <v>0</v>
      </c>
      <c r="S1404" s="51">
        <v>0</v>
      </c>
      <c r="T1404" s="11">
        <f>SUM(C1404:S1404)</f>
        <v>0</v>
      </c>
    </row>
    <row r="1405" spans="1:20" ht="18" customHeight="1">
      <c r="A1405" s="105"/>
      <c r="B1405" s="52" t="s">
        <v>21</v>
      </c>
      <c r="C1405" s="53">
        <v>0</v>
      </c>
      <c r="D1405" s="53">
        <v>0</v>
      </c>
      <c r="E1405" s="53">
        <v>0</v>
      </c>
      <c r="F1405" s="53">
        <v>0</v>
      </c>
      <c r="G1405" s="53">
        <v>0</v>
      </c>
      <c r="H1405" s="53">
        <v>0</v>
      </c>
      <c r="I1405" s="53">
        <v>0</v>
      </c>
      <c r="J1405" s="53">
        <v>0</v>
      </c>
      <c r="K1405" s="53">
        <v>0</v>
      </c>
      <c r="L1405" s="53">
        <v>0</v>
      </c>
      <c r="M1405" s="53">
        <v>0</v>
      </c>
      <c r="N1405" s="53">
        <v>0</v>
      </c>
      <c r="O1405" s="53">
        <v>0</v>
      </c>
      <c r="P1405" s="53">
        <v>0</v>
      </c>
      <c r="Q1405" s="53">
        <v>0</v>
      </c>
      <c r="R1405" s="53">
        <v>0</v>
      </c>
      <c r="S1405" s="53">
        <v>0</v>
      </c>
      <c r="T1405" s="11">
        <f>SUM(C1405:S1405)</f>
        <v>0</v>
      </c>
    </row>
    <row r="1406" spans="1:20" ht="18" customHeight="1">
      <c r="A1406" s="105"/>
      <c r="B1406" s="52" t="s">
        <v>24</v>
      </c>
      <c r="C1406" s="61">
        <v>0</v>
      </c>
      <c r="D1406" s="53">
        <v>0</v>
      </c>
      <c r="E1406" s="53">
        <v>0</v>
      </c>
      <c r="F1406" s="53">
        <v>0</v>
      </c>
      <c r="G1406" s="53">
        <v>0</v>
      </c>
      <c r="H1406" s="53">
        <v>0</v>
      </c>
      <c r="I1406" s="53">
        <v>0</v>
      </c>
      <c r="J1406" s="53">
        <v>0</v>
      </c>
      <c r="K1406" s="53">
        <v>0</v>
      </c>
      <c r="L1406" s="53">
        <v>0</v>
      </c>
      <c r="M1406" s="53">
        <v>0</v>
      </c>
      <c r="N1406" s="53">
        <v>0</v>
      </c>
      <c r="O1406" s="53">
        <v>0</v>
      </c>
      <c r="P1406" s="53">
        <v>0</v>
      </c>
      <c r="Q1406" s="53">
        <v>0</v>
      </c>
      <c r="R1406" s="53">
        <v>0</v>
      </c>
      <c r="S1406" s="53">
        <v>0</v>
      </c>
      <c r="T1406" s="11">
        <f>SUM(C1406:S1406)</f>
        <v>0</v>
      </c>
    </row>
    <row r="1407" spans="1:20" ht="18" customHeight="1">
      <c r="A1407" s="105"/>
      <c r="B1407" s="52" t="s">
        <v>25</v>
      </c>
      <c r="C1407" s="53">
        <v>0</v>
      </c>
      <c r="D1407" s="53">
        <v>0</v>
      </c>
      <c r="E1407" s="53">
        <v>0</v>
      </c>
      <c r="F1407" s="53">
        <v>0</v>
      </c>
      <c r="G1407" s="53">
        <v>0</v>
      </c>
      <c r="H1407" s="53">
        <v>0</v>
      </c>
      <c r="I1407" s="53">
        <v>0</v>
      </c>
      <c r="J1407" s="53">
        <v>0</v>
      </c>
      <c r="K1407" s="53">
        <v>0</v>
      </c>
      <c r="L1407" s="53">
        <v>0</v>
      </c>
      <c r="M1407" s="53">
        <v>0</v>
      </c>
      <c r="N1407" s="53">
        <v>0</v>
      </c>
      <c r="O1407" s="53">
        <v>0</v>
      </c>
      <c r="P1407" s="53">
        <v>0</v>
      </c>
      <c r="Q1407" s="53">
        <v>0</v>
      </c>
      <c r="R1407" s="53">
        <v>0</v>
      </c>
      <c r="S1407" s="53">
        <v>0</v>
      </c>
      <c r="T1407" s="11">
        <f>SUM(C1407:S1407)</f>
        <v>0</v>
      </c>
    </row>
    <row r="1408" spans="1:20" ht="18" customHeight="1">
      <c r="A1408" s="105"/>
      <c r="B1408" s="52" t="s">
        <v>26</v>
      </c>
      <c r="C1408" s="36" t="str">
        <f>IF(C1406+C1407&gt;0, C1407/(C1406+C1407), "-")</f>
        <v>-</v>
      </c>
      <c r="D1408" s="36" t="str">
        <f t="shared" ref="D1408:T1408" si="505">IF(D1406+D1407&gt;0, D1407/(D1406+D1407), "-")</f>
        <v>-</v>
      </c>
      <c r="E1408" s="36" t="str">
        <f t="shared" si="505"/>
        <v>-</v>
      </c>
      <c r="F1408" s="36" t="str">
        <f t="shared" si="505"/>
        <v>-</v>
      </c>
      <c r="G1408" s="36" t="str">
        <f t="shared" si="505"/>
        <v>-</v>
      </c>
      <c r="H1408" s="36" t="str">
        <f t="shared" si="505"/>
        <v>-</v>
      </c>
      <c r="I1408" s="36" t="str">
        <f t="shared" si="505"/>
        <v>-</v>
      </c>
      <c r="J1408" s="36" t="str">
        <f t="shared" si="505"/>
        <v>-</v>
      </c>
      <c r="K1408" s="36" t="str">
        <f t="shared" si="505"/>
        <v>-</v>
      </c>
      <c r="L1408" s="36" t="str">
        <f t="shared" si="505"/>
        <v>-</v>
      </c>
      <c r="M1408" s="36" t="str">
        <f t="shared" si="505"/>
        <v>-</v>
      </c>
      <c r="N1408" s="36" t="str">
        <f t="shared" si="505"/>
        <v>-</v>
      </c>
      <c r="O1408" s="36" t="str">
        <f t="shared" si="505"/>
        <v>-</v>
      </c>
      <c r="P1408" s="36" t="str">
        <f t="shared" si="505"/>
        <v>-</v>
      </c>
      <c r="Q1408" s="36" t="str">
        <f t="shared" si="505"/>
        <v>-</v>
      </c>
      <c r="R1408" s="36" t="str">
        <f t="shared" si="505"/>
        <v>-</v>
      </c>
      <c r="S1408" s="36" t="str">
        <f t="shared" si="505"/>
        <v>-</v>
      </c>
      <c r="T1408" s="40" t="str">
        <f t="shared" si="505"/>
        <v>-</v>
      </c>
    </row>
    <row r="1409" spans="1:20" ht="18" customHeight="1">
      <c r="A1409" s="105"/>
      <c r="B1409" s="52" t="s">
        <v>22</v>
      </c>
      <c r="C1409" s="53">
        <v>0</v>
      </c>
      <c r="D1409" s="53">
        <v>0</v>
      </c>
      <c r="E1409" s="53">
        <v>0</v>
      </c>
      <c r="F1409" s="54">
        <v>0</v>
      </c>
      <c r="G1409" s="53">
        <v>0</v>
      </c>
      <c r="H1409" s="53">
        <v>0</v>
      </c>
      <c r="I1409" s="53">
        <v>0</v>
      </c>
      <c r="J1409" s="53">
        <v>0</v>
      </c>
      <c r="K1409" s="53">
        <v>0</v>
      </c>
      <c r="L1409" s="53">
        <v>0</v>
      </c>
      <c r="M1409" s="53">
        <v>0</v>
      </c>
      <c r="N1409" s="53">
        <v>0</v>
      </c>
      <c r="O1409" s="53">
        <v>0</v>
      </c>
      <c r="P1409" s="53">
        <v>0</v>
      </c>
      <c r="Q1409" s="53">
        <v>0</v>
      </c>
      <c r="R1409" s="53">
        <v>0</v>
      </c>
      <c r="S1409" s="53">
        <v>0</v>
      </c>
      <c r="T1409" s="11">
        <f>SUM(C1409:S1409)</f>
        <v>0</v>
      </c>
    </row>
    <row r="1410" spans="1:20" ht="18" customHeight="1">
      <c r="A1410" s="105"/>
      <c r="B1410" s="52" t="s">
        <v>23</v>
      </c>
      <c r="C1410" s="37" t="str">
        <f>IF(C1409&gt;0,(C1404+C1405)/C1409, "-")</f>
        <v>-</v>
      </c>
      <c r="D1410" s="37" t="str">
        <f t="shared" ref="D1410:S1410" si="506">IF(D1409&gt;0,(D1404+D1405)/D1409, "-")</f>
        <v>-</v>
      </c>
      <c r="E1410" s="37" t="str">
        <f t="shared" si="506"/>
        <v>-</v>
      </c>
      <c r="F1410" s="37" t="str">
        <f t="shared" si="506"/>
        <v>-</v>
      </c>
      <c r="G1410" s="37" t="str">
        <f t="shared" si="506"/>
        <v>-</v>
      </c>
      <c r="H1410" s="37" t="str">
        <f t="shared" si="506"/>
        <v>-</v>
      </c>
      <c r="I1410" s="37" t="str">
        <f t="shared" si="506"/>
        <v>-</v>
      </c>
      <c r="J1410" s="37" t="str">
        <f t="shared" si="506"/>
        <v>-</v>
      </c>
      <c r="K1410" s="37" t="str">
        <f t="shared" si="506"/>
        <v>-</v>
      </c>
      <c r="L1410" s="37" t="str">
        <f t="shared" si="506"/>
        <v>-</v>
      </c>
      <c r="M1410" s="37" t="str">
        <f t="shared" si="506"/>
        <v>-</v>
      </c>
      <c r="N1410" s="37" t="str">
        <f t="shared" si="506"/>
        <v>-</v>
      </c>
      <c r="O1410" s="37" t="str">
        <f t="shared" si="506"/>
        <v>-</v>
      </c>
      <c r="P1410" s="37" t="str">
        <f t="shared" si="506"/>
        <v>-</v>
      </c>
      <c r="Q1410" s="37" t="str">
        <f t="shared" si="506"/>
        <v>-</v>
      </c>
      <c r="R1410" s="37" t="str">
        <f t="shared" si="506"/>
        <v>-</v>
      </c>
      <c r="S1410" s="37" t="str">
        <f t="shared" si="506"/>
        <v>-</v>
      </c>
      <c r="T1410" s="44" t="str">
        <f>IF(T1409&gt;0,(T1404+T1405)/T1409, "-")</f>
        <v>-</v>
      </c>
    </row>
    <row r="1411" spans="1:20" ht="18" customHeight="1">
      <c r="A1411" s="106"/>
      <c r="B1411" s="52" t="s">
        <v>44</v>
      </c>
      <c r="C1411" s="57" t="s">
        <v>43</v>
      </c>
      <c r="D1411" s="58" t="s">
        <v>39</v>
      </c>
      <c r="E1411" s="57" t="s">
        <v>43</v>
      </c>
      <c r="F1411" s="57" t="s">
        <v>43</v>
      </c>
      <c r="G1411" s="57" t="s">
        <v>43</v>
      </c>
      <c r="H1411" s="57" t="s">
        <v>43</v>
      </c>
      <c r="I1411" s="58" t="s">
        <v>39</v>
      </c>
      <c r="J1411" s="58" t="s">
        <v>39</v>
      </c>
      <c r="K1411" s="58" t="s">
        <v>39</v>
      </c>
      <c r="L1411" s="57" t="s">
        <v>43</v>
      </c>
      <c r="M1411" s="58" t="s">
        <v>39</v>
      </c>
      <c r="N1411" s="57" t="s">
        <v>43</v>
      </c>
      <c r="O1411" s="58" t="s">
        <v>39</v>
      </c>
      <c r="P1411" s="57" t="s">
        <v>43</v>
      </c>
      <c r="Q1411" s="57" t="s">
        <v>43</v>
      </c>
      <c r="R1411" s="57" t="s">
        <v>43</v>
      </c>
      <c r="S1411" s="57" t="s">
        <v>43</v>
      </c>
      <c r="T1411" s="59" t="s">
        <v>39</v>
      </c>
    </row>
    <row r="1412" spans="1:20" ht="18" customHeight="1">
      <c r="A1412" s="104">
        <v>44810</v>
      </c>
      <c r="B1412" s="50" t="s">
        <v>20</v>
      </c>
      <c r="C1412" s="51">
        <v>0</v>
      </c>
      <c r="D1412" s="51">
        <v>0</v>
      </c>
      <c r="E1412" s="51">
        <v>0</v>
      </c>
      <c r="F1412" s="51">
        <v>0</v>
      </c>
      <c r="G1412" s="51">
        <v>0</v>
      </c>
      <c r="H1412" s="51">
        <v>0</v>
      </c>
      <c r="I1412" s="51">
        <v>0</v>
      </c>
      <c r="J1412" s="51">
        <v>0</v>
      </c>
      <c r="K1412" s="51">
        <v>0</v>
      </c>
      <c r="L1412" s="51">
        <v>0</v>
      </c>
      <c r="M1412" s="51">
        <v>0</v>
      </c>
      <c r="N1412" s="51">
        <v>0</v>
      </c>
      <c r="O1412" s="51">
        <v>0</v>
      </c>
      <c r="P1412" s="51">
        <v>0</v>
      </c>
      <c r="Q1412" s="51">
        <v>0</v>
      </c>
      <c r="R1412" s="51">
        <v>0</v>
      </c>
      <c r="S1412" s="51">
        <v>0</v>
      </c>
      <c r="T1412" s="11">
        <f>SUM(C1412:S1412)</f>
        <v>0</v>
      </c>
    </row>
    <row r="1413" spans="1:20" ht="18" customHeight="1">
      <c r="A1413" s="105"/>
      <c r="B1413" s="52" t="s">
        <v>21</v>
      </c>
      <c r="C1413" s="53">
        <v>0</v>
      </c>
      <c r="D1413" s="53">
        <v>0</v>
      </c>
      <c r="E1413" s="53">
        <v>0</v>
      </c>
      <c r="F1413" s="53">
        <v>1</v>
      </c>
      <c r="G1413" s="53">
        <v>0</v>
      </c>
      <c r="H1413" s="53">
        <v>0</v>
      </c>
      <c r="I1413" s="53">
        <v>0</v>
      </c>
      <c r="J1413" s="53">
        <v>0</v>
      </c>
      <c r="K1413" s="53">
        <v>0</v>
      </c>
      <c r="L1413" s="53">
        <v>0</v>
      </c>
      <c r="M1413" s="53">
        <v>0</v>
      </c>
      <c r="N1413" s="53">
        <v>0</v>
      </c>
      <c r="O1413" s="53">
        <v>0</v>
      </c>
      <c r="P1413" s="53">
        <v>0</v>
      </c>
      <c r="Q1413" s="53">
        <v>0</v>
      </c>
      <c r="R1413" s="53">
        <v>0</v>
      </c>
      <c r="S1413" s="53">
        <v>0</v>
      </c>
      <c r="T1413" s="11">
        <f>SUM(C1413:S1413)</f>
        <v>1</v>
      </c>
    </row>
    <row r="1414" spans="1:20" ht="18" customHeight="1">
      <c r="A1414" s="105"/>
      <c r="B1414" s="52" t="s">
        <v>24</v>
      </c>
      <c r="C1414" s="61">
        <v>0</v>
      </c>
      <c r="D1414" s="53">
        <v>0</v>
      </c>
      <c r="E1414" s="53">
        <v>0</v>
      </c>
      <c r="F1414" s="53">
        <v>0</v>
      </c>
      <c r="G1414" s="53">
        <v>0</v>
      </c>
      <c r="H1414" s="53">
        <v>0</v>
      </c>
      <c r="I1414" s="53">
        <v>0</v>
      </c>
      <c r="J1414" s="53">
        <v>0</v>
      </c>
      <c r="K1414" s="53">
        <v>0</v>
      </c>
      <c r="L1414" s="53">
        <v>0</v>
      </c>
      <c r="M1414" s="53">
        <v>0</v>
      </c>
      <c r="N1414" s="53">
        <v>0</v>
      </c>
      <c r="O1414" s="53">
        <v>0</v>
      </c>
      <c r="P1414" s="53">
        <v>0</v>
      </c>
      <c r="Q1414" s="53">
        <v>0</v>
      </c>
      <c r="R1414" s="53">
        <v>0</v>
      </c>
      <c r="S1414" s="53">
        <v>0</v>
      </c>
      <c r="T1414" s="11">
        <f>SUM(C1414:S1414)</f>
        <v>0</v>
      </c>
    </row>
    <row r="1415" spans="1:20" ht="18" customHeight="1">
      <c r="A1415" s="105"/>
      <c r="B1415" s="52" t="s">
        <v>25</v>
      </c>
      <c r="C1415" s="53">
        <v>0</v>
      </c>
      <c r="D1415" s="53">
        <v>0</v>
      </c>
      <c r="E1415" s="53">
        <v>0</v>
      </c>
      <c r="F1415" s="53">
        <v>1</v>
      </c>
      <c r="G1415" s="53">
        <v>0</v>
      </c>
      <c r="H1415" s="53">
        <v>0</v>
      </c>
      <c r="I1415" s="53">
        <v>0</v>
      </c>
      <c r="J1415" s="53">
        <v>0</v>
      </c>
      <c r="K1415" s="53">
        <v>0</v>
      </c>
      <c r="L1415" s="53">
        <v>0</v>
      </c>
      <c r="M1415" s="53">
        <v>0</v>
      </c>
      <c r="N1415" s="53">
        <v>0</v>
      </c>
      <c r="O1415" s="53">
        <v>0</v>
      </c>
      <c r="P1415" s="53">
        <v>0</v>
      </c>
      <c r="Q1415" s="53">
        <v>0</v>
      </c>
      <c r="R1415" s="53">
        <v>0</v>
      </c>
      <c r="S1415" s="53">
        <v>0</v>
      </c>
      <c r="T1415" s="11">
        <f>SUM(C1415:S1415)</f>
        <v>1</v>
      </c>
    </row>
    <row r="1416" spans="1:20" ht="18" customHeight="1">
      <c r="A1416" s="105"/>
      <c r="B1416" s="52" t="s">
        <v>26</v>
      </c>
      <c r="C1416" s="36" t="str">
        <f>IF(C1414+C1415&gt;0, C1415/(C1414+C1415), "-")</f>
        <v>-</v>
      </c>
      <c r="D1416" s="36" t="str">
        <f t="shared" ref="D1416:T1416" si="507">IF(D1414+D1415&gt;0, D1415/(D1414+D1415), "-")</f>
        <v>-</v>
      </c>
      <c r="E1416" s="36" t="str">
        <f t="shared" si="507"/>
        <v>-</v>
      </c>
      <c r="F1416" s="36">
        <f t="shared" si="507"/>
        <v>1</v>
      </c>
      <c r="G1416" s="36" t="str">
        <f t="shared" si="507"/>
        <v>-</v>
      </c>
      <c r="H1416" s="36" t="str">
        <f t="shared" si="507"/>
        <v>-</v>
      </c>
      <c r="I1416" s="36" t="str">
        <f t="shared" si="507"/>
        <v>-</v>
      </c>
      <c r="J1416" s="36" t="str">
        <f t="shared" si="507"/>
        <v>-</v>
      </c>
      <c r="K1416" s="36" t="str">
        <f t="shared" si="507"/>
        <v>-</v>
      </c>
      <c r="L1416" s="36" t="str">
        <f t="shared" si="507"/>
        <v>-</v>
      </c>
      <c r="M1416" s="36" t="str">
        <f t="shared" si="507"/>
        <v>-</v>
      </c>
      <c r="N1416" s="36" t="str">
        <f t="shared" si="507"/>
        <v>-</v>
      </c>
      <c r="O1416" s="36" t="str">
        <f t="shared" si="507"/>
        <v>-</v>
      </c>
      <c r="P1416" s="36" t="str">
        <f t="shared" si="507"/>
        <v>-</v>
      </c>
      <c r="Q1416" s="36" t="str">
        <f t="shared" si="507"/>
        <v>-</v>
      </c>
      <c r="R1416" s="36" t="str">
        <f t="shared" si="507"/>
        <v>-</v>
      </c>
      <c r="S1416" s="36" t="str">
        <f t="shared" si="507"/>
        <v>-</v>
      </c>
      <c r="T1416" s="40">
        <f t="shared" si="507"/>
        <v>1</v>
      </c>
    </row>
    <row r="1417" spans="1:20" ht="18" customHeight="1">
      <c r="A1417" s="105"/>
      <c r="B1417" s="52" t="s">
        <v>22</v>
      </c>
      <c r="C1417" s="53">
        <v>0</v>
      </c>
      <c r="D1417" s="53">
        <v>0</v>
      </c>
      <c r="E1417" s="53">
        <v>0</v>
      </c>
      <c r="F1417" s="54">
        <v>1</v>
      </c>
      <c r="G1417" s="53">
        <v>0</v>
      </c>
      <c r="H1417" s="53">
        <v>0</v>
      </c>
      <c r="I1417" s="53">
        <v>0</v>
      </c>
      <c r="J1417" s="53">
        <v>0</v>
      </c>
      <c r="K1417" s="53">
        <v>0</v>
      </c>
      <c r="L1417" s="53">
        <v>0</v>
      </c>
      <c r="M1417" s="53">
        <v>0</v>
      </c>
      <c r="N1417" s="53">
        <v>0</v>
      </c>
      <c r="O1417" s="53">
        <v>0</v>
      </c>
      <c r="P1417" s="53">
        <v>0</v>
      </c>
      <c r="Q1417" s="53">
        <v>0</v>
      </c>
      <c r="R1417" s="53">
        <v>0</v>
      </c>
      <c r="S1417" s="53">
        <v>0</v>
      </c>
      <c r="T1417" s="11">
        <f>SUM(C1417:S1417)</f>
        <v>1</v>
      </c>
    </row>
    <row r="1418" spans="1:20" ht="18" customHeight="1">
      <c r="A1418" s="105"/>
      <c r="B1418" s="52" t="s">
        <v>23</v>
      </c>
      <c r="C1418" s="37" t="str">
        <f>IF(C1417&gt;0,(C1412+C1413)/C1417, "-")</f>
        <v>-</v>
      </c>
      <c r="D1418" s="37" t="str">
        <f t="shared" ref="D1418:S1418" si="508">IF(D1417&gt;0,(D1412+D1413)/D1417, "-")</f>
        <v>-</v>
      </c>
      <c r="E1418" s="37" t="str">
        <f t="shared" si="508"/>
        <v>-</v>
      </c>
      <c r="F1418" s="37">
        <f t="shared" si="508"/>
        <v>1</v>
      </c>
      <c r="G1418" s="37" t="str">
        <f t="shared" si="508"/>
        <v>-</v>
      </c>
      <c r="H1418" s="37" t="str">
        <f t="shared" si="508"/>
        <v>-</v>
      </c>
      <c r="I1418" s="37" t="str">
        <f t="shared" si="508"/>
        <v>-</v>
      </c>
      <c r="J1418" s="37" t="str">
        <f t="shared" si="508"/>
        <v>-</v>
      </c>
      <c r="K1418" s="37" t="str">
        <f t="shared" si="508"/>
        <v>-</v>
      </c>
      <c r="L1418" s="37" t="str">
        <f t="shared" si="508"/>
        <v>-</v>
      </c>
      <c r="M1418" s="37" t="str">
        <f t="shared" si="508"/>
        <v>-</v>
      </c>
      <c r="N1418" s="37" t="str">
        <f t="shared" si="508"/>
        <v>-</v>
      </c>
      <c r="O1418" s="37" t="str">
        <f t="shared" si="508"/>
        <v>-</v>
      </c>
      <c r="P1418" s="37" t="str">
        <f t="shared" si="508"/>
        <v>-</v>
      </c>
      <c r="Q1418" s="37" t="str">
        <f t="shared" si="508"/>
        <v>-</v>
      </c>
      <c r="R1418" s="37" t="str">
        <f t="shared" si="508"/>
        <v>-</v>
      </c>
      <c r="S1418" s="37" t="str">
        <f t="shared" si="508"/>
        <v>-</v>
      </c>
      <c r="T1418" s="44">
        <f>IF(T1417&gt;0,(T1412+T1413)/T1417, "-")</f>
        <v>1</v>
      </c>
    </row>
    <row r="1419" spans="1:20" ht="18" customHeight="1">
      <c r="A1419" s="106"/>
      <c r="B1419" s="52" t="s">
        <v>44</v>
      </c>
      <c r="C1419" s="57" t="s">
        <v>43</v>
      </c>
      <c r="D1419" s="58" t="s">
        <v>39</v>
      </c>
      <c r="E1419" s="57" t="s">
        <v>43</v>
      </c>
      <c r="F1419" s="58">
        <v>0</v>
      </c>
      <c r="G1419" s="57" t="s">
        <v>43</v>
      </c>
      <c r="H1419" s="57" t="s">
        <v>43</v>
      </c>
      <c r="I1419" s="58" t="s">
        <v>39</v>
      </c>
      <c r="J1419" s="58" t="s">
        <v>39</v>
      </c>
      <c r="K1419" s="58" t="s">
        <v>39</v>
      </c>
      <c r="L1419" s="57" t="s">
        <v>43</v>
      </c>
      <c r="M1419" s="58" t="s">
        <v>39</v>
      </c>
      <c r="N1419" s="57" t="s">
        <v>43</v>
      </c>
      <c r="O1419" s="58" t="s">
        <v>39</v>
      </c>
      <c r="P1419" s="57" t="s">
        <v>43</v>
      </c>
      <c r="Q1419" s="57" t="s">
        <v>43</v>
      </c>
      <c r="R1419" s="57" t="s">
        <v>43</v>
      </c>
      <c r="S1419" s="57" t="s">
        <v>43</v>
      </c>
      <c r="T1419" s="59">
        <v>0</v>
      </c>
    </row>
    <row r="1420" spans="1:20" ht="18" customHeight="1">
      <c r="A1420" s="104">
        <v>44811</v>
      </c>
      <c r="B1420" s="50" t="s">
        <v>20</v>
      </c>
      <c r="C1420" s="51">
        <v>0</v>
      </c>
      <c r="D1420" s="51">
        <v>0</v>
      </c>
      <c r="E1420" s="51">
        <v>0</v>
      </c>
      <c r="F1420" s="51">
        <v>0</v>
      </c>
      <c r="G1420" s="51">
        <v>0</v>
      </c>
      <c r="H1420" s="51">
        <v>0</v>
      </c>
      <c r="I1420" s="51">
        <v>0</v>
      </c>
      <c r="J1420" s="51">
        <v>1</v>
      </c>
      <c r="K1420" s="51">
        <v>0</v>
      </c>
      <c r="L1420" s="51">
        <v>0</v>
      </c>
      <c r="M1420" s="51">
        <v>1</v>
      </c>
      <c r="N1420" s="51">
        <v>0</v>
      </c>
      <c r="O1420" s="51">
        <v>1</v>
      </c>
      <c r="P1420" s="51">
        <v>0</v>
      </c>
      <c r="Q1420" s="51">
        <v>0</v>
      </c>
      <c r="R1420" s="51">
        <v>0</v>
      </c>
      <c r="S1420" s="51">
        <v>0</v>
      </c>
      <c r="T1420" s="11">
        <f>SUM(C1420:S1420)</f>
        <v>3</v>
      </c>
    </row>
    <row r="1421" spans="1:20" ht="18" customHeight="1">
      <c r="A1421" s="105"/>
      <c r="B1421" s="52" t="s">
        <v>21</v>
      </c>
      <c r="C1421" s="53">
        <v>0</v>
      </c>
      <c r="D1421" s="53">
        <v>0</v>
      </c>
      <c r="E1421" s="53">
        <v>0</v>
      </c>
      <c r="F1421" s="53">
        <v>0</v>
      </c>
      <c r="G1421" s="53">
        <v>0</v>
      </c>
      <c r="H1421" s="53">
        <v>0</v>
      </c>
      <c r="I1421" s="53">
        <v>0</v>
      </c>
      <c r="J1421" s="53">
        <v>0</v>
      </c>
      <c r="K1421" s="53">
        <v>0</v>
      </c>
      <c r="L1421" s="53">
        <v>0</v>
      </c>
      <c r="M1421" s="53">
        <v>3</v>
      </c>
      <c r="N1421" s="53">
        <v>0</v>
      </c>
      <c r="O1421" s="53">
        <v>7</v>
      </c>
      <c r="P1421" s="53">
        <v>0</v>
      </c>
      <c r="Q1421" s="53">
        <v>0</v>
      </c>
      <c r="R1421" s="53">
        <v>0</v>
      </c>
      <c r="S1421" s="53">
        <v>0</v>
      </c>
      <c r="T1421" s="11">
        <f>SUM(C1421:S1421)</f>
        <v>10</v>
      </c>
    </row>
    <row r="1422" spans="1:20" ht="18" customHeight="1">
      <c r="A1422" s="105"/>
      <c r="B1422" s="52" t="s">
        <v>24</v>
      </c>
      <c r="C1422" s="61">
        <v>0</v>
      </c>
      <c r="D1422" s="53">
        <v>0</v>
      </c>
      <c r="E1422" s="53">
        <v>0</v>
      </c>
      <c r="F1422" s="53">
        <v>0</v>
      </c>
      <c r="G1422" s="53">
        <v>0</v>
      </c>
      <c r="H1422" s="53">
        <v>0</v>
      </c>
      <c r="I1422" s="53">
        <v>0</v>
      </c>
      <c r="J1422" s="53">
        <v>1</v>
      </c>
      <c r="K1422" s="53">
        <v>0</v>
      </c>
      <c r="L1422" s="53">
        <v>0</v>
      </c>
      <c r="M1422" s="53">
        <v>3</v>
      </c>
      <c r="N1422" s="53">
        <v>0</v>
      </c>
      <c r="O1422" s="53">
        <v>7</v>
      </c>
      <c r="P1422" s="53">
        <v>0</v>
      </c>
      <c r="Q1422" s="53">
        <v>0</v>
      </c>
      <c r="R1422" s="53">
        <v>0</v>
      </c>
      <c r="S1422" s="53">
        <v>0</v>
      </c>
      <c r="T1422" s="11">
        <f>SUM(C1422:S1422)</f>
        <v>11</v>
      </c>
    </row>
    <row r="1423" spans="1:20" ht="18" customHeight="1">
      <c r="A1423" s="105"/>
      <c r="B1423" s="52" t="s">
        <v>25</v>
      </c>
      <c r="C1423" s="53">
        <v>0</v>
      </c>
      <c r="D1423" s="53">
        <v>0</v>
      </c>
      <c r="E1423" s="53">
        <v>0</v>
      </c>
      <c r="F1423" s="53">
        <v>0</v>
      </c>
      <c r="G1423" s="53">
        <v>0</v>
      </c>
      <c r="H1423" s="53">
        <v>0</v>
      </c>
      <c r="I1423" s="53">
        <v>0</v>
      </c>
      <c r="J1423" s="53">
        <v>0</v>
      </c>
      <c r="K1423" s="53">
        <v>0</v>
      </c>
      <c r="L1423" s="53">
        <v>0</v>
      </c>
      <c r="M1423" s="53">
        <v>1</v>
      </c>
      <c r="N1423" s="53">
        <v>0</v>
      </c>
      <c r="O1423" s="53">
        <v>1</v>
      </c>
      <c r="P1423" s="53">
        <v>0</v>
      </c>
      <c r="Q1423" s="53">
        <v>0</v>
      </c>
      <c r="R1423" s="53">
        <v>0</v>
      </c>
      <c r="S1423" s="53">
        <v>0</v>
      </c>
      <c r="T1423" s="11">
        <f>SUM(C1423:S1423)</f>
        <v>2</v>
      </c>
    </row>
    <row r="1424" spans="1:20" ht="18" customHeight="1">
      <c r="A1424" s="105"/>
      <c r="B1424" s="52" t="s">
        <v>26</v>
      </c>
      <c r="C1424" s="36" t="str">
        <f>IF(C1422+C1423&gt;0, C1423/(C1422+C1423), "-")</f>
        <v>-</v>
      </c>
      <c r="D1424" s="36" t="str">
        <f t="shared" ref="D1424:T1424" si="509">IF(D1422+D1423&gt;0, D1423/(D1422+D1423), "-")</f>
        <v>-</v>
      </c>
      <c r="E1424" s="36" t="str">
        <f t="shared" si="509"/>
        <v>-</v>
      </c>
      <c r="F1424" s="36" t="str">
        <f t="shared" si="509"/>
        <v>-</v>
      </c>
      <c r="G1424" s="36" t="str">
        <f t="shared" si="509"/>
        <v>-</v>
      </c>
      <c r="H1424" s="36" t="str">
        <f t="shared" si="509"/>
        <v>-</v>
      </c>
      <c r="I1424" s="36" t="str">
        <f t="shared" si="509"/>
        <v>-</v>
      </c>
      <c r="J1424" s="36">
        <f t="shared" si="509"/>
        <v>0</v>
      </c>
      <c r="K1424" s="36" t="str">
        <f t="shared" si="509"/>
        <v>-</v>
      </c>
      <c r="L1424" s="36" t="str">
        <f t="shared" si="509"/>
        <v>-</v>
      </c>
      <c r="M1424" s="36">
        <f t="shared" si="509"/>
        <v>0.25</v>
      </c>
      <c r="N1424" s="36" t="str">
        <f t="shared" si="509"/>
        <v>-</v>
      </c>
      <c r="O1424" s="36">
        <f t="shared" si="509"/>
        <v>0.125</v>
      </c>
      <c r="P1424" s="36" t="str">
        <f t="shared" si="509"/>
        <v>-</v>
      </c>
      <c r="Q1424" s="36" t="str">
        <f t="shared" si="509"/>
        <v>-</v>
      </c>
      <c r="R1424" s="36" t="str">
        <f t="shared" si="509"/>
        <v>-</v>
      </c>
      <c r="S1424" s="36" t="str">
        <f t="shared" si="509"/>
        <v>-</v>
      </c>
      <c r="T1424" s="40">
        <f t="shared" si="509"/>
        <v>0.15384615384615385</v>
      </c>
    </row>
    <row r="1425" spans="1:20" ht="18" customHeight="1">
      <c r="A1425" s="105"/>
      <c r="B1425" s="52" t="s">
        <v>22</v>
      </c>
      <c r="C1425" s="53">
        <v>0</v>
      </c>
      <c r="D1425" s="53">
        <v>0</v>
      </c>
      <c r="E1425" s="53">
        <v>0</v>
      </c>
      <c r="F1425" s="54">
        <v>0</v>
      </c>
      <c r="G1425" s="53">
        <v>0</v>
      </c>
      <c r="H1425" s="53">
        <v>0</v>
      </c>
      <c r="I1425" s="53">
        <v>0</v>
      </c>
      <c r="J1425" s="53">
        <v>1</v>
      </c>
      <c r="K1425" s="53">
        <v>0</v>
      </c>
      <c r="L1425" s="53">
        <v>0</v>
      </c>
      <c r="M1425" s="53">
        <v>1</v>
      </c>
      <c r="N1425" s="53">
        <v>0</v>
      </c>
      <c r="O1425" s="53">
        <v>1</v>
      </c>
      <c r="P1425" s="53">
        <v>0</v>
      </c>
      <c r="Q1425" s="53">
        <v>0</v>
      </c>
      <c r="R1425" s="53">
        <v>0</v>
      </c>
      <c r="S1425" s="53">
        <v>0</v>
      </c>
      <c r="T1425" s="11">
        <f>SUM(C1425:S1425)</f>
        <v>3</v>
      </c>
    </row>
    <row r="1426" spans="1:20" ht="18" customHeight="1">
      <c r="A1426" s="105"/>
      <c r="B1426" s="52" t="s">
        <v>23</v>
      </c>
      <c r="C1426" s="37" t="str">
        <f>IF(C1425&gt;0,(C1420+C1421)/C1425, "-")</f>
        <v>-</v>
      </c>
      <c r="D1426" s="37" t="str">
        <f t="shared" ref="D1426:S1426" si="510">IF(D1425&gt;0,(D1420+D1421)/D1425, "-")</f>
        <v>-</v>
      </c>
      <c r="E1426" s="37" t="str">
        <f t="shared" si="510"/>
        <v>-</v>
      </c>
      <c r="F1426" s="37" t="str">
        <f t="shared" si="510"/>
        <v>-</v>
      </c>
      <c r="G1426" s="37" t="str">
        <f t="shared" si="510"/>
        <v>-</v>
      </c>
      <c r="H1426" s="37" t="str">
        <f t="shared" si="510"/>
        <v>-</v>
      </c>
      <c r="I1426" s="37" t="str">
        <f t="shared" si="510"/>
        <v>-</v>
      </c>
      <c r="J1426" s="37">
        <f t="shared" si="510"/>
        <v>1</v>
      </c>
      <c r="K1426" s="37" t="str">
        <f t="shared" si="510"/>
        <v>-</v>
      </c>
      <c r="L1426" s="37" t="str">
        <f t="shared" si="510"/>
        <v>-</v>
      </c>
      <c r="M1426" s="37">
        <f t="shared" si="510"/>
        <v>4</v>
      </c>
      <c r="N1426" s="37" t="str">
        <f t="shared" si="510"/>
        <v>-</v>
      </c>
      <c r="O1426" s="37">
        <f t="shared" si="510"/>
        <v>8</v>
      </c>
      <c r="P1426" s="37" t="str">
        <f t="shared" si="510"/>
        <v>-</v>
      </c>
      <c r="Q1426" s="37" t="str">
        <f t="shared" si="510"/>
        <v>-</v>
      </c>
      <c r="R1426" s="37" t="str">
        <f t="shared" si="510"/>
        <v>-</v>
      </c>
      <c r="S1426" s="37" t="str">
        <f t="shared" si="510"/>
        <v>-</v>
      </c>
      <c r="T1426" s="44">
        <f>IF(T1425&gt;0,(T1420+T1421)/T1425, "-")</f>
        <v>4.333333333333333</v>
      </c>
    </row>
    <row r="1427" spans="1:20" ht="18" customHeight="1">
      <c r="A1427" s="106"/>
      <c r="B1427" s="52" t="s">
        <v>44</v>
      </c>
      <c r="C1427" s="57" t="s">
        <v>43</v>
      </c>
      <c r="D1427" s="58" t="s">
        <v>39</v>
      </c>
      <c r="E1427" s="57" t="s">
        <v>43</v>
      </c>
      <c r="F1427" s="57" t="s">
        <v>43</v>
      </c>
      <c r="G1427" s="57" t="s">
        <v>43</v>
      </c>
      <c r="H1427" s="57" t="s">
        <v>43</v>
      </c>
      <c r="I1427" s="58" t="s">
        <v>39</v>
      </c>
      <c r="J1427" s="58">
        <v>0</v>
      </c>
      <c r="K1427" s="58" t="s">
        <v>39</v>
      </c>
      <c r="L1427" s="57" t="s">
        <v>43</v>
      </c>
      <c r="M1427" s="58">
        <v>0</v>
      </c>
      <c r="N1427" s="57" t="s">
        <v>43</v>
      </c>
      <c r="O1427" s="58">
        <v>0</v>
      </c>
      <c r="P1427" s="57" t="s">
        <v>43</v>
      </c>
      <c r="Q1427" s="57" t="s">
        <v>43</v>
      </c>
      <c r="R1427" s="57" t="s">
        <v>43</v>
      </c>
      <c r="S1427" s="57" t="s">
        <v>43</v>
      </c>
      <c r="T1427" s="59">
        <v>0</v>
      </c>
    </row>
    <row r="1428" spans="1:20" ht="18" customHeight="1">
      <c r="A1428" s="104">
        <v>44812</v>
      </c>
      <c r="B1428" s="50" t="s">
        <v>20</v>
      </c>
      <c r="C1428" s="51">
        <v>0</v>
      </c>
      <c r="D1428" s="51">
        <v>0</v>
      </c>
      <c r="E1428" s="51">
        <v>0</v>
      </c>
      <c r="F1428" s="51">
        <v>0</v>
      </c>
      <c r="G1428" s="51">
        <v>0</v>
      </c>
      <c r="H1428" s="51">
        <v>0</v>
      </c>
      <c r="I1428" s="51">
        <v>0</v>
      </c>
      <c r="J1428" s="51">
        <v>0</v>
      </c>
      <c r="K1428" s="51">
        <v>0</v>
      </c>
      <c r="L1428" s="51">
        <v>0</v>
      </c>
      <c r="M1428" s="51">
        <v>0</v>
      </c>
      <c r="N1428" s="51">
        <v>0</v>
      </c>
      <c r="O1428" s="51">
        <v>0</v>
      </c>
      <c r="P1428" s="51">
        <v>0</v>
      </c>
      <c r="Q1428" s="51">
        <v>0</v>
      </c>
      <c r="R1428" s="51">
        <v>0</v>
      </c>
      <c r="S1428" s="51">
        <v>0</v>
      </c>
      <c r="T1428" s="11">
        <f>SUM(C1428:S1428)</f>
        <v>0</v>
      </c>
    </row>
    <row r="1429" spans="1:20" ht="18" customHeight="1">
      <c r="A1429" s="105"/>
      <c r="B1429" s="52" t="s">
        <v>21</v>
      </c>
      <c r="C1429" s="53">
        <v>0</v>
      </c>
      <c r="D1429" s="53">
        <v>0</v>
      </c>
      <c r="E1429" s="53">
        <v>0</v>
      </c>
      <c r="F1429" s="53">
        <v>0</v>
      </c>
      <c r="G1429" s="53">
        <v>0</v>
      </c>
      <c r="H1429" s="53">
        <v>0</v>
      </c>
      <c r="I1429" s="53">
        <v>0</v>
      </c>
      <c r="J1429" s="53">
        <v>0</v>
      </c>
      <c r="K1429" s="53">
        <v>0</v>
      </c>
      <c r="L1429" s="53">
        <v>0</v>
      </c>
      <c r="M1429" s="53">
        <v>0</v>
      </c>
      <c r="N1429" s="53">
        <v>0</v>
      </c>
      <c r="O1429" s="53">
        <v>0</v>
      </c>
      <c r="P1429" s="53">
        <v>0</v>
      </c>
      <c r="Q1429" s="53">
        <v>2</v>
      </c>
      <c r="R1429" s="53">
        <v>0</v>
      </c>
      <c r="S1429" s="53">
        <v>0</v>
      </c>
      <c r="T1429" s="11">
        <f>SUM(C1429:S1429)</f>
        <v>2</v>
      </c>
    </row>
    <row r="1430" spans="1:20" ht="18" customHeight="1">
      <c r="A1430" s="105"/>
      <c r="B1430" s="52" t="s">
        <v>24</v>
      </c>
      <c r="C1430" s="61">
        <v>0</v>
      </c>
      <c r="D1430" s="53">
        <v>0</v>
      </c>
      <c r="E1430" s="53">
        <v>0</v>
      </c>
      <c r="F1430" s="53">
        <v>0</v>
      </c>
      <c r="G1430" s="53">
        <v>0</v>
      </c>
      <c r="H1430" s="53">
        <v>0</v>
      </c>
      <c r="I1430" s="53">
        <v>0</v>
      </c>
      <c r="J1430" s="53">
        <v>0</v>
      </c>
      <c r="K1430" s="53">
        <v>0</v>
      </c>
      <c r="L1430" s="53">
        <v>0</v>
      </c>
      <c r="M1430" s="53">
        <v>0</v>
      </c>
      <c r="N1430" s="53">
        <v>0</v>
      </c>
      <c r="O1430" s="53">
        <v>0</v>
      </c>
      <c r="P1430" s="53">
        <v>0</v>
      </c>
      <c r="Q1430" s="53">
        <v>2</v>
      </c>
      <c r="R1430" s="53">
        <v>0</v>
      </c>
      <c r="S1430" s="53">
        <v>0</v>
      </c>
      <c r="T1430" s="11">
        <f>SUM(C1430:S1430)</f>
        <v>2</v>
      </c>
    </row>
    <row r="1431" spans="1:20" ht="18" customHeight="1">
      <c r="A1431" s="105"/>
      <c r="B1431" s="52" t="s">
        <v>25</v>
      </c>
      <c r="C1431" s="53">
        <v>0</v>
      </c>
      <c r="D1431" s="53">
        <v>0</v>
      </c>
      <c r="E1431" s="53">
        <v>0</v>
      </c>
      <c r="F1431" s="53">
        <v>0</v>
      </c>
      <c r="G1431" s="53">
        <v>0</v>
      </c>
      <c r="H1431" s="53">
        <v>0</v>
      </c>
      <c r="I1431" s="53">
        <v>0</v>
      </c>
      <c r="J1431" s="53">
        <v>0</v>
      </c>
      <c r="K1431" s="53">
        <v>0</v>
      </c>
      <c r="L1431" s="53">
        <v>0</v>
      </c>
      <c r="M1431" s="53">
        <v>0</v>
      </c>
      <c r="N1431" s="53">
        <v>0</v>
      </c>
      <c r="O1431" s="53">
        <v>0</v>
      </c>
      <c r="P1431" s="53">
        <v>0</v>
      </c>
      <c r="Q1431" s="53">
        <v>0</v>
      </c>
      <c r="R1431" s="53">
        <v>0</v>
      </c>
      <c r="S1431" s="53">
        <v>0</v>
      </c>
      <c r="T1431" s="11">
        <f>SUM(C1431:S1431)</f>
        <v>0</v>
      </c>
    </row>
    <row r="1432" spans="1:20" ht="18" customHeight="1">
      <c r="A1432" s="105"/>
      <c r="B1432" s="52" t="s">
        <v>26</v>
      </c>
      <c r="C1432" s="36" t="str">
        <f>IF(C1430+C1431&gt;0, C1431/(C1430+C1431), "-")</f>
        <v>-</v>
      </c>
      <c r="D1432" s="36" t="str">
        <f t="shared" ref="D1432:T1432" si="511">IF(D1430+D1431&gt;0, D1431/(D1430+D1431), "-")</f>
        <v>-</v>
      </c>
      <c r="E1432" s="36" t="str">
        <f t="shared" si="511"/>
        <v>-</v>
      </c>
      <c r="F1432" s="36" t="str">
        <f t="shared" si="511"/>
        <v>-</v>
      </c>
      <c r="G1432" s="36" t="str">
        <f t="shared" si="511"/>
        <v>-</v>
      </c>
      <c r="H1432" s="36" t="str">
        <f t="shared" si="511"/>
        <v>-</v>
      </c>
      <c r="I1432" s="36" t="str">
        <f t="shared" si="511"/>
        <v>-</v>
      </c>
      <c r="J1432" s="36" t="str">
        <f t="shared" si="511"/>
        <v>-</v>
      </c>
      <c r="K1432" s="36" t="str">
        <f t="shared" si="511"/>
        <v>-</v>
      </c>
      <c r="L1432" s="36" t="str">
        <f t="shared" si="511"/>
        <v>-</v>
      </c>
      <c r="M1432" s="36" t="str">
        <f t="shared" si="511"/>
        <v>-</v>
      </c>
      <c r="N1432" s="36" t="str">
        <f t="shared" si="511"/>
        <v>-</v>
      </c>
      <c r="O1432" s="36" t="str">
        <f t="shared" si="511"/>
        <v>-</v>
      </c>
      <c r="P1432" s="36" t="str">
        <f t="shared" si="511"/>
        <v>-</v>
      </c>
      <c r="Q1432" s="36">
        <f t="shared" si="511"/>
        <v>0</v>
      </c>
      <c r="R1432" s="36" t="str">
        <f t="shared" si="511"/>
        <v>-</v>
      </c>
      <c r="S1432" s="36" t="str">
        <f t="shared" si="511"/>
        <v>-</v>
      </c>
      <c r="T1432" s="40">
        <f t="shared" si="511"/>
        <v>0</v>
      </c>
    </row>
    <row r="1433" spans="1:20" ht="18" customHeight="1">
      <c r="A1433" s="105"/>
      <c r="B1433" s="52" t="s">
        <v>22</v>
      </c>
      <c r="C1433" s="53">
        <v>0</v>
      </c>
      <c r="D1433" s="53">
        <v>0</v>
      </c>
      <c r="E1433" s="53">
        <v>0</v>
      </c>
      <c r="F1433" s="54">
        <v>0</v>
      </c>
      <c r="G1433" s="53">
        <v>0</v>
      </c>
      <c r="H1433" s="53">
        <v>0</v>
      </c>
      <c r="I1433" s="53">
        <v>0</v>
      </c>
      <c r="J1433" s="53">
        <v>0</v>
      </c>
      <c r="K1433" s="53">
        <v>0</v>
      </c>
      <c r="L1433" s="53">
        <v>0</v>
      </c>
      <c r="M1433" s="53">
        <v>0</v>
      </c>
      <c r="N1433" s="53">
        <v>0</v>
      </c>
      <c r="O1433" s="53">
        <v>0</v>
      </c>
      <c r="P1433" s="53">
        <v>0</v>
      </c>
      <c r="Q1433" s="53">
        <v>1</v>
      </c>
      <c r="R1433" s="53">
        <v>0</v>
      </c>
      <c r="S1433" s="53">
        <v>0</v>
      </c>
      <c r="T1433" s="11">
        <f>SUM(C1433:S1433)</f>
        <v>1</v>
      </c>
    </row>
    <row r="1434" spans="1:20" ht="18" customHeight="1">
      <c r="A1434" s="105"/>
      <c r="B1434" s="52" t="s">
        <v>23</v>
      </c>
      <c r="C1434" s="37" t="str">
        <f>IF(C1433&gt;0,(C1428+C1429)/C1433, "-")</f>
        <v>-</v>
      </c>
      <c r="D1434" s="37" t="str">
        <f t="shared" ref="D1434:S1434" si="512">IF(D1433&gt;0,(D1428+D1429)/D1433, "-")</f>
        <v>-</v>
      </c>
      <c r="E1434" s="37" t="str">
        <f t="shared" si="512"/>
        <v>-</v>
      </c>
      <c r="F1434" s="37" t="str">
        <f t="shared" si="512"/>
        <v>-</v>
      </c>
      <c r="G1434" s="37" t="str">
        <f t="shared" si="512"/>
        <v>-</v>
      </c>
      <c r="H1434" s="37" t="str">
        <f t="shared" si="512"/>
        <v>-</v>
      </c>
      <c r="I1434" s="37" t="str">
        <f t="shared" si="512"/>
        <v>-</v>
      </c>
      <c r="J1434" s="37" t="str">
        <f t="shared" si="512"/>
        <v>-</v>
      </c>
      <c r="K1434" s="37" t="str">
        <f t="shared" si="512"/>
        <v>-</v>
      </c>
      <c r="L1434" s="37" t="str">
        <f t="shared" si="512"/>
        <v>-</v>
      </c>
      <c r="M1434" s="37" t="str">
        <f t="shared" si="512"/>
        <v>-</v>
      </c>
      <c r="N1434" s="37" t="str">
        <f t="shared" si="512"/>
        <v>-</v>
      </c>
      <c r="O1434" s="37" t="str">
        <f t="shared" si="512"/>
        <v>-</v>
      </c>
      <c r="P1434" s="37" t="str">
        <f t="shared" si="512"/>
        <v>-</v>
      </c>
      <c r="Q1434" s="37">
        <f t="shared" si="512"/>
        <v>2</v>
      </c>
      <c r="R1434" s="37" t="str">
        <f t="shared" si="512"/>
        <v>-</v>
      </c>
      <c r="S1434" s="37" t="str">
        <f t="shared" si="512"/>
        <v>-</v>
      </c>
      <c r="T1434" s="44">
        <f>IF(T1433&gt;0,(T1428+T1429)/T1433, "-")</f>
        <v>2</v>
      </c>
    </row>
    <row r="1435" spans="1:20" ht="18" customHeight="1">
      <c r="A1435" s="106"/>
      <c r="B1435" s="52" t="s">
        <v>44</v>
      </c>
      <c r="C1435" s="57" t="s">
        <v>43</v>
      </c>
      <c r="D1435" s="58" t="s">
        <v>39</v>
      </c>
      <c r="E1435" s="57" t="s">
        <v>43</v>
      </c>
      <c r="F1435" s="57" t="s">
        <v>43</v>
      </c>
      <c r="G1435" s="57" t="s">
        <v>43</v>
      </c>
      <c r="H1435" s="57" t="s">
        <v>43</v>
      </c>
      <c r="I1435" s="58" t="s">
        <v>39</v>
      </c>
      <c r="J1435" s="57" t="s">
        <v>43</v>
      </c>
      <c r="K1435" s="58" t="s">
        <v>39</v>
      </c>
      <c r="L1435" s="57" t="s">
        <v>43</v>
      </c>
      <c r="M1435" s="57" t="s">
        <v>43</v>
      </c>
      <c r="N1435" s="57" t="s">
        <v>43</v>
      </c>
      <c r="O1435" s="57" t="s">
        <v>43</v>
      </c>
      <c r="P1435" s="57" t="s">
        <v>43</v>
      </c>
      <c r="Q1435" s="58">
        <v>0</v>
      </c>
      <c r="R1435" s="57" t="s">
        <v>43</v>
      </c>
      <c r="S1435" s="57" t="s">
        <v>43</v>
      </c>
      <c r="T1435" s="59">
        <v>0</v>
      </c>
    </row>
    <row r="1436" spans="1:20" ht="18" customHeight="1">
      <c r="A1436" s="104">
        <v>44813</v>
      </c>
      <c r="B1436" s="50" t="s">
        <v>20</v>
      </c>
      <c r="C1436" s="51">
        <v>0</v>
      </c>
      <c r="D1436" s="51">
        <v>0</v>
      </c>
      <c r="E1436" s="51">
        <v>0</v>
      </c>
      <c r="F1436" s="51">
        <v>0</v>
      </c>
      <c r="G1436" s="51">
        <v>0</v>
      </c>
      <c r="H1436" s="51">
        <v>0</v>
      </c>
      <c r="I1436" s="51">
        <v>0</v>
      </c>
      <c r="J1436" s="51">
        <v>0</v>
      </c>
      <c r="K1436" s="51">
        <v>0</v>
      </c>
      <c r="L1436" s="51">
        <v>0</v>
      </c>
      <c r="M1436" s="51">
        <v>0</v>
      </c>
      <c r="N1436" s="51">
        <v>0</v>
      </c>
      <c r="O1436" s="51">
        <v>0</v>
      </c>
      <c r="P1436" s="51">
        <v>0</v>
      </c>
      <c r="Q1436" s="51">
        <v>0</v>
      </c>
      <c r="R1436" s="51">
        <v>0</v>
      </c>
      <c r="S1436" s="51">
        <v>0</v>
      </c>
      <c r="T1436" s="11">
        <f>SUM(C1436:S1436)</f>
        <v>0</v>
      </c>
    </row>
    <row r="1437" spans="1:20" ht="18" customHeight="1">
      <c r="A1437" s="105"/>
      <c r="B1437" s="52" t="s">
        <v>21</v>
      </c>
      <c r="C1437" s="53">
        <v>0</v>
      </c>
      <c r="D1437" s="53">
        <v>0</v>
      </c>
      <c r="E1437" s="53">
        <v>0</v>
      </c>
      <c r="F1437" s="53">
        <v>0</v>
      </c>
      <c r="G1437" s="53">
        <v>1</v>
      </c>
      <c r="H1437" s="53">
        <v>0</v>
      </c>
      <c r="I1437" s="53">
        <v>0</v>
      </c>
      <c r="J1437" s="53">
        <v>0</v>
      </c>
      <c r="K1437" s="53">
        <v>0</v>
      </c>
      <c r="L1437" s="53">
        <v>0</v>
      </c>
      <c r="M1437" s="53">
        <v>0</v>
      </c>
      <c r="N1437" s="53">
        <v>0</v>
      </c>
      <c r="O1437" s="53">
        <v>1</v>
      </c>
      <c r="P1437" s="53">
        <v>0</v>
      </c>
      <c r="Q1437" s="53">
        <v>3</v>
      </c>
      <c r="R1437" s="53">
        <v>0</v>
      </c>
      <c r="S1437" s="53">
        <v>0</v>
      </c>
      <c r="T1437" s="11">
        <f>SUM(C1437:S1437)</f>
        <v>5</v>
      </c>
    </row>
    <row r="1438" spans="1:20" ht="18" customHeight="1">
      <c r="A1438" s="105"/>
      <c r="B1438" s="52" t="s">
        <v>24</v>
      </c>
      <c r="C1438" s="61">
        <v>0</v>
      </c>
      <c r="D1438" s="53">
        <v>0</v>
      </c>
      <c r="E1438" s="53">
        <v>0</v>
      </c>
      <c r="F1438" s="53">
        <v>0</v>
      </c>
      <c r="G1438" s="53">
        <v>1</v>
      </c>
      <c r="H1438" s="53">
        <v>0</v>
      </c>
      <c r="I1438" s="53">
        <v>0</v>
      </c>
      <c r="J1438" s="53">
        <v>0</v>
      </c>
      <c r="K1438" s="53">
        <v>0</v>
      </c>
      <c r="L1438" s="53">
        <v>0</v>
      </c>
      <c r="M1438" s="53">
        <v>0</v>
      </c>
      <c r="N1438" s="53">
        <v>0</v>
      </c>
      <c r="O1438" s="53">
        <v>1</v>
      </c>
      <c r="P1438" s="53">
        <v>0</v>
      </c>
      <c r="Q1438" s="53">
        <v>3</v>
      </c>
      <c r="R1438" s="53">
        <v>0</v>
      </c>
      <c r="S1438" s="53">
        <v>0</v>
      </c>
      <c r="T1438" s="11">
        <f>SUM(C1438:S1438)</f>
        <v>5</v>
      </c>
    </row>
    <row r="1439" spans="1:20" ht="18" customHeight="1">
      <c r="A1439" s="105"/>
      <c r="B1439" s="52" t="s">
        <v>25</v>
      </c>
      <c r="C1439" s="53">
        <v>0</v>
      </c>
      <c r="D1439" s="53">
        <v>0</v>
      </c>
      <c r="E1439" s="53">
        <v>0</v>
      </c>
      <c r="F1439" s="53">
        <v>0</v>
      </c>
      <c r="G1439" s="53">
        <v>0</v>
      </c>
      <c r="H1439" s="53">
        <v>0</v>
      </c>
      <c r="I1439" s="53">
        <v>0</v>
      </c>
      <c r="J1439" s="53">
        <v>0</v>
      </c>
      <c r="K1439" s="53">
        <v>0</v>
      </c>
      <c r="L1439" s="53">
        <v>0</v>
      </c>
      <c r="M1439" s="53">
        <v>0</v>
      </c>
      <c r="N1439" s="53">
        <v>0</v>
      </c>
      <c r="O1439" s="53">
        <v>0</v>
      </c>
      <c r="P1439" s="53">
        <v>0</v>
      </c>
      <c r="Q1439" s="53">
        <v>0</v>
      </c>
      <c r="R1439" s="53">
        <v>0</v>
      </c>
      <c r="S1439" s="53">
        <v>0</v>
      </c>
      <c r="T1439" s="11">
        <f>SUM(C1439:S1439)</f>
        <v>0</v>
      </c>
    </row>
    <row r="1440" spans="1:20" ht="18" customHeight="1">
      <c r="A1440" s="105"/>
      <c r="B1440" s="52" t="s">
        <v>26</v>
      </c>
      <c r="C1440" s="36" t="str">
        <f>IF(C1438+C1439&gt;0, C1439/(C1438+C1439), "-")</f>
        <v>-</v>
      </c>
      <c r="D1440" s="36" t="str">
        <f t="shared" ref="D1440:T1440" si="513">IF(D1438+D1439&gt;0, D1439/(D1438+D1439), "-")</f>
        <v>-</v>
      </c>
      <c r="E1440" s="36" t="str">
        <f t="shared" si="513"/>
        <v>-</v>
      </c>
      <c r="F1440" s="36" t="str">
        <f t="shared" si="513"/>
        <v>-</v>
      </c>
      <c r="G1440" s="36">
        <f t="shared" si="513"/>
        <v>0</v>
      </c>
      <c r="H1440" s="36" t="str">
        <f t="shared" si="513"/>
        <v>-</v>
      </c>
      <c r="I1440" s="36" t="str">
        <f t="shared" si="513"/>
        <v>-</v>
      </c>
      <c r="J1440" s="36" t="str">
        <f t="shared" si="513"/>
        <v>-</v>
      </c>
      <c r="K1440" s="36" t="str">
        <f t="shared" si="513"/>
        <v>-</v>
      </c>
      <c r="L1440" s="36" t="str">
        <f t="shared" si="513"/>
        <v>-</v>
      </c>
      <c r="M1440" s="36" t="str">
        <f t="shared" si="513"/>
        <v>-</v>
      </c>
      <c r="N1440" s="36" t="str">
        <f t="shared" si="513"/>
        <v>-</v>
      </c>
      <c r="O1440" s="36">
        <f t="shared" si="513"/>
        <v>0</v>
      </c>
      <c r="P1440" s="36" t="str">
        <f t="shared" si="513"/>
        <v>-</v>
      </c>
      <c r="Q1440" s="36">
        <f t="shared" si="513"/>
        <v>0</v>
      </c>
      <c r="R1440" s="36" t="str">
        <f t="shared" si="513"/>
        <v>-</v>
      </c>
      <c r="S1440" s="36" t="str">
        <f t="shared" si="513"/>
        <v>-</v>
      </c>
      <c r="T1440" s="40">
        <f t="shared" si="513"/>
        <v>0</v>
      </c>
    </row>
    <row r="1441" spans="1:20" ht="18" customHeight="1">
      <c r="A1441" s="105"/>
      <c r="B1441" s="52" t="s">
        <v>22</v>
      </c>
      <c r="C1441" s="53">
        <v>0</v>
      </c>
      <c r="D1441" s="53">
        <v>0</v>
      </c>
      <c r="E1441" s="53">
        <v>0</v>
      </c>
      <c r="F1441" s="54">
        <v>0</v>
      </c>
      <c r="G1441" s="53">
        <v>1</v>
      </c>
      <c r="H1441" s="53">
        <v>0</v>
      </c>
      <c r="I1441" s="53">
        <v>0</v>
      </c>
      <c r="J1441" s="53">
        <v>0</v>
      </c>
      <c r="K1441" s="53">
        <v>0</v>
      </c>
      <c r="L1441" s="53">
        <v>0</v>
      </c>
      <c r="M1441" s="53">
        <v>0</v>
      </c>
      <c r="N1441" s="53">
        <v>0</v>
      </c>
      <c r="O1441" s="53">
        <v>1</v>
      </c>
      <c r="P1441" s="53">
        <v>0</v>
      </c>
      <c r="Q1441" s="53">
        <v>1</v>
      </c>
      <c r="R1441" s="53">
        <v>0</v>
      </c>
      <c r="S1441" s="53">
        <v>0</v>
      </c>
      <c r="T1441" s="11">
        <f>SUM(C1441:S1441)</f>
        <v>3</v>
      </c>
    </row>
    <row r="1442" spans="1:20" ht="18" customHeight="1">
      <c r="A1442" s="105"/>
      <c r="B1442" s="52" t="s">
        <v>23</v>
      </c>
      <c r="C1442" s="37" t="str">
        <f>IF(C1441&gt;0,(C1436+C1437)/C1441, "-")</f>
        <v>-</v>
      </c>
      <c r="D1442" s="37" t="str">
        <f t="shared" ref="D1442:S1442" si="514">IF(D1441&gt;0,(D1436+D1437)/D1441, "-")</f>
        <v>-</v>
      </c>
      <c r="E1442" s="37" t="str">
        <f t="shared" si="514"/>
        <v>-</v>
      </c>
      <c r="F1442" s="37" t="str">
        <f t="shared" si="514"/>
        <v>-</v>
      </c>
      <c r="G1442" s="37">
        <f t="shared" si="514"/>
        <v>1</v>
      </c>
      <c r="H1442" s="37" t="str">
        <f t="shared" si="514"/>
        <v>-</v>
      </c>
      <c r="I1442" s="37" t="str">
        <f t="shared" si="514"/>
        <v>-</v>
      </c>
      <c r="J1442" s="37" t="str">
        <f t="shared" si="514"/>
        <v>-</v>
      </c>
      <c r="K1442" s="37" t="str">
        <f t="shared" si="514"/>
        <v>-</v>
      </c>
      <c r="L1442" s="37" t="str">
        <f t="shared" si="514"/>
        <v>-</v>
      </c>
      <c r="M1442" s="37" t="str">
        <f t="shared" si="514"/>
        <v>-</v>
      </c>
      <c r="N1442" s="37" t="str">
        <f t="shared" si="514"/>
        <v>-</v>
      </c>
      <c r="O1442" s="37">
        <f t="shared" si="514"/>
        <v>1</v>
      </c>
      <c r="P1442" s="37" t="str">
        <f t="shared" si="514"/>
        <v>-</v>
      </c>
      <c r="Q1442" s="37">
        <f t="shared" si="514"/>
        <v>3</v>
      </c>
      <c r="R1442" s="37" t="str">
        <f t="shared" si="514"/>
        <v>-</v>
      </c>
      <c r="S1442" s="37" t="str">
        <f t="shared" si="514"/>
        <v>-</v>
      </c>
      <c r="T1442" s="44">
        <f>IF(T1441&gt;0,(T1436+T1437)/T1441, "-")</f>
        <v>1.6666666666666667</v>
      </c>
    </row>
    <row r="1443" spans="1:20" ht="18" customHeight="1">
      <c r="A1443" s="106"/>
      <c r="B1443" s="52" t="s">
        <v>44</v>
      </c>
      <c r="C1443" s="57" t="s">
        <v>43</v>
      </c>
      <c r="D1443" s="58" t="s">
        <v>39</v>
      </c>
      <c r="E1443" s="57" t="s">
        <v>43</v>
      </c>
      <c r="F1443" s="57" t="s">
        <v>43</v>
      </c>
      <c r="G1443" s="58">
        <v>0</v>
      </c>
      <c r="H1443" s="57" t="s">
        <v>43</v>
      </c>
      <c r="I1443" s="58" t="s">
        <v>39</v>
      </c>
      <c r="J1443" s="57" t="s">
        <v>43</v>
      </c>
      <c r="K1443" s="58" t="s">
        <v>39</v>
      </c>
      <c r="L1443" s="57" t="s">
        <v>43</v>
      </c>
      <c r="M1443" s="57" t="s">
        <v>43</v>
      </c>
      <c r="N1443" s="57" t="s">
        <v>43</v>
      </c>
      <c r="O1443" s="58">
        <v>1</v>
      </c>
      <c r="P1443" s="57" t="s">
        <v>43</v>
      </c>
      <c r="Q1443" s="58">
        <v>1</v>
      </c>
      <c r="R1443" s="57" t="s">
        <v>43</v>
      </c>
      <c r="S1443" s="57" t="s">
        <v>43</v>
      </c>
      <c r="T1443" s="59">
        <v>0.66669999999999996</v>
      </c>
    </row>
    <row r="1444" spans="1:20" ht="18" customHeight="1">
      <c r="A1444" s="104">
        <v>44814</v>
      </c>
      <c r="B1444" s="50" t="s">
        <v>20</v>
      </c>
      <c r="C1444" s="51">
        <v>0</v>
      </c>
      <c r="D1444" s="51">
        <v>0</v>
      </c>
      <c r="E1444" s="51">
        <v>0</v>
      </c>
      <c r="F1444" s="51">
        <v>0</v>
      </c>
      <c r="G1444" s="51">
        <v>0</v>
      </c>
      <c r="H1444" s="51">
        <v>0</v>
      </c>
      <c r="I1444" s="51">
        <v>0</v>
      </c>
      <c r="J1444" s="51">
        <v>0</v>
      </c>
      <c r="K1444" s="51">
        <v>0</v>
      </c>
      <c r="L1444" s="51">
        <v>0</v>
      </c>
      <c r="M1444" s="51">
        <v>0</v>
      </c>
      <c r="N1444" s="51">
        <v>0</v>
      </c>
      <c r="O1444" s="51">
        <v>1</v>
      </c>
      <c r="P1444" s="51">
        <v>0</v>
      </c>
      <c r="Q1444" s="51">
        <v>0</v>
      </c>
      <c r="R1444" s="51">
        <v>0</v>
      </c>
      <c r="S1444" s="51">
        <v>0</v>
      </c>
      <c r="T1444" s="11">
        <f>SUM(C1444:S1444)</f>
        <v>1</v>
      </c>
    </row>
    <row r="1445" spans="1:20" ht="18" customHeight="1">
      <c r="A1445" s="105"/>
      <c r="B1445" s="52" t="s">
        <v>21</v>
      </c>
      <c r="C1445" s="53">
        <v>0</v>
      </c>
      <c r="D1445" s="53">
        <v>0</v>
      </c>
      <c r="E1445" s="53">
        <v>0</v>
      </c>
      <c r="F1445" s="53">
        <v>1</v>
      </c>
      <c r="G1445" s="53">
        <v>0</v>
      </c>
      <c r="H1445" s="53">
        <v>0</v>
      </c>
      <c r="I1445" s="53">
        <v>0</v>
      </c>
      <c r="J1445" s="53">
        <v>0</v>
      </c>
      <c r="K1445" s="53">
        <v>0</v>
      </c>
      <c r="L1445" s="53">
        <v>0</v>
      </c>
      <c r="M1445" s="53">
        <v>0</v>
      </c>
      <c r="N1445" s="53">
        <v>0</v>
      </c>
      <c r="O1445" s="53">
        <v>3</v>
      </c>
      <c r="P1445" s="53">
        <v>0</v>
      </c>
      <c r="Q1445" s="53">
        <v>3</v>
      </c>
      <c r="R1445" s="53">
        <v>0</v>
      </c>
      <c r="S1445" s="53">
        <v>0</v>
      </c>
      <c r="T1445" s="11">
        <f>SUM(C1445:S1445)</f>
        <v>7</v>
      </c>
    </row>
    <row r="1446" spans="1:20" ht="18" customHeight="1">
      <c r="A1446" s="105"/>
      <c r="B1446" s="52" t="s">
        <v>24</v>
      </c>
      <c r="C1446" s="61">
        <v>0</v>
      </c>
      <c r="D1446" s="53">
        <v>0</v>
      </c>
      <c r="E1446" s="53">
        <v>0</v>
      </c>
      <c r="F1446" s="53">
        <v>1</v>
      </c>
      <c r="G1446" s="53">
        <v>0</v>
      </c>
      <c r="H1446" s="53">
        <v>0</v>
      </c>
      <c r="I1446" s="53">
        <v>0</v>
      </c>
      <c r="J1446" s="53">
        <v>0</v>
      </c>
      <c r="K1446" s="53">
        <v>0</v>
      </c>
      <c r="L1446" s="53">
        <v>0</v>
      </c>
      <c r="M1446" s="53">
        <v>0</v>
      </c>
      <c r="N1446" s="53">
        <v>0</v>
      </c>
      <c r="O1446" s="53">
        <v>4</v>
      </c>
      <c r="P1446" s="53">
        <v>0</v>
      </c>
      <c r="Q1446" s="53">
        <v>3</v>
      </c>
      <c r="R1446" s="53">
        <v>0</v>
      </c>
      <c r="S1446" s="53">
        <v>0</v>
      </c>
      <c r="T1446" s="11">
        <f>SUM(C1446:S1446)</f>
        <v>8</v>
      </c>
    </row>
    <row r="1447" spans="1:20" ht="18" customHeight="1">
      <c r="A1447" s="105"/>
      <c r="B1447" s="52" t="s">
        <v>25</v>
      </c>
      <c r="C1447" s="53">
        <v>0</v>
      </c>
      <c r="D1447" s="53">
        <v>0</v>
      </c>
      <c r="E1447" s="53">
        <v>0</v>
      </c>
      <c r="F1447" s="53">
        <v>0</v>
      </c>
      <c r="G1447" s="53">
        <v>0</v>
      </c>
      <c r="H1447" s="53">
        <v>0</v>
      </c>
      <c r="I1447" s="53">
        <v>0</v>
      </c>
      <c r="J1447" s="53">
        <v>0</v>
      </c>
      <c r="K1447" s="53">
        <v>0</v>
      </c>
      <c r="L1447" s="53">
        <v>0</v>
      </c>
      <c r="M1447" s="53">
        <v>0</v>
      </c>
      <c r="N1447" s="53">
        <v>0</v>
      </c>
      <c r="O1447" s="53">
        <v>0</v>
      </c>
      <c r="P1447" s="53">
        <v>0</v>
      </c>
      <c r="Q1447" s="53">
        <v>0</v>
      </c>
      <c r="R1447" s="53">
        <v>0</v>
      </c>
      <c r="S1447" s="53">
        <v>0</v>
      </c>
      <c r="T1447" s="11">
        <f>SUM(C1447:S1447)</f>
        <v>0</v>
      </c>
    </row>
    <row r="1448" spans="1:20" ht="18" customHeight="1">
      <c r="A1448" s="105"/>
      <c r="B1448" s="52" t="s">
        <v>26</v>
      </c>
      <c r="C1448" s="36" t="str">
        <f>IF(C1446+C1447&gt;0, C1447/(C1446+C1447), "-")</f>
        <v>-</v>
      </c>
      <c r="D1448" s="36" t="str">
        <f t="shared" ref="D1448:T1448" si="515">IF(D1446+D1447&gt;0, D1447/(D1446+D1447), "-")</f>
        <v>-</v>
      </c>
      <c r="E1448" s="36" t="str">
        <f t="shared" si="515"/>
        <v>-</v>
      </c>
      <c r="F1448" s="36">
        <f t="shared" si="515"/>
        <v>0</v>
      </c>
      <c r="G1448" s="36" t="str">
        <f t="shared" si="515"/>
        <v>-</v>
      </c>
      <c r="H1448" s="36" t="str">
        <f t="shared" si="515"/>
        <v>-</v>
      </c>
      <c r="I1448" s="36" t="str">
        <f t="shared" si="515"/>
        <v>-</v>
      </c>
      <c r="J1448" s="36" t="str">
        <f t="shared" si="515"/>
        <v>-</v>
      </c>
      <c r="K1448" s="36" t="str">
        <f t="shared" si="515"/>
        <v>-</v>
      </c>
      <c r="L1448" s="36" t="str">
        <f t="shared" si="515"/>
        <v>-</v>
      </c>
      <c r="M1448" s="36" t="str">
        <f t="shared" si="515"/>
        <v>-</v>
      </c>
      <c r="N1448" s="36" t="str">
        <f t="shared" si="515"/>
        <v>-</v>
      </c>
      <c r="O1448" s="36">
        <f t="shared" si="515"/>
        <v>0</v>
      </c>
      <c r="P1448" s="36" t="str">
        <f t="shared" si="515"/>
        <v>-</v>
      </c>
      <c r="Q1448" s="36">
        <f t="shared" si="515"/>
        <v>0</v>
      </c>
      <c r="R1448" s="36" t="str">
        <f t="shared" si="515"/>
        <v>-</v>
      </c>
      <c r="S1448" s="36" t="str">
        <f t="shared" si="515"/>
        <v>-</v>
      </c>
      <c r="T1448" s="40">
        <f t="shared" si="515"/>
        <v>0</v>
      </c>
    </row>
    <row r="1449" spans="1:20" ht="18" customHeight="1">
      <c r="A1449" s="105"/>
      <c r="B1449" s="52" t="s">
        <v>22</v>
      </c>
      <c r="C1449" s="53">
        <v>0</v>
      </c>
      <c r="D1449" s="53">
        <v>0</v>
      </c>
      <c r="E1449" s="53">
        <v>0</v>
      </c>
      <c r="F1449" s="54">
        <v>1</v>
      </c>
      <c r="G1449" s="53">
        <v>0</v>
      </c>
      <c r="H1449" s="53">
        <v>0</v>
      </c>
      <c r="I1449" s="53">
        <v>0</v>
      </c>
      <c r="J1449" s="53">
        <v>0</v>
      </c>
      <c r="K1449" s="53">
        <v>0</v>
      </c>
      <c r="L1449" s="53">
        <v>0</v>
      </c>
      <c r="M1449" s="53">
        <v>0</v>
      </c>
      <c r="N1449" s="53">
        <v>0</v>
      </c>
      <c r="O1449" s="53">
        <v>1</v>
      </c>
      <c r="P1449" s="53">
        <v>0</v>
      </c>
      <c r="Q1449" s="53">
        <v>1</v>
      </c>
      <c r="R1449" s="53">
        <v>0</v>
      </c>
      <c r="S1449" s="53">
        <v>0</v>
      </c>
      <c r="T1449" s="11">
        <f>SUM(C1449:S1449)</f>
        <v>3</v>
      </c>
    </row>
    <row r="1450" spans="1:20" ht="18" customHeight="1">
      <c r="A1450" s="105"/>
      <c r="B1450" s="52" t="s">
        <v>23</v>
      </c>
      <c r="C1450" s="37" t="str">
        <f>IF(C1449&gt;0,(C1444+C1445)/C1449, "-")</f>
        <v>-</v>
      </c>
      <c r="D1450" s="37" t="str">
        <f t="shared" ref="D1450:S1450" si="516">IF(D1449&gt;0,(D1444+D1445)/D1449, "-")</f>
        <v>-</v>
      </c>
      <c r="E1450" s="37" t="str">
        <f t="shared" si="516"/>
        <v>-</v>
      </c>
      <c r="F1450" s="37">
        <f t="shared" si="516"/>
        <v>1</v>
      </c>
      <c r="G1450" s="37" t="str">
        <f t="shared" si="516"/>
        <v>-</v>
      </c>
      <c r="H1450" s="37" t="str">
        <f t="shared" si="516"/>
        <v>-</v>
      </c>
      <c r="I1450" s="37" t="str">
        <f t="shared" si="516"/>
        <v>-</v>
      </c>
      <c r="J1450" s="37" t="str">
        <f t="shared" si="516"/>
        <v>-</v>
      </c>
      <c r="K1450" s="37" t="str">
        <f t="shared" si="516"/>
        <v>-</v>
      </c>
      <c r="L1450" s="37" t="str">
        <f t="shared" si="516"/>
        <v>-</v>
      </c>
      <c r="M1450" s="37" t="str">
        <f t="shared" si="516"/>
        <v>-</v>
      </c>
      <c r="N1450" s="37" t="str">
        <f t="shared" si="516"/>
        <v>-</v>
      </c>
      <c r="O1450" s="37">
        <f t="shared" si="516"/>
        <v>4</v>
      </c>
      <c r="P1450" s="37" t="str">
        <f t="shared" si="516"/>
        <v>-</v>
      </c>
      <c r="Q1450" s="37">
        <f t="shared" si="516"/>
        <v>3</v>
      </c>
      <c r="R1450" s="37" t="str">
        <f t="shared" si="516"/>
        <v>-</v>
      </c>
      <c r="S1450" s="37" t="str">
        <f t="shared" si="516"/>
        <v>-</v>
      </c>
      <c r="T1450" s="44">
        <f>IF(T1449&gt;0,(T1444+T1445)/T1449, "-")</f>
        <v>2.6666666666666665</v>
      </c>
    </row>
    <row r="1451" spans="1:20" ht="18" customHeight="1">
      <c r="A1451" s="106"/>
      <c r="B1451" s="52" t="s">
        <v>44</v>
      </c>
      <c r="C1451" s="57" t="s">
        <v>43</v>
      </c>
      <c r="D1451" s="58" t="s">
        <v>39</v>
      </c>
      <c r="E1451" s="57" t="s">
        <v>43</v>
      </c>
      <c r="F1451" s="58">
        <v>0</v>
      </c>
      <c r="G1451" s="57" t="s">
        <v>43</v>
      </c>
      <c r="H1451" s="57" t="s">
        <v>43</v>
      </c>
      <c r="I1451" s="58" t="s">
        <v>39</v>
      </c>
      <c r="J1451" s="57" t="s">
        <v>43</v>
      </c>
      <c r="K1451" s="58" t="s">
        <v>39</v>
      </c>
      <c r="L1451" s="57" t="s">
        <v>43</v>
      </c>
      <c r="M1451" s="57" t="s">
        <v>43</v>
      </c>
      <c r="N1451" s="57" t="s">
        <v>43</v>
      </c>
      <c r="O1451" s="58">
        <v>1</v>
      </c>
      <c r="P1451" s="57" t="s">
        <v>43</v>
      </c>
      <c r="Q1451" s="58">
        <v>1</v>
      </c>
      <c r="R1451" s="57" t="s">
        <v>43</v>
      </c>
      <c r="S1451" s="57" t="s">
        <v>43</v>
      </c>
      <c r="T1451" s="59">
        <v>0.66669999999999996</v>
      </c>
    </row>
    <row r="1452" spans="1:20" ht="18" customHeight="1">
      <c r="A1452" s="104">
        <v>44815</v>
      </c>
      <c r="B1452" s="50" t="s">
        <v>20</v>
      </c>
      <c r="C1452" s="51">
        <v>0</v>
      </c>
      <c r="D1452" s="51">
        <v>0</v>
      </c>
      <c r="E1452" s="51">
        <v>0</v>
      </c>
      <c r="F1452" s="51">
        <v>0</v>
      </c>
      <c r="G1452" s="51">
        <v>0</v>
      </c>
      <c r="H1452" s="51">
        <v>0</v>
      </c>
      <c r="I1452" s="51">
        <v>0</v>
      </c>
      <c r="J1452" s="51">
        <v>0</v>
      </c>
      <c r="K1452" s="51">
        <v>0</v>
      </c>
      <c r="L1452" s="51">
        <v>0</v>
      </c>
      <c r="M1452" s="51">
        <v>0</v>
      </c>
      <c r="N1452" s="51">
        <v>0</v>
      </c>
      <c r="O1452" s="51">
        <v>0</v>
      </c>
      <c r="P1452" s="51">
        <v>0</v>
      </c>
      <c r="Q1452" s="51">
        <v>0</v>
      </c>
      <c r="R1452" s="51">
        <v>0</v>
      </c>
      <c r="S1452" s="51">
        <v>0</v>
      </c>
      <c r="T1452" s="11">
        <f>SUM(C1452:S1452)</f>
        <v>0</v>
      </c>
    </row>
    <row r="1453" spans="1:20" ht="18" customHeight="1">
      <c r="A1453" s="105"/>
      <c r="B1453" s="52" t="s">
        <v>21</v>
      </c>
      <c r="C1453" s="53">
        <v>0</v>
      </c>
      <c r="D1453" s="53">
        <v>0</v>
      </c>
      <c r="E1453" s="53">
        <v>0</v>
      </c>
      <c r="F1453" s="53">
        <v>0</v>
      </c>
      <c r="G1453" s="53">
        <v>1</v>
      </c>
      <c r="H1453" s="53">
        <v>0</v>
      </c>
      <c r="I1453" s="53">
        <v>0</v>
      </c>
      <c r="J1453" s="53">
        <v>0</v>
      </c>
      <c r="K1453" s="53">
        <v>0</v>
      </c>
      <c r="L1453" s="53">
        <v>0</v>
      </c>
      <c r="M1453" s="53">
        <v>1</v>
      </c>
      <c r="N1453" s="53">
        <v>0</v>
      </c>
      <c r="O1453" s="53">
        <v>1</v>
      </c>
      <c r="P1453" s="53">
        <v>0</v>
      </c>
      <c r="Q1453" s="53">
        <v>0</v>
      </c>
      <c r="R1453" s="53">
        <v>0</v>
      </c>
      <c r="S1453" s="53">
        <v>0</v>
      </c>
      <c r="T1453" s="11">
        <f>SUM(C1453:S1453)</f>
        <v>3</v>
      </c>
    </row>
    <row r="1454" spans="1:20" ht="18" customHeight="1">
      <c r="A1454" s="105"/>
      <c r="B1454" s="52" t="s">
        <v>24</v>
      </c>
      <c r="C1454" s="61">
        <v>0</v>
      </c>
      <c r="D1454" s="53">
        <v>0</v>
      </c>
      <c r="E1454" s="53">
        <v>0</v>
      </c>
      <c r="F1454" s="53">
        <v>0</v>
      </c>
      <c r="G1454" s="53">
        <v>1</v>
      </c>
      <c r="H1454" s="53">
        <v>0</v>
      </c>
      <c r="I1454" s="53">
        <v>0</v>
      </c>
      <c r="J1454" s="53">
        <v>0</v>
      </c>
      <c r="K1454" s="53">
        <v>0</v>
      </c>
      <c r="L1454" s="53">
        <v>0</v>
      </c>
      <c r="M1454" s="53">
        <v>1</v>
      </c>
      <c r="N1454" s="53">
        <v>0</v>
      </c>
      <c r="O1454" s="53">
        <v>1</v>
      </c>
      <c r="P1454" s="53">
        <v>0</v>
      </c>
      <c r="Q1454" s="53">
        <v>0</v>
      </c>
      <c r="R1454" s="53">
        <v>0</v>
      </c>
      <c r="S1454" s="53">
        <v>0</v>
      </c>
      <c r="T1454" s="11">
        <f>SUM(C1454:S1454)</f>
        <v>3</v>
      </c>
    </row>
    <row r="1455" spans="1:20" ht="18" customHeight="1">
      <c r="A1455" s="105"/>
      <c r="B1455" s="52" t="s">
        <v>25</v>
      </c>
      <c r="C1455" s="53">
        <v>0</v>
      </c>
      <c r="D1455" s="53">
        <v>0</v>
      </c>
      <c r="E1455" s="53">
        <v>0</v>
      </c>
      <c r="F1455" s="53">
        <v>0</v>
      </c>
      <c r="G1455" s="53">
        <v>0</v>
      </c>
      <c r="H1455" s="53">
        <v>0</v>
      </c>
      <c r="I1455" s="53">
        <v>0</v>
      </c>
      <c r="J1455" s="53">
        <v>0</v>
      </c>
      <c r="K1455" s="53">
        <v>0</v>
      </c>
      <c r="L1455" s="53">
        <v>0</v>
      </c>
      <c r="M1455" s="53">
        <v>0</v>
      </c>
      <c r="N1455" s="53">
        <v>0</v>
      </c>
      <c r="O1455" s="53">
        <v>0</v>
      </c>
      <c r="P1455" s="53">
        <v>0</v>
      </c>
      <c r="Q1455" s="53">
        <v>0</v>
      </c>
      <c r="R1455" s="53">
        <v>0</v>
      </c>
      <c r="S1455" s="53">
        <v>0</v>
      </c>
      <c r="T1455" s="11">
        <f>SUM(C1455:S1455)</f>
        <v>0</v>
      </c>
    </row>
    <row r="1456" spans="1:20" ht="18" customHeight="1">
      <c r="A1456" s="105"/>
      <c r="B1456" s="52" t="s">
        <v>26</v>
      </c>
      <c r="C1456" s="36" t="str">
        <f>IF(C1454+C1455&gt;0, C1455/(C1454+C1455), "-")</f>
        <v>-</v>
      </c>
      <c r="D1456" s="36" t="str">
        <f t="shared" ref="D1456:T1456" si="517">IF(D1454+D1455&gt;0, D1455/(D1454+D1455), "-")</f>
        <v>-</v>
      </c>
      <c r="E1456" s="36" t="str">
        <f t="shared" si="517"/>
        <v>-</v>
      </c>
      <c r="F1456" s="36" t="str">
        <f t="shared" si="517"/>
        <v>-</v>
      </c>
      <c r="G1456" s="36">
        <f t="shared" si="517"/>
        <v>0</v>
      </c>
      <c r="H1456" s="36" t="str">
        <f t="shared" si="517"/>
        <v>-</v>
      </c>
      <c r="I1456" s="36" t="str">
        <f t="shared" si="517"/>
        <v>-</v>
      </c>
      <c r="J1456" s="36" t="str">
        <f t="shared" si="517"/>
        <v>-</v>
      </c>
      <c r="K1456" s="36" t="str">
        <f t="shared" si="517"/>
        <v>-</v>
      </c>
      <c r="L1456" s="36" t="str">
        <f t="shared" si="517"/>
        <v>-</v>
      </c>
      <c r="M1456" s="36">
        <f t="shared" si="517"/>
        <v>0</v>
      </c>
      <c r="N1456" s="36" t="str">
        <f t="shared" si="517"/>
        <v>-</v>
      </c>
      <c r="O1456" s="36">
        <f t="shared" si="517"/>
        <v>0</v>
      </c>
      <c r="P1456" s="36" t="str">
        <f t="shared" si="517"/>
        <v>-</v>
      </c>
      <c r="Q1456" s="36" t="str">
        <f t="shared" si="517"/>
        <v>-</v>
      </c>
      <c r="R1456" s="36" t="str">
        <f t="shared" si="517"/>
        <v>-</v>
      </c>
      <c r="S1456" s="36" t="str">
        <f t="shared" si="517"/>
        <v>-</v>
      </c>
      <c r="T1456" s="40">
        <f t="shared" si="517"/>
        <v>0</v>
      </c>
    </row>
    <row r="1457" spans="1:20" ht="18" customHeight="1">
      <c r="A1457" s="105"/>
      <c r="B1457" s="52" t="s">
        <v>22</v>
      </c>
      <c r="C1457" s="53">
        <v>0</v>
      </c>
      <c r="D1457" s="53">
        <v>0</v>
      </c>
      <c r="E1457" s="53">
        <v>0</v>
      </c>
      <c r="F1457" s="54">
        <v>0</v>
      </c>
      <c r="G1457" s="53">
        <v>1</v>
      </c>
      <c r="H1457" s="53">
        <v>0</v>
      </c>
      <c r="I1457" s="53">
        <v>0</v>
      </c>
      <c r="J1457" s="53">
        <v>0</v>
      </c>
      <c r="K1457" s="53">
        <v>0</v>
      </c>
      <c r="L1457" s="53">
        <v>0</v>
      </c>
      <c r="M1457" s="53">
        <v>1</v>
      </c>
      <c r="N1457" s="53">
        <v>0</v>
      </c>
      <c r="O1457" s="53">
        <v>1</v>
      </c>
      <c r="P1457" s="53">
        <v>0</v>
      </c>
      <c r="Q1457" s="53">
        <v>0</v>
      </c>
      <c r="R1457" s="53">
        <v>0</v>
      </c>
      <c r="S1457" s="53">
        <v>0</v>
      </c>
      <c r="T1457" s="11">
        <f>SUM(C1457:S1457)</f>
        <v>3</v>
      </c>
    </row>
    <row r="1458" spans="1:20" ht="18" customHeight="1">
      <c r="A1458" s="105"/>
      <c r="B1458" s="52" t="s">
        <v>23</v>
      </c>
      <c r="C1458" s="37" t="str">
        <f>IF(C1457&gt;0,(C1452+C1453)/C1457, "-")</f>
        <v>-</v>
      </c>
      <c r="D1458" s="37" t="str">
        <f t="shared" ref="D1458:S1458" si="518">IF(D1457&gt;0,(D1452+D1453)/D1457, "-")</f>
        <v>-</v>
      </c>
      <c r="E1458" s="37" t="str">
        <f t="shared" si="518"/>
        <v>-</v>
      </c>
      <c r="F1458" s="37" t="str">
        <f t="shared" si="518"/>
        <v>-</v>
      </c>
      <c r="G1458" s="37">
        <f t="shared" si="518"/>
        <v>1</v>
      </c>
      <c r="H1458" s="37" t="str">
        <f t="shared" si="518"/>
        <v>-</v>
      </c>
      <c r="I1458" s="37" t="str">
        <f t="shared" si="518"/>
        <v>-</v>
      </c>
      <c r="J1458" s="37" t="str">
        <f t="shared" si="518"/>
        <v>-</v>
      </c>
      <c r="K1458" s="37" t="str">
        <f t="shared" si="518"/>
        <v>-</v>
      </c>
      <c r="L1458" s="37" t="str">
        <f t="shared" si="518"/>
        <v>-</v>
      </c>
      <c r="M1458" s="37">
        <f t="shared" si="518"/>
        <v>1</v>
      </c>
      <c r="N1458" s="37" t="str">
        <f t="shared" si="518"/>
        <v>-</v>
      </c>
      <c r="O1458" s="37">
        <f t="shared" si="518"/>
        <v>1</v>
      </c>
      <c r="P1458" s="37" t="str">
        <f t="shared" si="518"/>
        <v>-</v>
      </c>
      <c r="Q1458" s="37" t="str">
        <f t="shared" si="518"/>
        <v>-</v>
      </c>
      <c r="R1458" s="37" t="str">
        <f t="shared" si="518"/>
        <v>-</v>
      </c>
      <c r="S1458" s="37" t="str">
        <f t="shared" si="518"/>
        <v>-</v>
      </c>
      <c r="T1458" s="44">
        <f>IF(T1457&gt;0,(T1452+T1453)/T1457, "-")</f>
        <v>1</v>
      </c>
    </row>
    <row r="1459" spans="1:20" ht="18" customHeight="1">
      <c r="A1459" s="106"/>
      <c r="B1459" s="52" t="s">
        <v>44</v>
      </c>
      <c r="C1459" s="57" t="s">
        <v>43</v>
      </c>
      <c r="D1459" s="58" t="s">
        <v>39</v>
      </c>
      <c r="E1459" s="57" t="s">
        <v>43</v>
      </c>
      <c r="F1459" s="57" t="s">
        <v>43</v>
      </c>
      <c r="G1459" s="58">
        <v>1</v>
      </c>
      <c r="H1459" s="57" t="s">
        <v>43</v>
      </c>
      <c r="I1459" s="58" t="s">
        <v>39</v>
      </c>
      <c r="J1459" s="57" t="s">
        <v>43</v>
      </c>
      <c r="K1459" s="58" t="s">
        <v>39</v>
      </c>
      <c r="L1459" s="57" t="s">
        <v>43</v>
      </c>
      <c r="M1459" s="58">
        <v>1</v>
      </c>
      <c r="N1459" s="57" t="s">
        <v>43</v>
      </c>
      <c r="O1459" s="58">
        <v>1</v>
      </c>
      <c r="P1459" s="57" t="s">
        <v>43</v>
      </c>
      <c r="Q1459" s="57" t="s">
        <v>43</v>
      </c>
      <c r="R1459" s="57" t="s">
        <v>43</v>
      </c>
      <c r="S1459" s="57" t="s">
        <v>43</v>
      </c>
      <c r="T1459" s="59">
        <v>1</v>
      </c>
    </row>
    <row r="1460" spans="1:20" ht="18" customHeight="1">
      <c r="A1460" s="104">
        <v>44816</v>
      </c>
      <c r="B1460" s="50" t="s">
        <v>20</v>
      </c>
      <c r="C1460" s="51">
        <v>0</v>
      </c>
      <c r="D1460" s="51">
        <v>0</v>
      </c>
      <c r="E1460" s="51">
        <v>0</v>
      </c>
      <c r="F1460" s="51">
        <v>0</v>
      </c>
      <c r="G1460" s="51">
        <v>0</v>
      </c>
      <c r="H1460" s="51">
        <v>0</v>
      </c>
      <c r="I1460" s="51">
        <v>0</v>
      </c>
      <c r="J1460" s="51">
        <v>0</v>
      </c>
      <c r="K1460" s="51">
        <v>0</v>
      </c>
      <c r="L1460" s="51">
        <v>0</v>
      </c>
      <c r="M1460" s="51">
        <v>0</v>
      </c>
      <c r="N1460" s="51">
        <v>0</v>
      </c>
      <c r="O1460" s="51">
        <v>0</v>
      </c>
      <c r="P1460" s="51">
        <v>0</v>
      </c>
      <c r="Q1460" s="51">
        <v>0</v>
      </c>
      <c r="R1460" s="51">
        <v>0</v>
      </c>
      <c r="S1460" s="51">
        <v>0</v>
      </c>
      <c r="T1460" s="11">
        <f>SUM(C1460:S1460)</f>
        <v>0</v>
      </c>
    </row>
    <row r="1461" spans="1:20" ht="18" customHeight="1">
      <c r="A1461" s="105"/>
      <c r="B1461" s="52" t="s">
        <v>21</v>
      </c>
      <c r="C1461" s="53">
        <v>0</v>
      </c>
      <c r="D1461" s="53">
        <v>0</v>
      </c>
      <c r="E1461" s="53">
        <v>0</v>
      </c>
      <c r="F1461" s="53">
        <v>0</v>
      </c>
      <c r="G1461" s="53">
        <v>0</v>
      </c>
      <c r="H1461" s="53">
        <v>0</v>
      </c>
      <c r="I1461" s="53">
        <v>0</v>
      </c>
      <c r="J1461" s="53">
        <v>0</v>
      </c>
      <c r="K1461" s="53">
        <v>0</v>
      </c>
      <c r="L1461" s="53">
        <v>0</v>
      </c>
      <c r="M1461" s="53">
        <v>0</v>
      </c>
      <c r="N1461" s="53">
        <v>0</v>
      </c>
      <c r="O1461" s="53">
        <v>0</v>
      </c>
      <c r="P1461" s="53">
        <v>0</v>
      </c>
      <c r="Q1461" s="53">
        <v>0</v>
      </c>
      <c r="R1461" s="53">
        <v>0</v>
      </c>
      <c r="S1461" s="53">
        <v>0</v>
      </c>
      <c r="T1461" s="11">
        <f>SUM(C1461:S1461)</f>
        <v>0</v>
      </c>
    </row>
    <row r="1462" spans="1:20" ht="18" customHeight="1">
      <c r="A1462" s="105"/>
      <c r="B1462" s="52" t="s">
        <v>24</v>
      </c>
      <c r="C1462" s="61">
        <v>0</v>
      </c>
      <c r="D1462" s="53">
        <v>0</v>
      </c>
      <c r="E1462" s="53">
        <v>0</v>
      </c>
      <c r="F1462" s="53">
        <v>0</v>
      </c>
      <c r="G1462" s="53">
        <v>0</v>
      </c>
      <c r="H1462" s="53">
        <v>0</v>
      </c>
      <c r="I1462" s="53">
        <v>0</v>
      </c>
      <c r="J1462" s="53">
        <v>0</v>
      </c>
      <c r="K1462" s="53">
        <v>0</v>
      </c>
      <c r="L1462" s="53">
        <v>0</v>
      </c>
      <c r="M1462" s="53">
        <v>0</v>
      </c>
      <c r="N1462" s="53">
        <v>0</v>
      </c>
      <c r="O1462" s="53">
        <v>0</v>
      </c>
      <c r="P1462" s="53">
        <v>0</v>
      </c>
      <c r="Q1462" s="53">
        <v>0</v>
      </c>
      <c r="R1462" s="53">
        <v>0</v>
      </c>
      <c r="S1462" s="53">
        <v>0</v>
      </c>
      <c r="T1462" s="11">
        <f>SUM(C1462:S1462)</f>
        <v>0</v>
      </c>
    </row>
    <row r="1463" spans="1:20" ht="18" customHeight="1">
      <c r="A1463" s="105"/>
      <c r="B1463" s="52" t="s">
        <v>25</v>
      </c>
      <c r="C1463" s="53">
        <v>0</v>
      </c>
      <c r="D1463" s="53">
        <v>0</v>
      </c>
      <c r="E1463" s="53">
        <v>0</v>
      </c>
      <c r="F1463" s="53">
        <v>0</v>
      </c>
      <c r="G1463" s="53">
        <v>0</v>
      </c>
      <c r="H1463" s="53">
        <v>0</v>
      </c>
      <c r="I1463" s="53">
        <v>0</v>
      </c>
      <c r="J1463" s="53">
        <v>0</v>
      </c>
      <c r="K1463" s="53">
        <v>0</v>
      </c>
      <c r="L1463" s="53">
        <v>0</v>
      </c>
      <c r="M1463" s="53">
        <v>0</v>
      </c>
      <c r="N1463" s="53">
        <v>0</v>
      </c>
      <c r="O1463" s="53">
        <v>0</v>
      </c>
      <c r="P1463" s="53">
        <v>0</v>
      </c>
      <c r="Q1463" s="53">
        <v>0</v>
      </c>
      <c r="R1463" s="53">
        <v>0</v>
      </c>
      <c r="S1463" s="53">
        <v>0</v>
      </c>
      <c r="T1463" s="11">
        <f>SUM(C1463:S1463)</f>
        <v>0</v>
      </c>
    </row>
    <row r="1464" spans="1:20" ht="18" customHeight="1">
      <c r="A1464" s="105"/>
      <c r="B1464" s="52" t="s">
        <v>26</v>
      </c>
      <c r="C1464" s="36" t="str">
        <f>IF(C1462+C1463&gt;0, C1463/(C1462+C1463), "-")</f>
        <v>-</v>
      </c>
      <c r="D1464" s="36" t="str">
        <f t="shared" ref="D1464:T1464" si="519">IF(D1462+D1463&gt;0, D1463/(D1462+D1463), "-")</f>
        <v>-</v>
      </c>
      <c r="E1464" s="36" t="str">
        <f t="shared" si="519"/>
        <v>-</v>
      </c>
      <c r="F1464" s="36" t="str">
        <f t="shared" si="519"/>
        <v>-</v>
      </c>
      <c r="G1464" s="36" t="str">
        <f t="shared" si="519"/>
        <v>-</v>
      </c>
      <c r="H1464" s="36" t="str">
        <f t="shared" si="519"/>
        <v>-</v>
      </c>
      <c r="I1464" s="36" t="str">
        <f t="shared" si="519"/>
        <v>-</v>
      </c>
      <c r="J1464" s="36" t="str">
        <f t="shared" si="519"/>
        <v>-</v>
      </c>
      <c r="K1464" s="36" t="str">
        <f t="shared" si="519"/>
        <v>-</v>
      </c>
      <c r="L1464" s="36" t="str">
        <f t="shared" si="519"/>
        <v>-</v>
      </c>
      <c r="M1464" s="36" t="str">
        <f t="shared" si="519"/>
        <v>-</v>
      </c>
      <c r="N1464" s="36" t="str">
        <f t="shared" si="519"/>
        <v>-</v>
      </c>
      <c r="O1464" s="36" t="str">
        <f t="shared" si="519"/>
        <v>-</v>
      </c>
      <c r="P1464" s="36" t="str">
        <f t="shared" si="519"/>
        <v>-</v>
      </c>
      <c r="Q1464" s="36" t="str">
        <f t="shared" si="519"/>
        <v>-</v>
      </c>
      <c r="R1464" s="36" t="str">
        <f t="shared" si="519"/>
        <v>-</v>
      </c>
      <c r="S1464" s="36" t="str">
        <f t="shared" si="519"/>
        <v>-</v>
      </c>
      <c r="T1464" s="40" t="str">
        <f t="shared" si="519"/>
        <v>-</v>
      </c>
    </row>
    <row r="1465" spans="1:20" ht="18" customHeight="1">
      <c r="A1465" s="105"/>
      <c r="B1465" s="52" t="s">
        <v>22</v>
      </c>
      <c r="C1465" s="53">
        <v>0</v>
      </c>
      <c r="D1465" s="53">
        <v>0</v>
      </c>
      <c r="E1465" s="53">
        <v>0</v>
      </c>
      <c r="F1465" s="54">
        <v>0</v>
      </c>
      <c r="G1465" s="53">
        <v>0</v>
      </c>
      <c r="H1465" s="53">
        <v>0</v>
      </c>
      <c r="I1465" s="53">
        <v>0</v>
      </c>
      <c r="J1465" s="53">
        <v>0</v>
      </c>
      <c r="K1465" s="53">
        <v>0</v>
      </c>
      <c r="L1465" s="53">
        <v>0</v>
      </c>
      <c r="M1465" s="53">
        <v>0</v>
      </c>
      <c r="N1465" s="53">
        <v>0</v>
      </c>
      <c r="O1465" s="53">
        <v>0</v>
      </c>
      <c r="P1465" s="53">
        <v>0</v>
      </c>
      <c r="Q1465" s="53">
        <v>0</v>
      </c>
      <c r="R1465" s="53">
        <v>0</v>
      </c>
      <c r="S1465" s="53">
        <v>0</v>
      </c>
      <c r="T1465" s="11">
        <f>SUM(C1465:S1465)</f>
        <v>0</v>
      </c>
    </row>
    <row r="1466" spans="1:20" ht="18" customHeight="1">
      <c r="A1466" s="105"/>
      <c r="B1466" s="52" t="s">
        <v>23</v>
      </c>
      <c r="C1466" s="37" t="str">
        <f>IF(C1465&gt;0,(C1460+C1461)/C1465, "-")</f>
        <v>-</v>
      </c>
      <c r="D1466" s="37" t="str">
        <f t="shared" ref="D1466:S1466" si="520">IF(D1465&gt;0,(D1460+D1461)/D1465, "-")</f>
        <v>-</v>
      </c>
      <c r="E1466" s="37" t="str">
        <f t="shared" si="520"/>
        <v>-</v>
      </c>
      <c r="F1466" s="37" t="str">
        <f t="shared" si="520"/>
        <v>-</v>
      </c>
      <c r="G1466" s="37" t="str">
        <f t="shared" si="520"/>
        <v>-</v>
      </c>
      <c r="H1466" s="37" t="str">
        <f t="shared" si="520"/>
        <v>-</v>
      </c>
      <c r="I1466" s="37" t="str">
        <f t="shared" si="520"/>
        <v>-</v>
      </c>
      <c r="J1466" s="37" t="str">
        <f t="shared" si="520"/>
        <v>-</v>
      </c>
      <c r="K1466" s="37" t="str">
        <f t="shared" si="520"/>
        <v>-</v>
      </c>
      <c r="L1466" s="37" t="str">
        <f t="shared" si="520"/>
        <v>-</v>
      </c>
      <c r="M1466" s="37" t="str">
        <f t="shared" si="520"/>
        <v>-</v>
      </c>
      <c r="N1466" s="37" t="str">
        <f t="shared" si="520"/>
        <v>-</v>
      </c>
      <c r="O1466" s="37" t="str">
        <f t="shared" si="520"/>
        <v>-</v>
      </c>
      <c r="P1466" s="37" t="str">
        <f t="shared" si="520"/>
        <v>-</v>
      </c>
      <c r="Q1466" s="37" t="str">
        <f t="shared" si="520"/>
        <v>-</v>
      </c>
      <c r="R1466" s="37" t="str">
        <f t="shared" si="520"/>
        <v>-</v>
      </c>
      <c r="S1466" s="37" t="str">
        <f t="shared" si="520"/>
        <v>-</v>
      </c>
      <c r="T1466" s="44" t="str">
        <f>IF(T1465&gt;0,(T1460+T1461)/T1465, "-")</f>
        <v>-</v>
      </c>
    </row>
    <row r="1467" spans="1:20" ht="18" customHeight="1">
      <c r="A1467" s="106"/>
      <c r="B1467" s="52" t="s">
        <v>44</v>
      </c>
      <c r="C1467" s="57" t="s">
        <v>43</v>
      </c>
      <c r="D1467" s="58" t="s">
        <v>39</v>
      </c>
      <c r="E1467" s="57" t="s">
        <v>43</v>
      </c>
      <c r="F1467" s="57" t="s">
        <v>43</v>
      </c>
      <c r="G1467" s="57" t="s">
        <v>43</v>
      </c>
      <c r="H1467" s="57" t="s">
        <v>43</v>
      </c>
      <c r="I1467" s="58" t="s">
        <v>39</v>
      </c>
      <c r="J1467" s="57" t="s">
        <v>43</v>
      </c>
      <c r="K1467" s="58" t="s">
        <v>39</v>
      </c>
      <c r="L1467" s="57" t="s">
        <v>43</v>
      </c>
      <c r="M1467" s="57" t="s">
        <v>43</v>
      </c>
      <c r="N1467" s="57" t="s">
        <v>43</v>
      </c>
      <c r="O1467" s="57" t="s">
        <v>43</v>
      </c>
      <c r="P1467" s="57" t="s">
        <v>43</v>
      </c>
      <c r="Q1467" s="57" t="s">
        <v>43</v>
      </c>
      <c r="R1467" s="57" t="s">
        <v>43</v>
      </c>
      <c r="S1467" s="57" t="s">
        <v>43</v>
      </c>
      <c r="T1467" s="59" t="s">
        <v>43</v>
      </c>
    </row>
    <row r="1468" spans="1:20" ht="18" customHeight="1">
      <c r="A1468" s="104">
        <v>44817</v>
      </c>
      <c r="B1468" s="50" t="s">
        <v>20</v>
      </c>
      <c r="C1468" s="51">
        <v>0</v>
      </c>
      <c r="D1468" s="51">
        <v>0</v>
      </c>
      <c r="E1468" s="51">
        <v>0</v>
      </c>
      <c r="F1468" s="51">
        <v>0</v>
      </c>
      <c r="G1468" s="51">
        <v>0</v>
      </c>
      <c r="H1468" s="51">
        <v>0</v>
      </c>
      <c r="I1468" s="51">
        <v>0</v>
      </c>
      <c r="J1468" s="51">
        <v>1</v>
      </c>
      <c r="K1468" s="51">
        <v>0</v>
      </c>
      <c r="L1468" s="51">
        <v>0</v>
      </c>
      <c r="M1468" s="51">
        <v>0</v>
      </c>
      <c r="N1468" s="51">
        <v>0</v>
      </c>
      <c r="O1468" s="51">
        <v>0</v>
      </c>
      <c r="P1468" s="51">
        <v>0</v>
      </c>
      <c r="Q1468" s="51">
        <v>0</v>
      </c>
      <c r="R1468" s="51">
        <v>0</v>
      </c>
      <c r="S1468" s="51">
        <v>0</v>
      </c>
      <c r="T1468" s="11">
        <f>SUM(C1468:S1468)</f>
        <v>1</v>
      </c>
    </row>
    <row r="1469" spans="1:20" ht="18" customHeight="1">
      <c r="A1469" s="105"/>
      <c r="B1469" s="52" t="s">
        <v>21</v>
      </c>
      <c r="C1469" s="53">
        <v>0</v>
      </c>
      <c r="D1469" s="53">
        <v>0</v>
      </c>
      <c r="E1469" s="53">
        <v>0</v>
      </c>
      <c r="F1469" s="53">
        <v>0</v>
      </c>
      <c r="G1469" s="53">
        <v>0</v>
      </c>
      <c r="H1469" s="53">
        <v>0</v>
      </c>
      <c r="I1469" s="53">
        <v>0</v>
      </c>
      <c r="J1469" s="53">
        <v>0</v>
      </c>
      <c r="K1469" s="53">
        <v>0</v>
      </c>
      <c r="L1469" s="53">
        <v>0</v>
      </c>
      <c r="M1469" s="53">
        <v>0</v>
      </c>
      <c r="N1469" s="53">
        <v>0</v>
      </c>
      <c r="O1469" s="53">
        <v>0</v>
      </c>
      <c r="P1469" s="53">
        <v>0</v>
      </c>
      <c r="Q1469" s="53">
        <v>0</v>
      </c>
      <c r="R1469" s="53">
        <v>0</v>
      </c>
      <c r="S1469" s="53">
        <v>0</v>
      </c>
      <c r="T1469" s="11">
        <f>SUM(C1469:S1469)</f>
        <v>0</v>
      </c>
    </row>
    <row r="1470" spans="1:20" ht="18" customHeight="1">
      <c r="A1470" s="105"/>
      <c r="B1470" s="52" t="s">
        <v>24</v>
      </c>
      <c r="C1470" s="61">
        <v>0</v>
      </c>
      <c r="D1470" s="53">
        <v>0</v>
      </c>
      <c r="E1470" s="53">
        <v>0</v>
      </c>
      <c r="F1470" s="53">
        <v>0</v>
      </c>
      <c r="G1470" s="53">
        <v>0</v>
      </c>
      <c r="H1470" s="53">
        <v>0</v>
      </c>
      <c r="I1470" s="53">
        <v>0</v>
      </c>
      <c r="J1470" s="53">
        <v>1</v>
      </c>
      <c r="K1470" s="53">
        <v>0</v>
      </c>
      <c r="L1470" s="53">
        <v>0</v>
      </c>
      <c r="M1470" s="53">
        <v>0</v>
      </c>
      <c r="N1470" s="53">
        <v>0</v>
      </c>
      <c r="O1470" s="53">
        <v>0</v>
      </c>
      <c r="P1470" s="53">
        <v>0</v>
      </c>
      <c r="Q1470" s="53">
        <v>0</v>
      </c>
      <c r="R1470" s="53">
        <v>0</v>
      </c>
      <c r="S1470" s="53">
        <v>0</v>
      </c>
      <c r="T1470" s="11">
        <f>SUM(C1470:S1470)</f>
        <v>1</v>
      </c>
    </row>
    <row r="1471" spans="1:20" ht="18" customHeight="1">
      <c r="A1471" s="105"/>
      <c r="B1471" s="52" t="s">
        <v>25</v>
      </c>
      <c r="C1471" s="53">
        <v>0</v>
      </c>
      <c r="D1471" s="53">
        <v>0</v>
      </c>
      <c r="E1471" s="53">
        <v>0</v>
      </c>
      <c r="F1471" s="53">
        <v>0</v>
      </c>
      <c r="G1471" s="53">
        <v>0</v>
      </c>
      <c r="H1471" s="53">
        <v>0</v>
      </c>
      <c r="I1471" s="53">
        <v>0</v>
      </c>
      <c r="J1471" s="53">
        <v>0</v>
      </c>
      <c r="K1471" s="53">
        <v>0</v>
      </c>
      <c r="L1471" s="53">
        <v>0</v>
      </c>
      <c r="M1471" s="53">
        <v>0</v>
      </c>
      <c r="N1471" s="53">
        <v>0</v>
      </c>
      <c r="O1471" s="53">
        <v>0</v>
      </c>
      <c r="P1471" s="53">
        <v>0</v>
      </c>
      <c r="Q1471" s="53">
        <v>0</v>
      </c>
      <c r="R1471" s="53">
        <v>0</v>
      </c>
      <c r="S1471" s="53">
        <v>0</v>
      </c>
      <c r="T1471" s="11">
        <f>SUM(C1471:S1471)</f>
        <v>0</v>
      </c>
    </row>
    <row r="1472" spans="1:20" ht="18" customHeight="1">
      <c r="A1472" s="105"/>
      <c r="B1472" s="52" t="s">
        <v>26</v>
      </c>
      <c r="C1472" s="36" t="str">
        <f>IF(C1470+C1471&gt;0, C1471/(C1470+C1471), "-")</f>
        <v>-</v>
      </c>
      <c r="D1472" s="36" t="str">
        <f t="shared" ref="D1472:T1472" si="521">IF(D1470+D1471&gt;0, D1471/(D1470+D1471), "-")</f>
        <v>-</v>
      </c>
      <c r="E1472" s="36" t="str">
        <f t="shared" si="521"/>
        <v>-</v>
      </c>
      <c r="F1472" s="36" t="str">
        <f t="shared" si="521"/>
        <v>-</v>
      </c>
      <c r="G1472" s="36" t="str">
        <f t="shared" si="521"/>
        <v>-</v>
      </c>
      <c r="H1472" s="36" t="str">
        <f t="shared" si="521"/>
        <v>-</v>
      </c>
      <c r="I1472" s="36" t="str">
        <f t="shared" si="521"/>
        <v>-</v>
      </c>
      <c r="J1472" s="36">
        <f t="shared" si="521"/>
        <v>0</v>
      </c>
      <c r="K1472" s="36" t="str">
        <f t="shared" si="521"/>
        <v>-</v>
      </c>
      <c r="L1472" s="36" t="str">
        <f t="shared" si="521"/>
        <v>-</v>
      </c>
      <c r="M1472" s="36" t="str">
        <f t="shared" si="521"/>
        <v>-</v>
      </c>
      <c r="N1472" s="36" t="str">
        <f t="shared" si="521"/>
        <v>-</v>
      </c>
      <c r="O1472" s="36" t="str">
        <f t="shared" si="521"/>
        <v>-</v>
      </c>
      <c r="P1472" s="36" t="str">
        <f t="shared" si="521"/>
        <v>-</v>
      </c>
      <c r="Q1472" s="36" t="str">
        <f t="shared" si="521"/>
        <v>-</v>
      </c>
      <c r="R1472" s="36" t="str">
        <f t="shared" si="521"/>
        <v>-</v>
      </c>
      <c r="S1472" s="36" t="str">
        <f t="shared" si="521"/>
        <v>-</v>
      </c>
      <c r="T1472" s="40">
        <f t="shared" si="521"/>
        <v>0</v>
      </c>
    </row>
    <row r="1473" spans="1:20" ht="18" customHeight="1">
      <c r="A1473" s="105"/>
      <c r="B1473" s="52" t="s">
        <v>22</v>
      </c>
      <c r="C1473" s="53">
        <v>0</v>
      </c>
      <c r="D1473" s="53">
        <v>0</v>
      </c>
      <c r="E1473" s="53">
        <v>0</v>
      </c>
      <c r="F1473" s="54">
        <v>0</v>
      </c>
      <c r="G1473" s="53">
        <v>0</v>
      </c>
      <c r="H1473" s="53">
        <v>0</v>
      </c>
      <c r="I1473" s="53">
        <v>0</v>
      </c>
      <c r="J1473" s="53">
        <v>1</v>
      </c>
      <c r="K1473" s="53">
        <v>0</v>
      </c>
      <c r="L1473" s="53">
        <v>0</v>
      </c>
      <c r="M1473" s="53">
        <v>0</v>
      </c>
      <c r="N1473" s="53">
        <v>0</v>
      </c>
      <c r="O1473" s="53">
        <v>0</v>
      </c>
      <c r="P1473" s="53">
        <v>0</v>
      </c>
      <c r="Q1473" s="53">
        <v>0</v>
      </c>
      <c r="R1473" s="53">
        <v>0</v>
      </c>
      <c r="S1473" s="53">
        <v>0</v>
      </c>
      <c r="T1473" s="11">
        <f>SUM(C1473:S1473)</f>
        <v>1</v>
      </c>
    </row>
    <row r="1474" spans="1:20" ht="18" customHeight="1">
      <c r="A1474" s="105"/>
      <c r="B1474" s="52" t="s">
        <v>23</v>
      </c>
      <c r="C1474" s="37" t="str">
        <f>IF(C1473&gt;0,(C1468+C1469)/C1473, "-")</f>
        <v>-</v>
      </c>
      <c r="D1474" s="37" t="str">
        <f t="shared" ref="D1474:S1474" si="522">IF(D1473&gt;0,(D1468+D1469)/D1473, "-")</f>
        <v>-</v>
      </c>
      <c r="E1474" s="37" t="str">
        <f t="shared" si="522"/>
        <v>-</v>
      </c>
      <c r="F1474" s="37" t="str">
        <f t="shared" si="522"/>
        <v>-</v>
      </c>
      <c r="G1474" s="37" t="str">
        <f t="shared" si="522"/>
        <v>-</v>
      </c>
      <c r="H1474" s="37" t="str">
        <f t="shared" si="522"/>
        <v>-</v>
      </c>
      <c r="I1474" s="37" t="str">
        <f t="shared" si="522"/>
        <v>-</v>
      </c>
      <c r="J1474" s="37">
        <f t="shared" si="522"/>
        <v>1</v>
      </c>
      <c r="K1474" s="37" t="str">
        <f t="shared" si="522"/>
        <v>-</v>
      </c>
      <c r="L1474" s="37" t="str">
        <f t="shared" si="522"/>
        <v>-</v>
      </c>
      <c r="M1474" s="37" t="str">
        <f t="shared" si="522"/>
        <v>-</v>
      </c>
      <c r="N1474" s="37" t="str">
        <f t="shared" si="522"/>
        <v>-</v>
      </c>
      <c r="O1474" s="37" t="str">
        <f t="shared" si="522"/>
        <v>-</v>
      </c>
      <c r="P1474" s="37" t="str">
        <f t="shared" si="522"/>
        <v>-</v>
      </c>
      <c r="Q1474" s="37" t="str">
        <f t="shared" si="522"/>
        <v>-</v>
      </c>
      <c r="R1474" s="37" t="str">
        <f t="shared" si="522"/>
        <v>-</v>
      </c>
      <c r="S1474" s="37" t="str">
        <f t="shared" si="522"/>
        <v>-</v>
      </c>
      <c r="T1474" s="44">
        <f>IF(T1473&gt;0,(T1468+T1469)/T1473, "-")</f>
        <v>1</v>
      </c>
    </row>
    <row r="1475" spans="1:20" ht="18" customHeight="1">
      <c r="A1475" s="106"/>
      <c r="B1475" s="52" t="s">
        <v>44</v>
      </c>
      <c r="C1475" s="57" t="s">
        <v>43</v>
      </c>
      <c r="D1475" s="58" t="s">
        <v>39</v>
      </c>
      <c r="E1475" s="57" t="s">
        <v>43</v>
      </c>
      <c r="F1475" s="57" t="s">
        <v>43</v>
      </c>
      <c r="G1475" s="57" t="s">
        <v>43</v>
      </c>
      <c r="H1475" s="57" t="s">
        <v>43</v>
      </c>
      <c r="I1475" s="58" t="s">
        <v>39</v>
      </c>
      <c r="J1475" s="58">
        <v>0</v>
      </c>
      <c r="K1475" s="58" t="s">
        <v>39</v>
      </c>
      <c r="L1475" s="57" t="s">
        <v>43</v>
      </c>
      <c r="M1475" s="57" t="s">
        <v>43</v>
      </c>
      <c r="N1475" s="57" t="s">
        <v>43</v>
      </c>
      <c r="O1475" s="57" t="s">
        <v>43</v>
      </c>
      <c r="P1475" s="57" t="s">
        <v>43</v>
      </c>
      <c r="Q1475" s="57" t="s">
        <v>43</v>
      </c>
      <c r="R1475" s="57" t="s">
        <v>43</v>
      </c>
      <c r="S1475" s="57" t="s">
        <v>43</v>
      </c>
      <c r="T1475" s="59">
        <v>0</v>
      </c>
    </row>
    <row r="1476" spans="1:20" ht="18" customHeight="1">
      <c r="A1476" s="104">
        <v>44818</v>
      </c>
      <c r="B1476" s="50" t="s">
        <v>20</v>
      </c>
      <c r="C1476" s="51">
        <v>0</v>
      </c>
      <c r="D1476" s="51">
        <v>0</v>
      </c>
      <c r="E1476" s="51">
        <v>0</v>
      </c>
      <c r="F1476" s="51">
        <v>0</v>
      </c>
      <c r="G1476" s="51">
        <v>0</v>
      </c>
      <c r="H1476" s="51">
        <v>0</v>
      </c>
      <c r="I1476" s="51">
        <v>0</v>
      </c>
      <c r="J1476" s="51">
        <v>0</v>
      </c>
      <c r="K1476" s="51">
        <v>0</v>
      </c>
      <c r="L1476" s="51">
        <v>0</v>
      </c>
      <c r="M1476" s="51">
        <v>0</v>
      </c>
      <c r="N1476" s="51">
        <v>0</v>
      </c>
      <c r="O1476" s="51">
        <v>0</v>
      </c>
      <c r="P1476" s="51">
        <v>0</v>
      </c>
      <c r="Q1476" s="51">
        <v>0</v>
      </c>
      <c r="R1476" s="51">
        <v>0</v>
      </c>
      <c r="S1476" s="51">
        <v>0</v>
      </c>
      <c r="T1476" s="11">
        <f>SUM(C1476:S1476)</f>
        <v>0</v>
      </c>
    </row>
    <row r="1477" spans="1:20" ht="18" customHeight="1">
      <c r="A1477" s="105"/>
      <c r="B1477" s="52" t="s">
        <v>21</v>
      </c>
      <c r="C1477" s="53">
        <v>0</v>
      </c>
      <c r="D1477" s="53">
        <v>0</v>
      </c>
      <c r="E1477" s="53">
        <v>0</v>
      </c>
      <c r="F1477" s="53">
        <v>0</v>
      </c>
      <c r="G1477" s="53">
        <v>0</v>
      </c>
      <c r="H1477" s="53">
        <v>0</v>
      </c>
      <c r="I1477" s="53">
        <v>0</v>
      </c>
      <c r="J1477" s="53">
        <v>0</v>
      </c>
      <c r="K1477" s="53">
        <v>0</v>
      </c>
      <c r="L1477" s="53">
        <v>0</v>
      </c>
      <c r="M1477" s="53">
        <v>0</v>
      </c>
      <c r="N1477" s="53">
        <v>0</v>
      </c>
      <c r="O1477" s="53">
        <v>0</v>
      </c>
      <c r="P1477" s="53">
        <v>0</v>
      </c>
      <c r="Q1477" s="53">
        <v>0</v>
      </c>
      <c r="R1477" s="53">
        <v>0</v>
      </c>
      <c r="S1477" s="53">
        <v>0</v>
      </c>
      <c r="T1477" s="11">
        <f>SUM(C1477:S1477)</f>
        <v>0</v>
      </c>
    </row>
    <row r="1478" spans="1:20" ht="18" customHeight="1">
      <c r="A1478" s="105"/>
      <c r="B1478" s="52" t="s">
        <v>24</v>
      </c>
      <c r="C1478" s="61">
        <v>0</v>
      </c>
      <c r="D1478" s="53">
        <v>0</v>
      </c>
      <c r="E1478" s="53">
        <v>0</v>
      </c>
      <c r="F1478" s="53">
        <v>0</v>
      </c>
      <c r="G1478" s="53">
        <v>0</v>
      </c>
      <c r="H1478" s="53">
        <v>0</v>
      </c>
      <c r="I1478" s="53">
        <v>0</v>
      </c>
      <c r="J1478" s="53">
        <v>0</v>
      </c>
      <c r="K1478" s="53">
        <v>0</v>
      </c>
      <c r="L1478" s="53">
        <v>0</v>
      </c>
      <c r="M1478" s="53">
        <v>0</v>
      </c>
      <c r="N1478" s="53">
        <v>0</v>
      </c>
      <c r="O1478" s="53">
        <v>0</v>
      </c>
      <c r="P1478" s="53">
        <v>0</v>
      </c>
      <c r="Q1478" s="53">
        <v>0</v>
      </c>
      <c r="R1478" s="53">
        <v>0</v>
      </c>
      <c r="S1478" s="53">
        <v>0</v>
      </c>
      <c r="T1478" s="11">
        <f>SUM(C1478:S1478)</f>
        <v>0</v>
      </c>
    </row>
    <row r="1479" spans="1:20" ht="18" customHeight="1">
      <c r="A1479" s="105"/>
      <c r="B1479" s="52" t="s">
        <v>25</v>
      </c>
      <c r="C1479" s="53">
        <v>0</v>
      </c>
      <c r="D1479" s="53">
        <v>0</v>
      </c>
      <c r="E1479" s="53">
        <v>0</v>
      </c>
      <c r="F1479" s="53">
        <v>0</v>
      </c>
      <c r="G1479" s="53">
        <v>0</v>
      </c>
      <c r="H1479" s="53">
        <v>0</v>
      </c>
      <c r="I1479" s="53">
        <v>0</v>
      </c>
      <c r="J1479" s="53">
        <v>0</v>
      </c>
      <c r="K1479" s="53">
        <v>0</v>
      </c>
      <c r="L1479" s="53">
        <v>0</v>
      </c>
      <c r="M1479" s="53">
        <v>0</v>
      </c>
      <c r="N1479" s="53">
        <v>0</v>
      </c>
      <c r="O1479" s="53">
        <v>0</v>
      </c>
      <c r="P1479" s="53">
        <v>0</v>
      </c>
      <c r="Q1479" s="53">
        <v>0</v>
      </c>
      <c r="R1479" s="53">
        <v>0</v>
      </c>
      <c r="S1479" s="53">
        <v>0</v>
      </c>
      <c r="T1479" s="11">
        <f>SUM(C1479:S1479)</f>
        <v>0</v>
      </c>
    </row>
    <row r="1480" spans="1:20" ht="18" customHeight="1">
      <c r="A1480" s="105"/>
      <c r="B1480" s="52" t="s">
        <v>26</v>
      </c>
      <c r="C1480" s="36" t="str">
        <f>IF(C1478+C1479&gt;0, C1479/(C1478+C1479), "-")</f>
        <v>-</v>
      </c>
      <c r="D1480" s="36" t="str">
        <f t="shared" ref="D1480:T1480" si="523">IF(D1478+D1479&gt;0, D1479/(D1478+D1479), "-")</f>
        <v>-</v>
      </c>
      <c r="E1480" s="36" t="str">
        <f t="shared" si="523"/>
        <v>-</v>
      </c>
      <c r="F1480" s="36" t="str">
        <f t="shared" si="523"/>
        <v>-</v>
      </c>
      <c r="G1480" s="36" t="str">
        <f t="shared" si="523"/>
        <v>-</v>
      </c>
      <c r="H1480" s="36" t="str">
        <f t="shared" si="523"/>
        <v>-</v>
      </c>
      <c r="I1480" s="36" t="str">
        <f t="shared" si="523"/>
        <v>-</v>
      </c>
      <c r="J1480" s="36" t="str">
        <f t="shared" si="523"/>
        <v>-</v>
      </c>
      <c r="K1480" s="36" t="str">
        <f t="shared" si="523"/>
        <v>-</v>
      </c>
      <c r="L1480" s="36" t="str">
        <f t="shared" si="523"/>
        <v>-</v>
      </c>
      <c r="M1480" s="36" t="str">
        <f t="shared" si="523"/>
        <v>-</v>
      </c>
      <c r="N1480" s="36" t="str">
        <f t="shared" si="523"/>
        <v>-</v>
      </c>
      <c r="O1480" s="36" t="str">
        <f t="shared" si="523"/>
        <v>-</v>
      </c>
      <c r="P1480" s="36" t="str">
        <f t="shared" si="523"/>
        <v>-</v>
      </c>
      <c r="Q1480" s="36" t="str">
        <f t="shared" si="523"/>
        <v>-</v>
      </c>
      <c r="R1480" s="36" t="str">
        <f t="shared" si="523"/>
        <v>-</v>
      </c>
      <c r="S1480" s="36" t="str">
        <f t="shared" si="523"/>
        <v>-</v>
      </c>
      <c r="T1480" s="40" t="str">
        <f t="shared" si="523"/>
        <v>-</v>
      </c>
    </row>
    <row r="1481" spans="1:20" ht="18" customHeight="1">
      <c r="A1481" s="105"/>
      <c r="B1481" s="52" t="s">
        <v>22</v>
      </c>
      <c r="C1481" s="53">
        <v>0</v>
      </c>
      <c r="D1481" s="53">
        <v>0</v>
      </c>
      <c r="E1481" s="53">
        <v>0</v>
      </c>
      <c r="F1481" s="54">
        <v>0</v>
      </c>
      <c r="G1481" s="53">
        <v>0</v>
      </c>
      <c r="H1481" s="53">
        <v>0</v>
      </c>
      <c r="I1481" s="53">
        <v>0</v>
      </c>
      <c r="J1481" s="53">
        <v>0</v>
      </c>
      <c r="K1481" s="53">
        <v>0</v>
      </c>
      <c r="L1481" s="53">
        <v>0</v>
      </c>
      <c r="M1481" s="53">
        <v>0</v>
      </c>
      <c r="N1481" s="53">
        <v>0</v>
      </c>
      <c r="O1481" s="53">
        <v>0</v>
      </c>
      <c r="P1481" s="53">
        <v>0</v>
      </c>
      <c r="Q1481" s="53">
        <v>0</v>
      </c>
      <c r="R1481" s="53">
        <v>0</v>
      </c>
      <c r="S1481" s="53">
        <v>0</v>
      </c>
      <c r="T1481" s="11">
        <f>SUM(C1481:S1481)</f>
        <v>0</v>
      </c>
    </row>
    <row r="1482" spans="1:20" ht="18" customHeight="1">
      <c r="A1482" s="105"/>
      <c r="B1482" s="52" t="s">
        <v>23</v>
      </c>
      <c r="C1482" s="37" t="str">
        <f>IF(C1481&gt;0,(C1476+C1477)/C1481, "-")</f>
        <v>-</v>
      </c>
      <c r="D1482" s="37" t="str">
        <f t="shared" ref="D1482:S1482" si="524">IF(D1481&gt;0,(D1476+D1477)/D1481, "-")</f>
        <v>-</v>
      </c>
      <c r="E1482" s="37" t="str">
        <f t="shared" si="524"/>
        <v>-</v>
      </c>
      <c r="F1482" s="37" t="str">
        <f t="shared" si="524"/>
        <v>-</v>
      </c>
      <c r="G1482" s="37" t="str">
        <f t="shared" si="524"/>
        <v>-</v>
      </c>
      <c r="H1482" s="37" t="str">
        <f t="shared" si="524"/>
        <v>-</v>
      </c>
      <c r="I1482" s="37" t="str">
        <f t="shared" si="524"/>
        <v>-</v>
      </c>
      <c r="J1482" s="37" t="str">
        <f t="shared" si="524"/>
        <v>-</v>
      </c>
      <c r="K1482" s="37" t="str">
        <f t="shared" si="524"/>
        <v>-</v>
      </c>
      <c r="L1482" s="37" t="str">
        <f t="shared" si="524"/>
        <v>-</v>
      </c>
      <c r="M1482" s="37" t="str">
        <f t="shared" si="524"/>
        <v>-</v>
      </c>
      <c r="N1482" s="37" t="str">
        <f t="shared" si="524"/>
        <v>-</v>
      </c>
      <c r="O1482" s="37" t="str">
        <f t="shared" si="524"/>
        <v>-</v>
      </c>
      <c r="P1482" s="37" t="str">
        <f t="shared" si="524"/>
        <v>-</v>
      </c>
      <c r="Q1482" s="37" t="str">
        <f t="shared" si="524"/>
        <v>-</v>
      </c>
      <c r="R1482" s="37" t="str">
        <f t="shared" si="524"/>
        <v>-</v>
      </c>
      <c r="S1482" s="37" t="str">
        <f t="shared" si="524"/>
        <v>-</v>
      </c>
      <c r="T1482" s="44" t="str">
        <f>IF(T1481&gt;0,(T1476+T1477)/T1481, "-")</f>
        <v>-</v>
      </c>
    </row>
    <row r="1483" spans="1:20" ht="18" customHeight="1">
      <c r="A1483" s="106"/>
      <c r="B1483" s="52" t="s">
        <v>44</v>
      </c>
      <c r="C1483" s="57" t="s">
        <v>43</v>
      </c>
      <c r="D1483" s="58" t="s">
        <v>39</v>
      </c>
      <c r="E1483" s="57" t="s">
        <v>43</v>
      </c>
      <c r="F1483" s="57" t="s">
        <v>43</v>
      </c>
      <c r="G1483" s="57" t="s">
        <v>43</v>
      </c>
      <c r="H1483" s="57" t="s">
        <v>43</v>
      </c>
      <c r="I1483" s="58" t="s">
        <v>39</v>
      </c>
      <c r="J1483" s="58" t="s">
        <v>39</v>
      </c>
      <c r="K1483" s="58" t="s">
        <v>39</v>
      </c>
      <c r="L1483" s="57" t="s">
        <v>43</v>
      </c>
      <c r="M1483" s="57" t="s">
        <v>43</v>
      </c>
      <c r="N1483" s="57" t="s">
        <v>43</v>
      </c>
      <c r="O1483" s="57" t="s">
        <v>43</v>
      </c>
      <c r="P1483" s="57" t="s">
        <v>43</v>
      </c>
      <c r="Q1483" s="57" t="s">
        <v>43</v>
      </c>
      <c r="R1483" s="57" t="s">
        <v>43</v>
      </c>
      <c r="S1483" s="57" t="s">
        <v>43</v>
      </c>
      <c r="T1483" s="59" t="s">
        <v>39</v>
      </c>
    </row>
    <row r="1484" spans="1:20" ht="18" customHeight="1">
      <c r="A1484" s="104">
        <v>44819</v>
      </c>
      <c r="B1484" s="50" t="s">
        <v>20</v>
      </c>
      <c r="C1484" s="51">
        <v>0</v>
      </c>
      <c r="D1484" s="51">
        <v>0</v>
      </c>
      <c r="E1484" s="51">
        <v>0</v>
      </c>
      <c r="F1484" s="51">
        <v>0</v>
      </c>
      <c r="G1484" s="51">
        <v>0</v>
      </c>
      <c r="H1484" s="51">
        <v>0</v>
      </c>
      <c r="I1484" s="51">
        <v>0</v>
      </c>
      <c r="J1484" s="51">
        <v>0</v>
      </c>
      <c r="K1484" s="51">
        <v>0</v>
      </c>
      <c r="L1484" s="51">
        <v>0</v>
      </c>
      <c r="M1484" s="51">
        <v>0</v>
      </c>
      <c r="N1484" s="51">
        <v>0</v>
      </c>
      <c r="O1484" s="51">
        <v>0</v>
      </c>
      <c r="P1484" s="51">
        <v>0</v>
      </c>
      <c r="Q1484" s="51">
        <v>0</v>
      </c>
      <c r="R1484" s="51">
        <v>0</v>
      </c>
      <c r="S1484" s="51">
        <v>0</v>
      </c>
      <c r="T1484" s="11">
        <f>SUM(C1484:S1484)</f>
        <v>0</v>
      </c>
    </row>
    <row r="1485" spans="1:20" ht="18" customHeight="1">
      <c r="A1485" s="105"/>
      <c r="B1485" s="52" t="s">
        <v>21</v>
      </c>
      <c r="C1485" s="53">
        <v>0</v>
      </c>
      <c r="D1485" s="53">
        <v>0</v>
      </c>
      <c r="E1485" s="53">
        <v>0</v>
      </c>
      <c r="F1485" s="53">
        <v>0</v>
      </c>
      <c r="G1485" s="53">
        <v>0</v>
      </c>
      <c r="H1485" s="53">
        <v>0</v>
      </c>
      <c r="I1485" s="53">
        <v>0</v>
      </c>
      <c r="J1485" s="53">
        <v>3</v>
      </c>
      <c r="K1485" s="53">
        <v>0</v>
      </c>
      <c r="L1485" s="53">
        <v>0</v>
      </c>
      <c r="M1485" s="53">
        <v>0</v>
      </c>
      <c r="N1485" s="53">
        <v>0</v>
      </c>
      <c r="O1485" s="53">
        <v>0</v>
      </c>
      <c r="P1485" s="53">
        <v>0</v>
      </c>
      <c r="Q1485" s="53">
        <v>0</v>
      </c>
      <c r="R1485" s="53">
        <v>0</v>
      </c>
      <c r="S1485" s="53">
        <v>0</v>
      </c>
      <c r="T1485" s="11">
        <f>SUM(C1485:S1485)</f>
        <v>3</v>
      </c>
    </row>
    <row r="1486" spans="1:20" ht="18" customHeight="1">
      <c r="A1486" s="105"/>
      <c r="B1486" s="52" t="s">
        <v>24</v>
      </c>
      <c r="C1486" s="61">
        <v>0</v>
      </c>
      <c r="D1486" s="53">
        <v>0</v>
      </c>
      <c r="E1486" s="53">
        <v>0</v>
      </c>
      <c r="F1486" s="53">
        <v>0</v>
      </c>
      <c r="G1486" s="53">
        <v>0</v>
      </c>
      <c r="H1486" s="53">
        <v>0</v>
      </c>
      <c r="I1486" s="53">
        <v>0</v>
      </c>
      <c r="J1486" s="53">
        <v>3</v>
      </c>
      <c r="K1486" s="53">
        <v>0</v>
      </c>
      <c r="L1486" s="53">
        <v>0</v>
      </c>
      <c r="M1486" s="53">
        <v>0</v>
      </c>
      <c r="N1486" s="53">
        <v>0</v>
      </c>
      <c r="O1486" s="53">
        <v>0</v>
      </c>
      <c r="P1486" s="53">
        <v>0</v>
      </c>
      <c r="Q1486" s="53">
        <v>0</v>
      </c>
      <c r="R1486" s="53">
        <v>0</v>
      </c>
      <c r="S1486" s="53">
        <v>0</v>
      </c>
      <c r="T1486" s="11">
        <f>SUM(C1486:S1486)</f>
        <v>3</v>
      </c>
    </row>
    <row r="1487" spans="1:20" ht="18" customHeight="1">
      <c r="A1487" s="105"/>
      <c r="B1487" s="52" t="s">
        <v>25</v>
      </c>
      <c r="C1487" s="53">
        <v>0</v>
      </c>
      <c r="D1487" s="53">
        <v>0</v>
      </c>
      <c r="E1487" s="53">
        <v>0</v>
      </c>
      <c r="F1487" s="53">
        <v>0</v>
      </c>
      <c r="G1487" s="53">
        <v>0</v>
      </c>
      <c r="H1487" s="53">
        <v>0</v>
      </c>
      <c r="I1487" s="53">
        <v>0</v>
      </c>
      <c r="J1487" s="53">
        <v>0</v>
      </c>
      <c r="K1487" s="53">
        <v>0</v>
      </c>
      <c r="L1487" s="53">
        <v>0</v>
      </c>
      <c r="M1487" s="53">
        <v>0</v>
      </c>
      <c r="N1487" s="53">
        <v>0</v>
      </c>
      <c r="O1487" s="53">
        <v>0</v>
      </c>
      <c r="P1487" s="53">
        <v>0</v>
      </c>
      <c r="Q1487" s="53">
        <v>0</v>
      </c>
      <c r="R1487" s="53">
        <v>0</v>
      </c>
      <c r="S1487" s="53">
        <v>0</v>
      </c>
      <c r="T1487" s="11">
        <f>SUM(C1487:S1487)</f>
        <v>0</v>
      </c>
    </row>
    <row r="1488" spans="1:20" ht="18" customHeight="1">
      <c r="A1488" s="105"/>
      <c r="B1488" s="52" t="s">
        <v>26</v>
      </c>
      <c r="C1488" s="36" t="str">
        <f>IF(C1486+C1487&gt;0, C1487/(C1486+C1487), "-")</f>
        <v>-</v>
      </c>
      <c r="D1488" s="36" t="str">
        <f t="shared" ref="D1488:T1488" si="525">IF(D1486+D1487&gt;0, D1487/(D1486+D1487), "-")</f>
        <v>-</v>
      </c>
      <c r="E1488" s="36" t="str">
        <f t="shared" si="525"/>
        <v>-</v>
      </c>
      <c r="F1488" s="36" t="str">
        <f t="shared" si="525"/>
        <v>-</v>
      </c>
      <c r="G1488" s="36" t="str">
        <f t="shared" si="525"/>
        <v>-</v>
      </c>
      <c r="H1488" s="36" t="str">
        <f t="shared" si="525"/>
        <v>-</v>
      </c>
      <c r="I1488" s="36" t="str">
        <f t="shared" si="525"/>
        <v>-</v>
      </c>
      <c r="J1488" s="36">
        <f t="shared" si="525"/>
        <v>0</v>
      </c>
      <c r="K1488" s="36" t="str">
        <f t="shared" si="525"/>
        <v>-</v>
      </c>
      <c r="L1488" s="36" t="str">
        <f t="shared" si="525"/>
        <v>-</v>
      </c>
      <c r="M1488" s="36" t="str">
        <f t="shared" si="525"/>
        <v>-</v>
      </c>
      <c r="N1488" s="36" t="str">
        <f t="shared" si="525"/>
        <v>-</v>
      </c>
      <c r="O1488" s="36" t="str">
        <f t="shared" si="525"/>
        <v>-</v>
      </c>
      <c r="P1488" s="36" t="str">
        <f t="shared" si="525"/>
        <v>-</v>
      </c>
      <c r="Q1488" s="36" t="str">
        <f t="shared" si="525"/>
        <v>-</v>
      </c>
      <c r="R1488" s="36" t="str">
        <f t="shared" si="525"/>
        <v>-</v>
      </c>
      <c r="S1488" s="36" t="str">
        <f t="shared" si="525"/>
        <v>-</v>
      </c>
      <c r="T1488" s="40">
        <f t="shared" si="525"/>
        <v>0</v>
      </c>
    </row>
    <row r="1489" spans="1:20" ht="18" customHeight="1">
      <c r="A1489" s="105"/>
      <c r="B1489" s="52" t="s">
        <v>22</v>
      </c>
      <c r="C1489" s="53">
        <v>0</v>
      </c>
      <c r="D1489" s="53">
        <v>0</v>
      </c>
      <c r="E1489" s="53">
        <v>0</v>
      </c>
      <c r="F1489" s="54">
        <v>0</v>
      </c>
      <c r="G1489" s="53">
        <v>0</v>
      </c>
      <c r="H1489" s="53">
        <v>0</v>
      </c>
      <c r="I1489" s="53">
        <v>0</v>
      </c>
      <c r="J1489" s="53">
        <v>1</v>
      </c>
      <c r="K1489" s="53">
        <v>0</v>
      </c>
      <c r="L1489" s="53">
        <v>0</v>
      </c>
      <c r="M1489" s="53">
        <v>0</v>
      </c>
      <c r="N1489" s="53">
        <v>0</v>
      </c>
      <c r="O1489" s="53">
        <v>0</v>
      </c>
      <c r="P1489" s="53">
        <v>0</v>
      </c>
      <c r="Q1489" s="53">
        <v>0</v>
      </c>
      <c r="R1489" s="53">
        <v>0</v>
      </c>
      <c r="S1489" s="53">
        <v>0</v>
      </c>
      <c r="T1489" s="11">
        <f>SUM(C1489:S1489)</f>
        <v>1</v>
      </c>
    </row>
    <row r="1490" spans="1:20" ht="18" customHeight="1">
      <c r="A1490" s="105"/>
      <c r="B1490" s="52" t="s">
        <v>23</v>
      </c>
      <c r="C1490" s="37" t="str">
        <f>IF(C1489&gt;0,(C1484+C1485)/C1489, "-")</f>
        <v>-</v>
      </c>
      <c r="D1490" s="37" t="str">
        <f t="shared" ref="D1490:S1490" si="526">IF(D1489&gt;0,(D1484+D1485)/D1489, "-")</f>
        <v>-</v>
      </c>
      <c r="E1490" s="37" t="str">
        <f t="shared" si="526"/>
        <v>-</v>
      </c>
      <c r="F1490" s="37" t="str">
        <f t="shared" si="526"/>
        <v>-</v>
      </c>
      <c r="G1490" s="37" t="str">
        <f t="shared" si="526"/>
        <v>-</v>
      </c>
      <c r="H1490" s="37" t="str">
        <f t="shared" si="526"/>
        <v>-</v>
      </c>
      <c r="I1490" s="37" t="str">
        <f t="shared" si="526"/>
        <v>-</v>
      </c>
      <c r="J1490" s="37">
        <f t="shared" si="526"/>
        <v>3</v>
      </c>
      <c r="K1490" s="37" t="str">
        <f t="shared" si="526"/>
        <v>-</v>
      </c>
      <c r="L1490" s="37" t="str">
        <f t="shared" si="526"/>
        <v>-</v>
      </c>
      <c r="M1490" s="37" t="str">
        <f t="shared" si="526"/>
        <v>-</v>
      </c>
      <c r="N1490" s="37" t="str">
        <f t="shared" si="526"/>
        <v>-</v>
      </c>
      <c r="O1490" s="37" t="str">
        <f t="shared" si="526"/>
        <v>-</v>
      </c>
      <c r="P1490" s="37" t="str">
        <f t="shared" si="526"/>
        <v>-</v>
      </c>
      <c r="Q1490" s="37" t="str">
        <f t="shared" si="526"/>
        <v>-</v>
      </c>
      <c r="R1490" s="37" t="str">
        <f t="shared" si="526"/>
        <v>-</v>
      </c>
      <c r="S1490" s="37" t="str">
        <f t="shared" si="526"/>
        <v>-</v>
      </c>
      <c r="T1490" s="44">
        <f>IF(T1489&gt;0,(T1484+T1485)/T1489, "-")</f>
        <v>3</v>
      </c>
    </row>
    <row r="1491" spans="1:20" ht="18" customHeight="1">
      <c r="A1491" s="106"/>
      <c r="B1491" s="52" t="s">
        <v>44</v>
      </c>
      <c r="C1491" s="57" t="s">
        <v>43</v>
      </c>
      <c r="D1491" s="58" t="s">
        <v>39</v>
      </c>
      <c r="E1491" s="57" t="s">
        <v>43</v>
      </c>
      <c r="F1491" s="57" t="s">
        <v>43</v>
      </c>
      <c r="G1491" s="57" t="s">
        <v>43</v>
      </c>
      <c r="H1491" s="57" t="s">
        <v>43</v>
      </c>
      <c r="I1491" s="58" t="s">
        <v>39</v>
      </c>
      <c r="J1491" s="58">
        <v>1</v>
      </c>
      <c r="K1491" s="58" t="s">
        <v>39</v>
      </c>
      <c r="L1491" s="57" t="s">
        <v>43</v>
      </c>
      <c r="M1491" s="57" t="s">
        <v>43</v>
      </c>
      <c r="N1491" s="57" t="s">
        <v>43</v>
      </c>
      <c r="O1491" s="57" t="s">
        <v>43</v>
      </c>
      <c r="P1491" s="57" t="s">
        <v>43</v>
      </c>
      <c r="Q1491" s="57" t="s">
        <v>43</v>
      </c>
      <c r="R1491" s="57" t="s">
        <v>43</v>
      </c>
      <c r="S1491" s="57" t="s">
        <v>43</v>
      </c>
      <c r="T1491" s="59">
        <v>1</v>
      </c>
    </row>
    <row r="1492" spans="1:20" ht="18" customHeight="1">
      <c r="A1492" s="104">
        <v>44820</v>
      </c>
      <c r="B1492" s="50" t="s">
        <v>20</v>
      </c>
      <c r="C1492" s="51">
        <v>0</v>
      </c>
      <c r="D1492" s="51">
        <v>0</v>
      </c>
      <c r="E1492" s="51">
        <v>0</v>
      </c>
      <c r="F1492" s="51">
        <v>0</v>
      </c>
      <c r="G1492" s="51">
        <v>0</v>
      </c>
      <c r="H1492" s="51">
        <v>0</v>
      </c>
      <c r="I1492" s="51">
        <v>0</v>
      </c>
      <c r="J1492" s="51">
        <v>0</v>
      </c>
      <c r="K1492" s="51">
        <v>0</v>
      </c>
      <c r="L1492" s="51">
        <v>0</v>
      </c>
      <c r="M1492" s="51">
        <v>0</v>
      </c>
      <c r="N1492" s="51">
        <v>0</v>
      </c>
      <c r="O1492" s="51">
        <v>0</v>
      </c>
      <c r="P1492" s="51">
        <v>0</v>
      </c>
      <c r="Q1492" s="51">
        <v>0</v>
      </c>
      <c r="R1492" s="51">
        <v>0</v>
      </c>
      <c r="S1492" s="51">
        <v>0</v>
      </c>
      <c r="T1492" s="11">
        <f>SUM(C1492:S1492)</f>
        <v>0</v>
      </c>
    </row>
    <row r="1493" spans="1:20" ht="18" customHeight="1">
      <c r="A1493" s="105"/>
      <c r="B1493" s="52" t="s">
        <v>21</v>
      </c>
      <c r="C1493" s="53">
        <v>0</v>
      </c>
      <c r="D1493" s="53">
        <v>0</v>
      </c>
      <c r="E1493" s="53">
        <v>0</v>
      </c>
      <c r="F1493" s="53">
        <v>0</v>
      </c>
      <c r="G1493" s="53">
        <v>0</v>
      </c>
      <c r="H1493" s="53">
        <v>0</v>
      </c>
      <c r="I1493" s="53">
        <v>0</v>
      </c>
      <c r="J1493" s="53">
        <v>1</v>
      </c>
      <c r="K1493" s="53">
        <v>0</v>
      </c>
      <c r="L1493" s="53">
        <v>0</v>
      </c>
      <c r="M1493" s="53">
        <v>0</v>
      </c>
      <c r="N1493" s="53">
        <v>0</v>
      </c>
      <c r="O1493" s="53">
        <v>0</v>
      </c>
      <c r="P1493" s="53">
        <v>0</v>
      </c>
      <c r="Q1493" s="53">
        <v>0</v>
      </c>
      <c r="R1493" s="53">
        <v>0</v>
      </c>
      <c r="S1493" s="53">
        <v>0</v>
      </c>
      <c r="T1493" s="11">
        <f>SUM(C1493:S1493)</f>
        <v>1</v>
      </c>
    </row>
    <row r="1494" spans="1:20" ht="18" customHeight="1">
      <c r="A1494" s="105"/>
      <c r="B1494" s="52" t="s">
        <v>24</v>
      </c>
      <c r="C1494" s="61">
        <v>0</v>
      </c>
      <c r="D1494" s="53">
        <v>0</v>
      </c>
      <c r="E1494" s="53">
        <v>0</v>
      </c>
      <c r="F1494" s="53">
        <v>0</v>
      </c>
      <c r="G1494" s="53">
        <v>0</v>
      </c>
      <c r="H1494" s="53">
        <v>0</v>
      </c>
      <c r="I1494" s="53">
        <v>0</v>
      </c>
      <c r="J1494" s="53">
        <v>1</v>
      </c>
      <c r="K1494" s="53">
        <v>0</v>
      </c>
      <c r="L1494" s="53">
        <v>0</v>
      </c>
      <c r="M1494" s="53">
        <v>0</v>
      </c>
      <c r="N1494" s="53">
        <v>0</v>
      </c>
      <c r="O1494" s="53">
        <v>0</v>
      </c>
      <c r="P1494" s="53">
        <v>0</v>
      </c>
      <c r="Q1494" s="53">
        <v>0</v>
      </c>
      <c r="R1494" s="53">
        <v>0</v>
      </c>
      <c r="S1494" s="53">
        <v>0</v>
      </c>
      <c r="T1494" s="11">
        <f>SUM(C1494:S1494)</f>
        <v>1</v>
      </c>
    </row>
    <row r="1495" spans="1:20" ht="18" customHeight="1">
      <c r="A1495" s="105"/>
      <c r="B1495" s="52" t="s">
        <v>25</v>
      </c>
      <c r="C1495" s="53">
        <v>0</v>
      </c>
      <c r="D1495" s="53">
        <v>0</v>
      </c>
      <c r="E1495" s="53">
        <v>0</v>
      </c>
      <c r="F1495" s="53">
        <v>0</v>
      </c>
      <c r="G1495" s="53">
        <v>0</v>
      </c>
      <c r="H1495" s="53">
        <v>0</v>
      </c>
      <c r="I1495" s="53">
        <v>0</v>
      </c>
      <c r="J1495" s="53">
        <v>0</v>
      </c>
      <c r="K1495" s="53">
        <v>0</v>
      </c>
      <c r="L1495" s="53">
        <v>0</v>
      </c>
      <c r="M1495" s="53">
        <v>0</v>
      </c>
      <c r="N1495" s="53">
        <v>0</v>
      </c>
      <c r="O1495" s="53">
        <v>0</v>
      </c>
      <c r="P1495" s="53">
        <v>0</v>
      </c>
      <c r="Q1495" s="53">
        <v>0</v>
      </c>
      <c r="R1495" s="53">
        <v>0</v>
      </c>
      <c r="S1495" s="53">
        <v>0</v>
      </c>
      <c r="T1495" s="11">
        <f>SUM(C1495:S1495)</f>
        <v>0</v>
      </c>
    </row>
    <row r="1496" spans="1:20" ht="18" customHeight="1">
      <c r="A1496" s="105"/>
      <c r="B1496" s="52" t="s">
        <v>26</v>
      </c>
      <c r="C1496" s="36" t="str">
        <f>IF(C1494+C1495&gt;0, C1495/(C1494+C1495), "-")</f>
        <v>-</v>
      </c>
      <c r="D1496" s="36" t="str">
        <f t="shared" ref="D1496:T1496" si="527">IF(D1494+D1495&gt;0, D1495/(D1494+D1495), "-")</f>
        <v>-</v>
      </c>
      <c r="E1496" s="36" t="str">
        <f t="shared" si="527"/>
        <v>-</v>
      </c>
      <c r="F1496" s="36" t="str">
        <f t="shared" si="527"/>
        <v>-</v>
      </c>
      <c r="G1496" s="36" t="str">
        <f t="shared" si="527"/>
        <v>-</v>
      </c>
      <c r="H1496" s="36" t="str">
        <f t="shared" si="527"/>
        <v>-</v>
      </c>
      <c r="I1496" s="36" t="str">
        <f t="shared" si="527"/>
        <v>-</v>
      </c>
      <c r="J1496" s="36">
        <f t="shared" si="527"/>
        <v>0</v>
      </c>
      <c r="K1496" s="36" t="str">
        <f t="shared" si="527"/>
        <v>-</v>
      </c>
      <c r="L1496" s="36" t="str">
        <f t="shared" si="527"/>
        <v>-</v>
      </c>
      <c r="M1496" s="36" t="str">
        <f t="shared" si="527"/>
        <v>-</v>
      </c>
      <c r="N1496" s="36" t="str">
        <f t="shared" si="527"/>
        <v>-</v>
      </c>
      <c r="O1496" s="36" t="str">
        <f t="shared" si="527"/>
        <v>-</v>
      </c>
      <c r="P1496" s="36" t="str">
        <f t="shared" si="527"/>
        <v>-</v>
      </c>
      <c r="Q1496" s="36" t="str">
        <f t="shared" si="527"/>
        <v>-</v>
      </c>
      <c r="R1496" s="36" t="str">
        <f t="shared" si="527"/>
        <v>-</v>
      </c>
      <c r="S1496" s="36" t="str">
        <f t="shared" si="527"/>
        <v>-</v>
      </c>
      <c r="T1496" s="40">
        <f t="shared" si="527"/>
        <v>0</v>
      </c>
    </row>
    <row r="1497" spans="1:20" ht="18" customHeight="1">
      <c r="A1497" s="105"/>
      <c r="B1497" s="52" t="s">
        <v>22</v>
      </c>
      <c r="C1497" s="53">
        <v>0</v>
      </c>
      <c r="D1497" s="53">
        <v>0</v>
      </c>
      <c r="E1497" s="53">
        <v>0</v>
      </c>
      <c r="F1497" s="54">
        <v>0</v>
      </c>
      <c r="G1497" s="53">
        <v>0</v>
      </c>
      <c r="H1497" s="53">
        <v>0</v>
      </c>
      <c r="I1497" s="53">
        <v>0</v>
      </c>
      <c r="J1497" s="53">
        <v>1</v>
      </c>
      <c r="K1497" s="53">
        <v>0</v>
      </c>
      <c r="L1497" s="53">
        <v>0</v>
      </c>
      <c r="M1497" s="53">
        <v>0</v>
      </c>
      <c r="N1497" s="53">
        <v>0</v>
      </c>
      <c r="O1497" s="53">
        <v>0</v>
      </c>
      <c r="P1497" s="53">
        <v>0</v>
      </c>
      <c r="Q1497" s="53">
        <v>0</v>
      </c>
      <c r="R1497" s="53">
        <v>0</v>
      </c>
      <c r="S1497" s="53">
        <v>0</v>
      </c>
      <c r="T1497" s="11">
        <f>SUM(C1497:S1497)</f>
        <v>1</v>
      </c>
    </row>
    <row r="1498" spans="1:20" ht="18" customHeight="1">
      <c r="A1498" s="105"/>
      <c r="B1498" s="52" t="s">
        <v>23</v>
      </c>
      <c r="C1498" s="37" t="str">
        <f>IF(C1497&gt;0,(C1492+C1493)/C1497, "-")</f>
        <v>-</v>
      </c>
      <c r="D1498" s="37" t="str">
        <f t="shared" ref="D1498:S1498" si="528">IF(D1497&gt;0,(D1492+D1493)/D1497, "-")</f>
        <v>-</v>
      </c>
      <c r="E1498" s="37" t="str">
        <f t="shared" si="528"/>
        <v>-</v>
      </c>
      <c r="F1498" s="37" t="str">
        <f t="shared" si="528"/>
        <v>-</v>
      </c>
      <c r="G1498" s="37" t="str">
        <f t="shared" si="528"/>
        <v>-</v>
      </c>
      <c r="H1498" s="37" t="str">
        <f t="shared" si="528"/>
        <v>-</v>
      </c>
      <c r="I1498" s="37" t="str">
        <f t="shared" si="528"/>
        <v>-</v>
      </c>
      <c r="J1498" s="37">
        <f t="shared" si="528"/>
        <v>1</v>
      </c>
      <c r="K1498" s="37" t="str">
        <f t="shared" si="528"/>
        <v>-</v>
      </c>
      <c r="L1498" s="37" t="str">
        <f t="shared" si="528"/>
        <v>-</v>
      </c>
      <c r="M1498" s="37" t="str">
        <f t="shared" si="528"/>
        <v>-</v>
      </c>
      <c r="N1498" s="37" t="str">
        <f t="shared" si="528"/>
        <v>-</v>
      </c>
      <c r="O1498" s="37" t="str">
        <f t="shared" si="528"/>
        <v>-</v>
      </c>
      <c r="P1498" s="37" t="str">
        <f t="shared" si="528"/>
        <v>-</v>
      </c>
      <c r="Q1498" s="37" t="str">
        <f t="shared" si="528"/>
        <v>-</v>
      </c>
      <c r="R1498" s="37" t="str">
        <f t="shared" si="528"/>
        <v>-</v>
      </c>
      <c r="S1498" s="37" t="str">
        <f t="shared" si="528"/>
        <v>-</v>
      </c>
      <c r="T1498" s="44">
        <f>IF(T1497&gt;0,(T1492+T1493)/T1497, "-")</f>
        <v>1</v>
      </c>
    </row>
    <row r="1499" spans="1:20" ht="18" customHeight="1">
      <c r="A1499" s="106"/>
      <c r="B1499" s="52" t="s">
        <v>44</v>
      </c>
      <c r="C1499" s="57" t="s">
        <v>43</v>
      </c>
      <c r="D1499" s="58" t="s">
        <v>39</v>
      </c>
      <c r="E1499" s="57" t="s">
        <v>43</v>
      </c>
      <c r="F1499" s="57" t="s">
        <v>43</v>
      </c>
      <c r="G1499" s="57" t="s">
        <v>43</v>
      </c>
      <c r="H1499" s="57" t="s">
        <v>43</v>
      </c>
      <c r="I1499" s="58" t="s">
        <v>39</v>
      </c>
      <c r="J1499" s="58">
        <v>0</v>
      </c>
      <c r="K1499" s="58" t="s">
        <v>39</v>
      </c>
      <c r="L1499" s="57" t="s">
        <v>43</v>
      </c>
      <c r="M1499" s="57" t="s">
        <v>43</v>
      </c>
      <c r="N1499" s="57" t="s">
        <v>43</v>
      </c>
      <c r="O1499" s="57" t="s">
        <v>43</v>
      </c>
      <c r="P1499" s="57" t="s">
        <v>43</v>
      </c>
      <c r="Q1499" s="57" t="s">
        <v>43</v>
      </c>
      <c r="R1499" s="57" t="s">
        <v>43</v>
      </c>
      <c r="S1499" s="57" t="s">
        <v>43</v>
      </c>
      <c r="T1499" s="59">
        <v>0</v>
      </c>
    </row>
    <row r="1500" spans="1:20" ht="18" customHeight="1">
      <c r="A1500" s="104">
        <v>44821</v>
      </c>
      <c r="B1500" s="50" t="s">
        <v>20</v>
      </c>
      <c r="C1500" s="51">
        <v>0</v>
      </c>
      <c r="D1500" s="51">
        <v>0</v>
      </c>
      <c r="E1500" s="51">
        <v>0</v>
      </c>
      <c r="F1500" s="51">
        <v>0</v>
      </c>
      <c r="G1500" s="51">
        <v>0</v>
      </c>
      <c r="H1500" s="51">
        <v>0</v>
      </c>
      <c r="I1500" s="51">
        <v>0</v>
      </c>
      <c r="J1500" s="51">
        <v>0</v>
      </c>
      <c r="K1500" s="51">
        <v>0</v>
      </c>
      <c r="L1500" s="51">
        <v>0</v>
      </c>
      <c r="M1500" s="51">
        <v>0</v>
      </c>
      <c r="N1500" s="51">
        <v>0</v>
      </c>
      <c r="O1500" s="51">
        <v>0</v>
      </c>
      <c r="P1500" s="51">
        <v>0</v>
      </c>
      <c r="Q1500" s="51">
        <v>0</v>
      </c>
      <c r="R1500" s="51">
        <v>0</v>
      </c>
      <c r="S1500" s="51">
        <v>0</v>
      </c>
      <c r="T1500" s="11">
        <f>SUM(C1500:S1500)</f>
        <v>0</v>
      </c>
    </row>
    <row r="1501" spans="1:20" ht="18" customHeight="1">
      <c r="A1501" s="105"/>
      <c r="B1501" s="52" t="s">
        <v>21</v>
      </c>
      <c r="C1501" s="53">
        <v>0</v>
      </c>
      <c r="D1501" s="53">
        <v>0</v>
      </c>
      <c r="E1501" s="53">
        <v>0</v>
      </c>
      <c r="F1501" s="53">
        <v>0</v>
      </c>
      <c r="G1501" s="53">
        <v>0</v>
      </c>
      <c r="H1501" s="53">
        <v>0</v>
      </c>
      <c r="I1501" s="53">
        <v>0</v>
      </c>
      <c r="J1501" s="53">
        <v>0</v>
      </c>
      <c r="K1501" s="53">
        <v>0</v>
      </c>
      <c r="L1501" s="53">
        <v>0</v>
      </c>
      <c r="M1501" s="53">
        <v>0</v>
      </c>
      <c r="N1501" s="53">
        <v>0</v>
      </c>
      <c r="O1501" s="53">
        <v>0</v>
      </c>
      <c r="P1501" s="53">
        <v>0</v>
      </c>
      <c r="Q1501" s="53">
        <v>0</v>
      </c>
      <c r="R1501" s="53">
        <v>0</v>
      </c>
      <c r="S1501" s="53">
        <v>0</v>
      </c>
      <c r="T1501" s="11">
        <f>SUM(C1501:S1501)</f>
        <v>0</v>
      </c>
    </row>
    <row r="1502" spans="1:20" ht="18" customHeight="1">
      <c r="A1502" s="105"/>
      <c r="B1502" s="52" t="s">
        <v>24</v>
      </c>
      <c r="C1502" s="61">
        <v>0</v>
      </c>
      <c r="D1502" s="53">
        <v>0</v>
      </c>
      <c r="E1502" s="53">
        <v>0</v>
      </c>
      <c r="F1502" s="53">
        <v>0</v>
      </c>
      <c r="G1502" s="53">
        <v>0</v>
      </c>
      <c r="H1502" s="53">
        <v>0</v>
      </c>
      <c r="I1502" s="53">
        <v>0</v>
      </c>
      <c r="J1502" s="53">
        <v>0</v>
      </c>
      <c r="K1502" s="53">
        <v>0</v>
      </c>
      <c r="L1502" s="53">
        <v>0</v>
      </c>
      <c r="M1502" s="53">
        <v>0</v>
      </c>
      <c r="N1502" s="53">
        <v>0</v>
      </c>
      <c r="O1502" s="53">
        <v>0</v>
      </c>
      <c r="P1502" s="53">
        <v>0</v>
      </c>
      <c r="Q1502" s="53">
        <v>0</v>
      </c>
      <c r="R1502" s="53">
        <v>0</v>
      </c>
      <c r="S1502" s="53">
        <v>0</v>
      </c>
      <c r="T1502" s="11">
        <f>SUM(C1502:S1502)</f>
        <v>0</v>
      </c>
    </row>
    <row r="1503" spans="1:20" ht="18" customHeight="1">
      <c r="A1503" s="105"/>
      <c r="B1503" s="52" t="s">
        <v>25</v>
      </c>
      <c r="C1503" s="53">
        <v>0</v>
      </c>
      <c r="D1503" s="53">
        <v>0</v>
      </c>
      <c r="E1503" s="53">
        <v>0</v>
      </c>
      <c r="F1503" s="53">
        <v>0</v>
      </c>
      <c r="G1503" s="53">
        <v>0</v>
      </c>
      <c r="H1503" s="53">
        <v>0</v>
      </c>
      <c r="I1503" s="53">
        <v>0</v>
      </c>
      <c r="J1503" s="53">
        <v>0</v>
      </c>
      <c r="K1503" s="53">
        <v>0</v>
      </c>
      <c r="L1503" s="53">
        <v>0</v>
      </c>
      <c r="M1503" s="53">
        <v>0</v>
      </c>
      <c r="N1503" s="53">
        <v>0</v>
      </c>
      <c r="O1503" s="53">
        <v>0</v>
      </c>
      <c r="P1503" s="53">
        <v>0</v>
      </c>
      <c r="Q1503" s="53">
        <v>0</v>
      </c>
      <c r="R1503" s="53">
        <v>0</v>
      </c>
      <c r="S1503" s="53">
        <v>0</v>
      </c>
      <c r="T1503" s="11">
        <f>SUM(C1503:S1503)</f>
        <v>0</v>
      </c>
    </row>
    <row r="1504" spans="1:20" ht="18" customHeight="1">
      <c r="A1504" s="105"/>
      <c r="B1504" s="52" t="s">
        <v>26</v>
      </c>
      <c r="C1504" s="36" t="str">
        <f>IF(C1502+C1503&gt;0, C1503/(C1502+C1503), "-")</f>
        <v>-</v>
      </c>
      <c r="D1504" s="36" t="str">
        <f t="shared" ref="D1504:T1504" si="529">IF(D1502+D1503&gt;0, D1503/(D1502+D1503), "-")</f>
        <v>-</v>
      </c>
      <c r="E1504" s="36" t="str">
        <f t="shared" si="529"/>
        <v>-</v>
      </c>
      <c r="F1504" s="36" t="str">
        <f t="shared" si="529"/>
        <v>-</v>
      </c>
      <c r="G1504" s="36" t="str">
        <f t="shared" si="529"/>
        <v>-</v>
      </c>
      <c r="H1504" s="36" t="str">
        <f t="shared" si="529"/>
        <v>-</v>
      </c>
      <c r="I1504" s="36" t="str">
        <f t="shared" si="529"/>
        <v>-</v>
      </c>
      <c r="J1504" s="36" t="str">
        <f t="shared" si="529"/>
        <v>-</v>
      </c>
      <c r="K1504" s="36" t="str">
        <f t="shared" si="529"/>
        <v>-</v>
      </c>
      <c r="L1504" s="36" t="str">
        <f t="shared" si="529"/>
        <v>-</v>
      </c>
      <c r="M1504" s="36" t="str">
        <f t="shared" si="529"/>
        <v>-</v>
      </c>
      <c r="N1504" s="36" t="str">
        <f t="shared" si="529"/>
        <v>-</v>
      </c>
      <c r="O1504" s="36" t="str">
        <f t="shared" si="529"/>
        <v>-</v>
      </c>
      <c r="P1504" s="36" t="str">
        <f t="shared" si="529"/>
        <v>-</v>
      </c>
      <c r="Q1504" s="36" t="str">
        <f t="shared" si="529"/>
        <v>-</v>
      </c>
      <c r="R1504" s="36" t="str">
        <f t="shared" si="529"/>
        <v>-</v>
      </c>
      <c r="S1504" s="36" t="str">
        <f t="shared" si="529"/>
        <v>-</v>
      </c>
      <c r="T1504" s="40" t="str">
        <f t="shared" si="529"/>
        <v>-</v>
      </c>
    </row>
    <row r="1505" spans="1:20" ht="18" customHeight="1">
      <c r="A1505" s="105"/>
      <c r="B1505" s="52" t="s">
        <v>22</v>
      </c>
      <c r="C1505" s="53">
        <v>0</v>
      </c>
      <c r="D1505" s="53">
        <v>0</v>
      </c>
      <c r="E1505" s="53">
        <v>0</v>
      </c>
      <c r="F1505" s="54">
        <v>0</v>
      </c>
      <c r="G1505" s="53">
        <v>0</v>
      </c>
      <c r="H1505" s="53">
        <v>0</v>
      </c>
      <c r="I1505" s="53">
        <v>0</v>
      </c>
      <c r="J1505" s="53">
        <v>0</v>
      </c>
      <c r="K1505" s="53">
        <v>0</v>
      </c>
      <c r="L1505" s="53">
        <v>0</v>
      </c>
      <c r="M1505" s="53">
        <v>0</v>
      </c>
      <c r="N1505" s="53">
        <v>0</v>
      </c>
      <c r="O1505" s="53">
        <v>0</v>
      </c>
      <c r="P1505" s="53">
        <v>0</v>
      </c>
      <c r="Q1505" s="53">
        <v>0</v>
      </c>
      <c r="R1505" s="53">
        <v>0</v>
      </c>
      <c r="S1505" s="53">
        <v>0</v>
      </c>
      <c r="T1505" s="11">
        <f>SUM(C1505:S1505)</f>
        <v>0</v>
      </c>
    </row>
    <row r="1506" spans="1:20" ht="18" customHeight="1">
      <c r="A1506" s="105"/>
      <c r="B1506" s="52" t="s">
        <v>23</v>
      </c>
      <c r="C1506" s="37" t="str">
        <f>IF(C1505&gt;0,(C1500+C1501)/C1505, "-")</f>
        <v>-</v>
      </c>
      <c r="D1506" s="37" t="str">
        <f t="shared" ref="D1506:S1506" si="530">IF(D1505&gt;0,(D1500+D1501)/D1505, "-")</f>
        <v>-</v>
      </c>
      <c r="E1506" s="37" t="str">
        <f t="shared" si="530"/>
        <v>-</v>
      </c>
      <c r="F1506" s="37" t="str">
        <f t="shared" si="530"/>
        <v>-</v>
      </c>
      <c r="G1506" s="37" t="str">
        <f t="shared" si="530"/>
        <v>-</v>
      </c>
      <c r="H1506" s="37" t="str">
        <f t="shared" si="530"/>
        <v>-</v>
      </c>
      <c r="I1506" s="37" t="str">
        <f t="shared" si="530"/>
        <v>-</v>
      </c>
      <c r="J1506" s="37" t="str">
        <f t="shared" si="530"/>
        <v>-</v>
      </c>
      <c r="K1506" s="37" t="str">
        <f t="shared" si="530"/>
        <v>-</v>
      </c>
      <c r="L1506" s="37" t="str">
        <f t="shared" si="530"/>
        <v>-</v>
      </c>
      <c r="M1506" s="37" t="str">
        <f t="shared" si="530"/>
        <v>-</v>
      </c>
      <c r="N1506" s="37" t="str">
        <f t="shared" si="530"/>
        <v>-</v>
      </c>
      <c r="O1506" s="37" t="str">
        <f t="shared" si="530"/>
        <v>-</v>
      </c>
      <c r="P1506" s="37" t="str">
        <f t="shared" si="530"/>
        <v>-</v>
      </c>
      <c r="Q1506" s="37" t="str">
        <f t="shared" si="530"/>
        <v>-</v>
      </c>
      <c r="R1506" s="37" t="str">
        <f t="shared" si="530"/>
        <v>-</v>
      </c>
      <c r="S1506" s="37" t="str">
        <f t="shared" si="530"/>
        <v>-</v>
      </c>
      <c r="T1506" s="44" t="str">
        <f>IF(T1505&gt;0,(T1500+T1501)/T1505, "-")</f>
        <v>-</v>
      </c>
    </row>
    <row r="1507" spans="1:20" ht="18" customHeight="1">
      <c r="A1507" s="106"/>
      <c r="B1507" s="52" t="s">
        <v>44</v>
      </c>
      <c r="C1507" s="57" t="s">
        <v>43</v>
      </c>
      <c r="D1507" s="58" t="s">
        <v>39</v>
      </c>
      <c r="E1507" s="57" t="s">
        <v>43</v>
      </c>
      <c r="F1507" s="57" t="s">
        <v>43</v>
      </c>
      <c r="G1507" s="57" t="s">
        <v>43</v>
      </c>
      <c r="H1507" s="57" t="s">
        <v>43</v>
      </c>
      <c r="I1507" s="58" t="s">
        <v>39</v>
      </c>
      <c r="J1507" s="58" t="s">
        <v>39</v>
      </c>
      <c r="K1507" s="58" t="s">
        <v>39</v>
      </c>
      <c r="L1507" s="57" t="s">
        <v>43</v>
      </c>
      <c r="M1507" s="57" t="s">
        <v>43</v>
      </c>
      <c r="N1507" s="57" t="s">
        <v>43</v>
      </c>
      <c r="O1507" s="57" t="s">
        <v>43</v>
      </c>
      <c r="P1507" s="57" t="s">
        <v>43</v>
      </c>
      <c r="Q1507" s="57" t="s">
        <v>43</v>
      </c>
      <c r="R1507" s="57" t="s">
        <v>43</v>
      </c>
      <c r="S1507" s="57" t="s">
        <v>43</v>
      </c>
      <c r="T1507" s="59" t="s">
        <v>39</v>
      </c>
    </row>
    <row r="1508" spans="1:20" ht="18" customHeight="1">
      <c r="A1508" s="104">
        <v>44822</v>
      </c>
      <c r="B1508" s="50" t="s">
        <v>20</v>
      </c>
      <c r="C1508" s="51">
        <v>0</v>
      </c>
      <c r="D1508" s="51">
        <v>0</v>
      </c>
      <c r="E1508" s="51">
        <v>0</v>
      </c>
      <c r="F1508" s="51">
        <v>0</v>
      </c>
      <c r="G1508" s="51">
        <v>0</v>
      </c>
      <c r="H1508" s="51">
        <v>0</v>
      </c>
      <c r="I1508" s="51">
        <v>0</v>
      </c>
      <c r="J1508" s="51">
        <v>0</v>
      </c>
      <c r="K1508" s="51">
        <v>0</v>
      </c>
      <c r="L1508" s="51">
        <v>0</v>
      </c>
      <c r="M1508" s="51">
        <v>0</v>
      </c>
      <c r="N1508" s="51">
        <v>0</v>
      </c>
      <c r="O1508" s="51">
        <v>0</v>
      </c>
      <c r="P1508" s="51">
        <v>0</v>
      </c>
      <c r="Q1508" s="51">
        <v>0</v>
      </c>
      <c r="R1508" s="51">
        <v>0</v>
      </c>
      <c r="S1508" s="51">
        <v>0</v>
      </c>
      <c r="T1508" s="11">
        <f>SUM(C1508:S1508)</f>
        <v>0</v>
      </c>
    </row>
    <row r="1509" spans="1:20" ht="18" customHeight="1">
      <c r="A1509" s="105"/>
      <c r="B1509" s="52" t="s">
        <v>21</v>
      </c>
      <c r="C1509" s="53">
        <v>0</v>
      </c>
      <c r="D1509" s="53">
        <v>0</v>
      </c>
      <c r="E1509" s="53">
        <v>0</v>
      </c>
      <c r="F1509" s="53">
        <v>0</v>
      </c>
      <c r="G1509" s="53">
        <v>0</v>
      </c>
      <c r="H1509" s="53">
        <v>0</v>
      </c>
      <c r="I1509" s="53">
        <v>0</v>
      </c>
      <c r="J1509" s="53">
        <v>1</v>
      </c>
      <c r="K1509" s="53">
        <v>0</v>
      </c>
      <c r="L1509" s="53">
        <v>0</v>
      </c>
      <c r="M1509" s="53">
        <v>0</v>
      </c>
      <c r="N1509" s="53">
        <v>0</v>
      </c>
      <c r="O1509" s="53">
        <v>1</v>
      </c>
      <c r="P1509" s="53">
        <v>1</v>
      </c>
      <c r="Q1509" s="53">
        <v>0</v>
      </c>
      <c r="R1509" s="53">
        <v>0</v>
      </c>
      <c r="S1509" s="53">
        <v>0</v>
      </c>
      <c r="T1509" s="11">
        <f>SUM(C1509:S1509)</f>
        <v>3</v>
      </c>
    </row>
    <row r="1510" spans="1:20" ht="18" customHeight="1">
      <c r="A1510" s="105"/>
      <c r="B1510" s="52" t="s">
        <v>24</v>
      </c>
      <c r="C1510" s="61">
        <v>0</v>
      </c>
      <c r="D1510" s="53">
        <v>0</v>
      </c>
      <c r="E1510" s="53">
        <v>0</v>
      </c>
      <c r="F1510" s="53">
        <v>0</v>
      </c>
      <c r="G1510" s="53">
        <v>0</v>
      </c>
      <c r="H1510" s="53">
        <v>0</v>
      </c>
      <c r="I1510" s="53">
        <v>0</v>
      </c>
      <c r="J1510" s="53">
        <v>1</v>
      </c>
      <c r="K1510" s="53">
        <v>0</v>
      </c>
      <c r="L1510" s="53">
        <v>0</v>
      </c>
      <c r="M1510" s="53">
        <v>0</v>
      </c>
      <c r="N1510" s="53">
        <v>0</v>
      </c>
      <c r="O1510" s="53">
        <v>1</v>
      </c>
      <c r="P1510" s="53">
        <v>0</v>
      </c>
      <c r="Q1510" s="53">
        <v>0</v>
      </c>
      <c r="R1510" s="53">
        <v>0</v>
      </c>
      <c r="S1510" s="53">
        <v>0</v>
      </c>
      <c r="T1510" s="11">
        <f>SUM(C1510:S1510)</f>
        <v>2</v>
      </c>
    </row>
    <row r="1511" spans="1:20" ht="18" customHeight="1">
      <c r="A1511" s="105"/>
      <c r="B1511" s="52" t="s">
        <v>25</v>
      </c>
      <c r="C1511" s="53">
        <v>0</v>
      </c>
      <c r="D1511" s="53">
        <v>0</v>
      </c>
      <c r="E1511" s="53">
        <v>0</v>
      </c>
      <c r="F1511" s="53">
        <v>0</v>
      </c>
      <c r="G1511" s="53">
        <v>0</v>
      </c>
      <c r="H1511" s="53">
        <v>0</v>
      </c>
      <c r="I1511" s="53">
        <v>0</v>
      </c>
      <c r="J1511" s="53">
        <v>0</v>
      </c>
      <c r="K1511" s="53">
        <v>0</v>
      </c>
      <c r="L1511" s="53">
        <v>0</v>
      </c>
      <c r="M1511" s="53">
        <v>0</v>
      </c>
      <c r="N1511" s="53">
        <v>0</v>
      </c>
      <c r="O1511" s="53">
        <v>0</v>
      </c>
      <c r="P1511" s="53">
        <v>1</v>
      </c>
      <c r="Q1511" s="53">
        <v>0</v>
      </c>
      <c r="R1511" s="53">
        <v>0</v>
      </c>
      <c r="S1511" s="53">
        <v>0</v>
      </c>
      <c r="T1511" s="11">
        <f>SUM(C1511:S1511)</f>
        <v>1</v>
      </c>
    </row>
    <row r="1512" spans="1:20" ht="18" customHeight="1">
      <c r="A1512" s="105"/>
      <c r="B1512" s="52" t="s">
        <v>26</v>
      </c>
      <c r="C1512" s="36" t="str">
        <f>IF(C1510+C1511&gt;0, C1511/(C1510+C1511), "-")</f>
        <v>-</v>
      </c>
      <c r="D1512" s="36" t="str">
        <f t="shared" ref="D1512:T1512" si="531">IF(D1510+D1511&gt;0, D1511/(D1510+D1511), "-")</f>
        <v>-</v>
      </c>
      <c r="E1512" s="36" t="str">
        <f t="shared" si="531"/>
        <v>-</v>
      </c>
      <c r="F1512" s="36" t="str">
        <f t="shared" si="531"/>
        <v>-</v>
      </c>
      <c r="G1512" s="36" t="str">
        <f t="shared" si="531"/>
        <v>-</v>
      </c>
      <c r="H1512" s="36" t="str">
        <f t="shared" si="531"/>
        <v>-</v>
      </c>
      <c r="I1512" s="36" t="str">
        <f t="shared" si="531"/>
        <v>-</v>
      </c>
      <c r="J1512" s="36">
        <f t="shared" si="531"/>
        <v>0</v>
      </c>
      <c r="K1512" s="36" t="str">
        <f t="shared" si="531"/>
        <v>-</v>
      </c>
      <c r="L1512" s="36" t="str">
        <f t="shared" si="531"/>
        <v>-</v>
      </c>
      <c r="M1512" s="36" t="str">
        <f t="shared" si="531"/>
        <v>-</v>
      </c>
      <c r="N1512" s="36" t="str">
        <f t="shared" si="531"/>
        <v>-</v>
      </c>
      <c r="O1512" s="36">
        <f t="shared" si="531"/>
        <v>0</v>
      </c>
      <c r="P1512" s="36">
        <f t="shared" si="531"/>
        <v>1</v>
      </c>
      <c r="Q1512" s="36" t="str">
        <f t="shared" si="531"/>
        <v>-</v>
      </c>
      <c r="R1512" s="36" t="str">
        <f t="shared" si="531"/>
        <v>-</v>
      </c>
      <c r="S1512" s="36" t="str">
        <f t="shared" si="531"/>
        <v>-</v>
      </c>
      <c r="T1512" s="40">
        <f t="shared" si="531"/>
        <v>0.33333333333333331</v>
      </c>
    </row>
    <row r="1513" spans="1:20" ht="18" customHeight="1">
      <c r="A1513" s="105"/>
      <c r="B1513" s="52" t="s">
        <v>22</v>
      </c>
      <c r="C1513" s="53">
        <v>0</v>
      </c>
      <c r="D1513" s="53">
        <v>0</v>
      </c>
      <c r="E1513" s="53">
        <v>0</v>
      </c>
      <c r="F1513" s="54">
        <v>0</v>
      </c>
      <c r="G1513" s="53">
        <v>0</v>
      </c>
      <c r="H1513" s="53">
        <v>0</v>
      </c>
      <c r="I1513" s="53">
        <v>0</v>
      </c>
      <c r="J1513" s="53">
        <v>1</v>
      </c>
      <c r="K1513" s="53">
        <v>0</v>
      </c>
      <c r="L1513" s="53">
        <v>0</v>
      </c>
      <c r="M1513" s="53">
        <v>0</v>
      </c>
      <c r="N1513" s="53">
        <v>0</v>
      </c>
      <c r="O1513" s="53">
        <v>1</v>
      </c>
      <c r="P1513" s="53">
        <v>1</v>
      </c>
      <c r="Q1513" s="53">
        <v>0</v>
      </c>
      <c r="R1513" s="53">
        <v>0</v>
      </c>
      <c r="S1513" s="53">
        <v>0</v>
      </c>
      <c r="T1513" s="11">
        <f>SUM(C1513:S1513)</f>
        <v>3</v>
      </c>
    </row>
    <row r="1514" spans="1:20" ht="18" customHeight="1">
      <c r="A1514" s="105"/>
      <c r="B1514" s="52" t="s">
        <v>23</v>
      </c>
      <c r="C1514" s="37" t="str">
        <f>IF(C1513&gt;0,(C1508+C1509)/C1513, "-")</f>
        <v>-</v>
      </c>
      <c r="D1514" s="37" t="str">
        <f t="shared" ref="D1514:S1514" si="532">IF(D1513&gt;0,(D1508+D1509)/D1513, "-")</f>
        <v>-</v>
      </c>
      <c r="E1514" s="37" t="str">
        <f t="shared" si="532"/>
        <v>-</v>
      </c>
      <c r="F1514" s="37" t="str">
        <f t="shared" si="532"/>
        <v>-</v>
      </c>
      <c r="G1514" s="37" t="str">
        <f t="shared" si="532"/>
        <v>-</v>
      </c>
      <c r="H1514" s="37" t="str">
        <f t="shared" si="532"/>
        <v>-</v>
      </c>
      <c r="I1514" s="37" t="str">
        <f t="shared" si="532"/>
        <v>-</v>
      </c>
      <c r="J1514" s="37">
        <f t="shared" si="532"/>
        <v>1</v>
      </c>
      <c r="K1514" s="37" t="str">
        <f t="shared" si="532"/>
        <v>-</v>
      </c>
      <c r="L1514" s="37" t="str">
        <f t="shared" si="532"/>
        <v>-</v>
      </c>
      <c r="M1514" s="37" t="str">
        <f t="shared" si="532"/>
        <v>-</v>
      </c>
      <c r="N1514" s="37" t="str">
        <f t="shared" si="532"/>
        <v>-</v>
      </c>
      <c r="O1514" s="37">
        <f t="shared" si="532"/>
        <v>1</v>
      </c>
      <c r="P1514" s="37">
        <f t="shared" si="532"/>
        <v>1</v>
      </c>
      <c r="Q1514" s="37" t="str">
        <f t="shared" si="532"/>
        <v>-</v>
      </c>
      <c r="R1514" s="37" t="str">
        <f t="shared" si="532"/>
        <v>-</v>
      </c>
      <c r="S1514" s="37" t="str">
        <f t="shared" si="532"/>
        <v>-</v>
      </c>
      <c r="T1514" s="44">
        <f>IF(T1513&gt;0,(T1508+T1509)/T1513, "-")</f>
        <v>1</v>
      </c>
    </row>
    <row r="1515" spans="1:20" ht="18" customHeight="1">
      <c r="A1515" s="106"/>
      <c r="B1515" s="52" t="s">
        <v>44</v>
      </c>
      <c r="C1515" s="57" t="s">
        <v>43</v>
      </c>
      <c r="D1515" s="58" t="s">
        <v>39</v>
      </c>
      <c r="E1515" s="57" t="s">
        <v>43</v>
      </c>
      <c r="F1515" s="57" t="s">
        <v>43</v>
      </c>
      <c r="G1515" s="57" t="s">
        <v>43</v>
      </c>
      <c r="H1515" s="57" t="s">
        <v>43</v>
      </c>
      <c r="I1515" s="58" t="s">
        <v>39</v>
      </c>
      <c r="J1515" s="58">
        <v>1</v>
      </c>
      <c r="K1515" s="58" t="s">
        <v>39</v>
      </c>
      <c r="L1515" s="57" t="s">
        <v>43</v>
      </c>
      <c r="M1515" s="57" t="s">
        <v>43</v>
      </c>
      <c r="N1515" s="57" t="s">
        <v>43</v>
      </c>
      <c r="O1515" s="58">
        <v>0</v>
      </c>
      <c r="P1515" s="58">
        <v>0</v>
      </c>
      <c r="Q1515" s="57" t="s">
        <v>43</v>
      </c>
      <c r="R1515" s="57" t="s">
        <v>43</v>
      </c>
      <c r="S1515" s="57" t="s">
        <v>43</v>
      </c>
      <c r="T1515" s="59">
        <v>0.33329999999999999</v>
      </c>
    </row>
    <row r="1516" spans="1:20" ht="18" customHeight="1">
      <c r="A1516" s="104">
        <v>44823</v>
      </c>
      <c r="B1516" s="50" t="s">
        <v>20</v>
      </c>
      <c r="C1516" s="51">
        <v>0</v>
      </c>
      <c r="D1516" s="51">
        <v>0</v>
      </c>
      <c r="E1516" s="51">
        <v>0</v>
      </c>
      <c r="F1516" s="51">
        <v>0</v>
      </c>
      <c r="G1516" s="51">
        <v>0</v>
      </c>
      <c r="H1516" s="51">
        <v>0</v>
      </c>
      <c r="I1516" s="51">
        <v>0</v>
      </c>
      <c r="J1516" s="51">
        <v>0</v>
      </c>
      <c r="K1516" s="51">
        <v>0</v>
      </c>
      <c r="L1516" s="51">
        <v>0</v>
      </c>
      <c r="M1516" s="51">
        <v>0</v>
      </c>
      <c r="N1516" s="51">
        <v>0</v>
      </c>
      <c r="O1516" s="51">
        <v>0</v>
      </c>
      <c r="P1516" s="51">
        <v>0</v>
      </c>
      <c r="Q1516" s="51">
        <v>0</v>
      </c>
      <c r="R1516" s="51">
        <v>0</v>
      </c>
      <c r="S1516" s="51">
        <v>0</v>
      </c>
      <c r="T1516" s="11">
        <f>SUM(C1516:S1516)</f>
        <v>0</v>
      </c>
    </row>
    <row r="1517" spans="1:20" ht="18" customHeight="1">
      <c r="A1517" s="105"/>
      <c r="B1517" s="52" t="s">
        <v>21</v>
      </c>
      <c r="C1517" s="53">
        <v>0</v>
      </c>
      <c r="D1517" s="53">
        <v>0</v>
      </c>
      <c r="E1517" s="53">
        <v>0</v>
      </c>
      <c r="F1517" s="53">
        <v>0</v>
      </c>
      <c r="G1517" s="53">
        <v>0</v>
      </c>
      <c r="H1517" s="53">
        <v>0</v>
      </c>
      <c r="I1517" s="53">
        <v>0</v>
      </c>
      <c r="J1517" s="53">
        <v>1</v>
      </c>
      <c r="K1517" s="53">
        <v>0</v>
      </c>
      <c r="L1517" s="53">
        <v>0</v>
      </c>
      <c r="M1517" s="53">
        <v>0</v>
      </c>
      <c r="N1517" s="53">
        <v>0</v>
      </c>
      <c r="O1517" s="53">
        <v>0</v>
      </c>
      <c r="P1517" s="53">
        <v>0</v>
      </c>
      <c r="Q1517" s="53">
        <v>0</v>
      </c>
      <c r="R1517" s="53">
        <v>0</v>
      </c>
      <c r="S1517" s="53">
        <v>0</v>
      </c>
      <c r="T1517" s="11">
        <f>SUM(C1517:S1517)</f>
        <v>1</v>
      </c>
    </row>
    <row r="1518" spans="1:20" ht="18" customHeight="1">
      <c r="A1518" s="105"/>
      <c r="B1518" s="52" t="s">
        <v>24</v>
      </c>
      <c r="C1518" s="61">
        <v>0</v>
      </c>
      <c r="D1518" s="53">
        <v>0</v>
      </c>
      <c r="E1518" s="53">
        <v>0</v>
      </c>
      <c r="F1518" s="53">
        <v>0</v>
      </c>
      <c r="G1518" s="53">
        <v>0</v>
      </c>
      <c r="H1518" s="53">
        <v>0</v>
      </c>
      <c r="I1518" s="53">
        <v>0</v>
      </c>
      <c r="J1518" s="53">
        <v>1</v>
      </c>
      <c r="K1518" s="53">
        <v>0</v>
      </c>
      <c r="L1518" s="53">
        <v>0</v>
      </c>
      <c r="M1518" s="53">
        <v>0</v>
      </c>
      <c r="N1518" s="53">
        <v>0</v>
      </c>
      <c r="O1518" s="53">
        <v>0</v>
      </c>
      <c r="P1518" s="53">
        <v>0</v>
      </c>
      <c r="Q1518" s="53">
        <v>0</v>
      </c>
      <c r="R1518" s="53">
        <v>0</v>
      </c>
      <c r="S1518" s="53">
        <v>0</v>
      </c>
      <c r="T1518" s="11">
        <f>SUM(C1518:S1518)</f>
        <v>1</v>
      </c>
    </row>
    <row r="1519" spans="1:20" ht="18" customHeight="1">
      <c r="A1519" s="105"/>
      <c r="B1519" s="52" t="s">
        <v>25</v>
      </c>
      <c r="C1519" s="53">
        <v>0</v>
      </c>
      <c r="D1519" s="53">
        <v>0</v>
      </c>
      <c r="E1519" s="53">
        <v>0</v>
      </c>
      <c r="F1519" s="53">
        <v>0</v>
      </c>
      <c r="G1519" s="53">
        <v>0</v>
      </c>
      <c r="H1519" s="53">
        <v>0</v>
      </c>
      <c r="I1519" s="53">
        <v>0</v>
      </c>
      <c r="J1519" s="53">
        <v>0</v>
      </c>
      <c r="K1519" s="53">
        <v>0</v>
      </c>
      <c r="L1519" s="53">
        <v>0</v>
      </c>
      <c r="M1519" s="53">
        <v>0</v>
      </c>
      <c r="N1519" s="53">
        <v>0</v>
      </c>
      <c r="O1519" s="53">
        <v>0</v>
      </c>
      <c r="P1519" s="53">
        <v>0</v>
      </c>
      <c r="Q1519" s="53">
        <v>0</v>
      </c>
      <c r="R1519" s="53">
        <v>0</v>
      </c>
      <c r="S1519" s="53">
        <v>0</v>
      </c>
      <c r="T1519" s="11">
        <f>SUM(C1519:S1519)</f>
        <v>0</v>
      </c>
    </row>
    <row r="1520" spans="1:20" ht="18" customHeight="1">
      <c r="A1520" s="105"/>
      <c r="B1520" s="52" t="s">
        <v>26</v>
      </c>
      <c r="C1520" s="36" t="str">
        <f>IF(C1518+C1519&gt;0, C1519/(C1518+C1519), "-")</f>
        <v>-</v>
      </c>
      <c r="D1520" s="36" t="str">
        <f t="shared" ref="D1520:T1520" si="533">IF(D1518+D1519&gt;0, D1519/(D1518+D1519), "-")</f>
        <v>-</v>
      </c>
      <c r="E1520" s="36" t="str">
        <f t="shared" si="533"/>
        <v>-</v>
      </c>
      <c r="F1520" s="36" t="str">
        <f t="shared" si="533"/>
        <v>-</v>
      </c>
      <c r="G1520" s="36" t="str">
        <f t="shared" si="533"/>
        <v>-</v>
      </c>
      <c r="H1520" s="36" t="str">
        <f t="shared" si="533"/>
        <v>-</v>
      </c>
      <c r="I1520" s="36" t="str">
        <f t="shared" si="533"/>
        <v>-</v>
      </c>
      <c r="J1520" s="36">
        <f t="shared" si="533"/>
        <v>0</v>
      </c>
      <c r="K1520" s="36" t="str">
        <f t="shared" si="533"/>
        <v>-</v>
      </c>
      <c r="L1520" s="36" t="str">
        <f t="shared" si="533"/>
        <v>-</v>
      </c>
      <c r="M1520" s="36" t="str">
        <f t="shared" si="533"/>
        <v>-</v>
      </c>
      <c r="N1520" s="36" t="str">
        <f t="shared" si="533"/>
        <v>-</v>
      </c>
      <c r="O1520" s="36" t="str">
        <f t="shared" si="533"/>
        <v>-</v>
      </c>
      <c r="P1520" s="36" t="str">
        <f t="shared" si="533"/>
        <v>-</v>
      </c>
      <c r="Q1520" s="36" t="str">
        <f t="shared" si="533"/>
        <v>-</v>
      </c>
      <c r="R1520" s="36" t="str">
        <f t="shared" si="533"/>
        <v>-</v>
      </c>
      <c r="S1520" s="36" t="str">
        <f t="shared" si="533"/>
        <v>-</v>
      </c>
      <c r="T1520" s="40">
        <f t="shared" si="533"/>
        <v>0</v>
      </c>
    </row>
    <row r="1521" spans="1:20" ht="18" customHeight="1">
      <c r="A1521" s="105"/>
      <c r="B1521" s="52" t="s">
        <v>22</v>
      </c>
      <c r="C1521" s="53">
        <v>0</v>
      </c>
      <c r="D1521" s="53">
        <v>0</v>
      </c>
      <c r="E1521" s="53">
        <v>0</v>
      </c>
      <c r="F1521" s="54">
        <v>0</v>
      </c>
      <c r="G1521" s="53">
        <v>0</v>
      </c>
      <c r="H1521" s="53">
        <v>0</v>
      </c>
      <c r="I1521" s="53">
        <v>0</v>
      </c>
      <c r="J1521" s="53">
        <v>1</v>
      </c>
      <c r="K1521" s="53">
        <v>0</v>
      </c>
      <c r="L1521" s="53">
        <v>0</v>
      </c>
      <c r="M1521" s="53">
        <v>0</v>
      </c>
      <c r="N1521" s="53">
        <v>0</v>
      </c>
      <c r="O1521" s="53">
        <v>0</v>
      </c>
      <c r="P1521" s="53">
        <v>0</v>
      </c>
      <c r="Q1521" s="53">
        <v>0</v>
      </c>
      <c r="R1521" s="53">
        <v>0</v>
      </c>
      <c r="S1521" s="53">
        <v>0</v>
      </c>
      <c r="T1521" s="11">
        <f>SUM(C1521:S1521)</f>
        <v>1</v>
      </c>
    </row>
    <row r="1522" spans="1:20" ht="18" customHeight="1">
      <c r="A1522" s="105"/>
      <c r="B1522" s="52" t="s">
        <v>23</v>
      </c>
      <c r="C1522" s="37" t="str">
        <f>IF(C1521&gt;0,(C1516+C1517)/C1521, "-")</f>
        <v>-</v>
      </c>
      <c r="D1522" s="37" t="str">
        <f t="shared" ref="D1522:S1522" si="534">IF(D1521&gt;0,(D1516+D1517)/D1521, "-")</f>
        <v>-</v>
      </c>
      <c r="E1522" s="37" t="str">
        <f t="shared" si="534"/>
        <v>-</v>
      </c>
      <c r="F1522" s="37" t="str">
        <f t="shared" si="534"/>
        <v>-</v>
      </c>
      <c r="G1522" s="37" t="str">
        <f t="shared" si="534"/>
        <v>-</v>
      </c>
      <c r="H1522" s="37" t="str">
        <f t="shared" si="534"/>
        <v>-</v>
      </c>
      <c r="I1522" s="37" t="str">
        <f t="shared" si="534"/>
        <v>-</v>
      </c>
      <c r="J1522" s="37">
        <f t="shared" si="534"/>
        <v>1</v>
      </c>
      <c r="K1522" s="37" t="str">
        <f t="shared" si="534"/>
        <v>-</v>
      </c>
      <c r="L1522" s="37" t="str">
        <f t="shared" si="534"/>
        <v>-</v>
      </c>
      <c r="M1522" s="37" t="str">
        <f t="shared" si="534"/>
        <v>-</v>
      </c>
      <c r="N1522" s="37" t="str">
        <f t="shared" si="534"/>
        <v>-</v>
      </c>
      <c r="O1522" s="37" t="str">
        <f t="shared" si="534"/>
        <v>-</v>
      </c>
      <c r="P1522" s="37" t="str">
        <f t="shared" si="534"/>
        <v>-</v>
      </c>
      <c r="Q1522" s="37" t="str">
        <f t="shared" si="534"/>
        <v>-</v>
      </c>
      <c r="R1522" s="37" t="str">
        <f t="shared" si="534"/>
        <v>-</v>
      </c>
      <c r="S1522" s="37" t="str">
        <f t="shared" si="534"/>
        <v>-</v>
      </c>
      <c r="T1522" s="44">
        <f>IF(T1521&gt;0,(T1516+T1517)/T1521, "-")</f>
        <v>1</v>
      </c>
    </row>
    <row r="1523" spans="1:20" ht="18" customHeight="1">
      <c r="A1523" s="106"/>
      <c r="B1523" s="52" t="s">
        <v>44</v>
      </c>
      <c r="C1523" s="57" t="s">
        <v>43</v>
      </c>
      <c r="D1523" s="58" t="s">
        <v>39</v>
      </c>
      <c r="E1523" s="57" t="s">
        <v>43</v>
      </c>
      <c r="F1523" s="57" t="s">
        <v>43</v>
      </c>
      <c r="G1523" s="57" t="s">
        <v>43</v>
      </c>
      <c r="H1523" s="57" t="s">
        <v>43</v>
      </c>
      <c r="I1523" s="58" t="s">
        <v>39</v>
      </c>
      <c r="J1523" s="58">
        <v>1</v>
      </c>
      <c r="K1523" s="58" t="s">
        <v>39</v>
      </c>
      <c r="L1523" s="57" t="s">
        <v>43</v>
      </c>
      <c r="M1523" s="57" t="s">
        <v>43</v>
      </c>
      <c r="N1523" s="57" t="s">
        <v>43</v>
      </c>
      <c r="O1523" s="57" t="s">
        <v>43</v>
      </c>
      <c r="P1523" s="57" t="s">
        <v>43</v>
      </c>
      <c r="Q1523" s="57" t="s">
        <v>43</v>
      </c>
      <c r="R1523" s="57" t="s">
        <v>43</v>
      </c>
      <c r="S1523" s="57" t="s">
        <v>43</v>
      </c>
      <c r="T1523" s="59">
        <v>1</v>
      </c>
    </row>
    <row r="1524" spans="1:20" ht="18" customHeight="1">
      <c r="A1524" s="104">
        <v>44824</v>
      </c>
      <c r="B1524" s="50" t="s">
        <v>20</v>
      </c>
      <c r="C1524" s="51">
        <v>0</v>
      </c>
      <c r="D1524" s="51">
        <v>0</v>
      </c>
      <c r="E1524" s="51">
        <v>0</v>
      </c>
      <c r="F1524" s="51">
        <v>0</v>
      </c>
      <c r="G1524" s="51">
        <v>0</v>
      </c>
      <c r="H1524" s="51">
        <v>0</v>
      </c>
      <c r="I1524" s="51">
        <v>0</v>
      </c>
      <c r="J1524" s="51">
        <v>0</v>
      </c>
      <c r="K1524" s="51">
        <v>0</v>
      </c>
      <c r="L1524" s="51">
        <v>0</v>
      </c>
      <c r="M1524" s="51">
        <v>0</v>
      </c>
      <c r="N1524" s="51">
        <v>0</v>
      </c>
      <c r="O1524" s="51">
        <v>0</v>
      </c>
      <c r="P1524" s="51">
        <v>0</v>
      </c>
      <c r="Q1524" s="51">
        <v>0</v>
      </c>
      <c r="R1524" s="51">
        <v>0</v>
      </c>
      <c r="S1524" s="51">
        <v>0</v>
      </c>
      <c r="T1524" s="11">
        <f>SUM(C1524:S1524)</f>
        <v>0</v>
      </c>
    </row>
    <row r="1525" spans="1:20" ht="18" customHeight="1">
      <c r="A1525" s="105"/>
      <c r="B1525" s="52" t="s">
        <v>21</v>
      </c>
      <c r="C1525" s="53">
        <v>0</v>
      </c>
      <c r="D1525" s="53">
        <v>0</v>
      </c>
      <c r="E1525" s="53">
        <v>0</v>
      </c>
      <c r="F1525" s="53">
        <v>0</v>
      </c>
      <c r="G1525" s="53">
        <v>0</v>
      </c>
      <c r="H1525" s="53">
        <v>0</v>
      </c>
      <c r="I1525" s="53">
        <v>0</v>
      </c>
      <c r="J1525" s="53">
        <v>0</v>
      </c>
      <c r="K1525" s="53">
        <v>0</v>
      </c>
      <c r="L1525" s="53">
        <v>0</v>
      </c>
      <c r="M1525" s="53">
        <v>0</v>
      </c>
      <c r="N1525" s="53">
        <v>0</v>
      </c>
      <c r="O1525" s="53">
        <v>0</v>
      </c>
      <c r="P1525" s="53">
        <v>0</v>
      </c>
      <c r="Q1525" s="53">
        <v>0</v>
      </c>
      <c r="R1525" s="53">
        <v>0</v>
      </c>
      <c r="S1525" s="53">
        <v>0</v>
      </c>
      <c r="T1525" s="11">
        <f>SUM(C1525:S1525)</f>
        <v>0</v>
      </c>
    </row>
    <row r="1526" spans="1:20" ht="18" customHeight="1">
      <c r="A1526" s="105"/>
      <c r="B1526" s="52" t="s">
        <v>24</v>
      </c>
      <c r="C1526" s="61">
        <v>0</v>
      </c>
      <c r="D1526" s="53">
        <v>0</v>
      </c>
      <c r="E1526" s="53">
        <v>0</v>
      </c>
      <c r="F1526" s="53">
        <v>0</v>
      </c>
      <c r="G1526" s="53">
        <v>0</v>
      </c>
      <c r="H1526" s="53">
        <v>0</v>
      </c>
      <c r="I1526" s="53">
        <v>0</v>
      </c>
      <c r="J1526" s="53">
        <v>0</v>
      </c>
      <c r="K1526" s="53">
        <v>0</v>
      </c>
      <c r="L1526" s="53">
        <v>0</v>
      </c>
      <c r="M1526" s="53">
        <v>0</v>
      </c>
      <c r="N1526" s="53">
        <v>0</v>
      </c>
      <c r="O1526" s="53">
        <v>0</v>
      </c>
      <c r="P1526" s="53">
        <v>0</v>
      </c>
      <c r="Q1526" s="53">
        <v>0</v>
      </c>
      <c r="R1526" s="53">
        <v>0</v>
      </c>
      <c r="S1526" s="53">
        <v>0</v>
      </c>
      <c r="T1526" s="11">
        <f>SUM(C1526:S1526)</f>
        <v>0</v>
      </c>
    </row>
    <row r="1527" spans="1:20" ht="18" customHeight="1">
      <c r="A1527" s="105"/>
      <c r="B1527" s="52" t="s">
        <v>25</v>
      </c>
      <c r="C1527" s="53">
        <v>0</v>
      </c>
      <c r="D1527" s="53">
        <v>0</v>
      </c>
      <c r="E1527" s="53">
        <v>0</v>
      </c>
      <c r="F1527" s="53">
        <v>0</v>
      </c>
      <c r="G1527" s="53">
        <v>0</v>
      </c>
      <c r="H1527" s="53">
        <v>0</v>
      </c>
      <c r="I1527" s="53">
        <v>0</v>
      </c>
      <c r="J1527" s="53">
        <v>0</v>
      </c>
      <c r="K1527" s="53">
        <v>0</v>
      </c>
      <c r="L1527" s="53">
        <v>0</v>
      </c>
      <c r="M1527" s="53">
        <v>0</v>
      </c>
      <c r="N1527" s="53">
        <v>0</v>
      </c>
      <c r="O1527" s="53">
        <v>0</v>
      </c>
      <c r="P1527" s="53">
        <v>0</v>
      </c>
      <c r="Q1527" s="53">
        <v>0</v>
      </c>
      <c r="R1527" s="53">
        <v>0</v>
      </c>
      <c r="S1527" s="53">
        <v>0</v>
      </c>
      <c r="T1527" s="11">
        <f>SUM(C1527:S1527)</f>
        <v>0</v>
      </c>
    </row>
    <row r="1528" spans="1:20" ht="18" customHeight="1">
      <c r="A1528" s="105"/>
      <c r="B1528" s="52" t="s">
        <v>26</v>
      </c>
      <c r="C1528" s="36" t="str">
        <f>IF(C1526+C1527&gt;0, C1527/(C1526+C1527), "-")</f>
        <v>-</v>
      </c>
      <c r="D1528" s="36" t="str">
        <f t="shared" ref="D1528:T1528" si="535">IF(D1526+D1527&gt;0, D1527/(D1526+D1527), "-")</f>
        <v>-</v>
      </c>
      <c r="E1528" s="36" t="str">
        <f t="shared" si="535"/>
        <v>-</v>
      </c>
      <c r="F1528" s="36" t="str">
        <f t="shared" si="535"/>
        <v>-</v>
      </c>
      <c r="G1528" s="36" t="str">
        <f t="shared" si="535"/>
        <v>-</v>
      </c>
      <c r="H1528" s="36" t="str">
        <f t="shared" si="535"/>
        <v>-</v>
      </c>
      <c r="I1528" s="36" t="str">
        <f t="shared" si="535"/>
        <v>-</v>
      </c>
      <c r="J1528" s="36" t="str">
        <f t="shared" si="535"/>
        <v>-</v>
      </c>
      <c r="K1528" s="36" t="str">
        <f t="shared" si="535"/>
        <v>-</v>
      </c>
      <c r="L1528" s="36" t="str">
        <f t="shared" si="535"/>
        <v>-</v>
      </c>
      <c r="M1528" s="36" t="str">
        <f t="shared" si="535"/>
        <v>-</v>
      </c>
      <c r="N1528" s="36" t="str">
        <f t="shared" si="535"/>
        <v>-</v>
      </c>
      <c r="O1528" s="36" t="str">
        <f t="shared" si="535"/>
        <v>-</v>
      </c>
      <c r="P1528" s="36" t="str">
        <f t="shared" si="535"/>
        <v>-</v>
      </c>
      <c r="Q1528" s="36" t="str">
        <f t="shared" si="535"/>
        <v>-</v>
      </c>
      <c r="R1528" s="36" t="str">
        <f t="shared" si="535"/>
        <v>-</v>
      </c>
      <c r="S1528" s="36" t="str">
        <f t="shared" si="535"/>
        <v>-</v>
      </c>
      <c r="T1528" s="40" t="str">
        <f t="shared" si="535"/>
        <v>-</v>
      </c>
    </row>
    <row r="1529" spans="1:20" ht="18" customHeight="1">
      <c r="A1529" s="105"/>
      <c r="B1529" s="52" t="s">
        <v>22</v>
      </c>
      <c r="C1529" s="53">
        <v>0</v>
      </c>
      <c r="D1529" s="53">
        <v>0</v>
      </c>
      <c r="E1529" s="53">
        <v>0</v>
      </c>
      <c r="F1529" s="54">
        <v>0</v>
      </c>
      <c r="G1529" s="53">
        <v>0</v>
      </c>
      <c r="H1529" s="53">
        <v>0</v>
      </c>
      <c r="I1529" s="53">
        <v>0</v>
      </c>
      <c r="J1529" s="53">
        <v>0</v>
      </c>
      <c r="K1529" s="53">
        <v>0</v>
      </c>
      <c r="L1529" s="53">
        <v>0</v>
      </c>
      <c r="M1529" s="53">
        <v>0</v>
      </c>
      <c r="N1529" s="53">
        <v>0</v>
      </c>
      <c r="O1529" s="53">
        <v>0</v>
      </c>
      <c r="P1529" s="53">
        <v>0</v>
      </c>
      <c r="Q1529" s="53">
        <v>0</v>
      </c>
      <c r="R1529" s="53">
        <v>0</v>
      </c>
      <c r="S1529" s="53">
        <v>0</v>
      </c>
      <c r="T1529" s="11">
        <f>SUM(C1529:S1529)</f>
        <v>0</v>
      </c>
    </row>
    <row r="1530" spans="1:20" ht="18" customHeight="1">
      <c r="A1530" s="105"/>
      <c r="B1530" s="52" t="s">
        <v>23</v>
      </c>
      <c r="C1530" s="37" t="str">
        <f>IF(C1529&gt;0,(C1524+C1525)/C1529, "-")</f>
        <v>-</v>
      </c>
      <c r="D1530" s="37" t="str">
        <f t="shared" ref="D1530:S1530" si="536">IF(D1529&gt;0,(D1524+D1525)/D1529, "-")</f>
        <v>-</v>
      </c>
      <c r="E1530" s="37" t="str">
        <f t="shared" si="536"/>
        <v>-</v>
      </c>
      <c r="F1530" s="37" t="str">
        <f t="shared" si="536"/>
        <v>-</v>
      </c>
      <c r="G1530" s="37" t="str">
        <f t="shared" si="536"/>
        <v>-</v>
      </c>
      <c r="H1530" s="37" t="str">
        <f t="shared" si="536"/>
        <v>-</v>
      </c>
      <c r="I1530" s="37" t="str">
        <f t="shared" si="536"/>
        <v>-</v>
      </c>
      <c r="J1530" s="37" t="str">
        <f t="shared" si="536"/>
        <v>-</v>
      </c>
      <c r="K1530" s="37" t="str">
        <f t="shared" si="536"/>
        <v>-</v>
      </c>
      <c r="L1530" s="37" t="str">
        <f t="shared" si="536"/>
        <v>-</v>
      </c>
      <c r="M1530" s="37" t="str">
        <f t="shared" si="536"/>
        <v>-</v>
      </c>
      <c r="N1530" s="37" t="str">
        <f t="shared" si="536"/>
        <v>-</v>
      </c>
      <c r="O1530" s="37" t="str">
        <f t="shared" si="536"/>
        <v>-</v>
      </c>
      <c r="P1530" s="37" t="str">
        <f t="shared" si="536"/>
        <v>-</v>
      </c>
      <c r="Q1530" s="37" t="str">
        <f t="shared" si="536"/>
        <v>-</v>
      </c>
      <c r="R1530" s="37" t="str">
        <f t="shared" si="536"/>
        <v>-</v>
      </c>
      <c r="S1530" s="37" t="str">
        <f t="shared" si="536"/>
        <v>-</v>
      </c>
      <c r="T1530" s="44" t="str">
        <f>IF(T1529&gt;0,(T1524+T1525)/T1529, "-")</f>
        <v>-</v>
      </c>
    </row>
    <row r="1531" spans="1:20" ht="18" customHeight="1">
      <c r="A1531" s="106"/>
      <c r="B1531" s="52" t="s">
        <v>44</v>
      </c>
      <c r="C1531" s="57" t="s">
        <v>43</v>
      </c>
      <c r="D1531" s="58" t="s">
        <v>39</v>
      </c>
      <c r="E1531" s="57" t="s">
        <v>43</v>
      </c>
      <c r="F1531" s="57" t="s">
        <v>43</v>
      </c>
      <c r="G1531" s="57" t="s">
        <v>43</v>
      </c>
      <c r="H1531" s="57" t="s">
        <v>43</v>
      </c>
      <c r="I1531" s="58" t="s">
        <v>39</v>
      </c>
      <c r="J1531" s="58" t="s">
        <v>39</v>
      </c>
      <c r="K1531" s="58" t="s">
        <v>39</v>
      </c>
      <c r="L1531" s="57" t="s">
        <v>43</v>
      </c>
      <c r="M1531" s="57" t="s">
        <v>43</v>
      </c>
      <c r="N1531" s="57" t="s">
        <v>43</v>
      </c>
      <c r="O1531" s="57" t="s">
        <v>43</v>
      </c>
      <c r="P1531" s="57" t="s">
        <v>43</v>
      </c>
      <c r="Q1531" s="57" t="s">
        <v>43</v>
      </c>
      <c r="R1531" s="57" t="s">
        <v>43</v>
      </c>
      <c r="S1531" s="57" t="s">
        <v>43</v>
      </c>
      <c r="T1531" s="59" t="s">
        <v>39</v>
      </c>
    </row>
    <row r="1532" spans="1:20" ht="18" customHeight="1">
      <c r="A1532" s="104">
        <v>44825</v>
      </c>
      <c r="B1532" s="50" t="s">
        <v>20</v>
      </c>
      <c r="C1532" s="51">
        <v>0</v>
      </c>
      <c r="D1532" s="51">
        <v>0</v>
      </c>
      <c r="E1532" s="51">
        <v>0</v>
      </c>
      <c r="F1532" s="51">
        <v>0</v>
      </c>
      <c r="G1532" s="51">
        <v>0</v>
      </c>
      <c r="H1532" s="51">
        <v>0</v>
      </c>
      <c r="I1532" s="51">
        <v>0</v>
      </c>
      <c r="J1532" s="51">
        <v>0</v>
      </c>
      <c r="K1532" s="51">
        <v>0</v>
      </c>
      <c r="L1532" s="51">
        <v>0</v>
      </c>
      <c r="M1532" s="51">
        <v>0</v>
      </c>
      <c r="N1532" s="51">
        <v>0</v>
      </c>
      <c r="O1532" s="51">
        <v>0</v>
      </c>
      <c r="P1532" s="51">
        <v>0</v>
      </c>
      <c r="Q1532" s="51">
        <v>0</v>
      </c>
      <c r="R1532" s="51">
        <v>0</v>
      </c>
      <c r="S1532" s="51">
        <v>0</v>
      </c>
      <c r="T1532" s="11">
        <f>SUM(C1532:S1532)</f>
        <v>0</v>
      </c>
    </row>
    <row r="1533" spans="1:20" ht="18" customHeight="1">
      <c r="A1533" s="105"/>
      <c r="B1533" s="52" t="s">
        <v>21</v>
      </c>
      <c r="C1533" s="53">
        <v>0</v>
      </c>
      <c r="D1533" s="53">
        <v>0</v>
      </c>
      <c r="E1533" s="53">
        <v>0</v>
      </c>
      <c r="F1533" s="53">
        <v>0</v>
      </c>
      <c r="G1533" s="53">
        <v>0</v>
      </c>
      <c r="H1533" s="53">
        <v>0</v>
      </c>
      <c r="I1533" s="53">
        <v>0</v>
      </c>
      <c r="J1533" s="53">
        <v>0</v>
      </c>
      <c r="K1533" s="53">
        <v>0</v>
      </c>
      <c r="L1533" s="53">
        <v>0</v>
      </c>
      <c r="M1533" s="53">
        <v>0</v>
      </c>
      <c r="N1533" s="53">
        <v>0</v>
      </c>
      <c r="O1533" s="53">
        <v>0</v>
      </c>
      <c r="P1533" s="53">
        <v>0</v>
      </c>
      <c r="Q1533" s="53">
        <v>0</v>
      </c>
      <c r="R1533" s="53">
        <v>0</v>
      </c>
      <c r="S1533" s="53">
        <v>0</v>
      </c>
      <c r="T1533" s="11">
        <f>SUM(C1533:S1533)</f>
        <v>0</v>
      </c>
    </row>
    <row r="1534" spans="1:20" ht="18" customHeight="1">
      <c r="A1534" s="105"/>
      <c r="B1534" s="52" t="s">
        <v>24</v>
      </c>
      <c r="C1534" s="61">
        <v>0</v>
      </c>
      <c r="D1534" s="53">
        <v>0</v>
      </c>
      <c r="E1534" s="53">
        <v>0</v>
      </c>
      <c r="F1534" s="53">
        <v>0</v>
      </c>
      <c r="G1534" s="53">
        <v>0</v>
      </c>
      <c r="H1534" s="53">
        <v>0</v>
      </c>
      <c r="I1534" s="53">
        <v>0</v>
      </c>
      <c r="J1534" s="53">
        <v>0</v>
      </c>
      <c r="K1534" s="53">
        <v>0</v>
      </c>
      <c r="L1534" s="53">
        <v>0</v>
      </c>
      <c r="M1534" s="53">
        <v>0</v>
      </c>
      <c r="N1534" s="53">
        <v>0</v>
      </c>
      <c r="O1534" s="53">
        <v>0</v>
      </c>
      <c r="P1534" s="53">
        <v>0</v>
      </c>
      <c r="Q1534" s="53">
        <v>0</v>
      </c>
      <c r="R1534" s="53">
        <v>0</v>
      </c>
      <c r="S1534" s="53">
        <v>0</v>
      </c>
      <c r="T1534" s="11">
        <f>SUM(C1534:S1534)</f>
        <v>0</v>
      </c>
    </row>
    <row r="1535" spans="1:20" ht="18" customHeight="1">
      <c r="A1535" s="105"/>
      <c r="B1535" s="52" t="s">
        <v>25</v>
      </c>
      <c r="C1535" s="53">
        <v>0</v>
      </c>
      <c r="D1535" s="53">
        <v>0</v>
      </c>
      <c r="E1535" s="53">
        <v>0</v>
      </c>
      <c r="F1535" s="53">
        <v>0</v>
      </c>
      <c r="G1535" s="53">
        <v>0</v>
      </c>
      <c r="H1535" s="53">
        <v>0</v>
      </c>
      <c r="I1535" s="53">
        <v>0</v>
      </c>
      <c r="J1535" s="53">
        <v>0</v>
      </c>
      <c r="K1535" s="53">
        <v>0</v>
      </c>
      <c r="L1535" s="53">
        <v>0</v>
      </c>
      <c r="M1535" s="53">
        <v>0</v>
      </c>
      <c r="N1535" s="53">
        <v>0</v>
      </c>
      <c r="O1535" s="53">
        <v>0</v>
      </c>
      <c r="P1535" s="53">
        <v>0</v>
      </c>
      <c r="Q1535" s="53">
        <v>0</v>
      </c>
      <c r="R1535" s="53">
        <v>0</v>
      </c>
      <c r="S1535" s="53">
        <v>0</v>
      </c>
      <c r="T1535" s="11">
        <f>SUM(C1535:S1535)</f>
        <v>0</v>
      </c>
    </row>
    <row r="1536" spans="1:20" ht="18" customHeight="1">
      <c r="A1536" s="105"/>
      <c r="B1536" s="52" t="s">
        <v>26</v>
      </c>
      <c r="C1536" s="36" t="str">
        <f>IF(C1534+C1535&gt;0, C1535/(C1534+C1535), "-")</f>
        <v>-</v>
      </c>
      <c r="D1536" s="36" t="str">
        <f t="shared" ref="D1536:T1536" si="537">IF(D1534+D1535&gt;0, D1535/(D1534+D1535), "-")</f>
        <v>-</v>
      </c>
      <c r="E1536" s="36" t="str">
        <f t="shared" si="537"/>
        <v>-</v>
      </c>
      <c r="F1536" s="36" t="str">
        <f t="shared" si="537"/>
        <v>-</v>
      </c>
      <c r="G1536" s="36" t="str">
        <f t="shared" si="537"/>
        <v>-</v>
      </c>
      <c r="H1536" s="36" t="str">
        <f t="shared" si="537"/>
        <v>-</v>
      </c>
      <c r="I1536" s="36" t="str">
        <f t="shared" si="537"/>
        <v>-</v>
      </c>
      <c r="J1536" s="36" t="str">
        <f t="shared" si="537"/>
        <v>-</v>
      </c>
      <c r="K1536" s="36" t="str">
        <f t="shared" si="537"/>
        <v>-</v>
      </c>
      <c r="L1536" s="36" t="str">
        <f t="shared" si="537"/>
        <v>-</v>
      </c>
      <c r="M1536" s="36" t="str">
        <f t="shared" si="537"/>
        <v>-</v>
      </c>
      <c r="N1536" s="36" t="str">
        <f t="shared" si="537"/>
        <v>-</v>
      </c>
      <c r="O1536" s="36" t="str">
        <f t="shared" si="537"/>
        <v>-</v>
      </c>
      <c r="P1536" s="36" t="str">
        <f t="shared" si="537"/>
        <v>-</v>
      </c>
      <c r="Q1536" s="36" t="str">
        <f t="shared" si="537"/>
        <v>-</v>
      </c>
      <c r="R1536" s="36" t="str">
        <f t="shared" si="537"/>
        <v>-</v>
      </c>
      <c r="S1536" s="36" t="str">
        <f t="shared" si="537"/>
        <v>-</v>
      </c>
      <c r="T1536" s="40" t="str">
        <f t="shared" si="537"/>
        <v>-</v>
      </c>
    </row>
    <row r="1537" spans="1:20" ht="18" customHeight="1">
      <c r="A1537" s="105"/>
      <c r="B1537" s="52" t="s">
        <v>22</v>
      </c>
      <c r="C1537" s="53">
        <v>0</v>
      </c>
      <c r="D1537" s="53">
        <v>0</v>
      </c>
      <c r="E1537" s="53">
        <v>0</v>
      </c>
      <c r="F1537" s="54">
        <v>0</v>
      </c>
      <c r="G1537" s="53">
        <v>0</v>
      </c>
      <c r="H1537" s="53">
        <v>0</v>
      </c>
      <c r="I1537" s="53">
        <v>0</v>
      </c>
      <c r="J1537" s="53">
        <v>0</v>
      </c>
      <c r="K1537" s="53">
        <v>0</v>
      </c>
      <c r="L1537" s="53">
        <v>0</v>
      </c>
      <c r="M1537" s="53">
        <v>0</v>
      </c>
      <c r="N1537" s="53">
        <v>0</v>
      </c>
      <c r="O1537" s="53">
        <v>0</v>
      </c>
      <c r="P1537" s="53">
        <v>0</v>
      </c>
      <c r="Q1537" s="53">
        <v>0</v>
      </c>
      <c r="R1537" s="53">
        <v>0</v>
      </c>
      <c r="S1537" s="53">
        <v>0</v>
      </c>
      <c r="T1537" s="11">
        <f>SUM(C1537:S1537)</f>
        <v>0</v>
      </c>
    </row>
    <row r="1538" spans="1:20" ht="18" customHeight="1">
      <c r="A1538" s="105"/>
      <c r="B1538" s="52" t="s">
        <v>23</v>
      </c>
      <c r="C1538" s="37" t="str">
        <f>IF(C1537&gt;0,(C1532+C1533)/C1537, "-")</f>
        <v>-</v>
      </c>
      <c r="D1538" s="37" t="str">
        <f t="shared" ref="D1538:S1538" si="538">IF(D1537&gt;0,(D1532+D1533)/D1537, "-")</f>
        <v>-</v>
      </c>
      <c r="E1538" s="37" t="str">
        <f t="shared" si="538"/>
        <v>-</v>
      </c>
      <c r="F1538" s="37" t="str">
        <f t="shared" si="538"/>
        <v>-</v>
      </c>
      <c r="G1538" s="37" t="str">
        <f t="shared" si="538"/>
        <v>-</v>
      </c>
      <c r="H1538" s="37" t="str">
        <f t="shared" si="538"/>
        <v>-</v>
      </c>
      <c r="I1538" s="37" t="str">
        <f t="shared" si="538"/>
        <v>-</v>
      </c>
      <c r="J1538" s="37" t="str">
        <f t="shared" si="538"/>
        <v>-</v>
      </c>
      <c r="K1538" s="37" t="str">
        <f t="shared" si="538"/>
        <v>-</v>
      </c>
      <c r="L1538" s="37" t="str">
        <f t="shared" si="538"/>
        <v>-</v>
      </c>
      <c r="M1538" s="37" t="str">
        <f t="shared" si="538"/>
        <v>-</v>
      </c>
      <c r="N1538" s="37" t="str">
        <f t="shared" si="538"/>
        <v>-</v>
      </c>
      <c r="O1538" s="37" t="str">
        <f t="shared" si="538"/>
        <v>-</v>
      </c>
      <c r="P1538" s="37" t="str">
        <f t="shared" si="538"/>
        <v>-</v>
      </c>
      <c r="Q1538" s="37" t="str">
        <f t="shared" si="538"/>
        <v>-</v>
      </c>
      <c r="R1538" s="37" t="str">
        <f t="shared" si="538"/>
        <v>-</v>
      </c>
      <c r="S1538" s="37" t="str">
        <f t="shared" si="538"/>
        <v>-</v>
      </c>
      <c r="T1538" s="44" t="str">
        <f>IF(T1537&gt;0,(T1532+T1533)/T1537, "-")</f>
        <v>-</v>
      </c>
    </row>
    <row r="1539" spans="1:20" ht="18" customHeight="1">
      <c r="A1539" s="106"/>
      <c r="B1539" s="52" t="s">
        <v>44</v>
      </c>
      <c r="C1539" s="57" t="s">
        <v>43</v>
      </c>
      <c r="D1539" s="58" t="s">
        <v>39</v>
      </c>
      <c r="E1539" s="57" t="s">
        <v>43</v>
      </c>
      <c r="F1539" s="57" t="s">
        <v>43</v>
      </c>
      <c r="G1539" s="57" t="s">
        <v>43</v>
      </c>
      <c r="H1539" s="57" t="s">
        <v>43</v>
      </c>
      <c r="I1539" s="58" t="s">
        <v>39</v>
      </c>
      <c r="J1539" s="58" t="s">
        <v>39</v>
      </c>
      <c r="K1539" s="58" t="s">
        <v>39</v>
      </c>
      <c r="L1539" s="57" t="s">
        <v>43</v>
      </c>
      <c r="M1539" s="57" t="s">
        <v>43</v>
      </c>
      <c r="N1539" s="57" t="s">
        <v>43</v>
      </c>
      <c r="O1539" s="57" t="s">
        <v>43</v>
      </c>
      <c r="P1539" s="57" t="s">
        <v>43</v>
      </c>
      <c r="Q1539" s="57" t="s">
        <v>43</v>
      </c>
      <c r="R1539" s="57" t="s">
        <v>43</v>
      </c>
      <c r="S1539" s="57" t="s">
        <v>43</v>
      </c>
      <c r="T1539" s="59" t="s">
        <v>39</v>
      </c>
    </row>
    <row r="1540" spans="1:20" ht="18" customHeight="1">
      <c r="A1540" s="104">
        <v>44826</v>
      </c>
      <c r="B1540" s="50" t="s">
        <v>20</v>
      </c>
      <c r="C1540" s="51">
        <v>0</v>
      </c>
      <c r="D1540" s="51">
        <v>0</v>
      </c>
      <c r="E1540" s="51">
        <v>0</v>
      </c>
      <c r="F1540" s="51">
        <v>0</v>
      </c>
      <c r="G1540" s="51">
        <v>0</v>
      </c>
      <c r="H1540" s="51">
        <v>0</v>
      </c>
      <c r="I1540" s="51">
        <v>0</v>
      </c>
      <c r="J1540" s="51">
        <v>0</v>
      </c>
      <c r="K1540" s="51">
        <v>0</v>
      </c>
      <c r="L1540" s="51">
        <v>0</v>
      </c>
      <c r="M1540" s="51">
        <v>0</v>
      </c>
      <c r="N1540" s="51">
        <v>0</v>
      </c>
      <c r="O1540" s="51">
        <v>0</v>
      </c>
      <c r="P1540" s="51">
        <v>0</v>
      </c>
      <c r="Q1540" s="51">
        <v>0</v>
      </c>
      <c r="R1540" s="51">
        <v>0</v>
      </c>
      <c r="S1540" s="51">
        <v>0</v>
      </c>
      <c r="T1540" s="11">
        <f>SUM(C1540:S1540)</f>
        <v>0</v>
      </c>
    </row>
    <row r="1541" spans="1:20" ht="18" customHeight="1">
      <c r="A1541" s="105"/>
      <c r="B1541" s="52" t="s">
        <v>21</v>
      </c>
      <c r="C1541" s="53">
        <v>0</v>
      </c>
      <c r="D1541" s="53">
        <v>0</v>
      </c>
      <c r="E1541" s="53">
        <v>0</v>
      </c>
      <c r="F1541" s="53">
        <v>0</v>
      </c>
      <c r="G1541" s="53">
        <v>0</v>
      </c>
      <c r="H1541" s="53">
        <v>0</v>
      </c>
      <c r="I1541" s="53">
        <v>0</v>
      </c>
      <c r="J1541" s="53">
        <v>0</v>
      </c>
      <c r="K1541" s="53">
        <v>0</v>
      </c>
      <c r="L1541" s="53">
        <v>0</v>
      </c>
      <c r="M1541" s="53">
        <v>0</v>
      </c>
      <c r="N1541" s="53">
        <v>0</v>
      </c>
      <c r="O1541" s="53">
        <v>0</v>
      </c>
      <c r="P1541" s="53">
        <v>1</v>
      </c>
      <c r="Q1541" s="53">
        <v>0</v>
      </c>
      <c r="R1541" s="53">
        <v>0</v>
      </c>
      <c r="S1541" s="53">
        <v>0</v>
      </c>
      <c r="T1541" s="11">
        <f>SUM(C1541:S1541)</f>
        <v>1</v>
      </c>
    </row>
    <row r="1542" spans="1:20" ht="18" customHeight="1">
      <c r="A1542" s="105"/>
      <c r="B1542" s="52" t="s">
        <v>24</v>
      </c>
      <c r="C1542" s="61">
        <v>0</v>
      </c>
      <c r="D1542" s="53">
        <v>0</v>
      </c>
      <c r="E1542" s="53">
        <v>0</v>
      </c>
      <c r="F1542" s="53">
        <v>0</v>
      </c>
      <c r="G1542" s="53">
        <v>0</v>
      </c>
      <c r="H1542" s="53">
        <v>0</v>
      </c>
      <c r="I1542" s="53">
        <v>0</v>
      </c>
      <c r="J1542" s="53">
        <v>0</v>
      </c>
      <c r="K1542" s="53">
        <v>0</v>
      </c>
      <c r="L1542" s="53">
        <v>0</v>
      </c>
      <c r="M1542" s="53">
        <v>0</v>
      </c>
      <c r="N1542" s="53">
        <v>0</v>
      </c>
      <c r="O1542" s="53">
        <v>0</v>
      </c>
      <c r="P1542" s="53">
        <v>1</v>
      </c>
      <c r="Q1542" s="53">
        <v>0</v>
      </c>
      <c r="R1542" s="53">
        <v>0</v>
      </c>
      <c r="S1542" s="53">
        <v>0</v>
      </c>
      <c r="T1542" s="11">
        <f>SUM(C1542:S1542)</f>
        <v>1</v>
      </c>
    </row>
    <row r="1543" spans="1:20" ht="18" customHeight="1">
      <c r="A1543" s="105"/>
      <c r="B1543" s="52" t="s">
        <v>25</v>
      </c>
      <c r="C1543" s="53">
        <v>0</v>
      </c>
      <c r="D1543" s="53">
        <v>0</v>
      </c>
      <c r="E1543" s="53">
        <v>0</v>
      </c>
      <c r="F1543" s="53">
        <v>0</v>
      </c>
      <c r="G1543" s="53">
        <v>0</v>
      </c>
      <c r="H1543" s="53">
        <v>0</v>
      </c>
      <c r="I1543" s="53">
        <v>0</v>
      </c>
      <c r="J1543" s="53">
        <v>0</v>
      </c>
      <c r="K1543" s="53">
        <v>0</v>
      </c>
      <c r="L1543" s="53">
        <v>0</v>
      </c>
      <c r="M1543" s="53">
        <v>0</v>
      </c>
      <c r="N1543" s="53">
        <v>0</v>
      </c>
      <c r="O1543" s="53">
        <v>0</v>
      </c>
      <c r="P1543" s="53">
        <v>0</v>
      </c>
      <c r="Q1543" s="53">
        <v>0</v>
      </c>
      <c r="R1543" s="53">
        <v>0</v>
      </c>
      <c r="S1543" s="53">
        <v>0</v>
      </c>
      <c r="T1543" s="11">
        <f>SUM(C1543:S1543)</f>
        <v>0</v>
      </c>
    </row>
    <row r="1544" spans="1:20" ht="18" customHeight="1">
      <c r="A1544" s="105"/>
      <c r="B1544" s="52" t="s">
        <v>26</v>
      </c>
      <c r="C1544" s="36" t="str">
        <f>IF(C1542+C1543&gt;0, C1543/(C1542+C1543), "-")</f>
        <v>-</v>
      </c>
      <c r="D1544" s="36" t="str">
        <f t="shared" ref="D1544:T1544" si="539">IF(D1542+D1543&gt;0, D1543/(D1542+D1543), "-")</f>
        <v>-</v>
      </c>
      <c r="E1544" s="36" t="str">
        <f t="shared" si="539"/>
        <v>-</v>
      </c>
      <c r="F1544" s="36" t="str">
        <f t="shared" si="539"/>
        <v>-</v>
      </c>
      <c r="G1544" s="36" t="str">
        <f t="shared" si="539"/>
        <v>-</v>
      </c>
      <c r="H1544" s="36" t="str">
        <f t="shared" si="539"/>
        <v>-</v>
      </c>
      <c r="I1544" s="36" t="str">
        <f t="shared" si="539"/>
        <v>-</v>
      </c>
      <c r="J1544" s="36" t="str">
        <f t="shared" si="539"/>
        <v>-</v>
      </c>
      <c r="K1544" s="36" t="str">
        <f t="shared" si="539"/>
        <v>-</v>
      </c>
      <c r="L1544" s="36" t="str">
        <f t="shared" si="539"/>
        <v>-</v>
      </c>
      <c r="M1544" s="36" t="str">
        <f t="shared" si="539"/>
        <v>-</v>
      </c>
      <c r="N1544" s="36" t="str">
        <f t="shared" si="539"/>
        <v>-</v>
      </c>
      <c r="O1544" s="36" t="str">
        <f t="shared" si="539"/>
        <v>-</v>
      </c>
      <c r="P1544" s="36">
        <f t="shared" si="539"/>
        <v>0</v>
      </c>
      <c r="Q1544" s="36" t="str">
        <f t="shared" si="539"/>
        <v>-</v>
      </c>
      <c r="R1544" s="36" t="str">
        <f t="shared" si="539"/>
        <v>-</v>
      </c>
      <c r="S1544" s="36" t="str">
        <f t="shared" si="539"/>
        <v>-</v>
      </c>
      <c r="T1544" s="40">
        <f t="shared" si="539"/>
        <v>0</v>
      </c>
    </row>
    <row r="1545" spans="1:20" ht="18" customHeight="1">
      <c r="A1545" s="105"/>
      <c r="B1545" s="52" t="s">
        <v>22</v>
      </c>
      <c r="C1545" s="53">
        <v>0</v>
      </c>
      <c r="D1545" s="53">
        <v>0</v>
      </c>
      <c r="E1545" s="53">
        <v>0</v>
      </c>
      <c r="F1545" s="54">
        <v>0</v>
      </c>
      <c r="G1545" s="53">
        <v>0</v>
      </c>
      <c r="H1545" s="53">
        <v>0</v>
      </c>
      <c r="I1545" s="53">
        <v>0</v>
      </c>
      <c r="J1545" s="53">
        <v>0</v>
      </c>
      <c r="K1545" s="53">
        <v>0</v>
      </c>
      <c r="L1545" s="53">
        <v>0</v>
      </c>
      <c r="M1545" s="53">
        <v>0</v>
      </c>
      <c r="N1545" s="53">
        <v>0</v>
      </c>
      <c r="O1545" s="53">
        <v>0</v>
      </c>
      <c r="P1545" s="53">
        <v>1</v>
      </c>
      <c r="Q1545" s="53">
        <v>0</v>
      </c>
      <c r="R1545" s="53">
        <v>0</v>
      </c>
      <c r="S1545" s="53">
        <v>0</v>
      </c>
      <c r="T1545" s="11">
        <f>SUM(C1545:S1545)</f>
        <v>1</v>
      </c>
    </row>
    <row r="1546" spans="1:20" ht="18" customHeight="1">
      <c r="A1546" s="105"/>
      <c r="B1546" s="52" t="s">
        <v>23</v>
      </c>
      <c r="C1546" s="37" t="str">
        <f>IF(C1545&gt;0,(C1540+C1541)/C1545, "-")</f>
        <v>-</v>
      </c>
      <c r="D1546" s="37" t="str">
        <f t="shared" ref="D1546:S1546" si="540">IF(D1545&gt;0,(D1540+D1541)/D1545, "-")</f>
        <v>-</v>
      </c>
      <c r="E1546" s="37" t="str">
        <f t="shared" si="540"/>
        <v>-</v>
      </c>
      <c r="F1546" s="37" t="str">
        <f t="shared" si="540"/>
        <v>-</v>
      </c>
      <c r="G1546" s="37" t="str">
        <f t="shared" si="540"/>
        <v>-</v>
      </c>
      <c r="H1546" s="37" t="str">
        <f t="shared" si="540"/>
        <v>-</v>
      </c>
      <c r="I1546" s="37" t="str">
        <f t="shared" si="540"/>
        <v>-</v>
      </c>
      <c r="J1546" s="37" t="str">
        <f t="shared" si="540"/>
        <v>-</v>
      </c>
      <c r="K1546" s="37" t="str">
        <f t="shared" si="540"/>
        <v>-</v>
      </c>
      <c r="L1546" s="37" t="str">
        <f t="shared" si="540"/>
        <v>-</v>
      </c>
      <c r="M1546" s="37" t="str">
        <f t="shared" si="540"/>
        <v>-</v>
      </c>
      <c r="N1546" s="37" t="str">
        <f t="shared" si="540"/>
        <v>-</v>
      </c>
      <c r="O1546" s="37" t="str">
        <f t="shared" si="540"/>
        <v>-</v>
      </c>
      <c r="P1546" s="37">
        <f t="shared" si="540"/>
        <v>1</v>
      </c>
      <c r="Q1546" s="37" t="str">
        <f t="shared" si="540"/>
        <v>-</v>
      </c>
      <c r="R1546" s="37" t="str">
        <f t="shared" si="540"/>
        <v>-</v>
      </c>
      <c r="S1546" s="37" t="str">
        <f t="shared" si="540"/>
        <v>-</v>
      </c>
      <c r="T1546" s="44">
        <f>IF(T1545&gt;0,(T1540+T1541)/T1545, "-")</f>
        <v>1</v>
      </c>
    </row>
    <row r="1547" spans="1:20" ht="18" customHeight="1">
      <c r="A1547" s="106"/>
      <c r="B1547" s="52" t="s">
        <v>44</v>
      </c>
      <c r="C1547" s="57" t="s">
        <v>43</v>
      </c>
      <c r="D1547" s="58" t="s">
        <v>39</v>
      </c>
      <c r="E1547" s="57" t="s">
        <v>43</v>
      </c>
      <c r="F1547" s="57" t="s">
        <v>43</v>
      </c>
      <c r="G1547" s="57" t="s">
        <v>43</v>
      </c>
      <c r="H1547" s="57" t="s">
        <v>43</v>
      </c>
      <c r="I1547" s="58" t="s">
        <v>39</v>
      </c>
      <c r="J1547" s="58" t="s">
        <v>39</v>
      </c>
      <c r="K1547" s="58" t="s">
        <v>39</v>
      </c>
      <c r="L1547" s="57" t="s">
        <v>43</v>
      </c>
      <c r="M1547" s="57" t="s">
        <v>43</v>
      </c>
      <c r="N1547" s="57" t="s">
        <v>43</v>
      </c>
      <c r="O1547" s="57" t="s">
        <v>43</v>
      </c>
      <c r="P1547" s="58">
        <v>1</v>
      </c>
      <c r="Q1547" s="57" t="s">
        <v>43</v>
      </c>
      <c r="R1547" s="57" t="s">
        <v>43</v>
      </c>
      <c r="S1547" s="57" t="s">
        <v>43</v>
      </c>
      <c r="T1547" s="59">
        <v>1</v>
      </c>
    </row>
    <row r="1548" spans="1:20" ht="18" customHeight="1">
      <c r="A1548" s="104">
        <v>44827</v>
      </c>
      <c r="B1548" s="50" t="s">
        <v>20</v>
      </c>
      <c r="C1548" s="51">
        <v>0</v>
      </c>
      <c r="D1548" s="51">
        <v>0</v>
      </c>
      <c r="E1548" s="51">
        <v>0</v>
      </c>
      <c r="F1548" s="51">
        <v>0</v>
      </c>
      <c r="G1548" s="51">
        <v>0</v>
      </c>
      <c r="H1548" s="51">
        <v>0</v>
      </c>
      <c r="I1548" s="51">
        <v>0</v>
      </c>
      <c r="J1548" s="51">
        <v>0</v>
      </c>
      <c r="K1548" s="51">
        <v>0</v>
      </c>
      <c r="L1548" s="51">
        <v>0</v>
      </c>
      <c r="M1548" s="51">
        <v>0</v>
      </c>
      <c r="N1548" s="51">
        <v>0</v>
      </c>
      <c r="O1548" s="51">
        <v>0</v>
      </c>
      <c r="P1548" s="51">
        <v>0</v>
      </c>
      <c r="Q1548" s="51">
        <v>0</v>
      </c>
      <c r="R1548" s="51">
        <v>0</v>
      </c>
      <c r="S1548" s="51">
        <v>0</v>
      </c>
      <c r="T1548" s="11">
        <f>SUM(C1548:S1548)</f>
        <v>0</v>
      </c>
    </row>
    <row r="1549" spans="1:20" ht="18" customHeight="1">
      <c r="A1549" s="105"/>
      <c r="B1549" s="52" t="s">
        <v>21</v>
      </c>
      <c r="C1549" s="53">
        <v>0</v>
      </c>
      <c r="D1549" s="53">
        <v>0</v>
      </c>
      <c r="E1549" s="53">
        <v>0</v>
      </c>
      <c r="F1549" s="53">
        <v>0</v>
      </c>
      <c r="G1549" s="53">
        <v>0</v>
      </c>
      <c r="H1549" s="53">
        <v>0</v>
      </c>
      <c r="I1549" s="53">
        <v>0</v>
      </c>
      <c r="J1549" s="53">
        <v>0</v>
      </c>
      <c r="K1549" s="53">
        <v>0</v>
      </c>
      <c r="L1549" s="53">
        <v>0</v>
      </c>
      <c r="M1549" s="53">
        <v>0</v>
      </c>
      <c r="N1549" s="53">
        <v>0</v>
      </c>
      <c r="O1549" s="53">
        <v>0</v>
      </c>
      <c r="P1549" s="53">
        <v>0</v>
      </c>
      <c r="Q1549" s="53">
        <v>0</v>
      </c>
      <c r="R1549" s="53">
        <v>0</v>
      </c>
      <c r="S1549" s="53">
        <v>0</v>
      </c>
      <c r="T1549" s="11">
        <f>SUM(C1549:S1549)</f>
        <v>0</v>
      </c>
    </row>
    <row r="1550" spans="1:20" ht="18" customHeight="1">
      <c r="A1550" s="105"/>
      <c r="B1550" s="52" t="s">
        <v>24</v>
      </c>
      <c r="C1550" s="61">
        <v>0</v>
      </c>
      <c r="D1550" s="53">
        <v>0</v>
      </c>
      <c r="E1550" s="53">
        <v>0</v>
      </c>
      <c r="F1550" s="53">
        <v>0</v>
      </c>
      <c r="G1550" s="53">
        <v>0</v>
      </c>
      <c r="H1550" s="53">
        <v>0</v>
      </c>
      <c r="I1550" s="53">
        <v>0</v>
      </c>
      <c r="J1550" s="53">
        <v>0</v>
      </c>
      <c r="K1550" s="53">
        <v>0</v>
      </c>
      <c r="L1550" s="53">
        <v>0</v>
      </c>
      <c r="M1550" s="53">
        <v>0</v>
      </c>
      <c r="N1550" s="53">
        <v>0</v>
      </c>
      <c r="O1550" s="53">
        <v>0</v>
      </c>
      <c r="P1550" s="53">
        <v>0</v>
      </c>
      <c r="Q1550" s="53">
        <v>0</v>
      </c>
      <c r="R1550" s="53">
        <v>0</v>
      </c>
      <c r="S1550" s="53">
        <v>0</v>
      </c>
      <c r="T1550" s="11">
        <f>SUM(C1550:S1550)</f>
        <v>0</v>
      </c>
    </row>
    <row r="1551" spans="1:20" ht="18" customHeight="1">
      <c r="A1551" s="105"/>
      <c r="B1551" s="52" t="s">
        <v>25</v>
      </c>
      <c r="C1551" s="53">
        <v>0</v>
      </c>
      <c r="D1551" s="53">
        <v>0</v>
      </c>
      <c r="E1551" s="53">
        <v>0</v>
      </c>
      <c r="F1551" s="53">
        <v>0</v>
      </c>
      <c r="G1551" s="53">
        <v>0</v>
      </c>
      <c r="H1551" s="53">
        <v>0</v>
      </c>
      <c r="I1551" s="53">
        <v>0</v>
      </c>
      <c r="J1551" s="53">
        <v>0</v>
      </c>
      <c r="K1551" s="53">
        <v>0</v>
      </c>
      <c r="L1551" s="53">
        <v>0</v>
      </c>
      <c r="M1551" s="53">
        <v>0</v>
      </c>
      <c r="N1551" s="53">
        <v>0</v>
      </c>
      <c r="O1551" s="53">
        <v>0</v>
      </c>
      <c r="P1551" s="53">
        <v>0</v>
      </c>
      <c r="Q1551" s="53">
        <v>0</v>
      </c>
      <c r="R1551" s="53">
        <v>0</v>
      </c>
      <c r="S1551" s="53">
        <v>0</v>
      </c>
      <c r="T1551" s="11">
        <f>SUM(C1551:S1551)</f>
        <v>0</v>
      </c>
    </row>
    <row r="1552" spans="1:20" ht="18" customHeight="1">
      <c r="A1552" s="105"/>
      <c r="B1552" s="52" t="s">
        <v>26</v>
      </c>
      <c r="C1552" s="36" t="str">
        <f>IF(C1550+C1551&gt;0, C1551/(C1550+C1551), "-")</f>
        <v>-</v>
      </c>
      <c r="D1552" s="36" t="str">
        <f t="shared" ref="D1552:T1552" si="541">IF(D1550+D1551&gt;0, D1551/(D1550+D1551), "-")</f>
        <v>-</v>
      </c>
      <c r="E1552" s="36" t="str">
        <f t="shared" si="541"/>
        <v>-</v>
      </c>
      <c r="F1552" s="36" t="str">
        <f t="shared" si="541"/>
        <v>-</v>
      </c>
      <c r="G1552" s="36" t="str">
        <f t="shared" si="541"/>
        <v>-</v>
      </c>
      <c r="H1552" s="36" t="str">
        <f t="shared" si="541"/>
        <v>-</v>
      </c>
      <c r="I1552" s="36" t="str">
        <f t="shared" si="541"/>
        <v>-</v>
      </c>
      <c r="J1552" s="36" t="str">
        <f t="shared" si="541"/>
        <v>-</v>
      </c>
      <c r="K1552" s="36" t="str">
        <f t="shared" si="541"/>
        <v>-</v>
      </c>
      <c r="L1552" s="36" t="str">
        <f t="shared" si="541"/>
        <v>-</v>
      </c>
      <c r="M1552" s="36" t="str">
        <f t="shared" si="541"/>
        <v>-</v>
      </c>
      <c r="N1552" s="36" t="str">
        <f t="shared" si="541"/>
        <v>-</v>
      </c>
      <c r="O1552" s="36" t="str">
        <f t="shared" si="541"/>
        <v>-</v>
      </c>
      <c r="P1552" s="36" t="str">
        <f t="shared" si="541"/>
        <v>-</v>
      </c>
      <c r="Q1552" s="36" t="str">
        <f t="shared" si="541"/>
        <v>-</v>
      </c>
      <c r="R1552" s="36" t="str">
        <f t="shared" si="541"/>
        <v>-</v>
      </c>
      <c r="S1552" s="36" t="str">
        <f t="shared" si="541"/>
        <v>-</v>
      </c>
      <c r="T1552" s="40" t="str">
        <f t="shared" si="541"/>
        <v>-</v>
      </c>
    </row>
    <row r="1553" spans="1:20" ht="18" customHeight="1">
      <c r="A1553" s="105"/>
      <c r="B1553" s="52" t="s">
        <v>22</v>
      </c>
      <c r="C1553" s="53">
        <v>0</v>
      </c>
      <c r="D1553" s="53">
        <v>0</v>
      </c>
      <c r="E1553" s="53">
        <v>0</v>
      </c>
      <c r="F1553" s="54">
        <v>0</v>
      </c>
      <c r="G1553" s="53">
        <v>0</v>
      </c>
      <c r="H1553" s="53">
        <v>0</v>
      </c>
      <c r="I1553" s="53">
        <v>0</v>
      </c>
      <c r="J1553" s="53">
        <v>0</v>
      </c>
      <c r="K1553" s="53">
        <v>0</v>
      </c>
      <c r="L1553" s="53">
        <v>0</v>
      </c>
      <c r="M1553" s="53">
        <v>0</v>
      </c>
      <c r="N1553" s="53">
        <v>0</v>
      </c>
      <c r="O1553" s="53">
        <v>0</v>
      </c>
      <c r="P1553" s="53">
        <v>0</v>
      </c>
      <c r="Q1553" s="53">
        <v>0</v>
      </c>
      <c r="R1553" s="53">
        <v>0</v>
      </c>
      <c r="S1553" s="53">
        <v>0</v>
      </c>
      <c r="T1553" s="11">
        <f>SUM(C1553:S1553)</f>
        <v>0</v>
      </c>
    </row>
    <row r="1554" spans="1:20" ht="18" customHeight="1">
      <c r="A1554" s="105"/>
      <c r="B1554" s="52" t="s">
        <v>23</v>
      </c>
      <c r="C1554" s="37" t="str">
        <f>IF(C1553&gt;0,(C1548+C1549)/C1553, "-")</f>
        <v>-</v>
      </c>
      <c r="D1554" s="37" t="str">
        <f t="shared" ref="D1554:S1554" si="542">IF(D1553&gt;0,(D1548+D1549)/D1553, "-")</f>
        <v>-</v>
      </c>
      <c r="E1554" s="37" t="str">
        <f t="shared" si="542"/>
        <v>-</v>
      </c>
      <c r="F1554" s="37" t="str">
        <f t="shared" si="542"/>
        <v>-</v>
      </c>
      <c r="G1554" s="37" t="str">
        <f t="shared" si="542"/>
        <v>-</v>
      </c>
      <c r="H1554" s="37" t="str">
        <f t="shared" si="542"/>
        <v>-</v>
      </c>
      <c r="I1554" s="37" t="str">
        <f t="shared" si="542"/>
        <v>-</v>
      </c>
      <c r="J1554" s="37" t="str">
        <f t="shared" si="542"/>
        <v>-</v>
      </c>
      <c r="K1554" s="37" t="str">
        <f t="shared" si="542"/>
        <v>-</v>
      </c>
      <c r="L1554" s="37" t="str">
        <f t="shared" si="542"/>
        <v>-</v>
      </c>
      <c r="M1554" s="37" t="str">
        <f t="shared" si="542"/>
        <v>-</v>
      </c>
      <c r="N1554" s="37" t="str">
        <f t="shared" si="542"/>
        <v>-</v>
      </c>
      <c r="O1554" s="37" t="str">
        <f t="shared" si="542"/>
        <v>-</v>
      </c>
      <c r="P1554" s="37" t="str">
        <f t="shared" si="542"/>
        <v>-</v>
      </c>
      <c r="Q1554" s="37" t="str">
        <f t="shared" si="542"/>
        <v>-</v>
      </c>
      <c r="R1554" s="37" t="str">
        <f t="shared" si="542"/>
        <v>-</v>
      </c>
      <c r="S1554" s="37" t="str">
        <f t="shared" si="542"/>
        <v>-</v>
      </c>
      <c r="T1554" s="44" t="str">
        <f>IF(T1553&gt;0,(T1548+T1549)/T1553, "-")</f>
        <v>-</v>
      </c>
    </row>
    <row r="1555" spans="1:20" ht="18" customHeight="1">
      <c r="A1555" s="106"/>
      <c r="B1555" s="52" t="s">
        <v>44</v>
      </c>
      <c r="C1555" s="57" t="s">
        <v>43</v>
      </c>
      <c r="D1555" s="58" t="s">
        <v>39</v>
      </c>
      <c r="E1555" s="57" t="s">
        <v>43</v>
      </c>
      <c r="F1555" s="57" t="s">
        <v>43</v>
      </c>
      <c r="G1555" s="57" t="s">
        <v>43</v>
      </c>
      <c r="H1555" s="57" t="s">
        <v>43</v>
      </c>
      <c r="I1555" s="58" t="s">
        <v>39</v>
      </c>
      <c r="J1555" s="58" t="s">
        <v>39</v>
      </c>
      <c r="K1555" s="58" t="s">
        <v>39</v>
      </c>
      <c r="L1555" s="57" t="s">
        <v>43</v>
      </c>
      <c r="M1555" s="57" t="s">
        <v>43</v>
      </c>
      <c r="N1555" s="57" t="s">
        <v>43</v>
      </c>
      <c r="O1555" s="57" t="s">
        <v>43</v>
      </c>
      <c r="P1555" s="57" t="s">
        <v>43</v>
      </c>
      <c r="Q1555" s="57" t="s">
        <v>43</v>
      </c>
      <c r="R1555" s="57" t="s">
        <v>43</v>
      </c>
      <c r="S1555" s="57" t="s">
        <v>43</v>
      </c>
      <c r="T1555" s="59" t="s">
        <v>39</v>
      </c>
    </row>
    <row r="1556" spans="1:20" ht="18" customHeight="1">
      <c r="A1556" s="104">
        <v>44828</v>
      </c>
      <c r="B1556" s="50" t="s">
        <v>20</v>
      </c>
      <c r="C1556" s="51">
        <v>0</v>
      </c>
      <c r="D1556" s="51">
        <v>0</v>
      </c>
      <c r="E1556" s="51">
        <v>0</v>
      </c>
      <c r="F1556" s="51">
        <v>0</v>
      </c>
      <c r="G1556" s="51">
        <v>0</v>
      </c>
      <c r="H1556" s="51">
        <v>0</v>
      </c>
      <c r="I1556" s="51">
        <v>0</v>
      </c>
      <c r="J1556" s="51">
        <v>0</v>
      </c>
      <c r="K1556" s="51">
        <v>0</v>
      </c>
      <c r="L1556" s="51">
        <v>0</v>
      </c>
      <c r="M1556" s="51">
        <v>0</v>
      </c>
      <c r="N1556" s="51">
        <v>0</v>
      </c>
      <c r="O1556" s="51">
        <v>0</v>
      </c>
      <c r="P1556" s="51">
        <v>0</v>
      </c>
      <c r="Q1556" s="51">
        <v>0</v>
      </c>
      <c r="R1556" s="51">
        <v>0</v>
      </c>
      <c r="S1556" s="51">
        <v>0</v>
      </c>
      <c r="T1556" s="11">
        <f>SUM(C1556:S1556)</f>
        <v>0</v>
      </c>
    </row>
    <row r="1557" spans="1:20" ht="18" customHeight="1">
      <c r="A1557" s="105"/>
      <c r="B1557" s="52" t="s">
        <v>21</v>
      </c>
      <c r="C1557" s="53">
        <v>0</v>
      </c>
      <c r="D1557" s="53">
        <v>0</v>
      </c>
      <c r="E1557" s="53">
        <v>0</v>
      </c>
      <c r="F1557" s="53">
        <v>0</v>
      </c>
      <c r="G1557" s="53">
        <v>0</v>
      </c>
      <c r="H1557" s="53">
        <v>0</v>
      </c>
      <c r="I1557" s="53">
        <v>0</v>
      </c>
      <c r="J1557" s="53">
        <v>0</v>
      </c>
      <c r="K1557" s="53">
        <v>0</v>
      </c>
      <c r="L1557" s="53">
        <v>0</v>
      </c>
      <c r="M1557" s="53">
        <v>0</v>
      </c>
      <c r="N1557" s="53">
        <v>0</v>
      </c>
      <c r="O1557" s="53">
        <v>0</v>
      </c>
      <c r="P1557" s="53">
        <v>0</v>
      </c>
      <c r="Q1557" s="53">
        <v>0</v>
      </c>
      <c r="R1557" s="53">
        <v>0</v>
      </c>
      <c r="S1557" s="53">
        <v>0</v>
      </c>
      <c r="T1557" s="11">
        <f>SUM(C1557:S1557)</f>
        <v>0</v>
      </c>
    </row>
    <row r="1558" spans="1:20" ht="18" customHeight="1">
      <c r="A1558" s="105"/>
      <c r="B1558" s="52" t="s">
        <v>24</v>
      </c>
      <c r="C1558" s="61">
        <v>0</v>
      </c>
      <c r="D1558" s="53">
        <v>0</v>
      </c>
      <c r="E1558" s="53">
        <v>0</v>
      </c>
      <c r="F1558" s="53">
        <v>0</v>
      </c>
      <c r="G1558" s="53">
        <v>0</v>
      </c>
      <c r="H1558" s="53">
        <v>0</v>
      </c>
      <c r="I1558" s="53">
        <v>0</v>
      </c>
      <c r="J1558" s="53">
        <v>0</v>
      </c>
      <c r="K1558" s="53">
        <v>0</v>
      </c>
      <c r="L1558" s="53">
        <v>0</v>
      </c>
      <c r="M1558" s="53">
        <v>0</v>
      </c>
      <c r="N1558" s="53">
        <v>0</v>
      </c>
      <c r="O1558" s="53">
        <v>0</v>
      </c>
      <c r="P1558" s="53">
        <v>0</v>
      </c>
      <c r="Q1558" s="53">
        <v>0</v>
      </c>
      <c r="R1558" s="53">
        <v>0</v>
      </c>
      <c r="S1558" s="53">
        <v>0</v>
      </c>
      <c r="T1558" s="11">
        <f>SUM(C1558:S1558)</f>
        <v>0</v>
      </c>
    </row>
    <row r="1559" spans="1:20" ht="18" customHeight="1">
      <c r="A1559" s="105"/>
      <c r="B1559" s="52" t="s">
        <v>25</v>
      </c>
      <c r="C1559" s="53">
        <v>0</v>
      </c>
      <c r="D1559" s="53">
        <v>0</v>
      </c>
      <c r="E1559" s="53">
        <v>0</v>
      </c>
      <c r="F1559" s="53">
        <v>0</v>
      </c>
      <c r="G1559" s="53">
        <v>0</v>
      </c>
      <c r="H1559" s="53">
        <v>0</v>
      </c>
      <c r="I1559" s="53">
        <v>0</v>
      </c>
      <c r="J1559" s="53">
        <v>0</v>
      </c>
      <c r="K1559" s="53">
        <v>0</v>
      </c>
      <c r="L1559" s="53">
        <v>0</v>
      </c>
      <c r="M1559" s="53">
        <v>0</v>
      </c>
      <c r="N1559" s="53">
        <v>0</v>
      </c>
      <c r="O1559" s="53">
        <v>0</v>
      </c>
      <c r="P1559" s="53">
        <v>0</v>
      </c>
      <c r="Q1559" s="53">
        <v>0</v>
      </c>
      <c r="R1559" s="53">
        <v>0</v>
      </c>
      <c r="S1559" s="53">
        <v>0</v>
      </c>
      <c r="T1559" s="11">
        <f>SUM(C1559:S1559)</f>
        <v>0</v>
      </c>
    </row>
    <row r="1560" spans="1:20" ht="18" customHeight="1">
      <c r="A1560" s="105"/>
      <c r="B1560" s="52" t="s">
        <v>26</v>
      </c>
      <c r="C1560" s="36" t="str">
        <f>IF(C1558+C1559&gt;0, C1559/(C1558+C1559), "-")</f>
        <v>-</v>
      </c>
      <c r="D1560" s="36" t="str">
        <f t="shared" ref="D1560:T1560" si="543">IF(D1558+D1559&gt;0, D1559/(D1558+D1559), "-")</f>
        <v>-</v>
      </c>
      <c r="E1560" s="36" t="str">
        <f t="shared" si="543"/>
        <v>-</v>
      </c>
      <c r="F1560" s="36" t="str">
        <f t="shared" si="543"/>
        <v>-</v>
      </c>
      <c r="G1560" s="36" t="str">
        <f t="shared" si="543"/>
        <v>-</v>
      </c>
      <c r="H1560" s="36" t="str">
        <f t="shared" si="543"/>
        <v>-</v>
      </c>
      <c r="I1560" s="36" t="str">
        <f t="shared" si="543"/>
        <v>-</v>
      </c>
      <c r="J1560" s="36" t="str">
        <f t="shared" si="543"/>
        <v>-</v>
      </c>
      <c r="K1560" s="36" t="str">
        <f t="shared" si="543"/>
        <v>-</v>
      </c>
      <c r="L1560" s="36" t="str">
        <f t="shared" si="543"/>
        <v>-</v>
      </c>
      <c r="M1560" s="36" t="str">
        <f t="shared" si="543"/>
        <v>-</v>
      </c>
      <c r="N1560" s="36" t="str">
        <f t="shared" si="543"/>
        <v>-</v>
      </c>
      <c r="O1560" s="36" t="str">
        <f t="shared" si="543"/>
        <v>-</v>
      </c>
      <c r="P1560" s="36" t="str">
        <f t="shared" si="543"/>
        <v>-</v>
      </c>
      <c r="Q1560" s="36" t="str">
        <f t="shared" si="543"/>
        <v>-</v>
      </c>
      <c r="R1560" s="36" t="str">
        <f t="shared" si="543"/>
        <v>-</v>
      </c>
      <c r="S1560" s="36" t="str">
        <f t="shared" si="543"/>
        <v>-</v>
      </c>
      <c r="T1560" s="40" t="str">
        <f t="shared" si="543"/>
        <v>-</v>
      </c>
    </row>
    <row r="1561" spans="1:20" ht="18" customHeight="1">
      <c r="A1561" s="105"/>
      <c r="B1561" s="52" t="s">
        <v>22</v>
      </c>
      <c r="C1561" s="53">
        <v>0</v>
      </c>
      <c r="D1561" s="53">
        <v>0</v>
      </c>
      <c r="E1561" s="53">
        <v>0</v>
      </c>
      <c r="F1561" s="54">
        <v>0</v>
      </c>
      <c r="G1561" s="53">
        <v>0</v>
      </c>
      <c r="H1561" s="53">
        <v>0</v>
      </c>
      <c r="I1561" s="53">
        <v>0</v>
      </c>
      <c r="J1561" s="53">
        <v>0</v>
      </c>
      <c r="K1561" s="53">
        <v>0</v>
      </c>
      <c r="L1561" s="53">
        <v>0</v>
      </c>
      <c r="M1561" s="53">
        <v>0</v>
      </c>
      <c r="N1561" s="53">
        <v>0</v>
      </c>
      <c r="O1561" s="53">
        <v>0</v>
      </c>
      <c r="P1561" s="53">
        <v>0</v>
      </c>
      <c r="Q1561" s="53">
        <v>0</v>
      </c>
      <c r="R1561" s="53">
        <v>0</v>
      </c>
      <c r="S1561" s="53">
        <v>0</v>
      </c>
      <c r="T1561" s="11">
        <f>SUM(C1561:S1561)</f>
        <v>0</v>
      </c>
    </row>
    <row r="1562" spans="1:20" ht="18" customHeight="1">
      <c r="A1562" s="105"/>
      <c r="B1562" s="52" t="s">
        <v>23</v>
      </c>
      <c r="C1562" s="37" t="str">
        <f>IF(C1561&gt;0,(C1556+C1557)/C1561, "-")</f>
        <v>-</v>
      </c>
      <c r="D1562" s="37" t="str">
        <f t="shared" ref="D1562:S1562" si="544">IF(D1561&gt;0,(D1556+D1557)/D1561, "-")</f>
        <v>-</v>
      </c>
      <c r="E1562" s="37" t="str">
        <f t="shared" si="544"/>
        <v>-</v>
      </c>
      <c r="F1562" s="37" t="str">
        <f t="shared" si="544"/>
        <v>-</v>
      </c>
      <c r="G1562" s="37" t="str">
        <f t="shared" si="544"/>
        <v>-</v>
      </c>
      <c r="H1562" s="37" t="str">
        <f t="shared" si="544"/>
        <v>-</v>
      </c>
      <c r="I1562" s="37" t="str">
        <f t="shared" si="544"/>
        <v>-</v>
      </c>
      <c r="J1562" s="37" t="str">
        <f t="shared" si="544"/>
        <v>-</v>
      </c>
      <c r="K1562" s="37" t="str">
        <f t="shared" si="544"/>
        <v>-</v>
      </c>
      <c r="L1562" s="37" t="str">
        <f t="shared" si="544"/>
        <v>-</v>
      </c>
      <c r="M1562" s="37" t="str">
        <f t="shared" si="544"/>
        <v>-</v>
      </c>
      <c r="N1562" s="37" t="str">
        <f t="shared" si="544"/>
        <v>-</v>
      </c>
      <c r="O1562" s="37" t="str">
        <f t="shared" si="544"/>
        <v>-</v>
      </c>
      <c r="P1562" s="37" t="str">
        <f t="shared" si="544"/>
        <v>-</v>
      </c>
      <c r="Q1562" s="37" t="str">
        <f t="shared" si="544"/>
        <v>-</v>
      </c>
      <c r="R1562" s="37" t="str">
        <f t="shared" si="544"/>
        <v>-</v>
      </c>
      <c r="S1562" s="37" t="str">
        <f t="shared" si="544"/>
        <v>-</v>
      </c>
      <c r="T1562" s="44" t="str">
        <f>IF(T1561&gt;0,(T1556+T1557)/T1561, "-")</f>
        <v>-</v>
      </c>
    </row>
    <row r="1563" spans="1:20" ht="18" customHeight="1">
      <c r="A1563" s="106"/>
      <c r="B1563" s="52" t="s">
        <v>44</v>
      </c>
      <c r="C1563" s="57" t="s">
        <v>43</v>
      </c>
      <c r="D1563" s="58" t="s">
        <v>39</v>
      </c>
      <c r="E1563" s="57" t="s">
        <v>43</v>
      </c>
      <c r="F1563" s="57" t="s">
        <v>43</v>
      </c>
      <c r="G1563" s="57" t="s">
        <v>43</v>
      </c>
      <c r="H1563" s="57" t="s">
        <v>43</v>
      </c>
      <c r="I1563" s="58" t="s">
        <v>39</v>
      </c>
      <c r="J1563" s="58" t="s">
        <v>39</v>
      </c>
      <c r="K1563" s="58" t="s">
        <v>39</v>
      </c>
      <c r="L1563" s="57" t="s">
        <v>43</v>
      </c>
      <c r="M1563" s="57" t="s">
        <v>43</v>
      </c>
      <c r="N1563" s="57" t="s">
        <v>43</v>
      </c>
      <c r="O1563" s="57" t="s">
        <v>43</v>
      </c>
      <c r="P1563" s="57" t="s">
        <v>43</v>
      </c>
      <c r="Q1563" s="57" t="s">
        <v>43</v>
      </c>
      <c r="R1563" s="57" t="s">
        <v>43</v>
      </c>
      <c r="S1563" s="57" t="s">
        <v>43</v>
      </c>
      <c r="T1563" s="59" t="s">
        <v>39</v>
      </c>
    </row>
    <row r="1564" spans="1:20" ht="18" customHeight="1">
      <c r="A1564" s="104">
        <v>44829</v>
      </c>
      <c r="B1564" s="50" t="s">
        <v>20</v>
      </c>
      <c r="C1564" s="51">
        <v>0</v>
      </c>
      <c r="D1564" s="51">
        <v>0</v>
      </c>
      <c r="E1564" s="51">
        <v>0</v>
      </c>
      <c r="F1564" s="51">
        <v>0</v>
      </c>
      <c r="G1564" s="51">
        <v>0</v>
      </c>
      <c r="H1564" s="51">
        <v>0</v>
      </c>
      <c r="I1564" s="51">
        <v>0</v>
      </c>
      <c r="J1564" s="51">
        <v>0</v>
      </c>
      <c r="K1564" s="51">
        <v>0</v>
      </c>
      <c r="L1564" s="51">
        <v>0</v>
      </c>
      <c r="M1564" s="51">
        <v>0</v>
      </c>
      <c r="N1564" s="51">
        <v>0</v>
      </c>
      <c r="O1564" s="51">
        <v>0</v>
      </c>
      <c r="P1564" s="51">
        <v>0</v>
      </c>
      <c r="Q1564" s="51">
        <v>0</v>
      </c>
      <c r="R1564" s="51">
        <v>0</v>
      </c>
      <c r="S1564" s="51">
        <v>0</v>
      </c>
      <c r="T1564" s="11">
        <f>SUM(C1564:S1564)</f>
        <v>0</v>
      </c>
    </row>
    <row r="1565" spans="1:20" ht="18" customHeight="1">
      <c r="A1565" s="105"/>
      <c r="B1565" s="52" t="s">
        <v>21</v>
      </c>
      <c r="C1565" s="53">
        <v>0</v>
      </c>
      <c r="D1565" s="53">
        <v>0</v>
      </c>
      <c r="E1565" s="53">
        <v>0</v>
      </c>
      <c r="F1565" s="53">
        <v>0</v>
      </c>
      <c r="G1565" s="53">
        <v>0</v>
      </c>
      <c r="H1565" s="53">
        <v>0</v>
      </c>
      <c r="I1565" s="53">
        <v>0</v>
      </c>
      <c r="J1565" s="53">
        <v>0</v>
      </c>
      <c r="K1565" s="53">
        <v>0</v>
      </c>
      <c r="L1565" s="53">
        <v>0</v>
      </c>
      <c r="M1565" s="53">
        <v>0</v>
      </c>
      <c r="N1565" s="53">
        <v>0</v>
      </c>
      <c r="O1565" s="53">
        <v>0</v>
      </c>
      <c r="P1565" s="53">
        <v>0</v>
      </c>
      <c r="Q1565" s="53">
        <v>0</v>
      </c>
      <c r="R1565" s="53">
        <v>0</v>
      </c>
      <c r="S1565" s="53">
        <v>0</v>
      </c>
      <c r="T1565" s="11">
        <f>SUM(C1565:S1565)</f>
        <v>0</v>
      </c>
    </row>
    <row r="1566" spans="1:20" ht="18" customHeight="1">
      <c r="A1566" s="105"/>
      <c r="B1566" s="52" t="s">
        <v>24</v>
      </c>
      <c r="C1566" s="61">
        <v>0</v>
      </c>
      <c r="D1566" s="53">
        <v>0</v>
      </c>
      <c r="E1566" s="53">
        <v>0</v>
      </c>
      <c r="F1566" s="53">
        <v>0</v>
      </c>
      <c r="G1566" s="53">
        <v>0</v>
      </c>
      <c r="H1566" s="53">
        <v>0</v>
      </c>
      <c r="I1566" s="53">
        <v>0</v>
      </c>
      <c r="J1566" s="53">
        <v>0</v>
      </c>
      <c r="K1566" s="53">
        <v>0</v>
      </c>
      <c r="L1566" s="53">
        <v>0</v>
      </c>
      <c r="M1566" s="53">
        <v>0</v>
      </c>
      <c r="N1566" s="53">
        <v>0</v>
      </c>
      <c r="O1566" s="53">
        <v>0</v>
      </c>
      <c r="P1566" s="53">
        <v>0</v>
      </c>
      <c r="Q1566" s="53">
        <v>0</v>
      </c>
      <c r="R1566" s="53">
        <v>0</v>
      </c>
      <c r="S1566" s="53">
        <v>0</v>
      </c>
      <c r="T1566" s="11">
        <f>SUM(C1566:S1566)</f>
        <v>0</v>
      </c>
    </row>
    <row r="1567" spans="1:20" ht="18" customHeight="1">
      <c r="A1567" s="105"/>
      <c r="B1567" s="52" t="s">
        <v>25</v>
      </c>
      <c r="C1567" s="53">
        <v>0</v>
      </c>
      <c r="D1567" s="53">
        <v>0</v>
      </c>
      <c r="E1567" s="53">
        <v>0</v>
      </c>
      <c r="F1567" s="53">
        <v>0</v>
      </c>
      <c r="G1567" s="53">
        <v>0</v>
      </c>
      <c r="H1567" s="53">
        <v>0</v>
      </c>
      <c r="I1567" s="53">
        <v>0</v>
      </c>
      <c r="J1567" s="53">
        <v>0</v>
      </c>
      <c r="K1567" s="53">
        <v>0</v>
      </c>
      <c r="L1567" s="53">
        <v>0</v>
      </c>
      <c r="M1567" s="53">
        <v>0</v>
      </c>
      <c r="N1567" s="53">
        <v>0</v>
      </c>
      <c r="O1567" s="53">
        <v>0</v>
      </c>
      <c r="P1567" s="53">
        <v>0</v>
      </c>
      <c r="Q1567" s="53">
        <v>0</v>
      </c>
      <c r="R1567" s="53">
        <v>0</v>
      </c>
      <c r="S1567" s="53">
        <v>0</v>
      </c>
      <c r="T1567" s="11">
        <f>SUM(C1567:S1567)</f>
        <v>0</v>
      </c>
    </row>
    <row r="1568" spans="1:20" ht="18" customHeight="1">
      <c r="A1568" s="105"/>
      <c r="B1568" s="52" t="s">
        <v>26</v>
      </c>
      <c r="C1568" s="36" t="str">
        <f>IF(C1566+C1567&gt;0, C1567/(C1566+C1567), "-")</f>
        <v>-</v>
      </c>
      <c r="D1568" s="36" t="str">
        <f t="shared" ref="D1568:T1568" si="545">IF(D1566+D1567&gt;0, D1567/(D1566+D1567), "-")</f>
        <v>-</v>
      </c>
      <c r="E1568" s="36" t="str">
        <f t="shared" si="545"/>
        <v>-</v>
      </c>
      <c r="F1568" s="36" t="str">
        <f t="shared" si="545"/>
        <v>-</v>
      </c>
      <c r="G1568" s="36" t="str">
        <f t="shared" si="545"/>
        <v>-</v>
      </c>
      <c r="H1568" s="36" t="str">
        <f t="shared" si="545"/>
        <v>-</v>
      </c>
      <c r="I1568" s="36" t="str">
        <f t="shared" si="545"/>
        <v>-</v>
      </c>
      <c r="J1568" s="36" t="str">
        <f t="shared" si="545"/>
        <v>-</v>
      </c>
      <c r="K1568" s="36" t="str">
        <f t="shared" si="545"/>
        <v>-</v>
      </c>
      <c r="L1568" s="36" t="str">
        <f t="shared" si="545"/>
        <v>-</v>
      </c>
      <c r="M1568" s="36" t="str">
        <f t="shared" si="545"/>
        <v>-</v>
      </c>
      <c r="N1568" s="36" t="str">
        <f t="shared" si="545"/>
        <v>-</v>
      </c>
      <c r="O1568" s="36" t="str">
        <f t="shared" si="545"/>
        <v>-</v>
      </c>
      <c r="P1568" s="36" t="str">
        <f t="shared" si="545"/>
        <v>-</v>
      </c>
      <c r="Q1568" s="36" t="str">
        <f t="shared" si="545"/>
        <v>-</v>
      </c>
      <c r="R1568" s="36" t="str">
        <f t="shared" si="545"/>
        <v>-</v>
      </c>
      <c r="S1568" s="36" t="str">
        <f t="shared" si="545"/>
        <v>-</v>
      </c>
      <c r="T1568" s="40" t="str">
        <f t="shared" si="545"/>
        <v>-</v>
      </c>
    </row>
    <row r="1569" spans="1:20" ht="18" customHeight="1">
      <c r="A1569" s="105"/>
      <c r="B1569" s="52" t="s">
        <v>22</v>
      </c>
      <c r="C1569" s="53">
        <v>0</v>
      </c>
      <c r="D1569" s="53">
        <v>0</v>
      </c>
      <c r="E1569" s="53">
        <v>0</v>
      </c>
      <c r="F1569" s="54">
        <v>0</v>
      </c>
      <c r="G1569" s="53">
        <v>0</v>
      </c>
      <c r="H1569" s="53">
        <v>0</v>
      </c>
      <c r="I1569" s="53">
        <v>0</v>
      </c>
      <c r="J1569" s="53">
        <v>0</v>
      </c>
      <c r="K1569" s="53">
        <v>0</v>
      </c>
      <c r="L1569" s="53">
        <v>0</v>
      </c>
      <c r="M1569" s="53">
        <v>0</v>
      </c>
      <c r="N1569" s="53">
        <v>0</v>
      </c>
      <c r="O1569" s="53">
        <v>0</v>
      </c>
      <c r="P1569" s="53">
        <v>0</v>
      </c>
      <c r="Q1569" s="53">
        <v>0</v>
      </c>
      <c r="R1569" s="53">
        <v>0</v>
      </c>
      <c r="S1569" s="53">
        <v>0</v>
      </c>
      <c r="T1569" s="11">
        <f>SUM(C1569:S1569)</f>
        <v>0</v>
      </c>
    </row>
    <row r="1570" spans="1:20" ht="18" customHeight="1">
      <c r="A1570" s="105"/>
      <c r="B1570" s="52" t="s">
        <v>23</v>
      </c>
      <c r="C1570" s="37" t="str">
        <f>IF(C1569&gt;0,(C1564+C1565)/C1569, "-")</f>
        <v>-</v>
      </c>
      <c r="D1570" s="37" t="str">
        <f t="shared" ref="D1570:S1570" si="546">IF(D1569&gt;0,(D1564+D1565)/D1569, "-")</f>
        <v>-</v>
      </c>
      <c r="E1570" s="37" t="str">
        <f t="shared" si="546"/>
        <v>-</v>
      </c>
      <c r="F1570" s="37" t="str">
        <f t="shared" si="546"/>
        <v>-</v>
      </c>
      <c r="G1570" s="37" t="str">
        <f t="shared" si="546"/>
        <v>-</v>
      </c>
      <c r="H1570" s="37" t="str">
        <f t="shared" si="546"/>
        <v>-</v>
      </c>
      <c r="I1570" s="37" t="str">
        <f t="shared" si="546"/>
        <v>-</v>
      </c>
      <c r="J1570" s="37" t="str">
        <f t="shared" si="546"/>
        <v>-</v>
      </c>
      <c r="K1570" s="37" t="str">
        <f t="shared" si="546"/>
        <v>-</v>
      </c>
      <c r="L1570" s="37" t="str">
        <f t="shared" si="546"/>
        <v>-</v>
      </c>
      <c r="M1570" s="37" t="str">
        <f t="shared" si="546"/>
        <v>-</v>
      </c>
      <c r="N1570" s="37" t="str">
        <f t="shared" si="546"/>
        <v>-</v>
      </c>
      <c r="O1570" s="37" t="str">
        <f t="shared" si="546"/>
        <v>-</v>
      </c>
      <c r="P1570" s="37" t="str">
        <f t="shared" si="546"/>
        <v>-</v>
      </c>
      <c r="Q1570" s="37" t="str">
        <f t="shared" si="546"/>
        <v>-</v>
      </c>
      <c r="R1570" s="37" t="str">
        <f t="shared" si="546"/>
        <v>-</v>
      </c>
      <c r="S1570" s="37" t="str">
        <f t="shared" si="546"/>
        <v>-</v>
      </c>
      <c r="T1570" s="44" t="str">
        <f>IF(T1569&gt;0,(T1564+T1565)/T1569, "-")</f>
        <v>-</v>
      </c>
    </row>
    <row r="1571" spans="1:20" ht="18" customHeight="1">
      <c r="A1571" s="106"/>
      <c r="B1571" s="52" t="s">
        <v>44</v>
      </c>
      <c r="C1571" s="57" t="s">
        <v>43</v>
      </c>
      <c r="D1571" s="58" t="s">
        <v>39</v>
      </c>
      <c r="E1571" s="57" t="s">
        <v>43</v>
      </c>
      <c r="F1571" s="57" t="s">
        <v>43</v>
      </c>
      <c r="G1571" s="57" t="s">
        <v>43</v>
      </c>
      <c r="H1571" s="57" t="s">
        <v>43</v>
      </c>
      <c r="I1571" s="58" t="s">
        <v>39</v>
      </c>
      <c r="J1571" s="58" t="s">
        <v>39</v>
      </c>
      <c r="K1571" s="58" t="s">
        <v>39</v>
      </c>
      <c r="L1571" s="57" t="s">
        <v>43</v>
      </c>
      <c r="M1571" s="57" t="s">
        <v>43</v>
      </c>
      <c r="N1571" s="57" t="s">
        <v>43</v>
      </c>
      <c r="O1571" s="57" t="s">
        <v>43</v>
      </c>
      <c r="P1571" s="57" t="s">
        <v>43</v>
      </c>
      <c r="Q1571" s="57" t="s">
        <v>43</v>
      </c>
      <c r="R1571" s="57" t="s">
        <v>43</v>
      </c>
      <c r="S1571" s="57" t="s">
        <v>43</v>
      </c>
      <c r="T1571" s="59" t="s">
        <v>39</v>
      </c>
    </row>
    <row r="1572" spans="1:20" ht="18" customHeight="1">
      <c r="A1572" s="104">
        <v>44830</v>
      </c>
      <c r="B1572" s="50" t="s">
        <v>20</v>
      </c>
      <c r="C1572" s="51">
        <v>0</v>
      </c>
      <c r="D1572" s="51">
        <v>0</v>
      </c>
      <c r="E1572" s="51">
        <v>0</v>
      </c>
      <c r="F1572" s="51">
        <v>0</v>
      </c>
      <c r="G1572" s="51">
        <v>0</v>
      </c>
      <c r="H1572" s="51">
        <v>0</v>
      </c>
      <c r="I1572" s="51">
        <v>0</v>
      </c>
      <c r="J1572" s="51">
        <v>0</v>
      </c>
      <c r="K1572" s="51">
        <v>0</v>
      </c>
      <c r="L1572" s="51">
        <v>0</v>
      </c>
      <c r="M1572" s="51">
        <v>0</v>
      </c>
      <c r="N1572" s="51">
        <v>0</v>
      </c>
      <c r="O1572" s="51">
        <v>0</v>
      </c>
      <c r="P1572" s="51">
        <v>0</v>
      </c>
      <c r="Q1572" s="51">
        <v>0</v>
      </c>
      <c r="R1572" s="51">
        <v>0</v>
      </c>
      <c r="S1572" s="51">
        <v>0</v>
      </c>
      <c r="T1572" s="11">
        <f>SUM(C1572:S1572)</f>
        <v>0</v>
      </c>
    </row>
    <row r="1573" spans="1:20" ht="18" customHeight="1">
      <c r="A1573" s="105"/>
      <c r="B1573" s="52" t="s">
        <v>21</v>
      </c>
      <c r="C1573" s="53">
        <v>0</v>
      </c>
      <c r="D1573" s="53">
        <v>0</v>
      </c>
      <c r="E1573" s="53">
        <v>0</v>
      </c>
      <c r="F1573" s="53">
        <v>0</v>
      </c>
      <c r="G1573" s="53">
        <v>0</v>
      </c>
      <c r="H1573" s="53">
        <v>0</v>
      </c>
      <c r="I1573" s="53">
        <v>0</v>
      </c>
      <c r="J1573" s="53">
        <v>0</v>
      </c>
      <c r="K1573" s="53">
        <v>0</v>
      </c>
      <c r="L1573" s="53">
        <v>0</v>
      </c>
      <c r="M1573" s="53">
        <v>0</v>
      </c>
      <c r="N1573" s="53">
        <v>0</v>
      </c>
      <c r="O1573" s="53">
        <v>0</v>
      </c>
      <c r="P1573" s="53">
        <v>0</v>
      </c>
      <c r="Q1573" s="53">
        <v>0</v>
      </c>
      <c r="R1573" s="53">
        <v>0</v>
      </c>
      <c r="S1573" s="53">
        <v>0</v>
      </c>
      <c r="T1573" s="11">
        <f>SUM(C1573:S1573)</f>
        <v>0</v>
      </c>
    </row>
    <row r="1574" spans="1:20" ht="18" customHeight="1">
      <c r="A1574" s="105"/>
      <c r="B1574" s="52" t="s">
        <v>24</v>
      </c>
      <c r="C1574" s="61">
        <v>0</v>
      </c>
      <c r="D1574" s="53">
        <v>0</v>
      </c>
      <c r="E1574" s="53">
        <v>0</v>
      </c>
      <c r="F1574" s="53">
        <v>0</v>
      </c>
      <c r="G1574" s="53">
        <v>0</v>
      </c>
      <c r="H1574" s="53">
        <v>0</v>
      </c>
      <c r="I1574" s="53">
        <v>0</v>
      </c>
      <c r="J1574" s="53">
        <v>0</v>
      </c>
      <c r="K1574" s="53">
        <v>0</v>
      </c>
      <c r="L1574" s="53">
        <v>0</v>
      </c>
      <c r="M1574" s="53">
        <v>0</v>
      </c>
      <c r="N1574" s="53">
        <v>0</v>
      </c>
      <c r="O1574" s="53">
        <v>0</v>
      </c>
      <c r="P1574" s="53">
        <v>0</v>
      </c>
      <c r="Q1574" s="53">
        <v>0</v>
      </c>
      <c r="R1574" s="53">
        <v>0</v>
      </c>
      <c r="S1574" s="53">
        <v>0</v>
      </c>
      <c r="T1574" s="11">
        <f>SUM(C1574:S1574)</f>
        <v>0</v>
      </c>
    </row>
    <row r="1575" spans="1:20" ht="18" customHeight="1">
      <c r="A1575" s="105"/>
      <c r="B1575" s="52" t="s">
        <v>25</v>
      </c>
      <c r="C1575" s="53">
        <v>0</v>
      </c>
      <c r="D1575" s="53">
        <v>0</v>
      </c>
      <c r="E1575" s="53">
        <v>0</v>
      </c>
      <c r="F1575" s="53">
        <v>0</v>
      </c>
      <c r="G1575" s="53">
        <v>0</v>
      </c>
      <c r="H1575" s="53">
        <v>0</v>
      </c>
      <c r="I1575" s="53">
        <v>0</v>
      </c>
      <c r="J1575" s="53">
        <v>0</v>
      </c>
      <c r="K1575" s="53">
        <v>0</v>
      </c>
      <c r="L1575" s="53">
        <v>0</v>
      </c>
      <c r="M1575" s="53">
        <v>0</v>
      </c>
      <c r="N1575" s="53">
        <v>0</v>
      </c>
      <c r="O1575" s="53">
        <v>0</v>
      </c>
      <c r="P1575" s="53">
        <v>0</v>
      </c>
      <c r="Q1575" s="53">
        <v>0</v>
      </c>
      <c r="R1575" s="53">
        <v>0</v>
      </c>
      <c r="S1575" s="53">
        <v>0</v>
      </c>
      <c r="T1575" s="11">
        <f>SUM(C1575:S1575)</f>
        <v>0</v>
      </c>
    </row>
    <row r="1576" spans="1:20" ht="18" customHeight="1">
      <c r="A1576" s="105"/>
      <c r="B1576" s="52" t="s">
        <v>26</v>
      </c>
      <c r="C1576" s="36" t="str">
        <f>IF(C1574+C1575&gt;0, C1575/(C1574+C1575), "-")</f>
        <v>-</v>
      </c>
      <c r="D1576" s="36" t="str">
        <f t="shared" ref="D1576:T1576" si="547">IF(D1574+D1575&gt;0, D1575/(D1574+D1575), "-")</f>
        <v>-</v>
      </c>
      <c r="E1576" s="36" t="str">
        <f t="shared" si="547"/>
        <v>-</v>
      </c>
      <c r="F1576" s="36" t="str">
        <f t="shared" si="547"/>
        <v>-</v>
      </c>
      <c r="G1576" s="36" t="str">
        <f t="shared" si="547"/>
        <v>-</v>
      </c>
      <c r="H1576" s="36" t="str">
        <f t="shared" si="547"/>
        <v>-</v>
      </c>
      <c r="I1576" s="36" t="str">
        <f t="shared" si="547"/>
        <v>-</v>
      </c>
      <c r="J1576" s="36" t="str">
        <f t="shared" si="547"/>
        <v>-</v>
      </c>
      <c r="K1576" s="36" t="str">
        <f t="shared" si="547"/>
        <v>-</v>
      </c>
      <c r="L1576" s="36" t="str">
        <f t="shared" si="547"/>
        <v>-</v>
      </c>
      <c r="M1576" s="36" t="str">
        <f t="shared" si="547"/>
        <v>-</v>
      </c>
      <c r="N1576" s="36" t="str">
        <f t="shared" si="547"/>
        <v>-</v>
      </c>
      <c r="O1576" s="36" t="str">
        <f t="shared" si="547"/>
        <v>-</v>
      </c>
      <c r="P1576" s="36" t="str">
        <f t="shared" si="547"/>
        <v>-</v>
      </c>
      <c r="Q1576" s="36" t="str">
        <f t="shared" si="547"/>
        <v>-</v>
      </c>
      <c r="R1576" s="36" t="str">
        <f t="shared" si="547"/>
        <v>-</v>
      </c>
      <c r="S1576" s="36" t="str">
        <f t="shared" si="547"/>
        <v>-</v>
      </c>
      <c r="T1576" s="40" t="str">
        <f t="shared" si="547"/>
        <v>-</v>
      </c>
    </row>
    <row r="1577" spans="1:20" ht="18" customHeight="1">
      <c r="A1577" s="105"/>
      <c r="B1577" s="52" t="s">
        <v>22</v>
      </c>
      <c r="C1577" s="53">
        <v>0</v>
      </c>
      <c r="D1577" s="53">
        <v>0</v>
      </c>
      <c r="E1577" s="53">
        <v>0</v>
      </c>
      <c r="F1577" s="54">
        <v>0</v>
      </c>
      <c r="G1577" s="53">
        <v>0</v>
      </c>
      <c r="H1577" s="53">
        <v>0</v>
      </c>
      <c r="I1577" s="53">
        <v>0</v>
      </c>
      <c r="J1577" s="53">
        <v>0</v>
      </c>
      <c r="K1577" s="53">
        <v>0</v>
      </c>
      <c r="L1577" s="53">
        <v>0</v>
      </c>
      <c r="M1577" s="53">
        <v>0</v>
      </c>
      <c r="N1577" s="53">
        <v>0</v>
      </c>
      <c r="O1577" s="53">
        <v>0</v>
      </c>
      <c r="P1577" s="53">
        <v>0</v>
      </c>
      <c r="Q1577" s="53">
        <v>0</v>
      </c>
      <c r="R1577" s="53">
        <v>0</v>
      </c>
      <c r="S1577" s="53">
        <v>0</v>
      </c>
      <c r="T1577" s="11">
        <f>SUM(C1577:S1577)</f>
        <v>0</v>
      </c>
    </row>
    <row r="1578" spans="1:20" ht="18" customHeight="1">
      <c r="A1578" s="105"/>
      <c r="B1578" s="52" t="s">
        <v>23</v>
      </c>
      <c r="C1578" s="37" t="str">
        <f>IF(C1577&gt;0,(C1572+C1573)/C1577, "-")</f>
        <v>-</v>
      </c>
      <c r="D1578" s="37" t="str">
        <f t="shared" ref="D1578:S1578" si="548">IF(D1577&gt;0,(D1572+D1573)/D1577, "-")</f>
        <v>-</v>
      </c>
      <c r="E1578" s="37" t="str">
        <f t="shared" si="548"/>
        <v>-</v>
      </c>
      <c r="F1578" s="37" t="str">
        <f t="shared" si="548"/>
        <v>-</v>
      </c>
      <c r="G1578" s="37" t="str">
        <f t="shared" si="548"/>
        <v>-</v>
      </c>
      <c r="H1578" s="37" t="str">
        <f t="shared" si="548"/>
        <v>-</v>
      </c>
      <c r="I1578" s="37" t="str">
        <f t="shared" si="548"/>
        <v>-</v>
      </c>
      <c r="J1578" s="37" t="str">
        <f t="shared" si="548"/>
        <v>-</v>
      </c>
      <c r="K1578" s="37" t="str">
        <f t="shared" si="548"/>
        <v>-</v>
      </c>
      <c r="L1578" s="37" t="str">
        <f t="shared" si="548"/>
        <v>-</v>
      </c>
      <c r="M1578" s="37" t="str">
        <f t="shared" si="548"/>
        <v>-</v>
      </c>
      <c r="N1578" s="37" t="str">
        <f t="shared" si="548"/>
        <v>-</v>
      </c>
      <c r="O1578" s="37" t="str">
        <f t="shared" si="548"/>
        <v>-</v>
      </c>
      <c r="P1578" s="37" t="str">
        <f t="shared" si="548"/>
        <v>-</v>
      </c>
      <c r="Q1578" s="37" t="str">
        <f t="shared" si="548"/>
        <v>-</v>
      </c>
      <c r="R1578" s="37" t="str">
        <f t="shared" si="548"/>
        <v>-</v>
      </c>
      <c r="S1578" s="37" t="str">
        <f t="shared" si="548"/>
        <v>-</v>
      </c>
      <c r="T1578" s="44" t="str">
        <f>IF(T1577&gt;0,(T1572+T1573)/T1577, "-")</f>
        <v>-</v>
      </c>
    </row>
    <row r="1579" spans="1:20" ht="18" customHeight="1">
      <c r="A1579" s="106"/>
      <c r="B1579" s="52" t="s">
        <v>44</v>
      </c>
      <c r="C1579" s="57" t="s">
        <v>43</v>
      </c>
      <c r="D1579" s="58" t="s">
        <v>39</v>
      </c>
      <c r="E1579" s="57" t="s">
        <v>43</v>
      </c>
      <c r="F1579" s="57" t="s">
        <v>43</v>
      </c>
      <c r="G1579" s="57" t="s">
        <v>43</v>
      </c>
      <c r="H1579" s="57" t="s">
        <v>43</v>
      </c>
      <c r="I1579" s="58" t="s">
        <v>39</v>
      </c>
      <c r="J1579" s="58" t="s">
        <v>39</v>
      </c>
      <c r="K1579" s="58" t="s">
        <v>39</v>
      </c>
      <c r="L1579" s="57" t="s">
        <v>43</v>
      </c>
      <c r="M1579" s="57" t="s">
        <v>43</v>
      </c>
      <c r="N1579" s="57" t="s">
        <v>43</v>
      </c>
      <c r="O1579" s="57" t="s">
        <v>43</v>
      </c>
      <c r="P1579" s="57" t="s">
        <v>43</v>
      </c>
      <c r="Q1579" s="57" t="s">
        <v>43</v>
      </c>
      <c r="R1579" s="57" t="s">
        <v>43</v>
      </c>
      <c r="S1579" s="57" t="s">
        <v>43</v>
      </c>
      <c r="T1579" s="59" t="s">
        <v>39</v>
      </c>
    </row>
    <row r="1580" spans="1:20" ht="18" customHeight="1">
      <c r="A1580" s="104">
        <v>44831</v>
      </c>
      <c r="B1580" s="50" t="s">
        <v>20</v>
      </c>
      <c r="C1580" s="51">
        <v>0</v>
      </c>
      <c r="D1580" s="51">
        <v>0</v>
      </c>
      <c r="E1580" s="51">
        <v>0</v>
      </c>
      <c r="F1580" s="51">
        <v>0</v>
      </c>
      <c r="G1580" s="51">
        <v>0</v>
      </c>
      <c r="H1580" s="51">
        <v>0</v>
      </c>
      <c r="I1580" s="51">
        <v>0</v>
      </c>
      <c r="J1580" s="51">
        <v>0</v>
      </c>
      <c r="K1580" s="51">
        <v>0</v>
      </c>
      <c r="L1580" s="51">
        <v>0</v>
      </c>
      <c r="M1580" s="51">
        <v>0</v>
      </c>
      <c r="N1580" s="51">
        <v>0</v>
      </c>
      <c r="O1580" s="51">
        <v>0</v>
      </c>
      <c r="P1580" s="51">
        <v>0</v>
      </c>
      <c r="Q1580" s="51">
        <v>0</v>
      </c>
      <c r="R1580" s="51">
        <v>0</v>
      </c>
      <c r="S1580" s="51">
        <v>0</v>
      </c>
      <c r="T1580" s="11">
        <f>SUM(C1580:S1580)</f>
        <v>0</v>
      </c>
    </row>
    <row r="1581" spans="1:20" ht="18" customHeight="1">
      <c r="A1581" s="105"/>
      <c r="B1581" s="52" t="s">
        <v>21</v>
      </c>
      <c r="C1581" s="53">
        <v>0</v>
      </c>
      <c r="D1581" s="53">
        <v>0</v>
      </c>
      <c r="E1581" s="53">
        <v>0</v>
      </c>
      <c r="F1581" s="53">
        <v>0</v>
      </c>
      <c r="G1581" s="53">
        <v>0</v>
      </c>
      <c r="H1581" s="53">
        <v>0</v>
      </c>
      <c r="I1581" s="53">
        <v>0</v>
      </c>
      <c r="J1581" s="53">
        <v>0</v>
      </c>
      <c r="K1581" s="53">
        <v>0</v>
      </c>
      <c r="L1581" s="53">
        <v>0</v>
      </c>
      <c r="M1581" s="53">
        <v>0</v>
      </c>
      <c r="N1581" s="53">
        <v>0</v>
      </c>
      <c r="O1581" s="53">
        <v>0</v>
      </c>
      <c r="P1581" s="53">
        <v>0</v>
      </c>
      <c r="Q1581" s="53">
        <v>0</v>
      </c>
      <c r="R1581" s="53">
        <v>0</v>
      </c>
      <c r="S1581" s="53">
        <v>0</v>
      </c>
      <c r="T1581" s="11">
        <f>SUM(C1581:S1581)</f>
        <v>0</v>
      </c>
    </row>
    <row r="1582" spans="1:20" ht="18" customHeight="1">
      <c r="A1582" s="105"/>
      <c r="B1582" s="52" t="s">
        <v>24</v>
      </c>
      <c r="C1582" s="61">
        <v>0</v>
      </c>
      <c r="D1582" s="53">
        <v>0</v>
      </c>
      <c r="E1582" s="53">
        <v>0</v>
      </c>
      <c r="F1582" s="53">
        <v>0</v>
      </c>
      <c r="G1582" s="53">
        <v>0</v>
      </c>
      <c r="H1582" s="53">
        <v>0</v>
      </c>
      <c r="I1582" s="53">
        <v>0</v>
      </c>
      <c r="J1582" s="53">
        <v>0</v>
      </c>
      <c r="K1582" s="53">
        <v>0</v>
      </c>
      <c r="L1582" s="53">
        <v>0</v>
      </c>
      <c r="M1582" s="53">
        <v>0</v>
      </c>
      <c r="N1582" s="53">
        <v>0</v>
      </c>
      <c r="O1582" s="53">
        <v>0</v>
      </c>
      <c r="P1582" s="53">
        <v>0</v>
      </c>
      <c r="Q1582" s="53">
        <v>0</v>
      </c>
      <c r="R1582" s="53">
        <v>0</v>
      </c>
      <c r="S1582" s="53">
        <v>0</v>
      </c>
      <c r="T1582" s="11">
        <f>SUM(C1582:S1582)</f>
        <v>0</v>
      </c>
    </row>
    <row r="1583" spans="1:20" ht="18" customHeight="1">
      <c r="A1583" s="105"/>
      <c r="B1583" s="52" t="s">
        <v>25</v>
      </c>
      <c r="C1583" s="53">
        <v>0</v>
      </c>
      <c r="D1583" s="53">
        <v>0</v>
      </c>
      <c r="E1583" s="53">
        <v>0</v>
      </c>
      <c r="F1583" s="53">
        <v>0</v>
      </c>
      <c r="G1583" s="53">
        <v>0</v>
      </c>
      <c r="H1583" s="53">
        <v>0</v>
      </c>
      <c r="I1583" s="53">
        <v>0</v>
      </c>
      <c r="J1583" s="53">
        <v>0</v>
      </c>
      <c r="K1583" s="53">
        <v>0</v>
      </c>
      <c r="L1583" s="53">
        <v>0</v>
      </c>
      <c r="M1583" s="53">
        <v>0</v>
      </c>
      <c r="N1583" s="53">
        <v>0</v>
      </c>
      <c r="O1583" s="53">
        <v>0</v>
      </c>
      <c r="P1583" s="53">
        <v>0</v>
      </c>
      <c r="Q1583" s="53">
        <v>0</v>
      </c>
      <c r="R1583" s="53">
        <v>0</v>
      </c>
      <c r="S1583" s="53">
        <v>0</v>
      </c>
      <c r="T1583" s="11">
        <f>SUM(C1583:S1583)</f>
        <v>0</v>
      </c>
    </row>
    <row r="1584" spans="1:20" ht="18" customHeight="1">
      <c r="A1584" s="105"/>
      <c r="B1584" s="52" t="s">
        <v>26</v>
      </c>
      <c r="C1584" s="36" t="str">
        <f>IF(C1582+C1583&gt;0, C1583/(C1582+C1583), "-")</f>
        <v>-</v>
      </c>
      <c r="D1584" s="36" t="str">
        <f t="shared" ref="D1584:T1584" si="549">IF(D1582+D1583&gt;0, D1583/(D1582+D1583), "-")</f>
        <v>-</v>
      </c>
      <c r="E1584" s="36" t="str">
        <f t="shared" si="549"/>
        <v>-</v>
      </c>
      <c r="F1584" s="36" t="str">
        <f t="shared" si="549"/>
        <v>-</v>
      </c>
      <c r="G1584" s="36" t="str">
        <f t="shared" si="549"/>
        <v>-</v>
      </c>
      <c r="H1584" s="36" t="str">
        <f t="shared" si="549"/>
        <v>-</v>
      </c>
      <c r="I1584" s="36" t="str">
        <f t="shared" si="549"/>
        <v>-</v>
      </c>
      <c r="J1584" s="36" t="str">
        <f t="shared" si="549"/>
        <v>-</v>
      </c>
      <c r="K1584" s="36" t="str">
        <f t="shared" si="549"/>
        <v>-</v>
      </c>
      <c r="L1584" s="36" t="str">
        <f t="shared" si="549"/>
        <v>-</v>
      </c>
      <c r="M1584" s="36" t="str">
        <f t="shared" si="549"/>
        <v>-</v>
      </c>
      <c r="N1584" s="36" t="str">
        <f t="shared" si="549"/>
        <v>-</v>
      </c>
      <c r="O1584" s="36" t="str">
        <f t="shared" si="549"/>
        <v>-</v>
      </c>
      <c r="P1584" s="36" t="str">
        <f t="shared" si="549"/>
        <v>-</v>
      </c>
      <c r="Q1584" s="36" t="str">
        <f t="shared" si="549"/>
        <v>-</v>
      </c>
      <c r="R1584" s="36" t="str">
        <f t="shared" si="549"/>
        <v>-</v>
      </c>
      <c r="S1584" s="36" t="str">
        <f t="shared" si="549"/>
        <v>-</v>
      </c>
      <c r="T1584" s="40" t="str">
        <f t="shared" si="549"/>
        <v>-</v>
      </c>
    </row>
    <row r="1585" spans="1:20" ht="18" customHeight="1">
      <c r="A1585" s="105"/>
      <c r="B1585" s="52" t="s">
        <v>22</v>
      </c>
      <c r="C1585" s="53">
        <v>0</v>
      </c>
      <c r="D1585" s="53">
        <v>0</v>
      </c>
      <c r="E1585" s="53">
        <v>0</v>
      </c>
      <c r="F1585" s="54">
        <v>0</v>
      </c>
      <c r="G1585" s="53">
        <v>0</v>
      </c>
      <c r="H1585" s="53">
        <v>0</v>
      </c>
      <c r="I1585" s="53">
        <v>0</v>
      </c>
      <c r="J1585" s="53">
        <v>0</v>
      </c>
      <c r="K1585" s="53">
        <v>0</v>
      </c>
      <c r="L1585" s="53">
        <v>0</v>
      </c>
      <c r="M1585" s="53">
        <v>0</v>
      </c>
      <c r="N1585" s="53">
        <v>0</v>
      </c>
      <c r="O1585" s="53">
        <v>0</v>
      </c>
      <c r="P1585" s="53">
        <v>0</v>
      </c>
      <c r="Q1585" s="53">
        <v>0</v>
      </c>
      <c r="R1585" s="53">
        <v>0</v>
      </c>
      <c r="S1585" s="53">
        <v>0</v>
      </c>
      <c r="T1585" s="11">
        <f>SUM(C1585:S1585)</f>
        <v>0</v>
      </c>
    </row>
    <row r="1586" spans="1:20" ht="18" customHeight="1">
      <c r="A1586" s="105"/>
      <c r="B1586" s="52" t="s">
        <v>23</v>
      </c>
      <c r="C1586" s="37" t="str">
        <f>IF(C1585&gt;0,(C1580+C1581)/C1585, "-")</f>
        <v>-</v>
      </c>
      <c r="D1586" s="37" t="str">
        <f t="shared" ref="D1586:S1586" si="550">IF(D1585&gt;0,(D1580+D1581)/D1585, "-")</f>
        <v>-</v>
      </c>
      <c r="E1586" s="37" t="str">
        <f t="shared" si="550"/>
        <v>-</v>
      </c>
      <c r="F1586" s="37" t="str">
        <f t="shared" si="550"/>
        <v>-</v>
      </c>
      <c r="G1586" s="37" t="str">
        <f t="shared" si="550"/>
        <v>-</v>
      </c>
      <c r="H1586" s="37" t="str">
        <f t="shared" si="550"/>
        <v>-</v>
      </c>
      <c r="I1586" s="37" t="str">
        <f t="shared" si="550"/>
        <v>-</v>
      </c>
      <c r="J1586" s="37" t="str">
        <f t="shared" si="550"/>
        <v>-</v>
      </c>
      <c r="K1586" s="37" t="str">
        <f t="shared" si="550"/>
        <v>-</v>
      </c>
      <c r="L1586" s="37" t="str">
        <f t="shared" si="550"/>
        <v>-</v>
      </c>
      <c r="M1586" s="37" t="str">
        <f t="shared" si="550"/>
        <v>-</v>
      </c>
      <c r="N1586" s="37" t="str">
        <f t="shared" si="550"/>
        <v>-</v>
      </c>
      <c r="O1586" s="37" t="str">
        <f t="shared" si="550"/>
        <v>-</v>
      </c>
      <c r="P1586" s="37" t="str">
        <f t="shared" si="550"/>
        <v>-</v>
      </c>
      <c r="Q1586" s="37" t="str">
        <f t="shared" si="550"/>
        <v>-</v>
      </c>
      <c r="R1586" s="37" t="str">
        <f t="shared" si="550"/>
        <v>-</v>
      </c>
      <c r="S1586" s="37" t="str">
        <f t="shared" si="550"/>
        <v>-</v>
      </c>
      <c r="T1586" s="44" t="str">
        <f>IF(T1585&gt;0,(T1580+T1581)/T1585, "-")</f>
        <v>-</v>
      </c>
    </row>
    <row r="1587" spans="1:20" ht="18" customHeight="1">
      <c r="A1587" s="106"/>
      <c r="B1587" s="52" t="s">
        <v>44</v>
      </c>
      <c r="C1587" s="57" t="s">
        <v>43</v>
      </c>
      <c r="D1587" s="58" t="s">
        <v>39</v>
      </c>
      <c r="E1587" s="57" t="s">
        <v>43</v>
      </c>
      <c r="F1587" s="57" t="s">
        <v>43</v>
      </c>
      <c r="G1587" s="57" t="s">
        <v>43</v>
      </c>
      <c r="H1587" s="57" t="s">
        <v>43</v>
      </c>
      <c r="I1587" s="58" t="s">
        <v>39</v>
      </c>
      <c r="J1587" s="58" t="s">
        <v>39</v>
      </c>
      <c r="K1587" s="58" t="s">
        <v>39</v>
      </c>
      <c r="L1587" s="57" t="s">
        <v>43</v>
      </c>
      <c r="M1587" s="57" t="s">
        <v>43</v>
      </c>
      <c r="N1587" s="57" t="s">
        <v>43</v>
      </c>
      <c r="O1587" s="57" t="s">
        <v>43</v>
      </c>
      <c r="P1587" s="57" t="s">
        <v>43</v>
      </c>
      <c r="Q1587" s="57" t="s">
        <v>43</v>
      </c>
      <c r="R1587" s="57" t="s">
        <v>43</v>
      </c>
      <c r="S1587" s="57" t="s">
        <v>43</v>
      </c>
      <c r="T1587" s="59" t="s">
        <v>39</v>
      </c>
    </row>
    <row r="1588" spans="1:20" ht="18" customHeight="1">
      <c r="A1588" s="104">
        <v>44832</v>
      </c>
      <c r="B1588" s="50" t="s">
        <v>20</v>
      </c>
      <c r="C1588" s="51">
        <v>0</v>
      </c>
      <c r="D1588" s="51">
        <v>0</v>
      </c>
      <c r="E1588" s="51">
        <v>0</v>
      </c>
      <c r="F1588" s="51">
        <v>0</v>
      </c>
      <c r="G1588" s="51">
        <v>0</v>
      </c>
      <c r="H1588" s="51">
        <v>0</v>
      </c>
      <c r="I1588" s="51">
        <v>0</v>
      </c>
      <c r="J1588" s="51">
        <v>0</v>
      </c>
      <c r="K1588" s="51">
        <v>0</v>
      </c>
      <c r="L1588" s="51">
        <v>0</v>
      </c>
      <c r="M1588" s="51">
        <v>0</v>
      </c>
      <c r="N1588" s="51">
        <v>0</v>
      </c>
      <c r="O1588" s="51">
        <v>0</v>
      </c>
      <c r="P1588" s="51">
        <v>0</v>
      </c>
      <c r="Q1588" s="51">
        <v>0</v>
      </c>
      <c r="R1588" s="51">
        <v>0</v>
      </c>
      <c r="S1588" s="51">
        <v>0</v>
      </c>
      <c r="T1588" s="11">
        <f>SUM(C1588:S1588)</f>
        <v>0</v>
      </c>
    </row>
    <row r="1589" spans="1:20" ht="18" customHeight="1">
      <c r="A1589" s="105"/>
      <c r="B1589" s="52" t="s">
        <v>21</v>
      </c>
      <c r="C1589" s="53">
        <v>0</v>
      </c>
      <c r="D1589" s="53">
        <v>1</v>
      </c>
      <c r="E1589" s="53">
        <v>0</v>
      </c>
      <c r="F1589" s="53">
        <v>0</v>
      </c>
      <c r="G1589" s="53">
        <v>0</v>
      </c>
      <c r="H1589" s="53">
        <v>0</v>
      </c>
      <c r="I1589" s="53">
        <v>0</v>
      </c>
      <c r="J1589" s="53">
        <v>0</v>
      </c>
      <c r="K1589" s="53">
        <v>0</v>
      </c>
      <c r="L1589" s="53">
        <v>0</v>
      </c>
      <c r="M1589" s="53">
        <v>0</v>
      </c>
      <c r="N1589" s="53">
        <v>0</v>
      </c>
      <c r="O1589" s="53">
        <v>0</v>
      </c>
      <c r="P1589" s="53">
        <v>0</v>
      </c>
      <c r="Q1589" s="53">
        <v>0</v>
      </c>
      <c r="R1589" s="53">
        <v>0</v>
      </c>
      <c r="S1589" s="53">
        <v>0</v>
      </c>
      <c r="T1589" s="11">
        <f>SUM(C1589:S1589)</f>
        <v>1</v>
      </c>
    </row>
    <row r="1590" spans="1:20" ht="18" customHeight="1">
      <c r="A1590" s="105"/>
      <c r="B1590" s="52" t="s">
        <v>24</v>
      </c>
      <c r="C1590" s="61">
        <v>0</v>
      </c>
      <c r="D1590" s="53">
        <v>1</v>
      </c>
      <c r="E1590" s="53">
        <v>0</v>
      </c>
      <c r="F1590" s="53">
        <v>0</v>
      </c>
      <c r="G1590" s="53">
        <v>0</v>
      </c>
      <c r="H1590" s="53">
        <v>0</v>
      </c>
      <c r="I1590" s="53">
        <v>0</v>
      </c>
      <c r="J1590" s="53">
        <v>0</v>
      </c>
      <c r="K1590" s="53">
        <v>0</v>
      </c>
      <c r="L1590" s="53">
        <v>0</v>
      </c>
      <c r="M1590" s="53">
        <v>0</v>
      </c>
      <c r="N1590" s="53">
        <v>0</v>
      </c>
      <c r="O1590" s="53">
        <v>0</v>
      </c>
      <c r="P1590" s="53">
        <v>0</v>
      </c>
      <c r="Q1590" s="53">
        <v>0</v>
      </c>
      <c r="R1590" s="53">
        <v>0</v>
      </c>
      <c r="S1590" s="53">
        <v>0</v>
      </c>
      <c r="T1590" s="11">
        <f>SUM(C1590:S1590)</f>
        <v>1</v>
      </c>
    </row>
    <row r="1591" spans="1:20" ht="18" customHeight="1">
      <c r="A1591" s="105"/>
      <c r="B1591" s="52" t="s">
        <v>25</v>
      </c>
      <c r="C1591" s="53">
        <v>0</v>
      </c>
      <c r="D1591" s="53">
        <v>0</v>
      </c>
      <c r="E1591" s="53">
        <v>0</v>
      </c>
      <c r="F1591" s="53">
        <v>0</v>
      </c>
      <c r="G1591" s="53">
        <v>0</v>
      </c>
      <c r="H1591" s="53">
        <v>0</v>
      </c>
      <c r="I1591" s="53">
        <v>0</v>
      </c>
      <c r="J1591" s="53">
        <v>0</v>
      </c>
      <c r="K1591" s="53">
        <v>0</v>
      </c>
      <c r="L1591" s="53">
        <v>0</v>
      </c>
      <c r="M1591" s="53">
        <v>0</v>
      </c>
      <c r="N1591" s="53">
        <v>0</v>
      </c>
      <c r="O1591" s="53">
        <v>0</v>
      </c>
      <c r="P1591" s="53">
        <v>0</v>
      </c>
      <c r="Q1591" s="53">
        <v>0</v>
      </c>
      <c r="R1591" s="53">
        <v>0</v>
      </c>
      <c r="S1591" s="53">
        <v>0</v>
      </c>
      <c r="T1591" s="11">
        <f>SUM(C1591:S1591)</f>
        <v>0</v>
      </c>
    </row>
    <row r="1592" spans="1:20" ht="18" customHeight="1">
      <c r="A1592" s="105"/>
      <c r="B1592" s="52" t="s">
        <v>26</v>
      </c>
      <c r="C1592" s="36" t="str">
        <f>IF(C1590+C1591&gt;0, C1591/(C1590+C1591), "-")</f>
        <v>-</v>
      </c>
      <c r="D1592" s="36">
        <f t="shared" ref="D1592:T1592" si="551">IF(D1590+D1591&gt;0, D1591/(D1590+D1591), "-")</f>
        <v>0</v>
      </c>
      <c r="E1592" s="36" t="str">
        <f t="shared" si="551"/>
        <v>-</v>
      </c>
      <c r="F1592" s="36" t="str">
        <f t="shared" si="551"/>
        <v>-</v>
      </c>
      <c r="G1592" s="36" t="str">
        <f t="shared" si="551"/>
        <v>-</v>
      </c>
      <c r="H1592" s="36" t="str">
        <f t="shared" si="551"/>
        <v>-</v>
      </c>
      <c r="I1592" s="36" t="str">
        <f t="shared" si="551"/>
        <v>-</v>
      </c>
      <c r="J1592" s="36" t="str">
        <f t="shared" si="551"/>
        <v>-</v>
      </c>
      <c r="K1592" s="36" t="str">
        <f t="shared" si="551"/>
        <v>-</v>
      </c>
      <c r="L1592" s="36" t="str">
        <f t="shared" si="551"/>
        <v>-</v>
      </c>
      <c r="M1592" s="36" t="str">
        <f t="shared" si="551"/>
        <v>-</v>
      </c>
      <c r="N1592" s="36" t="str">
        <f t="shared" si="551"/>
        <v>-</v>
      </c>
      <c r="O1592" s="36" t="str">
        <f t="shared" si="551"/>
        <v>-</v>
      </c>
      <c r="P1592" s="36" t="str">
        <f t="shared" si="551"/>
        <v>-</v>
      </c>
      <c r="Q1592" s="36" t="str">
        <f t="shared" si="551"/>
        <v>-</v>
      </c>
      <c r="R1592" s="36" t="str">
        <f t="shared" si="551"/>
        <v>-</v>
      </c>
      <c r="S1592" s="36" t="str">
        <f t="shared" si="551"/>
        <v>-</v>
      </c>
      <c r="T1592" s="40">
        <f t="shared" si="551"/>
        <v>0</v>
      </c>
    </row>
    <row r="1593" spans="1:20" ht="18" customHeight="1">
      <c r="A1593" s="105"/>
      <c r="B1593" s="52" t="s">
        <v>22</v>
      </c>
      <c r="C1593" s="53">
        <v>0</v>
      </c>
      <c r="D1593" s="53">
        <v>1</v>
      </c>
      <c r="E1593" s="53">
        <v>0</v>
      </c>
      <c r="F1593" s="54">
        <v>0</v>
      </c>
      <c r="G1593" s="53">
        <v>0</v>
      </c>
      <c r="H1593" s="53">
        <v>0</v>
      </c>
      <c r="I1593" s="53">
        <v>0</v>
      </c>
      <c r="J1593" s="53">
        <v>0</v>
      </c>
      <c r="K1593" s="53">
        <v>0</v>
      </c>
      <c r="L1593" s="53">
        <v>0</v>
      </c>
      <c r="M1593" s="53">
        <v>0</v>
      </c>
      <c r="N1593" s="53">
        <v>0</v>
      </c>
      <c r="O1593" s="53">
        <v>0</v>
      </c>
      <c r="P1593" s="53">
        <v>0</v>
      </c>
      <c r="Q1593" s="53">
        <v>0</v>
      </c>
      <c r="R1593" s="53">
        <v>0</v>
      </c>
      <c r="S1593" s="53">
        <v>0</v>
      </c>
      <c r="T1593" s="11">
        <f>SUM(C1593:S1593)</f>
        <v>1</v>
      </c>
    </row>
    <row r="1594" spans="1:20" ht="18" customHeight="1">
      <c r="A1594" s="105"/>
      <c r="B1594" s="52" t="s">
        <v>23</v>
      </c>
      <c r="C1594" s="37" t="str">
        <f>IF(C1593&gt;0,(C1588+C1589)/C1593, "-")</f>
        <v>-</v>
      </c>
      <c r="D1594" s="37">
        <f t="shared" ref="D1594:S1594" si="552">IF(D1593&gt;0,(D1588+D1589)/D1593, "-")</f>
        <v>1</v>
      </c>
      <c r="E1594" s="37" t="str">
        <f t="shared" si="552"/>
        <v>-</v>
      </c>
      <c r="F1594" s="37" t="str">
        <f t="shared" si="552"/>
        <v>-</v>
      </c>
      <c r="G1594" s="37" t="str">
        <f t="shared" si="552"/>
        <v>-</v>
      </c>
      <c r="H1594" s="37" t="str">
        <f t="shared" si="552"/>
        <v>-</v>
      </c>
      <c r="I1594" s="37" t="str">
        <f t="shared" si="552"/>
        <v>-</v>
      </c>
      <c r="J1594" s="37" t="str">
        <f t="shared" si="552"/>
        <v>-</v>
      </c>
      <c r="K1594" s="37" t="str">
        <f t="shared" si="552"/>
        <v>-</v>
      </c>
      <c r="L1594" s="37" t="str">
        <f t="shared" si="552"/>
        <v>-</v>
      </c>
      <c r="M1594" s="37" t="str">
        <f t="shared" si="552"/>
        <v>-</v>
      </c>
      <c r="N1594" s="37" t="str">
        <f t="shared" si="552"/>
        <v>-</v>
      </c>
      <c r="O1594" s="37" t="str">
        <f t="shared" si="552"/>
        <v>-</v>
      </c>
      <c r="P1594" s="37" t="str">
        <f t="shared" si="552"/>
        <v>-</v>
      </c>
      <c r="Q1594" s="37" t="str">
        <f t="shared" si="552"/>
        <v>-</v>
      </c>
      <c r="R1594" s="37" t="str">
        <f t="shared" si="552"/>
        <v>-</v>
      </c>
      <c r="S1594" s="37" t="str">
        <f t="shared" si="552"/>
        <v>-</v>
      </c>
      <c r="T1594" s="44">
        <f>IF(T1593&gt;0,(T1588+T1589)/T1593, "-")</f>
        <v>1</v>
      </c>
    </row>
    <row r="1595" spans="1:20" ht="18" customHeight="1">
      <c r="A1595" s="106"/>
      <c r="B1595" s="52" t="s">
        <v>44</v>
      </c>
      <c r="C1595" s="57" t="s">
        <v>43</v>
      </c>
      <c r="D1595" s="58">
        <v>0</v>
      </c>
      <c r="E1595" s="57" t="s">
        <v>43</v>
      </c>
      <c r="F1595" s="57" t="s">
        <v>43</v>
      </c>
      <c r="G1595" s="57" t="s">
        <v>43</v>
      </c>
      <c r="H1595" s="57" t="s">
        <v>43</v>
      </c>
      <c r="I1595" s="58" t="s">
        <v>39</v>
      </c>
      <c r="J1595" s="58" t="s">
        <v>39</v>
      </c>
      <c r="K1595" s="58" t="s">
        <v>39</v>
      </c>
      <c r="L1595" s="57" t="s">
        <v>43</v>
      </c>
      <c r="M1595" s="57" t="s">
        <v>43</v>
      </c>
      <c r="N1595" s="57" t="s">
        <v>43</v>
      </c>
      <c r="O1595" s="57" t="s">
        <v>43</v>
      </c>
      <c r="P1595" s="57" t="s">
        <v>43</v>
      </c>
      <c r="Q1595" s="57" t="s">
        <v>43</v>
      </c>
      <c r="R1595" s="57" t="s">
        <v>43</v>
      </c>
      <c r="S1595" s="57" t="s">
        <v>43</v>
      </c>
      <c r="T1595" s="59">
        <v>0</v>
      </c>
    </row>
    <row r="1596" spans="1:20" ht="18" customHeight="1">
      <c r="A1596" s="104">
        <v>44833</v>
      </c>
      <c r="B1596" s="50" t="s">
        <v>20</v>
      </c>
      <c r="C1596" s="51">
        <v>0</v>
      </c>
      <c r="D1596" s="51">
        <v>0</v>
      </c>
      <c r="E1596" s="51">
        <v>0</v>
      </c>
      <c r="F1596" s="51">
        <v>0</v>
      </c>
      <c r="G1596" s="51">
        <v>0</v>
      </c>
      <c r="H1596" s="51">
        <v>0</v>
      </c>
      <c r="I1596" s="51">
        <v>0</v>
      </c>
      <c r="J1596" s="51">
        <v>0</v>
      </c>
      <c r="K1596" s="51">
        <v>0</v>
      </c>
      <c r="L1596" s="51">
        <v>0</v>
      </c>
      <c r="M1596" s="51">
        <v>0</v>
      </c>
      <c r="N1596" s="51">
        <v>0</v>
      </c>
      <c r="O1596" s="51">
        <v>0</v>
      </c>
      <c r="P1596" s="51">
        <v>0</v>
      </c>
      <c r="Q1596" s="51">
        <v>0</v>
      </c>
      <c r="R1596" s="51">
        <v>0</v>
      </c>
      <c r="S1596" s="51">
        <v>0</v>
      </c>
      <c r="T1596" s="11">
        <f>SUM(C1596:S1596)</f>
        <v>0</v>
      </c>
    </row>
    <row r="1597" spans="1:20" ht="18" customHeight="1">
      <c r="A1597" s="105"/>
      <c r="B1597" s="52" t="s">
        <v>21</v>
      </c>
      <c r="C1597" s="53">
        <v>0</v>
      </c>
      <c r="D1597" s="53">
        <v>0</v>
      </c>
      <c r="E1597" s="53">
        <v>0</v>
      </c>
      <c r="F1597" s="53">
        <v>0</v>
      </c>
      <c r="G1597" s="53">
        <v>0</v>
      </c>
      <c r="H1597" s="53">
        <v>0</v>
      </c>
      <c r="I1597" s="53">
        <v>0</v>
      </c>
      <c r="J1597" s="53">
        <v>5</v>
      </c>
      <c r="K1597" s="53">
        <v>0</v>
      </c>
      <c r="L1597" s="53">
        <v>0</v>
      </c>
      <c r="M1597" s="53">
        <v>1</v>
      </c>
      <c r="N1597" s="53">
        <v>0</v>
      </c>
      <c r="O1597" s="53">
        <v>0</v>
      </c>
      <c r="P1597" s="53">
        <v>0</v>
      </c>
      <c r="Q1597" s="53">
        <v>0</v>
      </c>
      <c r="R1597" s="53">
        <v>0</v>
      </c>
      <c r="S1597" s="53">
        <v>0</v>
      </c>
      <c r="T1597" s="11">
        <f>SUM(C1597:S1597)</f>
        <v>6</v>
      </c>
    </row>
    <row r="1598" spans="1:20" ht="18" customHeight="1">
      <c r="A1598" s="105"/>
      <c r="B1598" s="52" t="s">
        <v>24</v>
      </c>
      <c r="C1598" s="61">
        <v>0</v>
      </c>
      <c r="D1598" s="53">
        <v>0</v>
      </c>
      <c r="E1598" s="53">
        <v>0</v>
      </c>
      <c r="F1598" s="53">
        <v>0</v>
      </c>
      <c r="G1598" s="53">
        <v>0</v>
      </c>
      <c r="H1598" s="53">
        <v>0</v>
      </c>
      <c r="I1598" s="53">
        <v>0</v>
      </c>
      <c r="J1598" s="53">
        <v>5</v>
      </c>
      <c r="K1598" s="53">
        <v>0</v>
      </c>
      <c r="L1598" s="53">
        <v>0</v>
      </c>
      <c r="M1598" s="53">
        <v>1</v>
      </c>
      <c r="N1598" s="53">
        <v>0</v>
      </c>
      <c r="O1598" s="53">
        <v>0</v>
      </c>
      <c r="P1598" s="53">
        <v>0</v>
      </c>
      <c r="Q1598" s="53">
        <v>0</v>
      </c>
      <c r="R1598" s="53">
        <v>0</v>
      </c>
      <c r="S1598" s="53">
        <v>0</v>
      </c>
      <c r="T1598" s="11">
        <f>SUM(C1598:S1598)</f>
        <v>6</v>
      </c>
    </row>
    <row r="1599" spans="1:20" ht="18" customHeight="1">
      <c r="A1599" s="105"/>
      <c r="B1599" s="52" t="s">
        <v>25</v>
      </c>
      <c r="C1599" s="53">
        <v>0</v>
      </c>
      <c r="D1599" s="53">
        <v>0</v>
      </c>
      <c r="E1599" s="53">
        <v>0</v>
      </c>
      <c r="F1599" s="53">
        <v>0</v>
      </c>
      <c r="G1599" s="53">
        <v>0</v>
      </c>
      <c r="H1599" s="53">
        <v>0</v>
      </c>
      <c r="I1599" s="53">
        <v>0</v>
      </c>
      <c r="J1599" s="53">
        <v>0</v>
      </c>
      <c r="K1599" s="53">
        <v>0</v>
      </c>
      <c r="L1599" s="53">
        <v>0</v>
      </c>
      <c r="M1599" s="53">
        <v>0</v>
      </c>
      <c r="N1599" s="53">
        <v>0</v>
      </c>
      <c r="O1599" s="53">
        <v>0</v>
      </c>
      <c r="P1599" s="53">
        <v>0</v>
      </c>
      <c r="Q1599" s="53">
        <v>0</v>
      </c>
      <c r="R1599" s="53">
        <v>0</v>
      </c>
      <c r="S1599" s="53">
        <v>0</v>
      </c>
      <c r="T1599" s="11">
        <f>SUM(C1599:S1599)</f>
        <v>0</v>
      </c>
    </row>
    <row r="1600" spans="1:20" ht="18" customHeight="1">
      <c r="A1600" s="105"/>
      <c r="B1600" s="52" t="s">
        <v>26</v>
      </c>
      <c r="C1600" s="36" t="str">
        <f>IF(C1598+C1599&gt;0, C1599/(C1598+C1599), "-")</f>
        <v>-</v>
      </c>
      <c r="D1600" s="36" t="str">
        <f t="shared" ref="D1600:T1600" si="553">IF(D1598+D1599&gt;0, D1599/(D1598+D1599), "-")</f>
        <v>-</v>
      </c>
      <c r="E1600" s="36" t="str">
        <f t="shared" si="553"/>
        <v>-</v>
      </c>
      <c r="F1600" s="36" t="str">
        <f t="shared" si="553"/>
        <v>-</v>
      </c>
      <c r="G1600" s="36" t="str">
        <f t="shared" si="553"/>
        <v>-</v>
      </c>
      <c r="H1600" s="36" t="str">
        <f t="shared" si="553"/>
        <v>-</v>
      </c>
      <c r="I1600" s="36" t="str">
        <f t="shared" si="553"/>
        <v>-</v>
      </c>
      <c r="J1600" s="36">
        <f t="shared" si="553"/>
        <v>0</v>
      </c>
      <c r="K1600" s="36" t="str">
        <f t="shared" si="553"/>
        <v>-</v>
      </c>
      <c r="L1600" s="36" t="str">
        <f t="shared" si="553"/>
        <v>-</v>
      </c>
      <c r="M1600" s="36">
        <f t="shared" si="553"/>
        <v>0</v>
      </c>
      <c r="N1600" s="36" t="str">
        <f t="shared" si="553"/>
        <v>-</v>
      </c>
      <c r="O1600" s="36" t="str">
        <f t="shared" si="553"/>
        <v>-</v>
      </c>
      <c r="P1600" s="36" t="str">
        <f t="shared" si="553"/>
        <v>-</v>
      </c>
      <c r="Q1600" s="36" t="str">
        <f t="shared" si="553"/>
        <v>-</v>
      </c>
      <c r="R1600" s="36" t="str">
        <f t="shared" si="553"/>
        <v>-</v>
      </c>
      <c r="S1600" s="36" t="str">
        <f t="shared" si="553"/>
        <v>-</v>
      </c>
      <c r="T1600" s="40">
        <f t="shared" si="553"/>
        <v>0</v>
      </c>
    </row>
    <row r="1601" spans="1:20" ht="18" customHeight="1">
      <c r="A1601" s="105"/>
      <c r="B1601" s="52" t="s">
        <v>22</v>
      </c>
      <c r="C1601" s="53">
        <v>0</v>
      </c>
      <c r="D1601" s="53">
        <v>0</v>
      </c>
      <c r="E1601" s="53">
        <v>0</v>
      </c>
      <c r="F1601" s="54">
        <v>0</v>
      </c>
      <c r="G1601" s="53">
        <v>0</v>
      </c>
      <c r="H1601" s="53">
        <v>0</v>
      </c>
      <c r="I1601" s="53">
        <v>0</v>
      </c>
      <c r="J1601" s="53">
        <v>2</v>
      </c>
      <c r="K1601" s="53">
        <v>0</v>
      </c>
      <c r="L1601" s="53">
        <v>0</v>
      </c>
      <c r="M1601" s="53">
        <v>1</v>
      </c>
      <c r="N1601" s="53">
        <v>0</v>
      </c>
      <c r="O1601" s="53">
        <v>0</v>
      </c>
      <c r="P1601" s="53">
        <v>0</v>
      </c>
      <c r="Q1601" s="53">
        <v>0</v>
      </c>
      <c r="R1601" s="53">
        <v>0</v>
      </c>
      <c r="S1601" s="53">
        <v>0</v>
      </c>
      <c r="T1601" s="11">
        <f>SUM(C1601:S1601)</f>
        <v>3</v>
      </c>
    </row>
    <row r="1602" spans="1:20" ht="18" customHeight="1">
      <c r="A1602" s="105"/>
      <c r="B1602" s="52" t="s">
        <v>23</v>
      </c>
      <c r="C1602" s="37" t="str">
        <f>IF(C1601&gt;0,(C1596+C1597)/C1601, "-")</f>
        <v>-</v>
      </c>
      <c r="D1602" s="37" t="str">
        <f t="shared" ref="D1602:S1602" si="554">IF(D1601&gt;0,(D1596+D1597)/D1601, "-")</f>
        <v>-</v>
      </c>
      <c r="E1602" s="37" t="str">
        <f t="shared" si="554"/>
        <v>-</v>
      </c>
      <c r="F1602" s="37" t="str">
        <f t="shared" si="554"/>
        <v>-</v>
      </c>
      <c r="G1602" s="37" t="str">
        <f t="shared" si="554"/>
        <v>-</v>
      </c>
      <c r="H1602" s="37" t="str">
        <f t="shared" si="554"/>
        <v>-</v>
      </c>
      <c r="I1602" s="37" t="str">
        <f t="shared" si="554"/>
        <v>-</v>
      </c>
      <c r="J1602" s="37">
        <f t="shared" si="554"/>
        <v>2.5</v>
      </c>
      <c r="K1602" s="37" t="str">
        <f t="shared" si="554"/>
        <v>-</v>
      </c>
      <c r="L1602" s="37" t="str">
        <f t="shared" si="554"/>
        <v>-</v>
      </c>
      <c r="M1602" s="37">
        <f t="shared" si="554"/>
        <v>1</v>
      </c>
      <c r="N1602" s="37" t="str">
        <f t="shared" si="554"/>
        <v>-</v>
      </c>
      <c r="O1602" s="37" t="str">
        <f t="shared" si="554"/>
        <v>-</v>
      </c>
      <c r="P1602" s="37" t="str">
        <f t="shared" si="554"/>
        <v>-</v>
      </c>
      <c r="Q1602" s="37" t="str">
        <f t="shared" si="554"/>
        <v>-</v>
      </c>
      <c r="R1602" s="37" t="str">
        <f t="shared" si="554"/>
        <v>-</v>
      </c>
      <c r="S1602" s="37" t="str">
        <f t="shared" si="554"/>
        <v>-</v>
      </c>
      <c r="T1602" s="44">
        <f>IF(T1601&gt;0,(T1596+T1597)/T1601, "-")</f>
        <v>2</v>
      </c>
    </row>
    <row r="1603" spans="1:20" ht="18" customHeight="1">
      <c r="A1603" s="106"/>
      <c r="B1603" s="52" t="s">
        <v>44</v>
      </c>
      <c r="C1603" s="57" t="s">
        <v>43</v>
      </c>
      <c r="D1603" s="58" t="s">
        <v>39</v>
      </c>
      <c r="E1603" s="57" t="s">
        <v>43</v>
      </c>
      <c r="F1603" s="57" t="s">
        <v>43</v>
      </c>
      <c r="G1603" s="57" t="s">
        <v>43</v>
      </c>
      <c r="H1603" s="57" t="s">
        <v>43</v>
      </c>
      <c r="I1603" s="58" t="s">
        <v>39</v>
      </c>
      <c r="J1603" s="58">
        <v>0</v>
      </c>
      <c r="K1603" s="58" t="s">
        <v>39</v>
      </c>
      <c r="L1603" s="57" t="s">
        <v>43</v>
      </c>
      <c r="M1603" s="58">
        <v>0</v>
      </c>
      <c r="N1603" s="57" t="s">
        <v>43</v>
      </c>
      <c r="O1603" s="57" t="s">
        <v>43</v>
      </c>
      <c r="P1603" s="57" t="s">
        <v>43</v>
      </c>
      <c r="Q1603" s="57" t="s">
        <v>43</v>
      </c>
      <c r="R1603" s="57" t="s">
        <v>43</v>
      </c>
      <c r="S1603" s="57" t="s">
        <v>43</v>
      </c>
      <c r="T1603" s="59">
        <v>0</v>
      </c>
    </row>
    <row r="1604" spans="1:20" ht="18" customHeight="1">
      <c r="A1604" s="104">
        <v>44834</v>
      </c>
      <c r="B1604" s="50" t="s">
        <v>20</v>
      </c>
      <c r="C1604" s="51">
        <v>0</v>
      </c>
      <c r="D1604" s="51">
        <v>0</v>
      </c>
      <c r="E1604" s="51">
        <v>0</v>
      </c>
      <c r="F1604" s="51">
        <v>0</v>
      </c>
      <c r="G1604" s="51">
        <v>0</v>
      </c>
      <c r="H1604" s="51">
        <v>0</v>
      </c>
      <c r="I1604" s="51">
        <v>0</v>
      </c>
      <c r="J1604" s="51">
        <v>0</v>
      </c>
      <c r="K1604" s="51">
        <v>0</v>
      </c>
      <c r="L1604" s="51">
        <v>0</v>
      </c>
      <c r="M1604" s="51">
        <v>0</v>
      </c>
      <c r="N1604" s="51">
        <v>0</v>
      </c>
      <c r="O1604" s="51">
        <v>0</v>
      </c>
      <c r="P1604" s="51">
        <v>0</v>
      </c>
      <c r="Q1604" s="51">
        <v>0</v>
      </c>
      <c r="R1604" s="51">
        <v>0</v>
      </c>
      <c r="S1604" s="51">
        <v>0</v>
      </c>
      <c r="T1604" s="11">
        <f>SUM(C1604:S1604)</f>
        <v>0</v>
      </c>
    </row>
    <row r="1605" spans="1:20" ht="18" customHeight="1">
      <c r="A1605" s="105"/>
      <c r="B1605" s="52" t="s">
        <v>21</v>
      </c>
      <c r="C1605" s="53">
        <v>0</v>
      </c>
      <c r="D1605" s="53">
        <v>0</v>
      </c>
      <c r="E1605" s="53">
        <v>0</v>
      </c>
      <c r="F1605" s="53">
        <v>0</v>
      </c>
      <c r="G1605" s="53">
        <v>0</v>
      </c>
      <c r="H1605" s="53">
        <v>0</v>
      </c>
      <c r="I1605" s="53">
        <v>0</v>
      </c>
      <c r="J1605" s="53">
        <v>1</v>
      </c>
      <c r="K1605" s="53">
        <v>1</v>
      </c>
      <c r="L1605" s="53">
        <v>0</v>
      </c>
      <c r="M1605" s="53">
        <v>1</v>
      </c>
      <c r="N1605" s="53">
        <v>0</v>
      </c>
      <c r="O1605" s="53">
        <v>0</v>
      </c>
      <c r="P1605" s="53">
        <v>0</v>
      </c>
      <c r="Q1605" s="53">
        <v>0</v>
      </c>
      <c r="R1605" s="53">
        <v>0</v>
      </c>
      <c r="S1605" s="53">
        <v>0</v>
      </c>
      <c r="T1605" s="11">
        <f>SUM(C1605:S1605)</f>
        <v>3</v>
      </c>
    </row>
    <row r="1606" spans="1:20" ht="18" customHeight="1">
      <c r="A1606" s="105"/>
      <c r="B1606" s="52" t="s">
        <v>24</v>
      </c>
      <c r="C1606" s="61">
        <v>0</v>
      </c>
      <c r="D1606" s="53">
        <v>0</v>
      </c>
      <c r="E1606" s="53">
        <v>0</v>
      </c>
      <c r="F1606" s="53">
        <v>0</v>
      </c>
      <c r="G1606" s="53">
        <v>0</v>
      </c>
      <c r="H1606" s="53">
        <v>0</v>
      </c>
      <c r="I1606" s="53">
        <v>0</v>
      </c>
      <c r="J1606" s="53">
        <v>1</v>
      </c>
      <c r="K1606" s="53">
        <v>1</v>
      </c>
      <c r="L1606" s="53">
        <v>0</v>
      </c>
      <c r="M1606" s="53">
        <v>1</v>
      </c>
      <c r="N1606" s="53">
        <v>0</v>
      </c>
      <c r="O1606" s="53">
        <v>0</v>
      </c>
      <c r="P1606" s="53">
        <v>0</v>
      </c>
      <c r="Q1606" s="53">
        <v>0</v>
      </c>
      <c r="R1606" s="53">
        <v>0</v>
      </c>
      <c r="S1606" s="53">
        <v>0</v>
      </c>
      <c r="T1606" s="11">
        <f>SUM(C1606:S1606)</f>
        <v>3</v>
      </c>
    </row>
    <row r="1607" spans="1:20" ht="18" customHeight="1">
      <c r="A1607" s="105"/>
      <c r="B1607" s="52" t="s">
        <v>25</v>
      </c>
      <c r="C1607" s="53">
        <v>0</v>
      </c>
      <c r="D1607" s="53">
        <v>0</v>
      </c>
      <c r="E1607" s="53">
        <v>0</v>
      </c>
      <c r="F1607" s="53">
        <v>0</v>
      </c>
      <c r="G1607" s="53">
        <v>0</v>
      </c>
      <c r="H1607" s="53">
        <v>0</v>
      </c>
      <c r="I1607" s="53">
        <v>0</v>
      </c>
      <c r="J1607" s="53">
        <v>0</v>
      </c>
      <c r="K1607" s="53">
        <v>0</v>
      </c>
      <c r="L1607" s="53">
        <v>0</v>
      </c>
      <c r="M1607" s="53">
        <v>0</v>
      </c>
      <c r="N1607" s="53">
        <v>0</v>
      </c>
      <c r="O1607" s="53">
        <v>0</v>
      </c>
      <c r="P1607" s="53">
        <v>0</v>
      </c>
      <c r="Q1607" s="53">
        <v>0</v>
      </c>
      <c r="R1607" s="53">
        <v>0</v>
      </c>
      <c r="S1607" s="53">
        <v>0</v>
      </c>
      <c r="T1607" s="11">
        <f>SUM(C1607:S1607)</f>
        <v>0</v>
      </c>
    </row>
    <row r="1608" spans="1:20" ht="18" customHeight="1">
      <c r="A1608" s="105"/>
      <c r="B1608" s="52" t="s">
        <v>26</v>
      </c>
      <c r="C1608" s="36" t="str">
        <f>IF(C1606+C1607&gt;0, C1607/(C1606+C1607), "-")</f>
        <v>-</v>
      </c>
      <c r="D1608" s="36" t="str">
        <f t="shared" ref="D1608:T1608" si="555">IF(D1606+D1607&gt;0, D1607/(D1606+D1607), "-")</f>
        <v>-</v>
      </c>
      <c r="E1608" s="36" t="str">
        <f t="shared" si="555"/>
        <v>-</v>
      </c>
      <c r="F1608" s="36" t="str">
        <f t="shared" si="555"/>
        <v>-</v>
      </c>
      <c r="G1608" s="36" t="str">
        <f t="shared" si="555"/>
        <v>-</v>
      </c>
      <c r="H1608" s="36" t="str">
        <f t="shared" si="555"/>
        <v>-</v>
      </c>
      <c r="I1608" s="36" t="str">
        <f t="shared" si="555"/>
        <v>-</v>
      </c>
      <c r="J1608" s="36">
        <f t="shared" si="555"/>
        <v>0</v>
      </c>
      <c r="K1608" s="36">
        <f t="shared" si="555"/>
        <v>0</v>
      </c>
      <c r="L1608" s="36" t="str">
        <f t="shared" si="555"/>
        <v>-</v>
      </c>
      <c r="M1608" s="36">
        <f t="shared" si="555"/>
        <v>0</v>
      </c>
      <c r="N1608" s="36" t="str">
        <f t="shared" si="555"/>
        <v>-</v>
      </c>
      <c r="O1608" s="36" t="str">
        <f t="shared" si="555"/>
        <v>-</v>
      </c>
      <c r="P1608" s="36" t="str">
        <f t="shared" si="555"/>
        <v>-</v>
      </c>
      <c r="Q1608" s="36" t="str">
        <f t="shared" si="555"/>
        <v>-</v>
      </c>
      <c r="R1608" s="36" t="str">
        <f t="shared" si="555"/>
        <v>-</v>
      </c>
      <c r="S1608" s="36" t="str">
        <f t="shared" si="555"/>
        <v>-</v>
      </c>
      <c r="T1608" s="40">
        <f t="shared" si="555"/>
        <v>0</v>
      </c>
    </row>
    <row r="1609" spans="1:20" ht="18" customHeight="1">
      <c r="A1609" s="105"/>
      <c r="B1609" s="52" t="s">
        <v>22</v>
      </c>
      <c r="C1609" s="53">
        <v>0</v>
      </c>
      <c r="D1609" s="53">
        <v>0</v>
      </c>
      <c r="E1609" s="53">
        <v>0</v>
      </c>
      <c r="F1609" s="54">
        <v>0</v>
      </c>
      <c r="G1609" s="53">
        <v>0</v>
      </c>
      <c r="H1609" s="53">
        <v>0</v>
      </c>
      <c r="I1609" s="53">
        <v>0</v>
      </c>
      <c r="J1609" s="53">
        <v>1</v>
      </c>
      <c r="K1609" s="53">
        <v>1</v>
      </c>
      <c r="L1609" s="53">
        <v>0</v>
      </c>
      <c r="M1609" s="53">
        <v>1</v>
      </c>
      <c r="N1609" s="53">
        <v>0</v>
      </c>
      <c r="O1609" s="53">
        <v>0</v>
      </c>
      <c r="P1609" s="53">
        <v>0</v>
      </c>
      <c r="Q1609" s="53">
        <v>0</v>
      </c>
      <c r="R1609" s="53">
        <v>0</v>
      </c>
      <c r="S1609" s="53">
        <v>0</v>
      </c>
      <c r="T1609" s="11">
        <f>SUM(C1609:S1609)</f>
        <v>3</v>
      </c>
    </row>
    <row r="1610" spans="1:20" ht="18" customHeight="1">
      <c r="A1610" s="105"/>
      <c r="B1610" s="52" t="s">
        <v>23</v>
      </c>
      <c r="C1610" s="37" t="str">
        <f>IF(C1609&gt;0,(C1604+C1605)/C1609, "-")</f>
        <v>-</v>
      </c>
      <c r="D1610" s="37" t="str">
        <f t="shared" ref="D1610:S1610" si="556">IF(D1609&gt;0,(D1604+D1605)/D1609, "-")</f>
        <v>-</v>
      </c>
      <c r="E1610" s="37" t="str">
        <f t="shared" si="556"/>
        <v>-</v>
      </c>
      <c r="F1610" s="37" t="str">
        <f t="shared" si="556"/>
        <v>-</v>
      </c>
      <c r="G1610" s="37" t="str">
        <f t="shared" si="556"/>
        <v>-</v>
      </c>
      <c r="H1610" s="37" t="str">
        <f t="shared" si="556"/>
        <v>-</v>
      </c>
      <c r="I1610" s="37" t="str">
        <f t="shared" si="556"/>
        <v>-</v>
      </c>
      <c r="J1610" s="37">
        <f t="shared" si="556"/>
        <v>1</v>
      </c>
      <c r="K1610" s="37">
        <f t="shared" si="556"/>
        <v>1</v>
      </c>
      <c r="L1610" s="37" t="str">
        <f t="shared" si="556"/>
        <v>-</v>
      </c>
      <c r="M1610" s="37">
        <f t="shared" si="556"/>
        <v>1</v>
      </c>
      <c r="N1610" s="37" t="str">
        <f t="shared" si="556"/>
        <v>-</v>
      </c>
      <c r="O1610" s="37" t="str">
        <f t="shared" si="556"/>
        <v>-</v>
      </c>
      <c r="P1610" s="37" t="str">
        <f t="shared" si="556"/>
        <v>-</v>
      </c>
      <c r="Q1610" s="37" t="str">
        <f t="shared" si="556"/>
        <v>-</v>
      </c>
      <c r="R1610" s="37" t="str">
        <f t="shared" si="556"/>
        <v>-</v>
      </c>
      <c r="S1610" s="37" t="str">
        <f t="shared" si="556"/>
        <v>-</v>
      </c>
      <c r="T1610" s="44">
        <f>IF(T1609&gt;0,(T1604+T1605)/T1609, "-")</f>
        <v>1</v>
      </c>
    </row>
    <row r="1611" spans="1:20" ht="18" customHeight="1">
      <c r="A1611" s="106"/>
      <c r="B1611" s="52" t="s">
        <v>44</v>
      </c>
      <c r="C1611" s="57" t="s">
        <v>43</v>
      </c>
      <c r="D1611" s="58" t="s">
        <v>39</v>
      </c>
      <c r="E1611" s="57" t="s">
        <v>43</v>
      </c>
      <c r="F1611" s="57" t="s">
        <v>43</v>
      </c>
      <c r="G1611" s="57" t="s">
        <v>43</v>
      </c>
      <c r="H1611" s="57" t="s">
        <v>43</v>
      </c>
      <c r="I1611" s="58" t="s">
        <v>39</v>
      </c>
      <c r="J1611" s="58">
        <v>0</v>
      </c>
      <c r="K1611" s="58">
        <v>0</v>
      </c>
      <c r="L1611" s="57" t="s">
        <v>43</v>
      </c>
      <c r="M1611" s="58">
        <v>1</v>
      </c>
      <c r="N1611" s="57" t="s">
        <v>43</v>
      </c>
      <c r="O1611" s="57" t="s">
        <v>43</v>
      </c>
      <c r="P1611" s="57" t="s">
        <v>43</v>
      </c>
      <c r="Q1611" s="57" t="s">
        <v>43</v>
      </c>
      <c r="R1611" s="57" t="s">
        <v>43</v>
      </c>
      <c r="S1611" s="57" t="s">
        <v>43</v>
      </c>
      <c r="T1611" s="59">
        <v>0.33329999999999999</v>
      </c>
    </row>
    <row r="1612" spans="1:20" ht="18" customHeight="1">
      <c r="A1612" s="104">
        <v>44835</v>
      </c>
      <c r="B1612" s="50" t="s">
        <v>20</v>
      </c>
      <c r="C1612" s="51">
        <v>0</v>
      </c>
      <c r="D1612" s="51">
        <v>0</v>
      </c>
      <c r="E1612" s="51">
        <v>0</v>
      </c>
      <c r="F1612" s="51">
        <v>0</v>
      </c>
      <c r="G1612" s="51">
        <v>0</v>
      </c>
      <c r="H1612" s="51">
        <v>0</v>
      </c>
      <c r="I1612" s="51">
        <v>0</v>
      </c>
      <c r="J1612" s="51">
        <v>1</v>
      </c>
      <c r="K1612" s="51">
        <v>0</v>
      </c>
      <c r="L1612" s="51">
        <v>0</v>
      </c>
      <c r="M1612" s="51">
        <v>0</v>
      </c>
      <c r="N1612" s="51">
        <v>0</v>
      </c>
      <c r="O1612" s="51">
        <v>0</v>
      </c>
      <c r="P1612" s="51">
        <v>0</v>
      </c>
      <c r="Q1612" s="51">
        <v>0</v>
      </c>
      <c r="R1612" s="51">
        <v>0</v>
      </c>
      <c r="S1612" s="51">
        <v>0</v>
      </c>
      <c r="T1612" s="11">
        <f>SUM(C1612:S1612)</f>
        <v>1</v>
      </c>
    </row>
    <row r="1613" spans="1:20" ht="18" customHeight="1">
      <c r="A1613" s="105"/>
      <c r="B1613" s="52" t="s">
        <v>21</v>
      </c>
      <c r="C1613" s="53">
        <v>0</v>
      </c>
      <c r="D1613" s="53">
        <v>0</v>
      </c>
      <c r="E1613" s="53">
        <v>0</v>
      </c>
      <c r="F1613" s="53">
        <v>0</v>
      </c>
      <c r="G1613" s="53">
        <v>0</v>
      </c>
      <c r="H1613" s="53">
        <v>0</v>
      </c>
      <c r="I1613" s="53">
        <v>0</v>
      </c>
      <c r="J1613" s="53">
        <v>3</v>
      </c>
      <c r="K1613" s="53">
        <v>0</v>
      </c>
      <c r="L1613" s="53">
        <v>0</v>
      </c>
      <c r="M1613" s="53">
        <v>0</v>
      </c>
      <c r="N1613" s="53">
        <v>0</v>
      </c>
      <c r="O1613" s="53">
        <v>0</v>
      </c>
      <c r="P1613" s="53">
        <v>1</v>
      </c>
      <c r="Q1613" s="53">
        <v>0</v>
      </c>
      <c r="R1613" s="53">
        <v>0</v>
      </c>
      <c r="S1613" s="53">
        <v>0</v>
      </c>
      <c r="T1613" s="11">
        <f>SUM(C1613:S1613)</f>
        <v>4</v>
      </c>
    </row>
    <row r="1614" spans="1:20" ht="18" customHeight="1">
      <c r="A1614" s="105"/>
      <c r="B1614" s="52" t="s">
        <v>24</v>
      </c>
      <c r="C1614" s="61">
        <v>0</v>
      </c>
      <c r="D1614" s="53">
        <v>0</v>
      </c>
      <c r="E1614" s="53">
        <v>0</v>
      </c>
      <c r="F1614" s="53">
        <v>0</v>
      </c>
      <c r="G1614" s="53">
        <v>0</v>
      </c>
      <c r="H1614" s="53">
        <v>0</v>
      </c>
      <c r="I1614" s="53">
        <v>0</v>
      </c>
      <c r="J1614" s="53">
        <v>4</v>
      </c>
      <c r="K1614" s="53">
        <v>0</v>
      </c>
      <c r="L1614" s="53">
        <v>0</v>
      </c>
      <c r="M1614" s="53">
        <v>0</v>
      </c>
      <c r="N1614" s="53">
        <v>0</v>
      </c>
      <c r="O1614" s="53">
        <v>0</v>
      </c>
      <c r="P1614" s="53">
        <v>1</v>
      </c>
      <c r="Q1614" s="53">
        <v>0</v>
      </c>
      <c r="R1614" s="53">
        <v>0</v>
      </c>
      <c r="S1614" s="53">
        <v>0</v>
      </c>
      <c r="T1614" s="11">
        <f>SUM(C1614:S1614)</f>
        <v>5</v>
      </c>
    </row>
    <row r="1615" spans="1:20" ht="18" customHeight="1">
      <c r="A1615" s="105"/>
      <c r="B1615" s="52" t="s">
        <v>25</v>
      </c>
      <c r="C1615" s="53">
        <v>0</v>
      </c>
      <c r="D1615" s="53">
        <v>0</v>
      </c>
      <c r="E1615" s="53">
        <v>0</v>
      </c>
      <c r="F1615" s="53">
        <v>0</v>
      </c>
      <c r="G1615" s="53">
        <v>0</v>
      </c>
      <c r="H1615" s="53">
        <v>0</v>
      </c>
      <c r="I1615" s="53">
        <v>0</v>
      </c>
      <c r="J1615" s="53">
        <v>0</v>
      </c>
      <c r="K1615" s="53">
        <v>0</v>
      </c>
      <c r="L1615" s="53">
        <v>0</v>
      </c>
      <c r="M1615" s="53">
        <v>0</v>
      </c>
      <c r="N1615" s="53">
        <v>0</v>
      </c>
      <c r="O1615" s="53">
        <v>0</v>
      </c>
      <c r="P1615" s="53">
        <v>0</v>
      </c>
      <c r="Q1615" s="53">
        <v>0</v>
      </c>
      <c r="R1615" s="53">
        <v>0</v>
      </c>
      <c r="S1615" s="53">
        <v>0</v>
      </c>
      <c r="T1615" s="11">
        <f>SUM(C1615:S1615)</f>
        <v>0</v>
      </c>
    </row>
    <row r="1616" spans="1:20" ht="18" customHeight="1">
      <c r="A1616" s="105"/>
      <c r="B1616" s="52" t="s">
        <v>26</v>
      </c>
      <c r="C1616" s="36" t="str">
        <f>IF(C1614+C1615&gt;0, C1615/(C1614+C1615), "-")</f>
        <v>-</v>
      </c>
      <c r="D1616" s="36" t="str">
        <f t="shared" ref="D1616:T1616" si="557">IF(D1614+D1615&gt;0, D1615/(D1614+D1615), "-")</f>
        <v>-</v>
      </c>
      <c r="E1616" s="36" t="str">
        <f t="shared" si="557"/>
        <v>-</v>
      </c>
      <c r="F1616" s="36" t="str">
        <f t="shared" si="557"/>
        <v>-</v>
      </c>
      <c r="G1616" s="36" t="str">
        <f t="shared" si="557"/>
        <v>-</v>
      </c>
      <c r="H1616" s="36" t="str">
        <f t="shared" si="557"/>
        <v>-</v>
      </c>
      <c r="I1616" s="36" t="str">
        <f t="shared" si="557"/>
        <v>-</v>
      </c>
      <c r="J1616" s="36">
        <f t="shared" si="557"/>
        <v>0</v>
      </c>
      <c r="K1616" s="36" t="str">
        <f t="shared" si="557"/>
        <v>-</v>
      </c>
      <c r="L1616" s="36" t="str">
        <f t="shared" si="557"/>
        <v>-</v>
      </c>
      <c r="M1616" s="36" t="str">
        <f t="shared" si="557"/>
        <v>-</v>
      </c>
      <c r="N1616" s="36" t="str">
        <f t="shared" si="557"/>
        <v>-</v>
      </c>
      <c r="O1616" s="36" t="str">
        <f t="shared" si="557"/>
        <v>-</v>
      </c>
      <c r="P1616" s="36">
        <f t="shared" si="557"/>
        <v>0</v>
      </c>
      <c r="Q1616" s="36" t="str">
        <f t="shared" si="557"/>
        <v>-</v>
      </c>
      <c r="R1616" s="36" t="str">
        <f t="shared" si="557"/>
        <v>-</v>
      </c>
      <c r="S1616" s="36" t="str">
        <f t="shared" si="557"/>
        <v>-</v>
      </c>
      <c r="T1616" s="40">
        <f t="shared" si="557"/>
        <v>0</v>
      </c>
    </row>
    <row r="1617" spans="1:20" ht="18" customHeight="1">
      <c r="A1617" s="105"/>
      <c r="B1617" s="52" t="s">
        <v>22</v>
      </c>
      <c r="C1617" s="53">
        <v>0</v>
      </c>
      <c r="D1617" s="53">
        <v>0</v>
      </c>
      <c r="E1617" s="53">
        <v>0</v>
      </c>
      <c r="F1617" s="54">
        <v>0</v>
      </c>
      <c r="G1617" s="53">
        <v>0</v>
      </c>
      <c r="H1617" s="53">
        <v>0</v>
      </c>
      <c r="I1617" s="53">
        <v>0</v>
      </c>
      <c r="J1617" s="53">
        <v>2</v>
      </c>
      <c r="K1617" s="53">
        <v>0</v>
      </c>
      <c r="L1617" s="53">
        <v>0</v>
      </c>
      <c r="M1617" s="53">
        <v>0</v>
      </c>
      <c r="N1617" s="53">
        <v>0</v>
      </c>
      <c r="O1617" s="53">
        <v>0</v>
      </c>
      <c r="P1617" s="53">
        <v>1</v>
      </c>
      <c r="Q1617" s="53">
        <v>0</v>
      </c>
      <c r="R1617" s="53">
        <v>0</v>
      </c>
      <c r="S1617" s="53">
        <v>0</v>
      </c>
      <c r="T1617" s="11">
        <f>SUM(C1617:S1617)</f>
        <v>3</v>
      </c>
    </row>
    <row r="1618" spans="1:20" ht="18" customHeight="1">
      <c r="A1618" s="105"/>
      <c r="B1618" s="52" t="s">
        <v>23</v>
      </c>
      <c r="C1618" s="37" t="str">
        <f>IF(C1617&gt;0,(C1612+C1613)/C1617, "-")</f>
        <v>-</v>
      </c>
      <c r="D1618" s="37" t="str">
        <f t="shared" ref="D1618:S1618" si="558">IF(D1617&gt;0,(D1612+D1613)/D1617, "-")</f>
        <v>-</v>
      </c>
      <c r="E1618" s="37" t="str">
        <f t="shared" si="558"/>
        <v>-</v>
      </c>
      <c r="F1618" s="37" t="str">
        <f t="shared" si="558"/>
        <v>-</v>
      </c>
      <c r="G1618" s="37" t="str">
        <f t="shared" si="558"/>
        <v>-</v>
      </c>
      <c r="H1618" s="37" t="str">
        <f t="shared" si="558"/>
        <v>-</v>
      </c>
      <c r="I1618" s="37" t="str">
        <f t="shared" si="558"/>
        <v>-</v>
      </c>
      <c r="J1618" s="37">
        <f t="shared" si="558"/>
        <v>2</v>
      </c>
      <c r="K1618" s="37" t="str">
        <f t="shared" si="558"/>
        <v>-</v>
      </c>
      <c r="L1618" s="37" t="str">
        <f t="shared" si="558"/>
        <v>-</v>
      </c>
      <c r="M1618" s="37" t="str">
        <f t="shared" si="558"/>
        <v>-</v>
      </c>
      <c r="N1618" s="37" t="str">
        <f t="shared" si="558"/>
        <v>-</v>
      </c>
      <c r="O1618" s="37" t="str">
        <f t="shared" si="558"/>
        <v>-</v>
      </c>
      <c r="P1618" s="37">
        <f t="shared" si="558"/>
        <v>1</v>
      </c>
      <c r="Q1618" s="37" t="str">
        <f t="shared" si="558"/>
        <v>-</v>
      </c>
      <c r="R1618" s="37" t="str">
        <f t="shared" si="558"/>
        <v>-</v>
      </c>
      <c r="S1618" s="37" t="str">
        <f t="shared" si="558"/>
        <v>-</v>
      </c>
      <c r="T1618" s="44">
        <f>IF(T1617&gt;0,(T1612+T1613)/T1617, "-")</f>
        <v>1.6666666666666667</v>
      </c>
    </row>
    <row r="1619" spans="1:20" ht="18" customHeight="1">
      <c r="A1619" s="106"/>
      <c r="B1619" s="52" t="s">
        <v>44</v>
      </c>
      <c r="C1619" s="57" t="s">
        <v>43</v>
      </c>
      <c r="D1619" s="58" t="s">
        <v>39</v>
      </c>
      <c r="E1619" s="57" t="s">
        <v>43</v>
      </c>
      <c r="F1619" s="57" t="s">
        <v>43</v>
      </c>
      <c r="G1619" s="57" t="s">
        <v>43</v>
      </c>
      <c r="H1619" s="57" t="s">
        <v>43</v>
      </c>
      <c r="I1619" s="58" t="s">
        <v>39</v>
      </c>
      <c r="J1619" s="58">
        <v>0</v>
      </c>
      <c r="K1619" s="58" t="s">
        <v>39</v>
      </c>
      <c r="L1619" s="57" t="s">
        <v>43</v>
      </c>
      <c r="M1619" s="58" t="s">
        <v>39</v>
      </c>
      <c r="N1619" s="57" t="s">
        <v>43</v>
      </c>
      <c r="O1619" s="57" t="s">
        <v>43</v>
      </c>
      <c r="P1619" s="58">
        <v>0</v>
      </c>
      <c r="Q1619" s="57" t="s">
        <v>43</v>
      </c>
      <c r="R1619" s="57" t="s">
        <v>43</v>
      </c>
      <c r="S1619" s="57" t="s">
        <v>43</v>
      </c>
      <c r="T1619" s="59">
        <v>0</v>
      </c>
    </row>
    <row r="1620" spans="1:20" ht="18" customHeight="1">
      <c r="A1620" s="104">
        <v>44836</v>
      </c>
      <c r="B1620" s="50" t="s">
        <v>20</v>
      </c>
      <c r="C1620" s="51">
        <v>0</v>
      </c>
      <c r="D1620" s="51">
        <v>0</v>
      </c>
      <c r="E1620" s="51">
        <v>0</v>
      </c>
      <c r="F1620" s="51">
        <v>0</v>
      </c>
      <c r="G1620" s="51">
        <v>0</v>
      </c>
      <c r="H1620" s="51">
        <v>0</v>
      </c>
      <c r="I1620" s="51">
        <v>0</v>
      </c>
      <c r="J1620" s="51">
        <v>0</v>
      </c>
      <c r="K1620" s="51">
        <v>0</v>
      </c>
      <c r="L1620" s="51">
        <v>0</v>
      </c>
      <c r="M1620" s="51">
        <v>1</v>
      </c>
      <c r="N1620" s="51">
        <v>0</v>
      </c>
      <c r="O1620" s="51">
        <v>0</v>
      </c>
      <c r="P1620" s="51">
        <v>0</v>
      </c>
      <c r="Q1620" s="51">
        <v>0</v>
      </c>
      <c r="R1620" s="51">
        <v>0</v>
      </c>
      <c r="S1620" s="51">
        <v>0</v>
      </c>
      <c r="T1620" s="11">
        <f>SUM(C1620:S1620)</f>
        <v>1</v>
      </c>
    </row>
    <row r="1621" spans="1:20" ht="18" customHeight="1">
      <c r="A1621" s="105"/>
      <c r="B1621" s="52" t="s">
        <v>21</v>
      </c>
      <c r="C1621" s="53">
        <v>0</v>
      </c>
      <c r="D1621" s="53">
        <v>1</v>
      </c>
      <c r="E1621" s="53">
        <v>0</v>
      </c>
      <c r="F1621" s="53">
        <v>0</v>
      </c>
      <c r="G1621" s="53">
        <v>0</v>
      </c>
      <c r="H1621" s="53">
        <v>0</v>
      </c>
      <c r="I1621" s="53">
        <v>0</v>
      </c>
      <c r="J1621" s="53">
        <v>0</v>
      </c>
      <c r="K1621" s="53">
        <v>0</v>
      </c>
      <c r="L1621" s="53">
        <v>0</v>
      </c>
      <c r="M1621" s="53">
        <v>0</v>
      </c>
      <c r="N1621" s="53">
        <v>0</v>
      </c>
      <c r="O1621" s="53">
        <v>0</v>
      </c>
      <c r="P1621" s="53">
        <v>1</v>
      </c>
      <c r="Q1621" s="53">
        <v>1</v>
      </c>
      <c r="R1621" s="53">
        <v>0</v>
      </c>
      <c r="S1621" s="53">
        <v>0</v>
      </c>
      <c r="T1621" s="11">
        <f>SUM(C1621:S1621)</f>
        <v>3</v>
      </c>
    </row>
    <row r="1622" spans="1:20" ht="18" customHeight="1">
      <c r="A1622" s="105"/>
      <c r="B1622" s="52" t="s">
        <v>24</v>
      </c>
      <c r="C1622" s="61">
        <v>0</v>
      </c>
      <c r="D1622" s="53">
        <v>1</v>
      </c>
      <c r="E1622" s="53">
        <v>0</v>
      </c>
      <c r="F1622" s="53">
        <v>0</v>
      </c>
      <c r="G1622" s="53">
        <v>0</v>
      </c>
      <c r="H1622" s="53">
        <v>0</v>
      </c>
      <c r="I1622" s="53">
        <v>0</v>
      </c>
      <c r="J1622" s="53">
        <v>0</v>
      </c>
      <c r="K1622" s="53">
        <v>0</v>
      </c>
      <c r="L1622" s="53">
        <v>0</v>
      </c>
      <c r="M1622" s="53">
        <v>0</v>
      </c>
      <c r="N1622" s="53">
        <v>0</v>
      </c>
      <c r="O1622" s="53">
        <v>0</v>
      </c>
      <c r="P1622" s="53">
        <v>1</v>
      </c>
      <c r="Q1622" s="53">
        <v>1</v>
      </c>
      <c r="R1622" s="53">
        <v>0</v>
      </c>
      <c r="S1622" s="53">
        <v>0</v>
      </c>
      <c r="T1622" s="11">
        <f>SUM(C1622:S1622)</f>
        <v>3</v>
      </c>
    </row>
    <row r="1623" spans="1:20" ht="18" customHeight="1">
      <c r="A1623" s="105"/>
      <c r="B1623" s="52" t="s">
        <v>25</v>
      </c>
      <c r="C1623" s="53">
        <v>0</v>
      </c>
      <c r="D1623" s="53">
        <v>0</v>
      </c>
      <c r="E1623" s="53">
        <v>0</v>
      </c>
      <c r="F1623" s="53">
        <v>0</v>
      </c>
      <c r="G1623" s="53">
        <v>0</v>
      </c>
      <c r="H1623" s="53">
        <v>0</v>
      </c>
      <c r="I1623" s="53">
        <v>0</v>
      </c>
      <c r="J1623" s="53">
        <v>0</v>
      </c>
      <c r="K1623" s="53">
        <v>0</v>
      </c>
      <c r="L1623" s="53">
        <v>0</v>
      </c>
      <c r="M1623" s="53">
        <v>1</v>
      </c>
      <c r="N1623" s="53">
        <v>0</v>
      </c>
      <c r="O1623" s="53">
        <v>0</v>
      </c>
      <c r="P1623" s="53">
        <v>0</v>
      </c>
      <c r="Q1623" s="53">
        <v>0</v>
      </c>
      <c r="R1623" s="53">
        <v>0</v>
      </c>
      <c r="S1623" s="53">
        <v>0</v>
      </c>
      <c r="T1623" s="11">
        <f>SUM(C1623:S1623)</f>
        <v>1</v>
      </c>
    </row>
    <row r="1624" spans="1:20" ht="18" customHeight="1">
      <c r="A1624" s="105"/>
      <c r="B1624" s="52" t="s">
        <v>26</v>
      </c>
      <c r="C1624" s="36" t="str">
        <f>IF(C1622+C1623&gt;0, C1623/(C1622+C1623), "-")</f>
        <v>-</v>
      </c>
      <c r="D1624" s="36">
        <f t="shared" ref="D1624:T1624" si="559">IF(D1622+D1623&gt;0, D1623/(D1622+D1623), "-")</f>
        <v>0</v>
      </c>
      <c r="E1624" s="36" t="str">
        <f t="shared" si="559"/>
        <v>-</v>
      </c>
      <c r="F1624" s="36" t="str">
        <f t="shared" si="559"/>
        <v>-</v>
      </c>
      <c r="G1624" s="36" t="str">
        <f t="shared" si="559"/>
        <v>-</v>
      </c>
      <c r="H1624" s="36" t="str">
        <f t="shared" si="559"/>
        <v>-</v>
      </c>
      <c r="I1624" s="36" t="str">
        <f t="shared" si="559"/>
        <v>-</v>
      </c>
      <c r="J1624" s="36" t="str">
        <f t="shared" si="559"/>
        <v>-</v>
      </c>
      <c r="K1624" s="36" t="str">
        <f t="shared" si="559"/>
        <v>-</v>
      </c>
      <c r="L1624" s="36" t="str">
        <f t="shared" si="559"/>
        <v>-</v>
      </c>
      <c r="M1624" s="36">
        <f t="shared" si="559"/>
        <v>1</v>
      </c>
      <c r="N1624" s="36" t="str">
        <f t="shared" si="559"/>
        <v>-</v>
      </c>
      <c r="O1624" s="36" t="str">
        <f t="shared" si="559"/>
        <v>-</v>
      </c>
      <c r="P1624" s="36">
        <f t="shared" si="559"/>
        <v>0</v>
      </c>
      <c r="Q1624" s="36">
        <f t="shared" si="559"/>
        <v>0</v>
      </c>
      <c r="R1624" s="36" t="str">
        <f t="shared" si="559"/>
        <v>-</v>
      </c>
      <c r="S1624" s="36" t="str">
        <f t="shared" si="559"/>
        <v>-</v>
      </c>
      <c r="T1624" s="40">
        <f t="shared" si="559"/>
        <v>0.25</v>
      </c>
    </row>
    <row r="1625" spans="1:20" ht="18" customHeight="1">
      <c r="A1625" s="105"/>
      <c r="B1625" s="52" t="s">
        <v>22</v>
      </c>
      <c r="C1625" s="53">
        <v>0</v>
      </c>
      <c r="D1625" s="53">
        <v>1</v>
      </c>
      <c r="E1625" s="53">
        <v>0</v>
      </c>
      <c r="F1625" s="54">
        <v>0</v>
      </c>
      <c r="G1625" s="53">
        <v>0</v>
      </c>
      <c r="H1625" s="53">
        <v>0</v>
      </c>
      <c r="I1625" s="53">
        <v>0</v>
      </c>
      <c r="J1625" s="53">
        <v>0</v>
      </c>
      <c r="K1625" s="53">
        <v>0</v>
      </c>
      <c r="L1625" s="53">
        <v>0</v>
      </c>
      <c r="M1625" s="53">
        <v>1</v>
      </c>
      <c r="N1625" s="53">
        <v>0</v>
      </c>
      <c r="O1625" s="53">
        <v>0</v>
      </c>
      <c r="P1625" s="53">
        <v>1</v>
      </c>
      <c r="Q1625" s="53">
        <v>1</v>
      </c>
      <c r="R1625" s="53">
        <v>0</v>
      </c>
      <c r="S1625" s="53">
        <v>0</v>
      </c>
      <c r="T1625" s="11">
        <f>SUM(C1625:S1625)</f>
        <v>4</v>
      </c>
    </row>
    <row r="1626" spans="1:20" ht="18" customHeight="1">
      <c r="A1626" s="105"/>
      <c r="B1626" s="52" t="s">
        <v>23</v>
      </c>
      <c r="C1626" s="37" t="str">
        <f>IF(C1625&gt;0,(C1620+C1621)/C1625, "-")</f>
        <v>-</v>
      </c>
      <c r="D1626" s="37">
        <f t="shared" ref="D1626:S1626" si="560">IF(D1625&gt;0,(D1620+D1621)/D1625, "-")</f>
        <v>1</v>
      </c>
      <c r="E1626" s="37" t="str">
        <f t="shared" si="560"/>
        <v>-</v>
      </c>
      <c r="F1626" s="37" t="str">
        <f t="shared" si="560"/>
        <v>-</v>
      </c>
      <c r="G1626" s="37" t="str">
        <f t="shared" si="560"/>
        <v>-</v>
      </c>
      <c r="H1626" s="37" t="str">
        <f t="shared" si="560"/>
        <v>-</v>
      </c>
      <c r="I1626" s="37" t="str">
        <f t="shared" si="560"/>
        <v>-</v>
      </c>
      <c r="J1626" s="37" t="str">
        <f t="shared" si="560"/>
        <v>-</v>
      </c>
      <c r="K1626" s="37" t="str">
        <f t="shared" si="560"/>
        <v>-</v>
      </c>
      <c r="L1626" s="37" t="str">
        <f t="shared" si="560"/>
        <v>-</v>
      </c>
      <c r="M1626" s="37">
        <f t="shared" si="560"/>
        <v>1</v>
      </c>
      <c r="N1626" s="37" t="str">
        <f t="shared" si="560"/>
        <v>-</v>
      </c>
      <c r="O1626" s="37" t="str">
        <f t="shared" si="560"/>
        <v>-</v>
      </c>
      <c r="P1626" s="37">
        <f t="shared" si="560"/>
        <v>1</v>
      </c>
      <c r="Q1626" s="37">
        <f t="shared" si="560"/>
        <v>1</v>
      </c>
      <c r="R1626" s="37" t="str">
        <f t="shared" si="560"/>
        <v>-</v>
      </c>
      <c r="S1626" s="37" t="str">
        <f t="shared" si="560"/>
        <v>-</v>
      </c>
      <c r="T1626" s="44">
        <f>IF(T1625&gt;0,(T1620+T1621)/T1625, "-")</f>
        <v>1</v>
      </c>
    </row>
    <row r="1627" spans="1:20" ht="18" customHeight="1">
      <c r="A1627" s="106"/>
      <c r="B1627" s="52" t="s">
        <v>44</v>
      </c>
      <c r="C1627" s="57" t="s">
        <v>43</v>
      </c>
      <c r="D1627" s="58">
        <v>1</v>
      </c>
      <c r="E1627" s="57" t="s">
        <v>43</v>
      </c>
      <c r="F1627" s="57" t="s">
        <v>43</v>
      </c>
      <c r="G1627" s="57" t="s">
        <v>43</v>
      </c>
      <c r="H1627" s="57" t="s">
        <v>43</v>
      </c>
      <c r="I1627" s="58" t="s">
        <v>39</v>
      </c>
      <c r="J1627" s="58" t="s">
        <v>39</v>
      </c>
      <c r="K1627" s="58" t="s">
        <v>39</v>
      </c>
      <c r="L1627" s="57" t="s">
        <v>43</v>
      </c>
      <c r="M1627" s="58">
        <v>0</v>
      </c>
      <c r="N1627" s="57" t="s">
        <v>43</v>
      </c>
      <c r="O1627" s="57" t="s">
        <v>43</v>
      </c>
      <c r="P1627" s="58">
        <v>0</v>
      </c>
      <c r="Q1627" s="58">
        <v>0</v>
      </c>
      <c r="R1627" s="57" t="s">
        <v>43</v>
      </c>
      <c r="S1627" s="57" t="s">
        <v>43</v>
      </c>
      <c r="T1627" s="59">
        <v>0.25</v>
      </c>
    </row>
    <row r="1628" spans="1:20" ht="18" customHeight="1">
      <c r="A1628" s="104">
        <v>44837</v>
      </c>
      <c r="B1628" s="50" t="s">
        <v>20</v>
      </c>
      <c r="C1628" s="51">
        <v>0</v>
      </c>
      <c r="D1628" s="51">
        <v>0</v>
      </c>
      <c r="E1628" s="51">
        <v>0</v>
      </c>
      <c r="F1628" s="51">
        <v>0</v>
      </c>
      <c r="G1628" s="51">
        <v>0</v>
      </c>
      <c r="H1628" s="51">
        <v>0</v>
      </c>
      <c r="I1628" s="51">
        <v>0</v>
      </c>
      <c r="J1628" s="51">
        <v>0</v>
      </c>
      <c r="K1628" s="51">
        <v>0</v>
      </c>
      <c r="L1628" s="51">
        <v>0</v>
      </c>
      <c r="M1628" s="51">
        <v>0</v>
      </c>
      <c r="N1628" s="51">
        <v>0</v>
      </c>
      <c r="O1628" s="51">
        <v>0</v>
      </c>
      <c r="P1628" s="51">
        <v>0</v>
      </c>
      <c r="Q1628" s="51">
        <v>0</v>
      </c>
      <c r="R1628" s="51">
        <v>0</v>
      </c>
      <c r="S1628" s="51">
        <v>0</v>
      </c>
      <c r="T1628" s="11">
        <f>SUM(C1628:S1628)</f>
        <v>0</v>
      </c>
    </row>
    <row r="1629" spans="1:20" ht="18" customHeight="1">
      <c r="A1629" s="105"/>
      <c r="B1629" s="52" t="s">
        <v>21</v>
      </c>
      <c r="C1629" s="53">
        <v>0</v>
      </c>
      <c r="D1629" s="53">
        <v>0</v>
      </c>
      <c r="E1629" s="53">
        <v>0</v>
      </c>
      <c r="F1629" s="53">
        <v>1</v>
      </c>
      <c r="G1629" s="53">
        <v>1</v>
      </c>
      <c r="H1629" s="53">
        <v>0</v>
      </c>
      <c r="I1629" s="53">
        <v>0</v>
      </c>
      <c r="J1629" s="53">
        <v>0</v>
      </c>
      <c r="K1629" s="53">
        <v>0</v>
      </c>
      <c r="L1629" s="53">
        <v>0</v>
      </c>
      <c r="M1629" s="53">
        <v>0</v>
      </c>
      <c r="N1629" s="53">
        <v>0</v>
      </c>
      <c r="O1629" s="53">
        <v>1</v>
      </c>
      <c r="P1629" s="53">
        <v>0</v>
      </c>
      <c r="Q1629" s="53">
        <v>0</v>
      </c>
      <c r="R1629" s="53">
        <v>0</v>
      </c>
      <c r="S1629" s="53">
        <v>0</v>
      </c>
      <c r="T1629" s="11">
        <f>SUM(C1629:S1629)</f>
        <v>3</v>
      </c>
    </row>
    <row r="1630" spans="1:20" ht="18" customHeight="1">
      <c r="A1630" s="105"/>
      <c r="B1630" s="52" t="s">
        <v>24</v>
      </c>
      <c r="C1630" s="61">
        <v>0</v>
      </c>
      <c r="D1630" s="53">
        <v>0</v>
      </c>
      <c r="E1630" s="53">
        <v>0</v>
      </c>
      <c r="F1630" s="53">
        <v>1</v>
      </c>
      <c r="G1630" s="53">
        <v>1</v>
      </c>
      <c r="H1630" s="53">
        <v>0</v>
      </c>
      <c r="I1630" s="53">
        <v>0</v>
      </c>
      <c r="J1630" s="53">
        <v>0</v>
      </c>
      <c r="K1630" s="53">
        <v>0</v>
      </c>
      <c r="L1630" s="53">
        <v>0</v>
      </c>
      <c r="M1630" s="53">
        <v>0</v>
      </c>
      <c r="N1630" s="53">
        <v>0</v>
      </c>
      <c r="O1630" s="53">
        <v>1</v>
      </c>
      <c r="P1630" s="53">
        <v>0</v>
      </c>
      <c r="Q1630" s="53">
        <v>0</v>
      </c>
      <c r="R1630" s="53">
        <v>0</v>
      </c>
      <c r="S1630" s="53">
        <v>0</v>
      </c>
      <c r="T1630" s="11">
        <f>SUM(C1630:S1630)</f>
        <v>3</v>
      </c>
    </row>
    <row r="1631" spans="1:20" ht="18" customHeight="1">
      <c r="A1631" s="105"/>
      <c r="B1631" s="52" t="s">
        <v>25</v>
      </c>
      <c r="C1631" s="53">
        <v>0</v>
      </c>
      <c r="D1631" s="53">
        <v>0</v>
      </c>
      <c r="E1631" s="53">
        <v>0</v>
      </c>
      <c r="F1631" s="53">
        <v>0</v>
      </c>
      <c r="G1631" s="53">
        <v>0</v>
      </c>
      <c r="H1631" s="53">
        <v>0</v>
      </c>
      <c r="I1631" s="53">
        <v>0</v>
      </c>
      <c r="J1631" s="53">
        <v>0</v>
      </c>
      <c r="K1631" s="53">
        <v>0</v>
      </c>
      <c r="L1631" s="53">
        <v>0</v>
      </c>
      <c r="M1631" s="53">
        <v>0</v>
      </c>
      <c r="N1631" s="53">
        <v>0</v>
      </c>
      <c r="O1631" s="53">
        <v>0</v>
      </c>
      <c r="P1631" s="53">
        <v>0</v>
      </c>
      <c r="Q1631" s="53">
        <v>0</v>
      </c>
      <c r="R1631" s="53">
        <v>0</v>
      </c>
      <c r="S1631" s="53">
        <v>0</v>
      </c>
      <c r="T1631" s="11">
        <f>SUM(C1631:S1631)</f>
        <v>0</v>
      </c>
    </row>
    <row r="1632" spans="1:20" ht="18" customHeight="1">
      <c r="A1632" s="105"/>
      <c r="B1632" s="52" t="s">
        <v>26</v>
      </c>
      <c r="C1632" s="36" t="str">
        <f>IF(C1630+C1631&gt;0, C1631/(C1630+C1631), "-")</f>
        <v>-</v>
      </c>
      <c r="D1632" s="36" t="str">
        <f t="shared" ref="D1632:T1632" si="561">IF(D1630+D1631&gt;0, D1631/(D1630+D1631), "-")</f>
        <v>-</v>
      </c>
      <c r="E1632" s="36" t="str">
        <f t="shared" si="561"/>
        <v>-</v>
      </c>
      <c r="F1632" s="36">
        <f t="shared" si="561"/>
        <v>0</v>
      </c>
      <c r="G1632" s="36">
        <f t="shared" si="561"/>
        <v>0</v>
      </c>
      <c r="H1632" s="36" t="str">
        <f t="shared" si="561"/>
        <v>-</v>
      </c>
      <c r="I1632" s="36" t="str">
        <f t="shared" si="561"/>
        <v>-</v>
      </c>
      <c r="J1632" s="36" t="str">
        <f t="shared" si="561"/>
        <v>-</v>
      </c>
      <c r="K1632" s="36" t="str">
        <f t="shared" si="561"/>
        <v>-</v>
      </c>
      <c r="L1632" s="36" t="str">
        <f t="shared" si="561"/>
        <v>-</v>
      </c>
      <c r="M1632" s="36" t="str">
        <f t="shared" si="561"/>
        <v>-</v>
      </c>
      <c r="N1632" s="36" t="str">
        <f t="shared" si="561"/>
        <v>-</v>
      </c>
      <c r="O1632" s="36">
        <f t="shared" si="561"/>
        <v>0</v>
      </c>
      <c r="P1632" s="36" t="str">
        <f t="shared" si="561"/>
        <v>-</v>
      </c>
      <c r="Q1632" s="36" t="str">
        <f t="shared" si="561"/>
        <v>-</v>
      </c>
      <c r="R1632" s="36" t="str">
        <f t="shared" si="561"/>
        <v>-</v>
      </c>
      <c r="S1632" s="36" t="str">
        <f t="shared" si="561"/>
        <v>-</v>
      </c>
      <c r="T1632" s="40">
        <f t="shared" si="561"/>
        <v>0</v>
      </c>
    </row>
    <row r="1633" spans="1:20" ht="18" customHeight="1">
      <c r="A1633" s="105"/>
      <c r="B1633" s="52" t="s">
        <v>22</v>
      </c>
      <c r="C1633" s="53">
        <v>0</v>
      </c>
      <c r="D1633" s="53">
        <v>0</v>
      </c>
      <c r="E1633" s="53">
        <v>0</v>
      </c>
      <c r="F1633" s="54">
        <v>1</v>
      </c>
      <c r="G1633" s="53">
        <v>1</v>
      </c>
      <c r="H1633" s="53">
        <v>0</v>
      </c>
      <c r="I1633" s="53">
        <v>0</v>
      </c>
      <c r="J1633" s="53">
        <v>0</v>
      </c>
      <c r="K1633" s="53">
        <v>0</v>
      </c>
      <c r="L1633" s="53">
        <v>0</v>
      </c>
      <c r="M1633" s="53">
        <v>0</v>
      </c>
      <c r="N1633" s="53">
        <v>0</v>
      </c>
      <c r="O1633" s="53">
        <v>1</v>
      </c>
      <c r="P1633" s="53">
        <v>0</v>
      </c>
      <c r="Q1633" s="53">
        <v>0</v>
      </c>
      <c r="R1633" s="53">
        <v>0</v>
      </c>
      <c r="S1633" s="53">
        <v>0</v>
      </c>
      <c r="T1633" s="11">
        <f>SUM(C1633:S1633)</f>
        <v>3</v>
      </c>
    </row>
    <row r="1634" spans="1:20" ht="18" customHeight="1">
      <c r="A1634" s="105"/>
      <c r="B1634" s="52" t="s">
        <v>23</v>
      </c>
      <c r="C1634" s="37" t="str">
        <f>IF(C1633&gt;0,(C1628+C1629)/C1633, "-")</f>
        <v>-</v>
      </c>
      <c r="D1634" s="37" t="str">
        <f t="shared" ref="D1634:S1634" si="562">IF(D1633&gt;0,(D1628+D1629)/D1633, "-")</f>
        <v>-</v>
      </c>
      <c r="E1634" s="37" t="str">
        <f t="shared" si="562"/>
        <v>-</v>
      </c>
      <c r="F1634" s="37">
        <f t="shared" si="562"/>
        <v>1</v>
      </c>
      <c r="G1634" s="37">
        <f t="shared" si="562"/>
        <v>1</v>
      </c>
      <c r="H1634" s="37" t="str">
        <f t="shared" si="562"/>
        <v>-</v>
      </c>
      <c r="I1634" s="37" t="str">
        <f t="shared" si="562"/>
        <v>-</v>
      </c>
      <c r="J1634" s="37" t="str">
        <f t="shared" si="562"/>
        <v>-</v>
      </c>
      <c r="K1634" s="37" t="str">
        <f t="shared" si="562"/>
        <v>-</v>
      </c>
      <c r="L1634" s="37" t="str">
        <f t="shared" si="562"/>
        <v>-</v>
      </c>
      <c r="M1634" s="37" t="str">
        <f t="shared" si="562"/>
        <v>-</v>
      </c>
      <c r="N1634" s="37" t="str">
        <f t="shared" si="562"/>
        <v>-</v>
      </c>
      <c r="O1634" s="37">
        <f t="shared" si="562"/>
        <v>1</v>
      </c>
      <c r="P1634" s="37" t="str">
        <f t="shared" si="562"/>
        <v>-</v>
      </c>
      <c r="Q1634" s="37" t="str">
        <f t="shared" si="562"/>
        <v>-</v>
      </c>
      <c r="R1634" s="37" t="str">
        <f t="shared" si="562"/>
        <v>-</v>
      </c>
      <c r="S1634" s="37" t="str">
        <f t="shared" si="562"/>
        <v>-</v>
      </c>
      <c r="T1634" s="44">
        <f>IF(T1633&gt;0,(T1628+T1629)/T1633, "-")</f>
        <v>1</v>
      </c>
    </row>
    <row r="1635" spans="1:20" ht="18" customHeight="1">
      <c r="A1635" s="106"/>
      <c r="B1635" s="52" t="s">
        <v>44</v>
      </c>
      <c r="C1635" s="57" t="s">
        <v>43</v>
      </c>
      <c r="D1635" s="57" t="s">
        <v>43</v>
      </c>
      <c r="E1635" s="57" t="s">
        <v>43</v>
      </c>
      <c r="F1635" s="58">
        <v>0</v>
      </c>
      <c r="G1635" s="58">
        <v>0</v>
      </c>
      <c r="H1635" s="57" t="s">
        <v>43</v>
      </c>
      <c r="I1635" s="58" t="s">
        <v>39</v>
      </c>
      <c r="J1635" s="58" t="s">
        <v>39</v>
      </c>
      <c r="K1635" s="58" t="s">
        <v>39</v>
      </c>
      <c r="L1635" s="57" t="s">
        <v>43</v>
      </c>
      <c r="M1635" s="57" t="s">
        <v>43</v>
      </c>
      <c r="N1635" s="57" t="s">
        <v>43</v>
      </c>
      <c r="O1635" s="58">
        <v>0</v>
      </c>
      <c r="P1635" s="57" t="s">
        <v>43</v>
      </c>
      <c r="Q1635" s="57" t="s">
        <v>43</v>
      </c>
      <c r="R1635" s="57" t="s">
        <v>43</v>
      </c>
      <c r="S1635" s="57" t="s">
        <v>43</v>
      </c>
      <c r="T1635" s="59">
        <v>0</v>
      </c>
    </row>
    <row r="1636" spans="1:20" ht="18" customHeight="1">
      <c r="A1636" s="104">
        <v>44838</v>
      </c>
      <c r="B1636" s="50" t="s">
        <v>20</v>
      </c>
      <c r="C1636" s="51">
        <v>0</v>
      </c>
      <c r="D1636" s="51">
        <v>0</v>
      </c>
      <c r="E1636" s="51">
        <v>0</v>
      </c>
      <c r="F1636" s="51">
        <v>0</v>
      </c>
      <c r="G1636" s="51">
        <v>0</v>
      </c>
      <c r="H1636" s="51">
        <v>0</v>
      </c>
      <c r="I1636" s="51">
        <v>0</v>
      </c>
      <c r="J1636" s="51">
        <v>0</v>
      </c>
      <c r="K1636" s="51">
        <v>0</v>
      </c>
      <c r="L1636" s="51">
        <v>0</v>
      </c>
      <c r="M1636" s="51">
        <v>0</v>
      </c>
      <c r="N1636" s="51">
        <v>0</v>
      </c>
      <c r="O1636" s="51">
        <v>0</v>
      </c>
      <c r="P1636" s="51">
        <v>0</v>
      </c>
      <c r="Q1636" s="51">
        <v>0</v>
      </c>
      <c r="R1636" s="51">
        <v>0</v>
      </c>
      <c r="S1636" s="51">
        <v>0</v>
      </c>
      <c r="T1636" s="11">
        <f>SUM(C1636:S1636)</f>
        <v>0</v>
      </c>
    </row>
    <row r="1637" spans="1:20" ht="18" customHeight="1">
      <c r="A1637" s="105"/>
      <c r="B1637" s="52" t="s">
        <v>21</v>
      </c>
      <c r="C1637" s="53">
        <v>0</v>
      </c>
      <c r="D1637" s="53">
        <v>0</v>
      </c>
      <c r="E1637" s="53">
        <v>0</v>
      </c>
      <c r="F1637" s="53">
        <v>0</v>
      </c>
      <c r="G1637" s="53">
        <v>0</v>
      </c>
      <c r="H1637" s="53">
        <v>1</v>
      </c>
      <c r="I1637" s="53">
        <v>0</v>
      </c>
      <c r="J1637" s="53">
        <v>0</v>
      </c>
      <c r="K1637" s="53">
        <v>0</v>
      </c>
      <c r="L1637" s="53">
        <v>1</v>
      </c>
      <c r="M1637" s="53">
        <v>0</v>
      </c>
      <c r="N1637" s="53">
        <v>0</v>
      </c>
      <c r="O1637" s="53">
        <v>1</v>
      </c>
      <c r="P1637" s="53">
        <v>2</v>
      </c>
      <c r="Q1637" s="53">
        <v>1</v>
      </c>
      <c r="R1637" s="53">
        <v>0</v>
      </c>
      <c r="S1637" s="53">
        <v>0</v>
      </c>
      <c r="T1637" s="11">
        <f>SUM(C1637:S1637)</f>
        <v>6</v>
      </c>
    </row>
    <row r="1638" spans="1:20" ht="18" customHeight="1">
      <c r="A1638" s="105"/>
      <c r="B1638" s="52" t="s">
        <v>24</v>
      </c>
      <c r="C1638" s="61">
        <v>0</v>
      </c>
      <c r="D1638" s="53">
        <v>0</v>
      </c>
      <c r="E1638" s="53">
        <v>0</v>
      </c>
      <c r="F1638" s="53">
        <v>0</v>
      </c>
      <c r="G1638" s="53">
        <v>0</v>
      </c>
      <c r="H1638" s="53">
        <v>1</v>
      </c>
      <c r="I1638" s="53">
        <v>0</v>
      </c>
      <c r="J1638" s="53">
        <v>0</v>
      </c>
      <c r="K1638" s="53">
        <v>0</v>
      </c>
      <c r="L1638" s="53">
        <v>1</v>
      </c>
      <c r="M1638" s="53">
        <v>0</v>
      </c>
      <c r="N1638" s="53">
        <v>0</v>
      </c>
      <c r="O1638" s="53">
        <v>1</v>
      </c>
      <c r="P1638" s="53">
        <v>2</v>
      </c>
      <c r="Q1638" s="53">
        <v>1</v>
      </c>
      <c r="R1638" s="53">
        <v>0</v>
      </c>
      <c r="S1638" s="53">
        <v>0</v>
      </c>
      <c r="T1638" s="11">
        <f>SUM(C1638:S1638)</f>
        <v>6</v>
      </c>
    </row>
    <row r="1639" spans="1:20" ht="18" customHeight="1">
      <c r="A1639" s="105"/>
      <c r="B1639" s="52" t="s">
        <v>25</v>
      </c>
      <c r="C1639" s="53">
        <v>0</v>
      </c>
      <c r="D1639" s="53">
        <v>0</v>
      </c>
      <c r="E1639" s="53">
        <v>0</v>
      </c>
      <c r="F1639" s="53">
        <v>0</v>
      </c>
      <c r="G1639" s="53">
        <v>0</v>
      </c>
      <c r="H1639" s="53">
        <v>0</v>
      </c>
      <c r="I1639" s="53">
        <v>0</v>
      </c>
      <c r="J1639" s="53">
        <v>0</v>
      </c>
      <c r="K1639" s="53">
        <v>0</v>
      </c>
      <c r="L1639" s="53">
        <v>0</v>
      </c>
      <c r="M1639" s="53">
        <v>0</v>
      </c>
      <c r="N1639" s="53">
        <v>0</v>
      </c>
      <c r="O1639" s="53">
        <v>0</v>
      </c>
      <c r="P1639" s="53">
        <v>0</v>
      </c>
      <c r="Q1639" s="53">
        <v>0</v>
      </c>
      <c r="R1639" s="53">
        <v>0</v>
      </c>
      <c r="S1639" s="53">
        <v>0</v>
      </c>
      <c r="T1639" s="11">
        <f>SUM(C1639:S1639)</f>
        <v>0</v>
      </c>
    </row>
    <row r="1640" spans="1:20" ht="18" customHeight="1">
      <c r="A1640" s="105"/>
      <c r="B1640" s="52" t="s">
        <v>26</v>
      </c>
      <c r="C1640" s="36" t="str">
        <f>IF(C1638+C1639&gt;0, C1639/(C1638+C1639), "-")</f>
        <v>-</v>
      </c>
      <c r="D1640" s="36" t="str">
        <f t="shared" ref="D1640:T1640" si="563">IF(D1638+D1639&gt;0, D1639/(D1638+D1639), "-")</f>
        <v>-</v>
      </c>
      <c r="E1640" s="36" t="str">
        <f t="shared" si="563"/>
        <v>-</v>
      </c>
      <c r="F1640" s="36" t="str">
        <f t="shared" si="563"/>
        <v>-</v>
      </c>
      <c r="G1640" s="36" t="str">
        <f t="shared" si="563"/>
        <v>-</v>
      </c>
      <c r="H1640" s="36">
        <f t="shared" si="563"/>
        <v>0</v>
      </c>
      <c r="I1640" s="36" t="str">
        <f t="shared" si="563"/>
        <v>-</v>
      </c>
      <c r="J1640" s="36" t="str">
        <f t="shared" si="563"/>
        <v>-</v>
      </c>
      <c r="K1640" s="36" t="str">
        <f t="shared" si="563"/>
        <v>-</v>
      </c>
      <c r="L1640" s="36">
        <f t="shared" si="563"/>
        <v>0</v>
      </c>
      <c r="M1640" s="36" t="str">
        <f t="shared" si="563"/>
        <v>-</v>
      </c>
      <c r="N1640" s="36" t="str">
        <f t="shared" si="563"/>
        <v>-</v>
      </c>
      <c r="O1640" s="36">
        <f t="shared" si="563"/>
        <v>0</v>
      </c>
      <c r="P1640" s="36">
        <f t="shared" si="563"/>
        <v>0</v>
      </c>
      <c r="Q1640" s="36">
        <f t="shared" si="563"/>
        <v>0</v>
      </c>
      <c r="R1640" s="36" t="str">
        <f t="shared" si="563"/>
        <v>-</v>
      </c>
      <c r="S1640" s="36" t="str">
        <f t="shared" si="563"/>
        <v>-</v>
      </c>
      <c r="T1640" s="40">
        <f t="shared" si="563"/>
        <v>0</v>
      </c>
    </row>
    <row r="1641" spans="1:20" ht="18" customHeight="1">
      <c r="A1641" s="105"/>
      <c r="B1641" s="52" t="s">
        <v>22</v>
      </c>
      <c r="C1641" s="53">
        <v>0</v>
      </c>
      <c r="D1641" s="53">
        <v>0</v>
      </c>
      <c r="E1641" s="53">
        <v>0</v>
      </c>
      <c r="F1641" s="54">
        <v>0</v>
      </c>
      <c r="G1641" s="53">
        <v>0</v>
      </c>
      <c r="H1641" s="53">
        <v>1</v>
      </c>
      <c r="I1641" s="53">
        <v>0</v>
      </c>
      <c r="J1641" s="53">
        <v>0</v>
      </c>
      <c r="K1641" s="53">
        <v>0</v>
      </c>
      <c r="L1641" s="53">
        <v>1</v>
      </c>
      <c r="M1641" s="53">
        <v>0</v>
      </c>
      <c r="N1641" s="53">
        <v>0</v>
      </c>
      <c r="O1641" s="53">
        <v>1</v>
      </c>
      <c r="P1641" s="53">
        <v>1</v>
      </c>
      <c r="Q1641" s="53">
        <v>1</v>
      </c>
      <c r="R1641" s="53">
        <v>0</v>
      </c>
      <c r="S1641" s="53">
        <v>0</v>
      </c>
      <c r="T1641" s="11">
        <f>SUM(C1641:S1641)</f>
        <v>5</v>
      </c>
    </row>
    <row r="1642" spans="1:20" ht="18" customHeight="1">
      <c r="A1642" s="105"/>
      <c r="B1642" s="52" t="s">
        <v>23</v>
      </c>
      <c r="C1642" s="37" t="str">
        <f>IF(C1641&gt;0,(C1636+C1637)/C1641, "-")</f>
        <v>-</v>
      </c>
      <c r="D1642" s="37" t="str">
        <f t="shared" ref="D1642:S1642" si="564">IF(D1641&gt;0,(D1636+D1637)/D1641, "-")</f>
        <v>-</v>
      </c>
      <c r="E1642" s="37" t="str">
        <f t="shared" si="564"/>
        <v>-</v>
      </c>
      <c r="F1642" s="37" t="str">
        <f t="shared" si="564"/>
        <v>-</v>
      </c>
      <c r="G1642" s="37" t="str">
        <f t="shared" si="564"/>
        <v>-</v>
      </c>
      <c r="H1642" s="37">
        <f t="shared" si="564"/>
        <v>1</v>
      </c>
      <c r="I1642" s="37" t="str">
        <f t="shared" si="564"/>
        <v>-</v>
      </c>
      <c r="J1642" s="37" t="str">
        <f t="shared" si="564"/>
        <v>-</v>
      </c>
      <c r="K1642" s="37" t="str">
        <f t="shared" si="564"/>
        <v>-</v>
      </c>
      <c r="L1642" s="37">
        <f t="shared" si="564"/>
        <v>1</v>
      </c>
      <c r="M1642" s="37" t="str">
        <f t="shared" si="564"/>
        <v>-</v>
      </c>
      <c r="N1642" s="37" t="str">
        <f t="shared" si="564"/>
        <v>-</v>
      </c>
      <c r="O1642" s="37">
        <f t="shared" si="564"/>
        <v>1</v>
      </c>
      <c r="P1642" s="37">
        <f t="shared" si="564"/>
        <v>2</v>
      </c>
      <c r="Q1642" s="37">
        <f t="shared" si="564"/>
        <v>1</v>
      </c>
      <c r="R1642" s="37" t="str">
        <f t="shared" si="564"/>
        <v>-</v>
      </c>
      <c r="S1642" s="37" t="str">
        <f t="shared" si="564"/>
        <v>-</v>
      </c>
      <c r="T1642" s="44">
        <f>IF(T1641&gt;0,(T1636+T1637)/T1641, "-")</f>
        <v>1.2</v>
      </c>
    </row>
    <row r="1643" spans="1:20" ht="18" customHeight="1">
      <c r="A1643" s="106"/>
      <c r="B1643" s="52" t="s">
        <v>44</v>
      </c>
      <c r="C1643" s="57" t="s">
        <v>43</v>
      </c>
      <c r="D1643" s="57" t="s">
        <v>43</v>
      </c>
      <c r="E1643" s="57" t="s">
        <v>43</v>
      </c>
      <c r="F1643" s="57" t="s">
        <v>43</v>
      </c>
      <c r="G1643" s="57" t="s">
        <v>43</v>
      </c>
      <c r="H1643" s="58">
        <v>0</v>
      </c>
      <c r="I1643" s="58" t="s">
        <v>39</v>
      </c>
      <c r="J1643" s="58" t="s">
        <v>39</v>
      </c>
      <c r="K1643" s="58" t="s">
        <v>39</v>
      </c>
      <c r="L1643" s="58">
        <v>0</v>
      </c>
      <c r="M1643" s="57" t="s">
        <v>43</v>
      </c>
      <c r="N1643" s="57" t="s">
        <v>43</v>
      </c>
      <c r="O1643" s="58">
        <v>1</v>
      </c>
      <c r="P1643" s="58">
        <v>1</v>
      </c>
      <c r="Q1643" s="58">
        <v>0</v>
      </c>
      <c r="R1643" s="57" t="s">
        <v>43</v>
      </c>
      <c r="S1643" s="57" t="s">
        <v>43</v>
      </c>
      <c r="T1643" s="59">
        <v>0.4</v>
      </c>
    </row>
    <row r="1644" spans="1:20" ht="18" customHeight="1">
      <c r="A1644" s="104">
        <v>44839</v>
      </c>
      <c r="B1644" s="50" t="s">
        <v>20</v>
      </c>
      <c r="C1644" s="51">
        <v>0</v>
      </c>
      <c r="D1644" s="51">
        <v>0</v>
      </c>
      <c r="E1644" s="51">
        <v>0</v>
      </c>
      <c r="F1644" s="51">
        <v>0</v>
      </c>
      <c r="G1644" s="51">
        <v>0</v>
      </c>
      <c r="H1644" s="51">
        <v>0</v>
      </c>
      <c r="I1644" s="51">
        <v>0</v>
      </c>
      <c r="J1644" s="51">
        <v>0</v>
      </c>
      <c r="K1644" s="51">
        <v>0</v>
      </c>
      <c r="L1644" s="51">
        <v>0</v>
      </c>
      <c r="M1644" s="51">
        <v>0</v>
      </c>
      <c r="N1644" s="51">
        <v>0</v>
      </c>
      <c r="O1644" s="51">
        <v>0</v>
      </c>
      <c r="P1644" s="51">
        <v>0</v>
      </c>
      <c r="Q1644" s="51">
        <v>0</v>
      </c>
      <c r="R1644" s="51">
        <v>0</v>
      </c>
      <c r="S1644" s="51">
        <v>0</v>
      </c>
      <c r="T1644" s="11">
        <f>SUM(C1644:S1644)</f>
        <v>0</v>
      </c>
    </row>
    <row r="1645" spans="1:20" ht="18" customHeight="1">
      <c r="A1645" s="105"/>
      <c r="B1645" s="52" t="s">
        <v>21</v>
      </c>
      <c r="C1645" s="53">
        <v>0</v>
      </c>
      <c r="D1645" s="53">
        <v>1</v>
      </c>
      <c r="E1645" s="53">
        <v>0</v>
      </c>
      <c r="F1645" s="53">
        <v>0</v>
      </c>
      <c r="G1645" s="53">
        <v>0</v>
      </c>
      <c r="H1645" s="53">
        <v>0</v>
      </c>
      <c r="I1645" s="53">
        <v>0</v>
      </c>
      <c r="J1645" s="53">
        <v>1</v>
      </c>
      <c r="K1645" s="53">
        <v>1</v>
      </c>
      <c r="L1645" s="53">
        <v>1</v>
      </c>
      <c r="M1645" s="53">
        <v>2</v>
      </c>
      <c r="N1645" s="53">
        <v>0</v>
      </c>
      <c r="O1645" s="53">
        <v>0</v>
      </c>
      <c r="P1645" s="53">
        <v>0</v>
      </c>
      <c r="Q1645" s="53">
        <v>5</v>
      </c>
      <c r="R1645" s="53">
        <v>0</v>
      </c>
      <c r="S1645" s="53">
        <v>0</v>
      </c>
      <c r="T1645" s="11">
        <f>SUM(C1645:S1645)</f>
        <v>11</v>
      </c>
    </row>
    <row r="1646" spans="1:20" ht="18" customHeight="1">
      <c r="A1646" s="105"/>
      <c r="B1646" s="52" t="s">
        <v>24</v>
      </c>
      <c r="C1646" s="61">
        <v>0</v>
      </c>
      <c r="D1646" s="53">
        <v>1</v>
      </c>
      <c r="E1646" s="53">
        <v>0</v>
      </c>
      <c r="F1646" s="53">
        <v>0</v>
      </c>
      <c r="G1646" s="53">
        <v>0</v>
      </c>
      <c r="H1646" s="53">
        <v>0</v>
      </c>
      <c r="I1646" s="53">
        <v>0</v>
      </c>
      <c r="J1646" s="53">
        <v>1</v>
      </c>
      <c r="K1646" s="53">
        <v>1</v>
      </c>
      <c r="L1646" s="53">
        <v>1</v>
      </c>
      <c r="M1646" s="53">
        <v>2</v>
      </c>
      <c r="N1646" s="53">
        <v>0</v>
      </c>
      <c r="O1646" s="53">
        <v>0</v>
      </c>
      <c r="P1646" s="53">
        <v>0</v>
      </c>
      <c r="Q1646" s="53">
        <v>5</v>
      </c>
      <c r="R1646" s="53">
        <v>0</v>
      </c>
      <c r="S1646" s="53">
        <v>0</v>
      </c>
      <c r="T1646" s="11">
        <f>SUM(C1646:S1646)</f>
        <v>11</v>
      </c>
    </row>
    <row r="1647" spans="1:20" ht="18" customHeight="1">
      <c r="A1647" s="105"/>
      <c r="B1647" s="52" t="s">
        <v>25</v>
      </c>
      <c r="C1647" s="53">
        <v>0</v>
      </c>
      <c r="D1647" s="53">
        <v>0</v>
      </c>
      <c r="E1647" s="53">
        <v>0</v>
      </c>
      <c r="F1647" s="53">
        <v>0</v>
      </c>
      <c r="G1647" s="53">
        <v>0</v>
      </c>
      <c r="H1647" s="53">
        <v>0</v>
      </c>
      <c r="I1647" s="53">
        <v>0</v>
      </c>
      <c r="J1647" s="53">
        <v>0</v>
      </c>
      <c r="K1647" s="53">
        <v>0</v>
      </c>
      <c r="L1647" s="53">
        <v>0</v>
      </c>
      <c r="M1647" s="53">
        <v>0</v>
      </c>
      <c r="N1647" s="53">
        <v>0</v>
      </c>
      <c r="O1647" s="53">
        <v>0</v>
      </c>
      <c r="P1647" s="53">
        <v>0</v>
      </c>
      <c r="Q1647" s="53">
        <v>0</v>
      </c>
      <c r="R1647" s="53">
        <v>0</v>
      </c>
      <c r="S1647" s="53">
        <v>0</v>
      </c>
      <c r="T1647" s="11">
        <f>SUM(C1647:S1647)</f>
        <v>0</v>
      </c>
    </row>
    <row r="1648" spans="1:20" ht="18" customHeight="1">
      <c r="A1648" s="105"/>
      <c r="B1648" s="52" t="s">
        <v>26</v>
      </c>
      <c r="C1648" s="36" t="str">
        <f>IF(C1646+C1647&gt;0, C1647/(C1646+C1647), "-")</f>
        <v>-</v>
      </c>
      <c r="D1648" s="36">
        <f t="shared" ref="D1648:T1648" si="565">IF(D1646+D1647&gt;0, D1647/(D1646+D1647), "-")</f>
        <v>0</v>
      </c>
      <c r="E1648" s="36" t="str">
        <f t="shared" si="565"/>
        <v>-</v>
      </c>
      <c r="F1648" s="36" t="str">
        <f t="shared" si="565"/>
        <v>-</v>
      </c>
      <c r="G1648" s="36" t="str">
        <f t="shared" si="565"/>
        <v>-</v>
      </c>
      <c r="H1648" s="36" t="str">
        <f t="shared" si="565"/>
        <v>-</v>
      </c>
      <c r="I1648" s="36" t="str">
        <f t="shared" si="565"/>
        <v>-</v>
      </c>
      <c r="J1648" s="36">
        <f t="shared" si="565"/>
        <v>0</v>
      </c>
      <c r="K1648" s="36">
        <f t="shared" si="565"/>
        <v>0</v>
      </c>
      <c r="L1648" s="36">
        <f t="shared" si="565"/>
        <v>0</v>
      </c>
      <c r="M1648" s="36">
        <f t="shared" si="565"/>
        <v>0</v>
      </c>
      <c r="N1648" s="36" t="str">
        <f t="shared" si="565"/>
        <v>-</v>
      </c>
      <c r="O1648" s="36" t="str">
        <f t="shared" si="565"/>
        <v>-</v>
      </c>
      <c r="P1648" s="36" t="str">
        <f t="shared" si="565"/>
        <v>-</v>
      </c>
      <c r="Q1648" s="36">
        <f t="shared" si="565"/>
        <v>0</v>
      </c>
      <c r="R1648" s="36" t="str">
        <f t="shared" si="565"/>
        <v>-</v>
      </c>
      <c r="S1648" s="36" t="str">
        <f t="shared" si="565"/>
        <v>-</v>
      </c>
      <c r="T1648" s="40">
        <f t="shared" si="565"/>
        <v>0</v>
      </c>
    </row>
    <row r="1649" spans="1:20" ht="18" customHeight="1">
      <c r="A1649" s="105"/>
      <c r="B1649" s="52" t="s">
        <v>22</v>
      </c>
      <c r="C1649" s="53">
        <v>0</v>
      </c>
      <c r="D1649" s="53">
        <v>1</v>
      </c>
      <c r="E1649" s="53">
        <v>0</v>
      </c>
      <c r="F1649" s="54">
        <v>0</v>
      </c>
      <c r="G1649" s="53">
        <v>0</v>
      </c>
      <c r="H1649" s="53">
        <v>0</v>
      </c>
      <c r="I1649" s="53">
        <v>0</v>
      </c>
      <c r="J1649" s="53">
        <v>1</v>
      </c>
      <c r="K1649" s="53">
        <v>1</v>
      </c>
      <c r="L1649" s="53">
        <v>1</v>
      </c>
      <c r="M1649" s="53">
        <v>2</v>
      </c>
      <c r="N1649" s="53">
        <v>0</v>
      </c>
      <c r="O1649" s="53">
        <v>0</v>
      </c>
      <c r="P1649" s="53">
        <v>0</v>
      </c>
      <c r="Q1649" s="53">
        <v>1</v>
      </c>
      <c r="R1649" s="53">
        <v>0</v>
      </c>
      <c r="S1649" s="53">
        <v>0</v>
      </c>
      <c r="T1649" s="11">
        <f>SUM(C1649:S1649)</f>
        <v>7</v>
      </c>
    </row>
    <row r="1650" spans="1:20" ht="18" customHeight="1">
      <c r="A1650" s="105"/>
      <c r="B1650" s="52" t="s">
        <v>23</v>
      </c>
      <c r="C1650" s="37" t="str">
        <f>IF(C1649&gt;0,(C1644+C1645)/C1649, "-")</f>
        <v>-</v>
      </c>
      <c r="D1650" s="37">
        <f t="shared" ref="D1650:S1650" si="566">IF(D1649&gt;0,(D1644+D1645)/D1649, "-")</f>
        <v>1</v>
      </c>
      <c r="E1650" s="37" t="str">
        <f t="shared" si="566"/>
        <v>-</v>
      </c>
      <c r="F1650" s="37" t="str">
        <f t="shared" si="566"/>
        <v>-</v>
      </c>
      <c r="G1650" s="37" t="str">
        <f t="shared" si="566"/>
        <v>-</v>
      </c>
      <c r="H1650" s="37" t="str">
        <f t="shared" si="566"/>
        <v>-</v>
      </c>
      <c r="I1650" s="37" t="str">
        <f t="shared" si="566"/>
        <v>-</v>
      </c>
      <c r="J1650" s="37">
        <f t="shared" si="566"/>
        <v>1</v>
      </c>
      <c r="K1650" s="37">
        <f t="shared" si="566"/>
        <v>1</v>
      </c>
      <c r="L1650" s="37">
        <f t="shared" si="566"/>
        <v>1</v>
      </c>
      <c r="M1650" s="37">
        <f t="shared" si="566"/>
        <v>1</v>
      </c>
      <c r="N1650" s="37" t="str">
        <f t="shared" si="566"/>
        <v>-</v>
      </c>
      <c r="O1650" s="37" t="str">
        <f t="shared" si="566"/>
        <v>-</v>
      </c>
      <c r="P1650" s="37" t="str">
        <f t="shared" si="566"/>
        <v>-</v>
      </c>
      <c r="Q1650" s="37">
        <f t="shared" si="566"/>
        <v>5</v>
      </c>
      <c r="R1650" s="37" t="str">
        <f t="shared" si="566"/>
        <v>-</v>
      </c>
      <c r="S1650" s="37" t="str">
        <f t="shared" si="566"/>
        <v>-</v>
      </c>
      <c r="T1650" s="44">
        <f>IF(T1649&gt;0,(T1644+T1645)/T1649, "-")</f>
        <v>1.5714285714285714</v>
      </c>
    </row>
    <row r="1651" spans="1:20" ht="18" customHeight="1">
      <c r="A1651" s="106"/>
      <c r="B1651" s="52" t="s">
        <v>44</v>
      </c>
      <c r="C1651" s="57" t="s">
        <v>43</v>
      </c>
      <c r="D1651" s="58">
        <v>1</v>
      </c>
      <c r="E1651" s="57" t="s">
        <v>43</v>
      </c>
      <c r="F1651" s="57" t="s">
        <v>43</v>
      </c>
      <c r="G1651" s="57" t="s">
        <v>43</v>
      </c>
      <c r="H1651" s="58" t="s">
        <v>39</v>
      </c>
      <c r="I1651" s="58" t="s">
        <v>39</v>
      </c>
      <c r="J1651" s="58">
        <v>0</v>
      </c>
      <c r="K1651" s="58">
        <v>1</v>
      </c>
      <c r="L1651" s="58">
        <v>0</v>
      </c>
      <c r="M1651" s="58">
        <v>0</v>
      </c>
      <c r="N1651" s="57" t="s">
        <v>43</v>
      </c>
      <c r="O1651" s="57" t="s">
        <v>43</v>
      </c>
      <c r="P1651" s="57" t="s">
        <v>43</v>
      </c>
      <c r="Q1651" s="58">
        <v>1</v>
      </c>
      <c r="R1651" s="57" t="s">
        <v>43</v>
      </c>
      <c r="S1651" s="57" t="s">
        <v>43</v>
      </c>
      <c r="T1651" s="59">
        <v>0.42859999999999998</v>
      </c>
    </row>
    <row r="1652" spans="1:20" ht="18" customHeight="1">
      <c r="A1652" s="104">
        <v>44840</v>
      </c>
      <c r="B1652" s="50" t="s">
        <v>20</v>
      </c>
      <c r="C1652" s="51">
        <v>0</v>
      </c>
      <c r="D1652" s="51">
        <v>0</v>
      </c>
      <c r="E1652" s="51">
        <v>0</v>
      </c>
      <c r="F1652" s="51">
        <v>0</v>
      </c>
      <c r="G1652" s="51">
        <v>0</v>
      </c>
      <c r="H1652" s="51">
        <v>0</v>
      </c>
      <c r="I1652" s="51">
        <v>0</v>
      </c>
      <c r="J1652" s="51">
        <v>0</v>
      </c>
      <c r="K1652" s="51">
        <v>0</v>
      </c>
      <c r="L1652" s="51">
        <v>1</v>
      </c>
      <c r="M1652" s="51">
        <v>0</v>
      </c>
      <c r="N1652" s="51">
        <v>0</v>
      </c>
      <c r="O1652" s="51">
        <v>0</v>
      </c>
      <c r="P1652" s="51">
        <v>0</v>
      </c>
      <c r="Q1652" s="51">
        <v>0</v>
      </c>
      <c r="R1652" s="51">
        <v>0</v>
      </c>
      <c r="S1652" s="51">
        <v>0</v>
      </c>
      <c r="T1652" s="11">
        <f>SUM(C1652:S1652)</f>
        <v>1</v>
      </c>
    </row>
    <row r="1653" spans="1:20" ht="18" customHeight="1">
      <c r="A1653" s="105"/>
      <c r="B1653" s="52" t="s">
        <v>21</v>
      </c>
      <c r="C1653" s="53">
        <v>0</v>
      </c>
      <c r="D1653" s="53">
        <v>2</v>
      </c>
      <c r="E1653" s="53">
        <v>4</v>
      </c>
      <c r="F1653" s="53">
        <v>0</v>
      </c>
      <c r="G1653" s="53">
        <v>1</v>
      </c>
      <c r="H1653" s="53">
        <v>0</v>
      </c>
      <c r="I1653" s="53">
        <v>0</v>
      </c>
      <c r="J1653" s="53">
        <v>0</v>
      </c>
      <c r="K1653" s="53">
        <v>0</v>
      </c>
      <c r="L1653" s="53">
        <v>2</v>
      </c>
      <c r="M1653" s="53">
        <v>3</v>
      </c>
      <c r="N1653" s="53">
        <v>0</v>
      </c>
      <c r="O1653" s="53">
        <v>1</v>
      </c>
      <c r="P1653" s="53">
        <v>0</v>
      </c>
      <c r="Q1653" s="53">
        <v>4</v>
      </c>
      <c r="R1653" s="53">
        <v>0</v>
      </c>
      <c r="S1653" s="53">
        <v>0</v>
      </c>
      <c r="T1653" s="11">
        <f>SUM(C1653:S1653)</f>
        <v>17</v>
      </c>
    </row>
    <row r="1654" spans="1:20" ht="18" customHeight="1">
      <c r="A1654" s="105"/>
      <c r="B1654" s="52" t="s">
        <v>24</v>
      </c>
      <c r="C1654" s="61">
        <v>0</v>
      </c>
      <c r="D1654" s="53">
        <v>2</v>
      </c>
      <c r="E1654" s="53">
        <v>4</v>
      </c>
      <c r="F1654" s="53">
        <v>0</v>
      </c>
      <c r="G1654" s="53">
        <v>1</v>
      </c>
      <c r="H1654" s="53">
        <v>0</v>
      </c>
      <c r="I1654" s="53">
        <v>0</v>
      </c>
      <c r="J1654" s="53">
        <v>0</v>
      </c>
      <c r="K1654" s="53">
        <v>0</v>
      </c>
      <c r="L1654" s="53">
        <v>2</v>
      </c>
      <c r="M1654" s="53">
        <v>2</v>
      </c>
      <c r="N1654" s="53">
        <v>0</v>
      </c>
      <c r="O1654" s="53">
        <v>1</v>
      </c>
      <c r="P1654" s="53">
        <v>0</v>
      </c>
      <c r="Q1654" s="53">
        <v>4</v>
      </c>
      <c r="R1654" s="53">
        <v>0</v>
      </c>
      <c r="S1654" s="53">
        <v>0</v>
      </c>
      <c r="T1654" s="11">
        <f>SUM(C1654:S1654)</f>
        <v>16</v>
      </c>
    </row>
    <row r="1655" spans="1:20" ht="18" customHeight="1">
      <c r="A1655" s="105"/>
      <c r="B1655" s="52" t="s">
        <v>25</v>
      </c>
      <c r="C1655" s="53">
        <v>0</v>
      </c>
      <c r="D1655" s="53">
        <v>0</v>
      </c>
      <c r="E1655" s="53">
        <v>0</v>
      </c>
      <c r="F1655" s="53">
        <v>0</v>
      </c>
      <c r="G1655" s="53">
        <v>0</v>
      </c>
      <c r="H1655" s="53">
        <v>0</v>
      </c>
      <c r="I1655" s="53">
        <v>0</v>
      </c>
      <c r="J1655" s="53">
        <v>0</v>
      </c>
      <c r="K1655" s="53">
        <v>0</v>
      </c>
      <c r="L1655" s="53">
        <v>1</v>
      </c>
      <c r="M1655" s="53">
        <v>1</v>
      </c>
      <c r="N1655" s="53">
        <v>0</v>
      </c>
      <c r="O1655" s="53">
        <v>0</v>
      </c>
      <c r="P1655" s="53">
        <v>0</v>
      </c>
      <c r="Q1655" s="53">
        <v>0</v>
      </c>
      <c r="R1655" s="53">
        <v>0</v>
      </c>
      <c r="S1655" s="53">
        <v>0</v>
      </c>
      <c r="T1655" s="11">
        <f>SUM(C1655:S1655)</f>
        <v>2</v>
      </c>
    </row>
    <row r="1656" spans="1:20" ht="18" customHeight="1">
      <c r="A1656" s="105"/>
      <c r="B1656" s="52" t="s">
        <v>26</v>
      </c>
      <c r="C1656" s="36" t="str">
        <f>IF(C1654+C1655&gt;0, C1655/(C1654+C1655), "-")</f>
        <v>-</v>
      </c>
      <c r="D1656" s="36">
        <f t="shared" ref="D1656:T1656" si="567">IF(D1654+D1655&gt;0, D1655/(D1654+D1655), "-")</f>
        <v>0</v>
      </c>
      <c r="E1656" s="36">
        <f t="shared" si="567"/>
        <v>0</v>
      </c>
      <c r="F1656" s="36" t="str">
        <f t="shared" si="567"/>
        <v>-</v>
      </c>
      <c r="G1656" s="36">
        <f t="shared" si="567"/>
        <v>0</v>
      </c>
      <c r="H1656" s="36" t="str">
        <f t="shared" si="567"/>
        <v>-</v>
      </c>
      <c r="I1656" s="36" t="str">
        <f t="shared" si="567"/>
        <v>-</v>
      </c>
      <c r="J1656" s="36" t="str">
        <f t="shared" si="567"/>
        <v>-</v>
      </c>
      <c r="K1656" s="36" t="str">
        <f t="shared" si="567"/>
        <v>-</v>
      </c>
      <c r="L1656" s="36">
        <f t="shared" si="567"/>
        <v>0.33333333333333331</v>
      </c>
      <c r="M1656" s="36">
        <f t="shared" si="567"/>
        <v>0.33333333333333331</v>
      </c>
      <c r="N1656" s="36" t="str">
        <f t="shared" si="567"/>
        <v>-</v>
      </c>
      <c r="O1656" s="36">
        <f t="shared" si="567"/>
        <v>0</v>
      </c>
      <c r="P1656" s="36" t="str">
        <f t="shared" si="567"/>
        <v>-</v>
      </c>
      <c r="Q1656" s="36">
        <f t="shared" si="567"/>
        <v>0</v>
      </c>
      <c r="R1656" s="36" t="str">
        <f t="shared" si="567"/>
        <v>-</v>
      </c>
      <c r="S1656" s="36" t="str">
        <f t="shared" si="567"/>
        <v>-</v>
      </c>
      <c r="T1656" s="40">
        <f t="shared" si="567"/>
        <v>0.1111111111111111</v>
      </c>
    </row>
    <row r="1657" spans="1:20" ht="18" customHeight="1">
      <c r="A1657" s="105"/>
      <c r="B1657" s="52" t="s">
        <v>22</v>
      </c>
      <c r="C1657" s="53">
        <v>0</v>
      </c>
      <c r="D1657" s="53">
        <v>1</v>
      </c>
      <c r="E1657" s="53">
        <v>1</v>
      </c>
      <c r="F1657" s="54">
        <v>0</v>
      </c>
      <c r="G1657" s="53">
        <v>1</v>
      </c>
      <c r="H1657" s="53">
        <v>0</v>
      </c>
      <c r="I1657" s="53">
        <v>0</v>
      </c>
      <c r="J1657" s="53">
        <v>0</v>
      </c>
      <c r="K1657" s="53">
        <v>0</v>
      </c>
      <c r="L1657" s="53">
        <v>2</v>
      </c>
      <c r="M1657" s="53">
        <v>3</v>
      </c>
      <c r="N1657" s="53">
        <v>0</v>
      </c>
      <c r="O1657" s="53">
        <v>1</v>
      </c>
      <c r="P1657" s="53">
        <v>0</v>
      </c>
      <c r="Q1657" s="53">
        <v>1</v>
      </c>
      <c r="R1657" s="53">
        <v>0</v>
      </c>
      <c r="S1657" s="53">
        <v>0</v>
      </c>
      <c r="T1657" s="11">
        <f>SUM(C1657:S1657)</f>
        <v>10</v>
      </c>
    </row>
    <row r="1658" spans="1:20" ht="18" customHeight="1">
      <c r="A1658" s="105"/>
      <c r="B1658" s="52" t="s">
        <v>23</v>
      </c>
      <c r="C1658" s="37" t="str">
        <f>IF(C1657&gt;0,(C1652+C1653)/C1657, "-")</f>
        <v>-</v>
      </c>
      <c r="D1658" s="37">
        <f t="shared" ref="D1658:S1658" si="568">IF(D1657&gt;0,(D1652+D1653)/D1657, "-")</f>
        <v>2</v>
      </c>
      <c r="E1658" s="37">
        <f t="shared" si="568"/>
        <v>4</v>
      </c>
      <c r="F1658" s="37" t="str">
        <f t="shared" si="568"/>
        <v>-</v>
      </c>
      <c r="G1658" s="37">
        <f t="shared" si="568"/>
        <v>1</v>
      </c>
      <c r="H1658" s="37" t="str">
        <f t="shared" si="568"/>
        <v>-</v>
      </c>
      <c r="I1658" s="37" t="str">
        <f t="shared" si="568"/>
        <v>-</v>
      </c>
      <c r="J1658" s="37" t="str">
        <f t="shared" si="568"/>
        <v>-</v>
      </c>
      <c r="K1658" s="37" t="str">
        <f t="shared" si="568"/>
        <v>-</v>
      </c>
      <c r="L1658" s="37">
        <f t="shared" si="568"/>
        <v>1.5</v>
      </c>
      <c r="M1658" s="37">
        <f t="shared" si="568"/>
        <v>1</v>
      </c>
      <c r="N1658" s="37" t="str">
        <f t="shared" si="568"/>
        <v>-</v>
      </c>
      <c r="O1658" s="37">
        <f t="shared" si="568"/>
        <v>1</v>
      </c>
      <c r="P1658" s="37" t="str">
        <f t="shared" si="568"/>
        <v>-</v>
      </c>
      <c r="Q1658" s="37">
        <f t="shared" si="568"/>
        <v>4</v>
      </c>
      <c r="R1658" s="37" t="str">
        <f t="shared" si="568"/>
        <v>-</v>
      </c>
      <c r="S1658" s="37" t="str">
        <f t="shared" si="568"/>
        <v>-</v>
      </c>
      <c r="T1658" s="44">
        <f>IF(T1657&gt;0,(T1652+T1653)/T1657, "-")</f>
        <v>1.8</v>
      </c>
    </row>
    <row r="1659" spans="1:20" ht="18" customHeight="1">
      <c r="A1659" s="106"/>
      <c r="B1659" s="52" t="s">
        <v>44</v>
      </c>
      <c r="C1659" s="57" t="s">
        <v>43</v>
      </c>
      <c r="D1659" s="58">
        <v>1</v>
      </c>
      <c r="E1659" s="58">
        <v>0</v>
      </c>
      <c r="F1659" s="58" t="s">
        <v>43</v>
      </c>
      <c r="G1659" s="58">
        <v>1</v>
      </c>
      <c r="H1659" s="58" t="s">
        <v>43</v>
      </c>
      <c r="I1659" s="58" t="s">
        <v>43</v>
      </c>
      <c r="J1659" s="58" t="s">
        <v>43</v>
      </c>
      <c r="K1659" s="58" t="s">
        <v>43</v>
      </c>
      <c r="L1659" s="58">
        <v>0.5</v>
      </c>
      <c r="M1659" s="58">
        <v>0.33329999999999999</v>
      </c>
      <c r="N1659" s="58" t="s">
        <v>43</v>
      </c>
      <c r="O1659" s="58">
        <v>1</v>
      </c>
      <c r="P1659" s="58" t="s">
        <v>43</v>
      </c>
      <c r="Q1659" s="58">
        <v>1</v>
      </c>
      <c r="R1659" s="58" t="s">
        <v>43</v>
      </c>
      <c r="S1659" s="58" t="s">
        <v>43</v>
      </c>
      <c r="T1659" s="59">
        <v>0.6</v>
      </c>
    </row>
    <row r="1660" spans="1:20" ht="18" customHeight="1">
      <c r="A1660" s="104">
        <v>44841</v>
      </c>
      <c r="B1660" s="50" t="s">
        <v>20</v>
      </c>
      <c r="C1660" s="51">
        <v>0</v>
      </c>
      <c r="D1660" s="51">
        <v>0</v>
      </c>
      <c r="E1660" s="51">
        <v>0</v>
      </c>
      <c r="F1660" s="51">
        <v>0</v>
      </c>
      <c r="G1660" s="51">
        <v>0</v>
      </c>
      <c r="H1660" s="51">
        <v>0</v>
      </c>
      <c r="I1660" s="51">
        <v>0</v>
      </c>
      <c r="J1660" s="51">
        <v>2</v>
      </c>
      <c r="K1660" s="51">
        <v>0</v>
      </c>
      <c r="L1660" s="51">
        <v>0</v>
      </c>
      <c r="M1660" s="51">
        <v>0</v>
      </c>
      <c r="N1660" s="51">
        <v>0</v>
      </c>
      <c r="O1660" s="51">
        <v>0</v>
      </c>
      <c r="P1660" s="51">
        <v>0</v>
      </c>
      <c r="Q1660" s="51">
        <v>0</v>
      </c>
      <c r="R1660" s="51">
        <v>0</v>
      </c>
      <c r="S1660" s="51">
        <v>0</v>
      </c>
      <c r="T1660" s="11">
        <f>SUM(C1660:S1660)</f>
        <v>2</v>
      </c>
    </row>
    <row r="1661" spans="1:20" ht="18" customHeight="1">
      <c r="A1661" s="105"/>
      <c r="B1661" s="52" t="s">
        <v>21</v>
      </c>
      <c r="C1661" s="53">
        <v>0</v>
      </c>
      <c r="D1661" s="53">
        <v>1</v>
      </c>
      <c r="E1661" s="53">
        <v>7</v>
      </c>
      <c r="F1661" s="53">
        <v>1</v>
      </c>
      <c r="G1661" s="53">
        <v>0</v>
      </c>
      <c r="H1661" s="53">
        <v>0</v>
      </c>
      <c r="I1661" s="53">
        <v>2</v>
      </c>
      <c r="J1661" s="53">
        <v>1</v>
      </c>
      <c r="K1661" s="53">
        <v>2</v>
      </c>
      <c r="L1661" s="53">
        <v>0</v>
      </c>
      <c r="M1661" s="53">
        <v>5</v>
      </c>
      <c r="N1661" s="53">
        <v>0</v>
      </c>
      <c r="O1661" s="53">
        <v>1</v>
      </c>
      <c r="P1661" s="53">
        <v>0</v>
      </c>
      <c r="Q1661" s="53">
        <v>1</v>
      </c>
      <c r="R1661" s="53">
        <v>0</v>
      </c>
      <c r="S1661" s="53">
        <v>0</v>
      </c>
      <c r="T1661" s="11">
        <f>SUM(C1661:S1661)</f>
        <v>21</v>
      </c>
    </row>
    <row r="1662" spans="1:20" ht="18" customHeight="1">
      <c r="A1662" s="105"/>
      <c r="B1662" s="52" t="s">
        <v>24</v>
      </c>
      <c r="C1662" s="61">
        <v>0</v>
      </c>
      <c r="D1662" s="53">
        <v>1</v>
      </c>
      <c r="E1662" s="53">
        <v>5</v>
      </c>
      <c r="F1662" s="53">
        <v>1</v>
      </c>
      <c r="G1662" s="53">
        <v>0</v>
      </c>
      <c r="H1662" s="53">
        <v>0</v>
      </c>
      <c r="I1662" s="53">
        <v>2</v>
      </c>
      <c r="J1662" s="53">
        <v>3</v>
      </c>
      <c r="K1662" s="53">
        <v>2</v>
      </c>
      <c r="L1662" s="53">
        <v>0</v>
      </c>
      <c r="M1662" s="53">
        <v>4</v>
      </c>
      <c r="N1662" s="53">
        <v>0</v>
      </c>
      <c r="O1662" s="53">
        <v>1</v>
      </c>
      <c r="P1662" s="53">
        <v>0</v>
      </c>
      <c r="Q1662" s="53">
        <v>1</v>
      </c>
      <c r="R1662" s="53">
        <v>0</v>
      </c>
      <c r="S1662" s="53">
        <v>0</v>
      </c>
      <c r="T1662" s="11">
        <f>SUM(C1662:S1662)</f>
        <v>20</v>
      </c>
    </row>
    <row r="1663" spans="1:20" ht="18" customHeight="1">
      <c r="A1663" s="105"/>
      <c r="B1663" s="52" t="s">
        <v>25</v>
      </c>
      <c r="C1663" s="53">
        <v>0</v>
      </c>
      <c r="D1663" s="53">
        <v>0</v>
      </c>
      <c r="E1663" s="53">
        <v>2</v>
      </c>
      <c r="F1663" s="53">
        <v>0</v>
      </c>
      <c r="G1663" s="53">
        <v>0</v>
      </c>
      <c r="H1663" s="53">
        <v>0</v>
      </c>
      <c r="I1663" s="53">
        <v>0</v>
      </c>
      <c r="J1663" s="53">
        <v>0</v>
      </c>
      <c r="K1663" s="53">
        <v>0</v>
      </c>
      <c r="L1663" s="53">
        <v>0</v>
      </c>
      <c r="M1663" s="53">
        <v>1</v>
      </c>
      <c r="N1663" s="53">
        <v>0</v>
      </c>
      <c r="O1663" s="53">
        <v>0</v>
      </c>
      <c r="P1663" s="53">
        <v>0</v>
      </c>
      <c r="Q1663" s="53">
        <v>0</v>
      </c>
      <c r="R1663" s="53">
        <v>0</v>
      </c>
      <c r="S1663" s="53">
        <v>0</v>
      </c>
      <c r="T1663" s="11">
        <f>SUM(C1663:S1663)</f>
        <v>3</v>
      </c>
    </row>
    <row r="1664" spans="1:20" ht="18" customHeight="1">
      <c r="A1664" s="105"/>
      <c r="B1664" s="52" t="s">
        <v>26</v>
      </c>
      <c r="C1664" s="36" t="str">
        <f>IF(C1662+C1663&gt;0, C1663/(C1662+C1663), "-")</f>
        <v>-</v>
      </c>
      <c r="D1664" s="36">
        <f t="shared" ref="D1664:T1664" si="569">IF(D1662+D1663&gt;0, D1663/(D1662+D1663), "-")</f>
        <v>0</v>
      </c>
      <c r="E1664" s="36">
        <f t="shared" si="569"/>
        <v>0.2857142857142857</v>
      </c>
      <c r="F1664" s="36">
        <f t="shared" si="569"/>
        <v>0</v>
      </c>
      <c r="G1664" s="36" t="str">
        <f t="shared" si="569"/>
        <v>-</v>
      </c>
      <c r="H1664" s="36" t="str">
        <f t="shared" si="569"/>
        <v>-</v>
      </c>
      <c r="I1664" s="36">
        <f t="shared" si="569"/>
        <v>0</v>
      </c>
      <c r="J1664" s="36">
        <f t="shared" si="569"/>
        <v>0</v>
      </c>
      <c r="K1664" s="36">
        <f t="shared" si="569"/>
        <v>0</v>
      </c>
      <c r="L1664" s="36" t="str">
        <f t="shared" si="569"/>
        <v>-</v>
      </c>
      <c r="M1664" s="36">
        <f t="shared" si="569"/>
        <v>0.2</v>
      </c>
      <c r="N1664" s="36" t="str">
        <f t="shared" si="569"/>
        <v>-</v>
      </c>
      <c r="O1664" s="36">
        <f t="shared" si="569"/>
        <v>0</v>
      </c>
      <c r="P1664" s="36" t="str">
        <f t="shared" si="569"/>
        <v>-</v>
      </c>
      <c r="Q1664" s="36">
        <f t="shared" si="569"/>
        <v>0</v>
      </c>
      <c r="R1664" s="36" t="str">
        <f t="shared" si="569"/>
        <v>-</v>
      </c>
      <c r="S1664" s="36" t="str">
        <f t="shared" si="569"/>
        <v>-</v>
      </c>
      <c r="T1664" s="40">
        <f t="shared" si="569"/>
        <v>0.13043478260869565</v>
      </c>
    </row>
    <row r="1665" spans="1:20" ht="18" customHeight="1">
      <c r="A1665" s="105"/>
      <c r="B1665" s="52" t="s">
        <v>22</v>
      </c>
      <c r="C1665" s="53">
        <v>0</v>
      </c>
      <c r="D1665" s="53">
        <v>1</v>
      </c>
      <c r="E1665" s="53">
        <v>4</v>
      </c>
      <c r="F1665" s="54">
        <v>1</v>
      </c>
      <c r="G1665" s="53">
        <v>0</v>
      </c>
      <c r="H1665" s="53">
        <v>0</v>
      </c>
      <c r="I1665" s="53">
        <v>2</v>
      </c>
      <c r="J1665" s="53">
        <v>2</v>
      </c>
      <c r="K1665" s="53">
        <v>1</v>
      </c>
      <c r="L1665" s="53">
        <v>0</v>
      </c>
      <c r="M1665" s="53">
        <v>2</v>
      </c>
      <c r="N1665" s="53">
        <v>0</v>
      </c>
      <c r="O1665" s="53">
        <v>1</v>
      </c>
      <c r="P1665" s="53">
        <v>0</v>
      </c>
      <c r="Q1665" s="53">
        <v>1</v>
      </c>
      <c r="R1665" s="53">
        <v>0</v>
      </c>
      <c r="S1665" s="53">
        <v>0</v>
      </c>
      <c r="T1665" s="11">
        <f>SUM(C1665:S1665)</f>
        <v>15</v>
      </c>
    </row>
    <row r="1666" spans="1:20" ht="18" customHeight="1">
      <c r="A1666" s="105"/>
      <c r="B1666" s="52" t="s">
        <v>23</v>
      </c>
      <c r="C1666" s="37" t="str">
        <f>IF(C1665&gt;0,(C1660+C1661)/C1665, "-")</f>
        <v>-</v>
      </c>
      <c r="D1666" s="37">
        <f t="shared" ref="D1666:S1666" si="570">IF(D1665&gt;0,(D1660+D1661)/D1665, "-")</f>
        <v>1</v>
      </c>
      <c r="E1666" s="37">
        <f t="shared" si="570"/>
        <v>1.75</v>
      </c>
      <c r="F1666" s="37">
        <f t="shared" si="570"/>
        <v>1</v>
      </c>
      <c r="G1666" s="37" t="str">
        <f t="shared" si="570"/>
        <v>-</v>
      </c>
      <c r="H1666" s="37" t="str">
        <f t="shared" si="570"/>
        <v>-</v>
      </c>
      <c r="I1666" s="37">
        <f t="shared" si="570"/>
        <v>1</v>
      </c>
      <c r="J1666" s="37">
        <f t="shared" si="570"/>
        <v>1.5</v>
      </c>
      <c r="K1666" s="37">
        <f t="shared" si="570"/>
        <v>2</v>
      </c>
      <c r="L1666" s="37" t="str">
        <f t="shared" si="570"/>
        <v>-</v>
      </c>
      <c r="M1666" s="37">
        <f t="shared" si="570"/>
        <v>2.5</v>
      </c>
      <c r="N1666" s="37" t="str">
        <f t="shared" si="570"/>
        <v>-</v>
      </c>
      <c r="O1666" s="37">
        <f t="shared" si="570"/>
        <v>1</v>
      </c>
      <c r="P1666" s="37" t="str">
        <f t="shared" si="570"/>
        <v>-</v>
      </c>
      <c r="Q1666" s="37">
        <f t="shared" si="570"/>
        <v>1</v>
      </c>
      <c r="R1666" s="37" t="str">
        <f t="shared" si="570"/>
        <v>-</v>
      </c>
      <c r="S1666" s="37" t="str">
        <f t="shared" si="570"/>
        <v>-</v>
      </c>
      <c r="T1666" s="44">
        <f>IF(T1665&gt;0,(T1660+T1661)/T1665, "-")</f>
        <v>1.5333333333333334</v>
      </c>
    </row>
    <row r="1667" spans="1:20" ht="18" customHeight="1">
      <c r="A1667" s="106"/>
      <c r="B1667" s="52" t="s">
        <v>44</v>
      </c>
      <c r="C1667" s="57" t="s">
        <v>43</v>
      </c>
      <c r="D1667" s="58">
        <v>1</v>
      </c>
      <c r="E1667" s="58">
        <v>0</v>
      </c>
      <c r="F1667" s="58">
        <v>1</v>
      </c>
      <c r="G1667" s="57" t="s">
        <v>43</v>
      </c>
      <c r="H1667" s="57" t="s">
        <v>43</v>
      </c>
      <c r="I1667" s="58">
        <v>0</v>
      </c>
      <c r="J1667" s="58">
        <v>0</v>
      </c>
      <c r="K1667" s="58">
        <v>0</v>
      </c>
      <c r="L1667" s="57" t="s">
        <v>43</v>
      </c>
      <c r="M1667" s="58">
        <v>0</v>
      </c>
      <c r="N1667" s="57" t="s">
        <v>43</v>
      </c>
      <c r="O1667" s="58">
        <v>1</v>
      </c>
      <c r="P1667" s="57" t="s">
        <v>43</v>
      </c>
      <c r="Q1667" s="58">
        <v>1</v>
      </c>
      <c r="R1667" s="57" t="s">
        <v>43</v>
      </c>
      <c r="S1667" s="57" t="s">
        <v>43</v>
      </c>
      <c r="T1667" s="59">
        <v>0.26669999999999999</v>
      </c>
    </row>
    <row r="1668" spans="1:20" ht="18" customHeight="1">
      <c r="A1668" s="104">
        <v>44842</v>
      </c>
      <c r="B1668" s="50" t="s">
        <v>20</v>
      </c>
      <c r="C1668" s="51">
        <v>0</v>
      </c>
      <c r="D1668" s="51">
        <v>0</v>
      </c>
      <c r="E1668" s="51">
        <v>1</v>
      </c>
      <c r="F1668" s="51">
        <v>0</v>
      </c>
      <c r="G1668" s="51">
        <v>0</v>
      </c>
      <c r="H1668" s="51">
        <v>0</v>
      </c>
      <c r="I1668" s="51">
        <v>0</v>
      </c>
      <c r="J1668" s="51">
        <v>0</v>
      </c>
      <c r="K1668" s="51">
        <v>0</v>
      </c>
      <c r="L1668" s="51">
        <v>0</v>
      </c>
      <c r="M1668" s="51">
        <v>0</v>
      </c>
      <c r="N1668" s="51">
        <v>0</v>
      </c>
      <c r="O1668" s="51">
        <v>0</v>
      </c>
      <c r="P1668" s="51">
        <v>1</v>
      </c>
      <c r="Q1668" s="51">
        <v>0</v>
      </c>
      <c r="R1668" s="51">
        <v>0</v>
      </c>
      <c r="S1668" s="51">
        <v>0</v>
      </c>
      <c r="T1668" s="11">
        <f>SUM(C1668:S1668)</f>
        <v>2</v>
      </c>
    </row>
    <row r="1669" spans="1:20" ht="18" customHeight="1">
      <c r="A1669" s="105"/>
      <c r="B1669" s="52" t="s">
        <v>21</v>
      </c>
      <c r="C1669" s="53">
        <v>4</v>
      </c>
      <c r="D1669" s="53">
        <v>4</v>
      </c>
      <c r="E1669" s="53">
        <v>3</v>
      </c>
      <c r="F1669" s="53">
        <v>0</v>
      </c>
      <c r="G1669" s="53">
        <v>3</v>
      </c>
      <c r="H1669" s="53">
        <v>0</v>
      </c>
      <c r="I1669" s="53">
        <v>0</v>
      </c>
      <c r="J1669" s="53">
        <v>1</v>
      </c>
      <c r="K1669" s="53">
        <v>1</v>
      </c>
      <c r="L1669" s="53">
        <v>1</v>
      </c>
      <c r="M1669" s="53">
        <v>2</v>
      </c>
      <c r="N1669" s="53">
        <v>0</v>
      </c>
      <c r="O1669" s="53">
        <v>0</v>
      </c>
      <c r="P1669" s="53">
        <v>0</v>
      </c>
      <c r="Q1669" s="53">
        <v>0</v>
      </c>
      <c r="R1669" s="53">
        <v>0</v>
      </c>
      <c r="S1669" s="53">
        <v>0</v>
      </c>
      <c r="T1669" s="11">
        <f>SUM(C1669:S1669)</f>
        <v>19</v>
      </c>
    </row>
    <row r="1670" spans="1:20" ht="18" customHeight="1">
      <c r="A1670" s="105"/>
      <c r="B1670" s="52" t="s">
        <v>24</v>
      </c>
      <c r="C1670" s="61">
        <v>4</v>
      </c>
      <c r="D1670" s="53">
        <v>4</v>
      </c>
      <c r="E1670" s="53">
        <v>4</v>
      </c>
      <c r="F1670" s="53">
        <v>0</v>
      </c>
      <c r="G1670" s="53">
        <v>2</v>
      </c>
      <c r="H1670" s="53">
        <v>0</v>
      </c>
      <c r="I1670" s="53">
        <v>0</v>
      </c>
      <c r="J1670" s="53">
        <v>1</v>
      </c>
      <c r="K1670" s="53">
        <v>1</v>
      </c>
      <c r="L1670" s="53">
        <v>1</v>
      </c>
      <c r="M1670" s="53">
        <v>2</v>
      </c>
      <c r="N1670" s="53">
        <v>0</v>
      </c>
      <c r="O1670" s="53">
        <v>0</v>
      </c>
      <c r="P1670" s="53">
        <v>0</v>
      </c>
      <c r="Q1670" s="53">
        <v>0</v>
      </c>
      <c r="R1670" s="53">
        <v>0</v>
      </c>
      <c r="S1670" s="53">
        <v>0</v>
      </c>
      <c r="T1670" s="11">
        <f>SUM(C1670:S1670)</f>
        <v>19</v>
      </c>
    </row>
    <row r="1671" spans="1:20" ht="18" customHeight="1">
      <c r="A1671" s="105"/>
      <c r="B1671" s="52" t="s">
        <v>25</v>
      </c>
      <c r="C1671" s="53">
        <v>0</v>
      </c>
      <c r="D1671" s="53">
        <v>0</v>
      </c>
      <c r="E1671" s="53">
        <v>0</v>
      </c>
      <c r="F1671" s="53">
        <v>0</v>
      </c>
      <c r="G1671" s="53">
        <v>1</v>
      </c>
      <c r="H1671" s="53">
        <v>0</v>
      </c>
      <c r="I1671" s="53">
        <v>0</v>
      </c>
      <c r="J1671" s="53">
        <v>0</v>
      </c>
      <c r="K1671" s="53">
        <v>0</v>
      </c>
      <c r="L1671" s="53">
        <v>0</v>
      </c>
      <c r="M1671" s="53">
        <v>0</v>
      </c>
      <c r="N1671" s="53">
        <v>0</v>
      </c>
      <c r="O1671" s="53">
        <v>0</v>
      </c>
      <c r="P1671" s="53">
        <v>1</v>
      </c>
      <c r="Q1671" s="53">
        <v>0</v>
      </c>
      <c r="R1671" s="53">
        <v>0</v>
      </c>
      <c r="S1671" s="53">
        <v>0</v>
      </c>
      <c r="T1671" s="11">
        <f>SUM(C1671:S1671)</f>
        <v>2</v>
      </c>
    </row>
    <row r="1672" spans="1:20" ht="18" customHeight="1">
      <c r="A1672" s="105"/>
      <c r="B1672" s="52" t="s">
        <v>26</v>
      </c>
      <c r="C1672" s="36">
        <f>IF(C1670+C1671&gt;0, C1671/(C1670+C1671), "-")</f>
        <v>0</v>
      </c>
      <c r="D1672" s="36">
        <f t="shared" ref="D1672:T1672" si="571">IF(D1670+D1671&gt;0, D1671/(D1670+D1671), "-")</f>
        <v>0</v>
      </c>
      <c r="E1672" s="36">
        <f t="shared" si="571"/>
        <v>0</v>
      </c>
      <c r="F1672" s="36" t="str">
        <f t="shared" si="571"/>
        <v>-</v>
      </c>
      <c r="G1672" s="36">
        <f t="shared" si="571"/>
        <v>0.33333333333333331</v>
      </c>
      <c r="H1672" s="36" t="str">
        <f t="shared" si="571"/>
        <v>-</v>
      </c>
      <c r="I1672" s="36" t="str">
        <f t="shared" si="571"/>
        <v>-</v>
      </c>
      <c r="J1672" s="36">
        <f t="shared" si="571"/>
        <v>0</v>
      </c>
      <c r="K1672" s="36">
        <f t="shared" si="571"/>
        <v>0</v>
      </c>
      <c r="L1672" s="36">
        <f t="shared" si="571"/>
        <v>0</v>
      </c>
      <c r="M1672" s="36">
        <f t="shared" si="571"/>
        <v>0</v>
      </c>
      <c r="N1672" s="36" t="str">
        <f t="shared" si="571"/>
        <v>-</v>
      </c>
      <c r="O1672" s="36" t="str">
        <f t="shared" si="571"/>
        <v>-</v>
      </c>
      <c r="P1672" s="36">
        <f t="shared" si="571"/>
        <v>1</v>
      </c>
      <c r="Q1672" s="36" t="str">
        <f t="shared" si="571"/>
        <v>-</v>
      </c>
      <c r="R1672" s="36" t="str">
        <f t="shared" si="571"/>
        <v>-</v>
      </c>
      <c r="S1672" s="36" t="str">
        <f t="shared" si="571"/>
        <v>-</v>
      </c>
      <c r="T1672" s="40">
        <f t="shared" si="571"/>
        <v>9.5238095238095233E-2</v>
      </c>
    </row>
    <row r="1673" spans="1:20" ht="18" customHeight="1">
      <c r="A1673" s="105"/>
      <c r="B1673" s="52" t="s">
        <v>22</v>
      </c>
      <c r="C1673" s="53">
        <v>1</v>
      </c>
      <c r="D1673" s="53">
        <v>1</v>
      </c>
      <c r="E1673" s="53">
        <v>2</v>
      </c>
      <c r="F1673" s="54">
        <v>0</v>
      </c>
      <c r="G1673" s="53">
        <v>3</v>
      </c>
      <c r="H1673" s="53">
        <v>0</v>
      </c>
      <c r="I1673" s="53">
        <v>0</v>
      </c>
      <c r="J1673" s="53">
        <v>1</v>
      </c>
      <c r="K1673" s="53">
        <v>1</v>
      </c>
      <c r="L1673" s="53">
        <v>1</v>
      </c>
      <c r="M1673" s="53">
        <v>2</v>
      </c>
      <c r="N1673" s="53">
        <v>0</v>
      </c>
      <c r="O1673" s="53">
        <v>0</v>
      </c>
      <c r="P1673" s="53">
        <v>1</v>
      </c>
      <c r="Q1673" s="53">
        <v>0</v>
      </c>
      <c r="R1673" s="53">
        <v>0</v>
      </c>
      <c r="S1673" s="53">
        <v>0</v>
      </c>
      <c r="T1673" s="11">
        <f>SUM(C1673:S1673)</f>
        <v>13</v>
      </c>
    </row>
    <row r="1674" spans="1:20" ht="18" customHeight="1">
      <c r="A1674" s="105"/>
      <c r="B1674" s="52" t="s">
        <v>23</v>
      </c>
      <c r="C1674" s="37">
        <f>IF(C1673&gt;0,(C1668+C1669)/C1673, "-")</f>
        <v>4</v>
      </c>
      <c r="D1674" s="37">
        <f t="shared" ref="D1674:S1674" si="572">IF(D1673&gt;0,(D1668+D1669)/D1673, "-")</f>
        <v>4</v>
      </c>
      <c r="E1674" s="37">
        <f t="shared" si="572"/>
        <v>2</v>
      </c>
      <c r="F1674" s="37" t="str">
        <f t="shared" si="572"/>
        <v>-</v>
      </c>
      <c r="G1674" s="37">
        <f t="shared" si="572"/>
        <v>1</v>
      </c>
      <c r="H1674" s="37" t="str">
        <f t="shared" si="572"/>
        <v>-</v>
      </c>
      <c r="I1674" s="37" t="str">
        <f t="shared" si="572"/>
        <v>-</v>
      </c>
      <c r="J1674" s="37">
        <f t="shared" si="572"/>
        <v>1</v>
      </c>
      <c r="K1674" s="37">
        <f t="shared" si="572"/>
        <v>1</v>
      </c>
      <c r="L1674" s="37">
        <f t="shared" si="572"/>
        <v>1</v>
      </c>
      <c r="M1674" s="37">
        <f t="shared" si="572"/>
        <v>1</v>
      </c>
      <c r="N1674" s="37" t="str">
        <f t="shared" si="572"/>
        <v>-</v>
      </c>
      <c r="O1674" s="37" t="str">
        <f t="shared" si="572"/>
        <v>-</v>
      </c>
      <c r="P1674" s="37">
        <f t="shared" si="572"/>
        <v>1</v>
      </c>
      <c r="Q1674" s="37" t="str">
        <f t="shared" si="572"/>
        <v>-</v>
      </c>
      <c r="R1674" s="37" t="str">
        <f t="shared" si="572"/>
        <v>-</v>
      </c>
      <c r="S1674" s="37" t="str">
        <f t="shared" si="572"/>
        <v>-</v>
      </c>
      <c r="T1674" s="44">
        <f>IF(T1673&gt;0,(T1668+T1669)/T1673, "-")</f>
        <v>1.6153846153846154</v>
      </c>
    </row>
    <row r="1675" spans="1:20" ht="18" customHeight="1">
      <c r="A1675" s="106"/>
      <c r="B1675" s="52" t="s">
        <v>44</v>
      </c>
      <c r="C1675" s="58">
        <v>0</v>
      </c>
      <c r="D1675" s="58">
        <v>1</v>
      </c>
      <c r="E1675" s="58">
        <v>0</v>
      </c>
      <c r="F1675" s="57" t="s">
        <v>43</v>
      </c>
      <c r="G1675" s="58">
        <v>0</v>
      </c>
      <c r="H1675" s="57" t="s">
        <v>43</v>
      </c>
      <c r="I1675" s="57" t="s">
        <v>43</v>
      </c>
      <c r="J1675" s="58">
        <v>0</v>
      </c>
      <c r="K1675" s="58">
        <v>1</v>
      </c>
      <c r="L1675" s="58">
        <v>1</v>
      </c>
      <c r="M1675" s="58">
        <v>0.5</v>
      </c>
      <c r="N1675" s="57" t="s">
        <v>43</v>
      </c>
      <c r="O1675" s="57" t="s">
        <v>43</v>
      </c>
      <c r="P1675" s="58">
        <v>0</v>
      </c>
      <c r="Q1675" s="57" t="s">
        <v>43</v>
      </c>
      <c r="R1675" s="57" t="s">
        <v>43</v>
      </c>
      <c r="S1675" s="57" t="s">
        <v>43</v>
      </c>
      <c r="T1675" s="59">
        <v>0.30769999999999997</v>
      </c>
    </row>
    <row r="1676" spans="1:20" ht="18" customHeight="1">
      <c r="A1676" s="104">
        <v>44843</v>
      </c>
      <c r="B1676" s="50" t="s">
        <v>20</v>
      </c>
      <c r="C1676" s="51">
        <v>0</v>
      </c>
      <c r="D1676" s="51">
        <v>0</v>
      </c>
      <c r="E1676" s="51">
        <v>1</v>
      </c>
      <c r="F1676" s="51">
        <v>0</v>
      </c>
      <c r="G1676" s="51">
        <v>0</v>
      </c>
      <c r="H1676" s="51">
        <v>0</v>
      </c>
      <c r="I1676" s="51">
        <v>0</v>
      </c>
      <c r="J1676" s="51">
        <v>1</v>
      </c>
      <c r="K1676" s="51">
        <v>0</v>
      </c>
      <c r="L1676" s="51">
        <v>0</v>
      </c>
      <c r="M1676" s="51">
        <v>1</v>
      </c>
      <c r="N1676" s="51">
        <v>0</v>
      </c>
      <c r="O1676" s="51">
        <v>0</v>
      </c>
      <c r="P1676" s="51">
        <v>0</v>
      </c>
      <c r="Q1676" s="51">
        <v>0</v>
      </c>
      <c r="R1676" s="51">
        <v>0</v>
      </c>
      <c r="S1676" s="51">
        <v>0</v>
      </c>
      <c r="T1676" s="11">
        <f>SUM(C1676:S1676)</f>
        <v>3</v>
      </c>
    </row>
    <row r="1677" spans="1:20" ht="18" customHeight="1">
      <c r="A1677" s="105"/>
      <c r="B1677" s="52" t="s">
        <v>21</v>
      </c>
      <c r="C1677" s="53">
        <v>6</v>
      </c>
      <c r="D1677" s="53">
        <v>2</v>
      </c>
      <c r="E1677" s="53">
        <v>7</v>
      </c>
      <c r="F1677" s="53">
        <v>2</v>
      </c>
      <c r="G1677" s="53">
        <v>1</v>
      </c>
      <c r="H1677" s="53">
        <v>0</v>
      </c>
      <c r="I1677" s="53">
        <v>3</v>
      </c>
      <c r="J1677" s="53">
        <v>5</v>
      </c>
      <c r="K1677" s="53">
        <v>1</v>
      </c>
      <c r="L1677" s="53">
        <v>0</v>
      </c>
      <c r="M1677" s="53">
        <v>2</v>
      </c>
      <c r="N1677" s="53">
        <v>0</v>
      </c>
      <c r="O1677" s="53">
        <v>0</v>
      </c>
      <c r="P1677" s="53">
        <v>2</v>
      </c>
      <c r="Q1677" s="53">
        <v>0</v>
      </c>
      <c r="R1677" s="53">
        <v>0</v>
      </c>
      <c r="S1677" s="53">
        <v>0</v>
      </c>
      <c r="T1677" s="11">
        <f>SUM(C1677:S1677)</f>
        <v>31</v>
      </c>
    </row>
    <row r="1678" spans="1:20" ht="18" customHeight="1">
      <c r="A1678" s="105"/>
      <c r="B1678" s="52" t="s">
        <v>24</v>
      </c>
      <c r="C1678" s="61">
        <v>6</v>
      </c>
      <c r="D1678" s="53">
        <v>2</v>
      </c>
      <c r="E1678" s="53">
        <v>7</v>
      </c>
      <c r="F1678" s="53">
        <v>2</v>
      </c>
      <c r="G1678" s="53">
        <v>1</v>
      </c>
      <c r="H1678" s="53">
        <v>0</v>
      </c>
      <c r="I1678" s="53">
        <v>3</v>
      </c>
      <c r="J1678" s="53">
        <v>5</v>
      </c>
      <c r="K1678" s="53">
        <v>1</v>
      </c>
      <c r="L1678" s="53">
        <v>0</v>
      </c>
      <c r="M1678" s="53">
        <v>3</v>
      </c>
      <c r="N1678" s="53">
        <v>0</v>
      </c>
      <c r="O1678" s="53">
        <v>0</v>
      </c>
      <c r="P1678" s="53">
        <v>2</v>
      </c>
      <c r="Q1678" s="53">
        <v>0</v>
      </c>
      <c r="R1678" s="53">
        <v>0</v>
      </c>
      <c r="S1678" s="53">
        <v>0</v>
      </c>
      <c r="T1678" s="11">
        <f>SUM(C1678:S1678)</f>
        <v>32</v>
      </c>
    </row>
    <row r="1679" spans="1:20" ht="18" customHeight="1">
      <c r="A1679" s="105"/>
      <c r="B1679" s="52" t="s">
        <v>25</v>
      </c>
      <c r="C1679" s="53">
        <v>0</v>
      </c>
      <c r="D1679" s="53">
        <v>0</v>
      </c>
      <c r="E1679" s="53">
        <v>1</v>
      </c>
      <c r="F1679" s="53">
        <v>0</v>
      </c>
      <c r="G1679" s="53">
        <v>0</v>
      </c>
      <c r="H1679" s="53">
        <v>0</v>
      </c>
      <c r="I1679" s="53">
        <v>0</v>
      </c>
      <c r="J1679" s="53">
        <v>1</v>
      </c>
      <c r="K1679" s="53">
        <v>0</v>
      </c>
      <c r="L1679" s="53">
        <v>0</v>
      </c>
      <c r="M1679" s="53">
        <v>0</v>
      </c>
      <c r="N1679" s="53">
        <v>0</v>
      </c>
      <c r="O1679" s="53">
        <v>0</v>
      </c>
      <c r="P1679" s="53">
        <v>0</v>
      </c>
      <c r="Q1679" s="53">
        <v>0</v>
      </c>
      <c r="R1679" s="53">
        <v>0</v>
      </c>
      <c r="S1679" s="53">
        <v>0</v>
      </c>
      <c r="T1679" s="11">
        <f>SUM(C1679:S1679)</f>
        <v>2</v>
      </c>
    </row>
    <row r="1680" spans="1:20" ht="18" customHeight="1">
      <c r="A1680" s="105"/>
      <c r="B1680" s="52" t="s">
        <v>26</v>
      </c>
      <c r="C1680" s="36">
        <f>IF(C1678+C1679&gt;0, C1679/(C1678+C1679), "-")</f>
        <v>0</v>
      </c>
      <c r="D1680" s="36">
        <f t="shared" ref="D1680:T1680" si="573">IF(D1678+D1679&gt;0, D1679/(D1678+D1679), "-")</f>
        <v>0</v>
      </c>
      <c r="E1680" s="36">
        <f t="shared" si="573"/>
        <v>0.125</v>
      </c>
      <c r="F1680" s="36">
        <f t="shared" si="573"/>
        <v>0</v>
      </c>
      <c r="G1680" s="36">
        <f t="shared" si="573"/>
        <v>0</v>
      </c>
      <c r="H1680" s="36" t="str">
        <f t="shared" si="573"/>
        <v>-</v>
      </c>
      <c r="I1680" s="36">
        <f t="shared" si="573"/>
        <v>0</v>
      </c>
      <c r="J1680" s="36">
        <f t="shared" si="573"/>
        <v>0.16666666666666666</v>
      </c>
      <c r="K1680" s="36">
        <f t="shared" si="573"/>
        <v>0</v>
      </c>
      <c r="L1680" s="36" t="str">
        <f t="shared" si="573"/>
        <v>-</v>
      </c>
      <c r="M1680" s="36">
        <f t="shared" si="573"/>
        <v>0</v>
      </c>
      <c r="N1680" s="36" t="str">
        <f t="shared" si="573"/>
        <v>-</v>
      </c>
      <c r="O1680" s="36" t="str">
        <f t="shared" si="573"/>
        <v>-</v>
      </c>
      <c r="P1680" s="36">
        <f t="shared" si="573"/>
        <v>0</v>
      </c>
      <c r="Q1680" s="36" t="str">
        <f t="shared" si="573"/>
        <v>-</v>
      </c>
      <c r="R1680" s="36" t="str">
        <f t="shared" si="573"/>
        <v>-</v>
      </c>
      <c r="S1680" s="36" t="str">
        <f t="shared" si="573"/>
        <v>-</v>
      </c>
      <c r="T1680" s="40">
        <f t="shared" si="573"/>
        <v>5.8823529411764705E-2</v>
      </c>
    </row>
    <row r="1681" spans="1:20" ht="18" customHeight="1">
      <c r="A1681" s="105"/>
      <c r="B1681" s="52" t="s">
        <v>22</v>
      </c>
      <c r="C1681" s="53">
        <v>3</v>
      </c>
      <c r="D1681" s="53">
        <v>1</v>
      </c>
      <c r="E1681" s="53">
        <v>4</v>
      </c>
      <c r="F1681" s="54">
        <v>2</v>
      </c>
      <c r="G1681" s="53">
        <v>1</v>
      </c>
      <c r="H1681" s="53">
        <v>0</v>
      </c>
      <c r="I1681" s="53">
        <v>1</v>
      </c>
      <c r="J1681" s="53">
        <v>1</v>
      </c>
      <c r="K1681" s="53">
        <v>1</v>
      </c>
      <c r="L1681" s="53">
        <v>0</v>
      </c>
      <c r="M1681" s="53">
        <v>3</v>
      </c>
      <c r="N1681" s="53">
        <v>0</v>
      </c>
      <c r="O1681" s="53">
        <v>0</v>
      </c>
      <c r="P1681" s="53">
        <v>1</v>
      </c>
      <c r="Q1681" s="53">
        <v>0</v>
      </c>
      <c r="R1681" s="53">
        <v>0</v>
      </c>
      <c r="S1681" s="53">
        <v>0</v>
      </c>
      <c r="T1681" s="11">
        <f>SUM(C1681:S1681)</f>
        <v>18</v>
      </c>
    </row>
    <row r="1682" spans="1:20" ht="18" customHeight="1">
      <c r="A1682" s="105"/>
      <c r="B1682" s="52" t="s">
        <v>23</v>
      </c>
      <c r="C1682" s="37">
        <f>IF(C1681&gt;0,(C1676+C1677)/C1681, "-")</f>
        <v>2</v>
      </c>
      <c r="D1682" s="37">
        <f t="shared" ref="D1682:S1682" si="574">IF(D1681&gt;0,(D1676+D1677)/D1681, "-")</f>
        <v>2</v>
      </c>
      <c r="E1682" s="37">
        <f t="shared" si="574"/>
        <v>2</v>
      </c>
      <c r="F1682" s="37">
        <f t="shared" si="574"/>
        <v>1</v>
      </c>
      <c r="G1682" s="37">
        <f t="shared" si="574"/>
        <v>1</v>
      </c>
      <c r="H1682" s="37" t="str">
        <f t="shared" si="574"/>
        <v>-</v>
      </c>
      <c r="I1682" s="37">
        <f t="shared" si="574"/>
        <v>3</v>
      </c>
      <c r="J1682" s="37">
        <f t="shared" si="574"/>
        <v>6</v>
      </c>
      <c r="K1682" s="37">
        <f t="shared" si="574"/>
        <v>1</v>
      </c>
      <c r="L1682" s="37" t="str">
        <f t="shared" si="574"/>
        <v>-</v>
      </c>
      <c r="M1682" s="37">
        <f t="shared" si="574"/>
        <v>1</v>
      </c>
      <c r="N1682" s="37" t="str">
        <f t="shared" si="574"/>
        <v>-</v>
      </c>
      <c r="O1682" s="37" t="str">
        <f t="shared" si="574"/>
        <v>-</v>
      </c>
      <c r="P1682" s="37">
        <f t="shared" si="574"/>
        <v>2</v>
      </c>
      <c r="Q1682" s="37" t="str">
        <f t="shared" si="574"/>
        <v>-</v>
      </c>
      <c r="R1682" s="37" t="str">
        <f t="shared" si="574"/>
        <v>-</v>
      </c>
      <c r="S1682" s="37" t="str">
        <f t="shared" si="574"/>
        <v>-</v>
      </c>
      <c r="T1682" s="44">
        <f>IF(T1681&gt;0,(T1676+T1677)/T1681, "-")</f>
        <v>1.8888888888888888</v>
      </c>
    </row>
    <row r="1683" spans="1:20" ht="18" customHeight="1">
      <c r="A1683" s="106"/>
      <c r="B1683" s="52" t="s">
        <v>44</v>
      </c>
      <c r="C1683" s="58">
        <v>0.33329999999999999</v>
      </c>
      <c r="D1683" s="58">
        <v>1</v>
      </c>
      <c r="E1683" s="58">
        <v>0.5</v>
      </c>
      <c r="F1683" s="58">
        <v>0</v>
      </c>
      <c r="G1683" s="58">
        <v>0</v>
      </c>
      <c r="H1683" s="57" t="s">
        <v>43</v>
      </c>
      <c r="I1683" s="58">
        <v>1</v>
      </c>
      <c r="J1683" s="58">
        <v>0</v>
      </c>
      <c r="K1683" s="58">
        <v>0</v>
      </c>
      <c r="L1683" s="57" t="s">
        <v>43</v>
      </c>
      <c r="M1683" s="58">
        <v>0</v>
      </c>
      <c r="N1683" s="57" t="s">
        <v>43</v>
      </c>
      <c r="O1683" s="57" t="s">
        <v>43</v>
      </c>
      <c r="P1683" s="58">
        <v>1</v>
      </c>
      <c r="Q1683" s="57" t="s">
        <v>43</v>
      </c>
      <c r="R1683" s="57" t="s">
        <v>43</v>
      </c>
      <c r="S1683" s="57" t="s">
        <v>43</v>
      </c>
      <c r="T1683" s="59">
        <v>0.33329999999999999</v>
      </c>
    </row>
    <row r="1684" spans="1:20" ht="18" customHeight="1">
      <c r="A1684" s="104">
        <v>44844</v>
      </c>
      <c r="B1684" s="50" t="s">
        <v>20</v>
      </c>
      <c r="C1684" s="51">
        <v>0</v>
      </c>
      <c r="D1684" s="51">
        <v>0</v>
      </c>
      <c r="E1684" s="51">
        <v>1</v>
      </c>
      <c r="F1684" s="51">
        <v>0</v>
      </c>
      <c r="G1684" s="51">
        <v>0</v>
      </c>
      <c r="H1684" s="51">
        <v>0</v>
      </c>
      <c r="I1684" s="51">
        <v>0</v>
      </c>
      <c r="J1684" s="51">
        <v>2</v>
      </c>
      <c r="K1684" s="51">
        <v>1</v>
      </c>
      <c r="L1684" s="51">
        <v>0</v>
      </c>
      <c r="M1684" s="51">
        <v>0</v>
      </c>
      <c r="N1684" s="51">
        <v>0</v>
      </c>
      <c r="O1684" s="51">
        <v>0</v>
      </c>
      <c r="P1684" s="51">
        <v>0</v>
      </c>
      <c r="Q1684" s="51">
        <v>0</v>
      </c>
      <c r="R1684" s="51">
        <v>0</v>
      </c>
      <c r="S1684" s="51">
        <v>0</v>
      </c>
      <c r="T1684" s="11">
        <f>SUM(C1684:S1684)</f>
        <v>4</v>
      </c>
    </row>
    <row r="1685" spans="1:20" ht="18" customHeight="1">
      <c r="A1685" s="105"/>
      <c r="B1685" s="52" t="s">
        <v>21</v>
      </c>
      <c r="C1685" s="53">
        <v>2</v>
      </c>
      <c r="D1685" s="53">
        <v>1</v>
      </c>
      <c r="E1685" s="53">
        <v>4</v>
      </c>
      <c r="F1685" s="53">
        <v>0</v>
      </c>
      <c r="G1685" s="53">
        <v>1</v>
      </c>
      <c r="H1685" s="53">
        <v>1</v>
      </c>
      <c r="I1685" s="53">
        <v>5</v>
      </c>
      <c r="J1685" s="53">
        <v>3</v>
      </c>
      <c r="K1685" s="53">
        <v>3</v>
      </c>
      <c r="L1685" s="53">
        <v>0</v>
      </c>
      <c r="M1685" s="53">
        <v>1</v>
      </c>
      <c r="N1685" s="53">
        <v>0</v>
      </c>
      <c r="O1685" s="53">
        <v>0</v>
      </c>
      <c r="P1685" s="53">
        <v>3</v>
      </c>
      <c r="Q1685" s="53">
        <v>0</v>
      </c>
      <c r="R1685" s="53">
        <v>0</v>
      </c>
      <c r="S1685" s="53">
        <v>0</v>
      </c>
      <c r="T1685" s="11">
        <f>SUM(C1685:S1685)</f>
        <v>24</v>
      </c>
    </row>
    <row r="1686" spans="1:20" ht="18" customHeight="1">
      <c r="A1686" s="105"/>
      <c r="B1686" s="52" t="s">
        <v>24</v>
      </c>
      <c r="C1686" s="61">
        <v>2</v>
      </c>
      <c r="D1686" s="53">
        <v>1</v>
      </c>
      <c r="E1686" s="53">
        <v>5</v>
      </c>
      <c r="F1686" s="53">
        <v>0</v>
      </c>
      <c r="G1686" s="53">
        <v>1</v>
      </c>
      <c r="H1686" s="53">
        <v>1</v>
      </c>
      <c r="I1686" s="53">
        <v>5</v>
      </c>
      <c r="J1686" s="53">
        <v>4</v>
      </c>
      <c r="K1686" s="53">
        <v>4</v>
      </c>
      <c r="L1686" s="53">
        <v>0</v>
      </c>
      <c r="M1686" s="53">
        <v>1</v>
      </c>
      <c r="N1686" s="53">
        <v>0</v>
      </c>
      <c r="O1686" s="53">
        <v>0</v>
      </c>
      <c r="P1686" s="53">
        <v>3</v>
      </c>
      <c r="Q1686" s="53">
        <v>0</v>
      </c>
      <c r="R1686" s="53">
        <v>0</v>
      </c>
      <c r="S1686" s="53">
        <v>0</v>
      </c>
      <c r="T1686" s="11">
        <f>SUM(C1686:S1686)</f>
        <v>27</v>
      </c>
    </row>
    <row r="1687" spans="1:20" ht="18" customHeight="1">
      <c r="A1687" s="105"/>
      <c r="B1687" s="52" t="s">
        <v>25</v>
      </c>
      <c r="C1687" s="53">
        <v>0</v>
      </c>
      <c r="D1687" s="53">
        <v>0</v>
      </c>
      <c r="E1687" s="53">
        <v>0</v>
      </c>
      <c r="F1687" s="53">
        <v>0</v>
      </c>
      <c r="G1687" s="53">
        <v>0</v>
      </c>
      <c r="H1687" s="53">
        <v>0</v>
      </c>
      <c r="I1687" s="53">
        <v>0</v>
      </c>
      <c r="J1687" s="53">
        <v>1</v>
      </c>
      <c r="K1687" s="53">
        <v>0</v>
      </c>
      <c r="L1687" s="53">
        <v>0</v>
      </c>
      <c r="M1687" s="53">
        <v>0</v>
      </c>
      <c r="N1687" s="53">
        <v>0</v>
      </c>
      <c r="O1687" s="53">
        <v>0</v>
      </c>
      <c r="P1687" s="53">
        <v>0</v>
      </c>
      <c r="Q1687" s="53">
        <v>0</v>
      </c>
      <c r="R1687" s="53">
        <v>0</v>
      </c>
      <c r="S1687" s="53">
        <v>0</v>
      </c>
      <c r="T1687" s="11">
        <f>SUM(C1687:S1687)</f>
        <v>1</v>
      </c>
    </row>
    <row r="1688" spans="1:20" ht="18" customHeight="1">
      <c r="A1688" s="105"/>
      <c r="B1688" s="52" t="s">
        <v>26</v>
      </c>
      <c r="C1688" s="36">
        <f>IF(C1686+C1687&gt;0, C1687/(C1686+C1687), "-")</f>
        <v>0</v>
      </c>
      <c r="D1688" s="36">
        <f t="shared" ref="D1688:T1688" si="575">IF(D1686+D1687&gt;0, D1687/(D1686+D1687), "-")</f>
        <v>0</v>
      </c>
      <c r="E1688" s="36">
        <f t="shared" si="575"/>
        <v>0</v>
      </c>
      <c r="F1688" s="36" t="str">
        <f t="shared" si="575"/>
        <v>-</v>
      </c>
      <c r="G1688" s="36">
        <f t="shared" si="575"/>
        <v>0</v>
      </c>
      <c r="H1688" s="36">
        <f t="shared" si="575"/>
        <v>0</v>
      </c>
      <c r="I1688" s="36">
        <f t="shared" si="575"/>
        <v>0</v>
      </c>
      <c r="J1688" s="36">
        <f t="shared" si="575"/>
        <v>0.2</v>
      </c>
      <c r="K1688" s="36">
        <f t="shared" si="575"/>
        <v>0</v>
      </c>
      <c r="L1688" s="36" t="str">
        <f t="shared" si="575"/>
        <v>-</v>
      </c>
      <c r="M1688" s="36">
        <f t="shared" si="575"/>
        <v>0</v>
      </c>
      <c r="N1688" s="36" t="str">
        <f t="shared" si="575"/>
        <v>-</v>
      </c>
      <c r="O1688" s="36" t="str">
        <f t="shared" si="575"/>
        <v>-</v>
      </c>
      <c r="P1688" s="36">
        <f t="shared" si="575"/>
        <v>0</v>
      </c>
      <c r="Q1688" s="36" t="str">
        <f t="shared" si="575"/>
        <v>-</v>
      </c>
      <c r="R1688" s="36" t="str">
        <f t="shared" si="575"/>
        <v>-</v>
      </c>
      <c r="S1688" s="36" t="str">
        <f t="shared" si="575"/>
        <v>-</v>
      </c>
      <c r="T1688" s="40">
        <f t="shared" si="575"/>
        <v>3.5714285714285712E-2</v>
      </c>
    </row>
    <row r="1689" spans="1:20" ht="18" customHeight="1">
      <c r="A1689" s="105"/>
      <c r="B1689" s="52" t="s">
        <v>22</v>
      </c>
      <c r="C1689" s="53">
        <v>1</v>
      </c>
      <c r="D1689" s="53">
        <v>1</v>
      </c>
      <c r="E1689" s="53">
        <v>5</v>
      </c>
      <c r="F1689" s="54">
        <v>0</v>
      </c>
      <c r="G1689" s="53">
        <v>1</v>
      </c>
      <c r="H1689" s="53">
        <v>1</v>
      </c>
      <c r="I1689" s="53">
        <v>4</v>
      </c>
      <c r="J1689" s="53">
        <v>1</v>
      </c>
      <c r="K1689" s="53">
        <v>4</v>
      </c>
      <c r="L1689" s="53">
        <v>0</v>
      </c>
      <c r="M1689" s="53">
        <v>1</v>
      </c>
      <c r="N1689" s="53">
        <v>0</v>
      </c>
      <c r="O1689" s="53">
        <v>0</v>
      </c>
      <c r="P1689" s="53">
        <v>1</v>
      </c>
      <c r="Q1689" s="53">
        <v>0</v>
      </c>
      <c r="R1689" s="53">
        <v>0</v>
      </c>
      <c r="S1689" s="53">
        <v>0</v>
      </c>
      <c r="T1689" s="11">
        <f>SUM(C1689:S1689)</f>
        <v>20</v>
      </c>
    </row>
    <row r="1690" spans="1:20" ht="18" customHeight="1">
      <c r="A1690" s="105"/>
      <c r="B1690" s="52" t="s">
        <v>23</v>
      </c>
      <c r="C1690" s="37">
        <f>IF(C1689&gt;0,(C1684+C1685)/C1689, "-")</f>
        <v>2</v>
      </c>
      <c r="D1690" s="37">
        <f t="shared" ref="D1690:S1690" si="576">IF(D1689&gt;0,(D1684+D1685)/D1689, "-")</f>
        <v>1</v>
      </c>
      <c r="E1690" s="37">
        <f t="shared" si="576"/>
        <v>1</v>
      </c>
      <c r="F1690" s="37" t="str">
        <f t="shared" si="576"/>
        <v>-</v>
      </c>
      <c r="G1690" s="37">
        <f t="shared" si="576"/>
        <v>1</v>
      </c>
      <c r="H1690" s="37">
        <f t="shared" si="576"/>
        <v>1</v>
      </c>
      <c r="I1690" s="37">
        <f t="shared" si="576"/>
        <v>1.25</v>
      </c>
      <c r="J1690" s="37">
        <f t="shared" si="576"/>
        <v>5</v>
      </c>
      <c r="K1690" s="37">
        <f t="shared" si="576"/>
        <v>1</v>
      </c>
      <c r="L1690" s="37" t="str">
        <f t="shared" si="576"/>
        <v>-</v>
      </c>
      <c r="M1690" s="37">
        <f t="shared" si="576"/>
        <v>1</v>
      </c>
      <c r="N1690" s="37" t="str">
        <f t="shared" si="576"/>
        <v>-</v>
      </c>
      <c r="O1690" s="37" t="str">
        <f t="shared" si="576"/>
        <v>-</v>
      </c>
      <c r="P1690" s="37">
        <f t="shared" si="576"/>
        <v>3</v>
      </c>
      <c r="Q1690" s="37" t="str">
        <f t="shared" si="576"/>
        <v>-</v>
      </c>
      <c r="R1690" s="37" t="str">
        <f t="shared" si="576"/>
        <v>-</v>
      </c>
      <c r="S1690" s="37" t="str">
        <f t="shared" si="576"/>
        <v>-</v>
      </c>
      <c r="T1690" s="44">
        <f>IF(T1689&gt;0,(T1684+T1685)/T1689, "-")</f>
        <v>1.4</v>
      </c>
    </row>
    <row r="1691" spans="1:20" ht="18" customHeight="1">
      <c r="A1691" s="106"/>
      <c r="B1691" s="52" t="s">
        <v>44</v>
      </c>
      <c r="C1691" s="58">
        <v>0</v>
      </c>
      <c r="D1691" s="58">
        <v>1</v>
      </c>
      <c r="E1691" s="58">
        <v>0.2</v>
      </c>
      <c r="F1691" s="57" t="s">
        <v>43</v>
      </c>
      <c r="G1691" s="58">
        <v>1</v>
      </c>
      <c r="H1691" s="58">
        <v>0</v>
      </c>
      <c r="I1691" s="58">
        <v>0.5</v>
      </c>
      <c r="J1691" s="58">
        <v>0</v>
      </c>
      <c r="K1691" s="58">
        <v>0</v>
      </c>
      <c r="L1691" s="57" t="s">
        <v>43</v>
      </c>
      <c r="M1691" s="58">
        <v>1</v>
      </c>
      <c r="N1691" s="57" t="s">
        <v>43</v>
      </c>
      <c r="O1691" s="57" t="s">
        <v>43</v>
      </c>
      <c r="P1691" s="58">
        <v>1</v>
      </c>
      <c r="Q1691" s="57" t="s">
        <v>43</v>
      </c>
      <c r="R1691" s="57" t="s">
        <v>43</v>
      </c>
      <c r="S1691" s="57" t="s">
        <v>43</v>
      </c>
      <c r="T1691" s="59">
        <v>0.35</v>
      </c>
    </row>
    <row r="1692" spans="1:20" ht="18" customHeight="1">
      <c r="A1692" s="104">
        <v>44845</v>
      </c>
      <c r="B1692" s="50" t="s">
        <v>20</v>
      </c>
      <c r="C1692" s="51">
        <v>0</v>
      </c>
      <c r="D1692" s="51">
        <v>0</v>
      </c>
      <c r="E1692" s="51">
        <v>0</v>
      </c>
      <c r="F1692" s="51">
        <v>0</v>
      </c>
      <c r="G1692" s="51">
        <v>0</v>
      </c>
      <c r="H1692" s="51">
        <v>0</v>
      </c>
      <c r="I1692" s="51">
        <v>0</v>
      </c>
      <c r="J1692" s="51">
        <v>2</v>
      </c>
      <c r="K1692" s="51">
        <v>1</v>
      </c>
      <c r="L1692" s="51">
        <v>0</v>
      </c>
      <c r="M1692" s="51">
        <v>1</v>
      </c>
      <c r="N1692" s="51">
        <v>0</v>
      </c>
      <c r="O1692" s="51">
        <v>0</v>
      </c>
      <c r="P1692" s="51">
        <v>0</v>
      </c>
      <c r="Q1692" s="51">
        <v>0</v>
      </c>
      <c r="R1692" s="51">
        <v>0</v>
      </c>
      <c r="S1692" s="51">
        <v>0</v>
      </c>
      <c r="T1692" s="11">
        <f>SUM(C1692:S1692)</f>
        <v>4</v>
      </c>
    </row>
    <row r="1693" spans="1:20" ht="18" customHeight="1">
      <c r="A1693" s="105"/>
      <c r="B1693" s="52" t="s">
        <v>21</v>
      </c>
      <c r="C1693" s="53">
        <v>1</v>
      </c>
      <c r="D1693" s="53">
        <v>3</v>
      </c>
      <c r="E1693" s="53">
        <v>3</v>
      </c>
      <c r="F1693" s="53">
        <v>1</v>
      </c>
      <c r="G1693" s="53">
        <v>4</v>
      </c>
      <c r="H1693" s="53">
        <v>0</v>
      </c>
      <c r="I1693" s="53">
        <v>9</v>
      </c>
      <c r="J1693" s="53">
        <v>3</v>
      </c>
      <c r="K1693" s="53">
        <v>2</v>
      </c>
      <c r="L1693" s="53">
        <v>0</v>
      </c>
      <c r="M1693" s="53">
        <v>2</v>
      </c>
      <c r="N1693" s="53">
        <v>0</v>
      </c>
      <c r="O1693" s="53">
        <v>4</v>
      </c>
      <c r="P1693" s="53">
        <v>1</v>
      </c>
      <c r="Q1693" s="53">
        <v>1</v>
      </c>
      <c r="R1693" s="53">
        <v>0</v>
      </c>
      <c r="S1693" s="53">
        <v>0</v>
      </c>
      <c r="T1693" s="11">
        <f>SUM(C1693:S1693)</f>
        <v>34</v>
      </c>
    </row>
    <row r="1694" spans="1:20" ht="18" customHeight="1">
      <c r="A1694" s="105"/>
      <c r="B1694" s="52" t="s">
        <v>24</v>
      </c>
      <c r="C1694" s="61">
        <v>1</v>
      </c>
      <c r="D1694" s="53">
        <v>3</v>
      </c>
      <c r="E1694" s="53">
        <v>3</v>
      </c>
      <c r="F1694" s="53">
        <v>1</v>
      </c>
      <c r="G1694" s="53">
        <v>4</v>
      </c>
      <c r="H1694" s="53">
        <v>0</v>
      </c>
      <c r="I1694" s="53">
        <v>9</v>
      </c>
      <c r="J1694" s="53">
        <v>5</v>
      </c>
      <c r="K1694" s="53">
        <v>3</v>
      </c>
      <c r="L1694" s="53">
        <v>0</v>
      </c>
      <c r="M1694" s="53">
        <v>3</v>
      </c>
      <c r="N1694" s="53">
        <v>0</v>
      </c>
      <c r="O1694" s="53">
        <v>4</v>
      </c>
      <c r="P1694" s="53">
        <v>1</v>
      </c>
      <c r="Q1694" s="53">
        <v>1</v>
      </c>
      <c r="R1694" s="53">
        <v>0</v>
      </c>
      <c r="S1694" s="53">
        <v>0</v>
      </c>
      <c r="T1694" s="11">
        <f>SUM(C1694:S1694)</f>
        <v>38</v>
      </c>
    </row>
    <row r="1695" spans="1:20" ht="18" customHeight="1">
      <c r="A1695" s="105"/>
      <c r="B1695" s="52" t="s">
        <v>25</v>
      </c>
      <c r="C1695" s="53">
        <v>0</v>
      </c>
      <c r="D1695" s="53">
        <v>0</v>
      </c>
      <c r="E1695" s="53">
        <v>0</v>
      </c>
      <c r="F1695" s="53">
        <v>0</v>
      </c>
      <c r="G1695" s="53">
        <v>0</v>
      </c>
      <c r="H1695" s="53">
        <v>0</v>
      </c>
      <c r="I1695" s="53">
        <v>0</v>
      </c>
      <c r="J1695" s="53">
        <v>0</v>
      </c>
      <c r="K1695" s="53">
        <v>0</v>
      </c>
      <c r="L1695" s="53">
        <v>0</v>
      </c>
      <c r="M1695" s="53">
        <v>0</v>
      </c>
      <c r="N1695" s="53">
        <v>0</v>
      </c>
      <c r="O1695" s="53">
        <v>0</v>
      </c>
      <c r="P1695" s="53">
        <v>0</v>
      </c>
      <c r="Q1695" s="53">
        <v>0</v>
      </c>
      <c r="R1695" s="53">
        <v>0</v>
      </c>
      <c r="S1695" s="53">
        <v>0</v>
      </c>
      <c r="T1695" s="11">
        <f>SUM(C1695:S1695)</f>
        <v>0</v>
      </c>
    </row>
    <row r="1696" spans="1:20" ht="18" customHeight="1">
      <c r="A1696" s="105"/>
      <c r="B1696" s="52" t="s">
        <v>26</v>
      </c>
      <c r="C1696" s="36">
        <f>IF(C1694+C1695&gt;0, C1695/(C1694+C1695), "-")</f>
        <v>0</v>
      </c>
      <c r="D1696" s="36">
        <f t="shared" ref="D1696:T1696" si="577">IF(D1694+D1695&gt;0, D1695/(D1694+D1695), "-")</f>
        <v>0</v>
      </c>
      <c r="E1696" s="36">
        <f t="shared" si="577"/>
        <v>0</v>
      </c>
      <c r="F1696" s="36">
        <f t="shared" si="577"/>
        <v>0</v>
      </c>
      <c r="G1696" s="36">
        <f t="shared" si="577"/>
        <v>0</v>
      </c>
      <c r="H1696" s="36" t="str">
        <f t="shared" si="577"/>
        <v>-</v>
      </c>
      <c r="I1696" s="36">
        <f t="shared" si="577"/>
        <v>0</v>
      </c>
      <c r="J1696" s="36">
        <f t="shared" si="577"/>
        <v>0</v>
      </c>
      <c r="K1696" s="36">
        <f t="shared" si="577"/>
        <v>0</v>
      </c>
      <c r="L1696" s="36" t="str">
        <f t="shared" si="577"/>
        <v>-</v>
      </c>
      <c r="M1696" s="36">
        <f t="shared" si="577"/>
        <v>0</v>
      </c>
      <c r="N1696" s="36" t="str">
        <f t="shared" si="577"/>
        <v>-</v>
      </c>
      <c r="O1696" s="36">
        <f t="shared" si="577"/>
        <v>0</v>
      </c>
      <c r="P1696" s="36">
        <f t="shared" si="577"/>
        <v>0</v>
      </c>
      <c r="Q1696" s="36">
        <f t="shared" si="577"/>
        <v>0</v>
      </c>
      <c r="R1696" s="36" t="str">
        <f t="shared" si="577"/>
        <v>-</v>
      </c>
      <c r="S1696" s="36" t="str">
        <f t="shared" si="577"/>
        <v>-</v>
      </c>
      <c r="T1696" s="40">
        <f t="shared" si="577"/>
        <v>0</v>
      </c>
    </row>
    <row r="1697" spans="1:20" ht="18" customHeight="1">
      <c r="A1697" s="105"/>
      <c r="B1697" s="52" t="s">
        <v>22</v>
      </c>
      <c r="C1697" s="53">
        <v>1</v>
      </c>
      <c r="D1697" s="53">
        <v>1</v>
      </c>
      <c r="E1697" s="53">
        <v>3</v>
      </c>
      <c r="F1697" s="54">
        <v>1</v>
      </c>
      <c r="G1697" s="53">
        <v>3</v>
      </c>
      <c r="H1697" s="53">
        <v>0</v>
      </c>
      <c r="I1697" s="53">
        <v>3</v>
      </c>
      <c r="J1697" s="53">
        <v>1</v>
      </c>
      <c r="K1697" s="53">
        <v>3</v>
      </c>
      <c r="L1697" s="53">
        <v>0</v>
      </c>
      <c r="M1697" s="53">
        <v>2</v>
      </c>
      <c r="N1697" s="53">
        <v>0</v>
      </c>
      <c r="O1697" s="53">
        <v>1</v>
      </c>
      <c r="P1697" s="53">
        <v>1</v>
      </c>
      <c r="Q1697" s="53">
        <v>1</v>
      </c>
      <c r="R1697" s="53">
        <v>0</v>
      </c>
      <c r="S1697" s="53">
        <v>0</v>
      </c>
      <c r="T1697" s="11">
        <f>SUM(C1697:S1697)</f>
        <v>21</v>
      </c>
    </row>
    <row r="1698" spans="1:20" ht="18" customHeight="1">
      <c r="A1698" s="105"/>
      <c r="B1698" s="52" t="s">
        <v>23</v>
      </c>
      <c r="C1698" s="37">
        <f>IF(C1697&gt;0,(C1692+C1693)/C1697, "-")</f>
        <v>1</v>
      </c>
      <c r="D1698" s="37">
        <f t="shared" ref="D1698:S1698" si="578">IF(D1697&gt;0,(D1692+D1693)/D1697, "-")</f>
        <v>3</v>
      </c>
      <c r="E1698" s="37">
        <f t="shared" si="578"/>
        <v>1</v>
      </c>
      <c r="F1698" s="37">
        <f t="shared" si="578"/>
        <v>1</v>
      </c>
      <c r="G1698" s="37">
        <f t="shared" si="578"/>
        <v>1.3333333333333333</v>
      </c>
      <c r="H1698" s="37" t="str">
        <f t="shared" si="578"/>
        <v>-</v>
      </c>
      <c r="I1698" s="37">
        <f t="shared" si="578"/>
        <v>3</v>
      </c>
      <c r="J1698" s="37">
        <f t="shared" si="578"/>
        <v>5</v>
      </c>
      <c r="K1698" s="37">
        <f t="shared" si="578"/>
        <v>1</v>
      </c>
      <c r="L1698" s="37" t="str">
        <f t="shared" si="578"/>
        <v>-</v>
      </c>
      <c r="M1698" s="37">
        <f t="shared" si="578"/>
        <v>1.5</v>
      </c>
      <c r="N1698" s="37" t="str">
        <f t="shared" si="578"/>
        <v>-</v>
      </c>
      <c r="O1698" s="37">
        <f t="shared" si="578"/>
        <v>4</v>
      </c>
      <c r="P1698" s="37">
        <f t="shared" si="578"/>
        <v>1</v>
      </c>
      <c r="Q1698" s="37">
        <f t="shared" si="578"/>
        <v>1</v>
      </c>
      <c r="R1698" s="37" t="str">
        <f t="shared" si="578"/>
        <v>-</v>
      </c>
      <c r="S1698" s="37" t="str">
        <f t="shared" si="578"/>
        <v>-</v>
      </c>
      <c r="T1698" s="44">
        <f>IF(T1697&gt;0,(T1692+T1693)/T1697, "-")</f>
        <v>1.8095238095238095</v>
      </c>
    </row>
    <row r="1699" spans="1:20" ht="18" customHeight="1">
      <c r="A1699" s="106"/>
      <c r="B1699" s="52" t="s">
        <v>44</v>
      </c>
      <c r="C1699" s="58">
        <v>1</v>
      </c>
      <c r="D1699" s="58">
        <v>1</v>
      </c>
      <c r="E1699" s="58">
        <v>0.66669999999999996</v>
      </c>
      <c r="F1699" s="58">
        <v>0</v>
      </c>
      <c r="G1699" s="58">
        <v>0.33329999999999999</v>
      </c>
      <c r="H1699" s="57" t="s">
        <v>43</v>
      </c>
      <c r="I1699" s="58">
        <v>0.66669999999999996</v>
      </c>
      <c r="J1699" s="58">
        <v>1</v>
      </c>
      <c r="K1699" s="58">
        <v>0.33329999999999999</v>
      </c>
      <c r="L1699" s="57" t="s">
        <v>43</v>
      </c>
      <c r="M1699" s="58">
        <v>0</v>
      </c>
      <c r="N1699" s="57" t="s">
        <v>43</v>
      </c>
      <c r="O1699" s="58">
        <v>1</v>
      </c>
      <c r="P1699" s="58">
        <v>0</v>
      </c>
      <c r="Q1699" s="58">
        <v>1</v>
      </c>
      <c r="R1699" s="57" t="s">
        <v>43</v>
      </c>
      <c r="S1699" s="57" t="s">
        <v>43</v>
      </c>
      <c r="T1699" s="59">
        <v>0.52380000000000004</v>
      </c>
    </row>
    <row r="1700" spans="1:20" ht="18" customHeight="1">
      <c r="A1700" s="104">
        <v>44846</v>
      </c>
      <c r="B1700" s="50" t="s">
        <v>20</v>
      </c>
      <c r="C1700" s="51">
        <v>0</v>
      </c>
      <c r="D1700" s="51">
        <v>0</v>
      </c>
      <c r="E1700" s="51">
        <v>0</v>
      </c>
      <c r="F1700" s="51">
        <v>0</v>
      </c>
      <c r="G1700" s="51">
        <v>0</v>
      </c>
      <c r="H1700" s="51">
        <v>0</v>
      </c>
      <c r="I1700" s="51">
        <v>0</v>
      </c>
      <c r="J1700" s="51">
        <v>0</v>
      </c>
      <c r="K1700" s="51">
        <v>1</v>
      </c>
      <c r="L1700" s="51">
        <v>0</v>
      </c>
      <c r="M1700" s="51">
        <v>0</v>
      </c>
      <c r="N1700" s="51">
        <v>1</v>
      </c>
      <c r="O1700" s="51">
        <v>0</v>
      </c>
      <c r="P1700" s="51">
        <v>1</v>
      </c>
      <c r="Q1700" s="51">
        <v>0</v>
      </c>
      <c r="R1700" s="51">
        <v>0</v>
      </c>
      <c r="S1700" s="51">
        <v>0</v>
      </c>
      <c r="T1700" s="11">
        <f>SUM(C1700:S1700)</f>
        <v>3</v>
      </c>
    </row>
    <row r="1701" spans="1:20" ht="18" customHeight="1">
      <c r="A1701" s="105"/>
      <c r="B1701" s="52" t="s">
        <v>21</v>
      </c>
      <c r="C1701" s="53">
        <v>2</v>
      </c>
      <c r="D1701" s="53">
        <v>2</v>
      </c>
      <c r="E1701" s="53">
        <v>3</v>
      </c>
      <c r="F1701" s="53">
        <v>4</v>
      </c>
      <c r="G1701" s="53">
        <v>4</v>
      </c>
      <c r="H1701" s="53">
        <v>0</v>
      </c>
      <c r="I1701" s="53">
        <v>10</v>
      </c>
      <c r="J1701" s="53">
        <v>4</v>
      </c>
      <c r="K1701" s="53">
        <v>4</v>
      </c>
      <c r="L1701" s="53">
        <v>1</v>
      </c>
      <c r="M1701" s="53">
        <v>5</v>
      </c>
      <c r="N1701" s="53">
        <v>2</v>
      </c>
      <c r="O1701" s="53">
        <v>2</v>
      </c>
      <c r="P1701" s="53">
        <v>1</v>
      </c>
      <c r="Q1701" s="53">
        <v>0</v>
      </c>
      <c r="R1701" s="53">
        <v>0</v>
      </c>
      <c r="S1701" s="53">
        <v>0</v>
      </c>
      <c r="T1701" s="11">
        <f>SUM(C1701:S1701)</f>
        <v>44</v>
      </c>
    </row>
    <row r="1702" spans="1:20" ht="18" customHeight="1">
      <c r="A1702" s="105"/>
      <c r="B1702" s="52" t="s">
        <v>24</v>
      </c>
      <c r="C1702" s="53">
        <v>2</v>
      </c>
      <c r="D1702" s="53">
        <v>2</v>
      </c>
      <c r="E1702" s="53">
        <v>3</v>
      </c>
      <c r="F1702" s="53">
        <v>4</v>
      </c>
      <c r="G1702" s="53">
        <v>4</v>
      </c>
      <c r="H1702" s="53">
        <v>0</v>
      </c>
      <c r="I1702" s="53">
        <v>10</v>
      </c>
      <c r="J1702" s="53">
        <v>4</v>
      </c>
      <c r="K1702" s="53">
        <v>4</v>
      </c>
      <c r="L1702" s="53">
        <v>1</v>
      </c>
      <c r="M1702" s="53">
        <v>5</v>
      </c>
      <c r="N1702" s="53">
        <v>2</v>
      </c>
      <c r="O1702" s="53">
        <v>2</v>
      </c>
      <c r="P1702" s="53">
        <v>2</v>
      </c>
      <c r="Q1702" s="53">
        <v>0</v>
      </c>
      <c r="R1702" s="53">
        <v>0</v>
      </c>
      <c r="S1702" s="53">
        <v>0</v>
      </c>
      <c r="T1702" s="11">
        <f>SUM(C1702:S1702)</f>
        <v>45</v>
      </c>
    </row>
    <row r="1703" spans="1:20" ht="18" customHeight="1">
      <c r="A1703" s="105"/>
      <c r="B1703" s="52" t="s">
        <v>25</v>
      </c>
      <c r="C1703" s="53">
        <v>0</v>
      </c>
      <c r="D1703" s="53">
        <v>0</v>
      </c>
      <c r="E1703" s="53">
        <v>0</v>
      </c>
      <c r="F1703" s="53">
        <v>0</v>
      </c>
      <c r="G1703" s="53">
        <v>0</v>
      </c>
      <c r="H1703" s="53">
        <v>0</v>
      </c>
      <c r="I1703" s="53">
        <v>0</v>
      </c>
      <c r="J1703" s="53">
        <v>0</v>
      </c>
      <c r="K1703" s="53">
        <v>1</v>
      </c>
      <c r="L1703" s="53">
        <v>0</v>
      </c>
      <c r="M1703" s="53">
        <v>0</v>
      </c>
      <c r="N1703" s="53">
        <v>1</v>
      </c>
      <c r="O1703" s="53">
        <v>0</v>
      </c>
      <c r="P1703" s="53">
        <v>0</v>
      </c>
      <c r="Q1703" s="53">
        <v>0</v>
      </c>
      <c r="R1703" s="53">
        <v>0</v>
      </c>
      <c r="S1703" s="53">
        <v>0</v>
      </c>
      <c r="T1703" s="11">
        <f>SUM(C1703:S1703)</f>
        <v>2</v>
      </c>
    </row>
    <row r="1704" spans="1:20" ht="18" customHeight="1">
      <c r="A1704" s="105"/>
      <c r="B1704" s="52" t="s">
        <v>26</v>
      </c>
      <c r="C1704" s="36">
        <f>IF(C1702+C1703&gt;0, C1703/(C1702+C1703), "-")</f>
        <v>0</v>
      </c>
      <c r="D1704" s="36">
        <f t="shared" ref="D1704:T1704" si="579">IF(D1702+D1703&gt;0, D1703/(D1702+D1703), "-")</f>
        <v>0</v>
      </c>
      <c r="E1704" s="36">
        <f t="shared" si="579"/>
        <v>0</v>
      </c>
      <c r="F1704" s="36">
        <f t="shared" si="579"/>
        <v>0</v>
      </c>
      <c r="G1704" s="36">
        <f t="shared" si="579"/>
        <v>0</v>
      </c>
      <c r="H1704" s="36" t="str">
        <f t="shared" si="579"/>
        <v>-</v>
      </c>
      <c r="I1704" s="36">
        <f t="shared" si="579"/>
        <v>0</v>
      </c>
      <c r="J1704" s="36">
        <f t="shared" si="579"/>
        <v>0</v>
      </c>
      <c r="K1704" s="36">
        <f t="shared" si="579"/>
        <v>0.2</v>
      </c>
      <c r="L1704" s="36">
        <f t="shared" si="579"/>
        <v>0</v>
      </c>
      <c r="M1704" s="36">
        <f t="shared" si="579"/>
        <v>0</v>
      </c>
      <c r="N1704" s="36">
        <f t="shared" si="579"/>
        <v>0.33333333333333331</v>
      </c>
      <c r="O1704" s="36">
        <f t="shared" si="579"/>
        <v>0</v>
      </c>
      <c r="P1704" s="36">
        <f t="shared" si="579"/>
        <v>0</v>
      </c>
      <c r="Q1704" s="36" t="str">
        <f t="shared" si="579"/>
        <v>-</v>
      </c>
      <c r="R1704" s="36" t="str">
        <f t="shared" si="579"/>
        <v>-</v>
      </c>
      <c r="S1704" s="36" t="str">
        <f t="shared" si="579"/>
        <v>-</v>
      </c>
      <c r="T1704" s="40">
        <f t="shared" si="579"/>
        <v>4.2553191489361701E-2</v>
      </c>
    </row>
    <row r="1705" spans="1:20" ht="18" customHeight="1">
      <c r="A1705" s="105"/>
      <c r="B1705" s="52" t="s">
        <v>22</v>
      </c>
      <c r="C1705" s="53">
        <v>1</v>
      </c>
      <c r="D1705" s="53">
        <v>1</v>
      </c>
      <c r="E1705" s="53">
        <v>3</v>
      </c>
      <c r="F1705" s="54">
        <v>3</v>
      </c>
      <c r="G1705" s="53">
        <v>4</v>
      </c>
      <c r="H1705" s="53">
        <v>0</v>
      </c>
      <c r="I1705" s="53">
        <v>3</v>
      </c>
      <c r="J1705" s="53">
        <v>1</v>
      </c>
      <c r="K1705" s="53">
        <v>4</v>
      </c>
      <c r="L1705" s="53">
        <v>1</v>
      </c>
      <c r="M1705" s="53">
        <v>3</v>
      </c>
      <c r="N1705" s="53">
        <v>3</v>
      </c>
      <c r="O1705" s="53">
        <v>1</v>
      </c>
      <c r="P1705" s="53">
        <v>1</v>
      </c>
      <c r="Q1705" s="53">
        <v>0</v>
      </c>
      <c r="R1705" s="53">
        <v>0</v>
      </c>
      <c r="S1705" s="53">
        <v>0</v>
      </c>
      <c r="T1705" s="11">
        <f>SUM(C1705:S1705)</f>
        <v>29</v>
      </c>
    </row>
    <row r="1706" spans="1:20" ht="18" customHeight="1">
      <c r="A1706" s="105"/>
      <c r="B1706" s="52" t="s">
        <v>23</v>
      </c>
      <c r="C1706" s="37">
        <f>IF(C1705&gt;0,(C1700+C1701)/C1705, "-")</f>
        <v>2</v>
      </c>
      <c r="D1706" s="37">
        <f t="shared" ref="D1706:S1706" si="580">IF(D1705&gt;0,(D1700+D1701)/D1705, "-")</f>
        <v>2</v>
      </c>
      <c r="E1706" s="37">
        <f t="shared" si="580"/>
        <v>1</v>
      </c>
      <c r="F1706" s="37">
        <f t="shared" si="580"/>
        <v>1.3333333333333333</v>
      </c>
      <c r="G1706" s="37">
        <f t="shared" si="580"/>
        <v>1</v>
      </c>
      <c r="H1706" s="37" t="str">
        <f t="shared" si="580"/>
        <v>-</v>
      </c>
      <c r="I1706" s="37">
        <f t="shared" si="580"/>
        <v>3.3333333333333335</v>
      </c>
      <c r="J1706" s="37">
        <f t="shared" si="580"/>
        <v>4</v>
      </c>
      <c r="K1706" s="37">
        <f t="shared" si="580"/>
        <v>1.25</v>
      </c>
      <c r="L1706" s="37">
        <f t="shared" si="580"/>
        <v>1</v>
      </c>
      <c r="M1706" s="37">
        <f t="shared" si="580"/>
        <v>1.6666666666666667</v>
      </c>
      <c r="N1706" s="37">
        <f t="shared" si="580"/>
        <v>1</v>
      </c>
      <c r="O1706" s="37">
        <f t="shared" si="580"/>
        <v>2</v>
      </c>
      <c r="P1706" s="37">
        <f t="shared" si="580"/>
        <v>2</v>
      </c>
      <c r="Q1706" s="37" t="str">
        <f t="shared" si="580"/>
        <v>-</v>
      </c>
      <c r="R1706" s="37" t="str">
        <f t="shared" si="580"/>
        <v>-</v>
      </c>
      <c r="S1706" s="37" t="str">
        <f t="shared" si="580"/>
        <v>-</v>
      </c>
      <c r="T1706" s="44">
        <f>IF(T1705&gt;0,(T1700+T1701)/T1705, "-")</f>
        <v>1.6206896551724137</v>
      </c>
    </row>
    <row r="1707" spans="1:20" ht="18" customHeight="1">
      <c r="A1707" s="106"/>
      <c r="B1707" s="52" t="s">
        <v>44</v>
      </c>
      <c r="C1707" s="58">
        <v>1</v>
      </c>
      <c r="D1707" s="58">
        <v>1</v>
      </c>
      <c r="E1707" s="58">
        <v>0.33329999999999999</v>
      </c>
      <c r="F1707" s="58">
        <v>0.66669999999999996</v>
      </c>
      <c r="G1707" s="58">
        <v>0</v>
      </c>
      <c r="H1707" s="57" t="s">
        <v>43</v>
      </c>
      <c r="I1707" s="58">
        <v>0.66669999999999996</v>
      </c>
      <c r="J1707" s="58">
        <v>0</v>
      </c>
      <c r="K1707" s="58">
        <v>0.25</v>
      </c>
      <c r="L1707" s="58">
        <v>0</v>
      </c>
      <c r="M1707" s="58">
        <v>0</v>
      </c>
      <c r="N1707" s="58">
        <v>0</v>
      </c>
      <c r="O1707" s="58">
        <v>1</v>
      </c>
      <c r="P1707" s="58">
        <v>1</v>
      </c>
      <c r="Q1707" s="57" t="s">
        <v>43</v>
      </c>
      <c r="R1707" s="57" t="s">
        <v>43</v>
      </c>
      <c r="S1707" s="57" t="s">
        <v>43</v>
      </c>
      <c r="T1707" s="59">
        <v>0.3448</v>
      </c>
    </row>
    <row r="1708" spans="1:20" ht="18" customHeight="1">
      <c r="A1708" s="104">
        <v>44847</v>
      </c>
      <c r="B1708" s="50" t="s">
        <v>20</v>
      </c>
      <c r="C1708" s="51">
        <v>0</v>
      </c>
      <c r="D1708" s="51">
        <v>0</v>
      </c>
      <c r="E1708" s="51">
        <v>0</v>
      </c>
      <c r="F1708" s="51">
        <v>0</v>
      </c>
      <c r="G1708" s="51">
        <v>0</v>
      </c>
      <c r="H1708" s="51">
        <v>0</v>
      </c>
      <c r="I1708" s="51">
        <v>0</v>
      </c>
      <c r="J1708" s="51">
        <v>1</v>
      </c>
      <c r="K1708" s="51">
        <v>0</v>
      </c>
      <c r="L1708" s="51">
        <v>0</v>
      </c>
      <c r="M1708" s="51">
        <v>0</v>
      </c>
      <c r="N1708" s="51">
        <v>0</v>
      </c>
      <c r="O1708" s="51">
        <v>1</v>
      </c>
      <c r="P1708" s="51">
        <v>0</v>
      </c>
      <c r="Q1708" s="51">
        <v>0</v>
      </c>
      <c r="R1708" s="51">
        <v>0</v>
      </c>
      <c r="S1708" s="51">
        <v>0</v>
      </c>
      <c r="T1708" s="11">
        <f>SUM(C1708:S1708)</f>
        <v>2</v>
      </c>
    </row>
    <row r="1709" spans="1:20" ht="18" customHeight="1">
      <c r="A1709" s="105"/>
      <c r="B1709" s="52" t="s">
        <v>21</v>
      </c>
      <c r="C1709" s="53">
        <v>1</v>
      </c>
      <c r="D1709" s="53">
        <v>1</v>
      </c>
      <c r="E1709" s="53">
        <v>4</v>
      </c>
      <c r="F1709" s="53">
        <v>2</v>
      </c>
      <c r="G1709" s="53">
        <v>7</v>
      </c>
      <c r="H1709" s="53">
        <v>1</v>
      </c>
      <c r="I1709" s="53">
        <v>8</v>
      </c>
      <c r="J1709" s="53">
        <v>7</v>
      </c>
      <c r="K1709" s="53">
        <v>5</v>
      </c>
      <c r="L1709" s="53">
        <v>4</v>
      </c>
      <c r="M1709" s="53">
        <v>3</v>
      </c>
      <c r="N1709" s="53">
        <v>0</v>
      </c>
      <c r="O1709" s="53">
        <v>3</v>
      </c>
      <c r="P1709" s="53">
        <v>0</v>
      </c>
      <c r="Q1709" s="53">
        <v>0</v>
      </c>
      <c r="R1709" s="53">
        <v>1</v>
      </c>
      <c r="S1709" s="53">
        <v>0</v>
      </c>
      <c r="T1709" s="11">
        <f>SUM(C1709:S1709)</f>
        <v>47</v>
      </c>
    </row>
    <row r="1710" spans="1:20" ht="18" customHeight="1">
      <c r="A1710" s="105"/>
      <c r="B1710" s="52" t="s">
        <v>24</v>
      </c>
      <c r="C1710" s="53">
        <v>1</v>
      </c>
      <c r="D1710" s="53">
        <v>1</v>
      </c>
      <c r="E1710" s="53">
        <v>4</v>
      </c>
      <c r="F1710" s="53">
        <v>2</v>
      </c>
      <c r="G1710" s="53">
        <v>7</v>
      </c>
      <c r="H1710" s="53">
        <v>1</v>
      </c>
      <c r="I1710" s="53">
        <v>8</v>
      </c>
      <c r="J1710" s="53">
        <v>8</v>
      </c>
      <c r="K1710" s="53">
        <v>4</v>
      </c>
      <c r="L1710" s="53">
        <v>4</v>
      </c>
      <c r="M1710" s="53">
        <v>3</v>
      </c>
      <c r="N1710" s="53">
        <v>0</v>
      </c>
      <c r="O1710" s="53">
        <v>4</v>
      </c>
      <c r="P1710" s="53">
        <v>0</v>
      </c>
      <c r="Q1710" s="53">
        <v>0</v>
      </c>
      <c r="R1710" s="53">
        <v>0</v>
      </c>
      <c r="S1710" s="53">
        <v>0</v>
      </c>
      <c r="T1710" s="11">
        <f>SUM(C1710:S1710)</f>
        <v>47</v>
      </c>
    </row>
    <row r="1711" spans="1:20" ht="18" customHeight="1">
      <c r="A1711" s="105"/>
      <c r="B1711" s="52" t="s">
        <v>25</v>
      </c>
      <c r="C1711" s="53">
        <v>0</v>
      </c>
      <c r="D1711" s="53">
        <v>0</v>
      </c>
      <c r="E1711" s="53">
        <v>0</v>
      </c>
      <c r="F1711" s="53">
        <v>0</v>
      </c>
      <c r="G1711" s="53">
        <v>0</v>
      </c>
      <c r="H1711" s="53">
        <v>0</v>
      </c>
      <c r="I1711" s="53">
        <v>0</v>
      </c>
      <c r="J1711" s="53">
        <v>0</v>
      </c>
      <c r="K1711" s="53">
        <v>1</v>
      </c>
      <c r="L1711" s="53">
        <v>0</v>
      </c>
      <c r="M1711" s="53">
        <v>0</v>
      </c>
      <c r="N1711" s="53">
        <v>0</v>
      </c>
      <c r="O1711" s="53">
        <v>0</v>
      </c>
      <c r="P1711" s="53">
        <v>0</v>
      </c>
      <c r="Q1711" s="53">
        <v>0</v>
      </c>
      <c r="R1711" s="53">
        <v>1</v>
      </c>
      <c r="S1711" s="53">
        <v>0</v>
      </c>
      <c r="T1711" s="11">
        <f>SUM(C1711:S1711)</f>
        <v>2</v>
      </c>
    </row>
    <row r="1712" spans="1:20" ht="18" customHeight="1">
      <c r="A1712" s="105"/>
      <c r="B1712" s="52" t="s">
        <v>26</v>
      </c>
      <c r="C1712" s="36">
        <f>IF(C1710+C1711&gt;0, C1711/(C1710+C1711), "-")</f>
        <v>0</v>
      </c>
      <c r="D1712" s="36">
        <f t="shared" ref="D1712:T1712" si="581">IF(D1710+D1711&gt;0, D1711/(D1710+D1711), "-")</f>
        <v>0</v>
      </c>
      <c r="E1712" s="36">
        <f t="shared" si="581"/>
        <v>0</v>
      </c>
      <c r="F1712" s="36">
        <f t="shared" si="581"/>
        <v>0</v>
      </c>
      <c r="G1712" s="36">
        <f t="shared" si="581"/>
        <v>0</v>
      </c>
      <c r="H1712" s="36">
        <f t="shared" si="581"/>
        <v>0</v>
      </c>
      <c r="I1712" s="36">
        <f t="shared" si="581"/>
        <v>0</v>
      </c>
      <c r="J1712" s="36">
        <f t="shared" si="581"/>
        <v>0</v>
      </c>
      <c r="K1712" s="36">
        <f t="shared" si="581"/>
        <v>0.2</v>
      </c>
      <c r="L1712" s="36">
        <f t="shared" si="581"/>
        <v>0</v>
      </c>
      <c r="M1712" s="36">
        <f t="shared" si="581"/>
        <v>0</v>
      </c>
      <c r="N1712" s="36" t="str">
        <f t="shared" si="581"/>
        <v>-</v>
      </c>
      <c r="O1712" s="36">
        <f t="shared" si="581"/>
        <v>0</v>
      </c>
      <c r="P1712" s="36" t="str">
        <f t="shared" si="581"/>
        <v>-</v>
      </c>
      <c r="Q1712" s="36" t="str">
        <f t="shared" si="581"/>
        <v>-</v>
      </c>
      <c r="R1712" s="36">
        <f t="shared" si="581"/>
        <v>1</v>
      </c>
      <c r="S1712" s="36" t="str">
        <f t="shared" si="581"/>
        <v>-</v>
      </c>
      <c r="T1712" s="40">
        <f t="shared" si="581"/>
        <v>4.0816326530612242E-2</v>
      </c>
    </row>
    <row r="1713" spans="1:20" ht="18" customHeight="1">
      <c r="A1713" s="105"/>
      <c r="B1713" s="52" t="s">
        <v>22</v>
      </c>
      <c r="C1713" s="53">
        <v>1</v>
      </c>
      <c r="D1713" s="53">
        <v>1</v>
      </c>
      <c r="E1713" s="53">
        <v>3</v>
      </c>
      <c r="F1713" s="54">
        <v>2</v>
      </c>
      <c r="G1713" s="53">
        <v>6</v>
      </c>
      <c r="H1713" s="53">
        <v>1</v>
      </c>
      <c r="I1713" s="53">
        <v>3</v>
      </c>
      <c r="J1713" s="53">
        <v>2</v>
      </c>
      <c r="K1713" s="53">
        <v>5</v>
      </c>
      <c r="L1713" s="53">
        <v>2</v>
      </c>
      <c r="M1713" s="53">
        <v>1</v>
      </c>
      <c r="N1713" s="53">
        <v>0</v>
      </c>
      <c r="O1713" s="53">
        <v>4</v>
      </c>
      <c r="P1713" s="53">
        <v>0</v>
      </c>
      <c r="Q1713" s="53">
        <v>0</v>
      </c>
      <c r="R1713" s="53">
        <v>1</v>
      </c>
      <c r="S1713" s="53">
        <v>0</v>
      </c>
      <c r="T1713" s="11">
        <f>SUM(C1713:S1713)</f>
        <v>32</v>
      </c>
    </row>
    <row r="1714" spans="1:20" ht="18" customHeight="1">
      <c r="A1714" s="105"/>
      <c r="B1714" s="52" t="s">
        <v>23</v>
      </c>
      <c r="C1714" s="37">
        <f>IF(C1713&gt;0,(C1708+C1709)/C1713, "-")</f>
        <v>1</v>
      </c>
      <c r="D1714" s="37">
        <f t="shared" ref="D1714:S1714" si="582">IF(D1713&gt;0,(D1708+D1709)/D1713, "-")</f>
        <v>1</v>
      </c>
      <c r="E1714" s="37">
        <f t="shared" si="582"/>
        <v>1.3333333333333333</v>
      </c>
      <c r="F1714" s="37">
        <f t="shared" si="582"/>
        <v>1</v>
      </c>
      <c r="G1714" s="37">
        <f t="shared" si="582"/>
        <v>1.1666666666666667</v>
      </c>
      <c r="H1714" s="37">
        <f t="shared" si="582"/>
        <v>1</v>
      </c>
      <c r="I1714" s="37">
        <f t="shared" si="582"/>
        <v>2.6666666666666665</v>
      </c>
      <c r="J1714" s="37">
        <f t="shared" si="582"/>
        <v>4</v>
      </c>
      <c r="K1714" s="37">
        <f t="shared" si="582"/>
        <v>1</v>
      </c>
      <c r="L1714" s="37">
        <f t="shared" si="582"/>
        <v>2</v>
      </c>
      <c r="M1714" s="37">
        <f t="shared" si="582"/>
        <v>3</v>
      </c>
      <c r="N1714" s="37" t="str">
        <f t="shared" si="582"/>
        <v>-</v>
      </c>
      <c r="O1714" s="37">
        <f t="shared" si="582"/>
        <v>1</v>
      </c>
      <c r="P1714" s="37" t="str">
        <f t="shared" si="582"/>
        <v>-</v>
      </c>
      <c r="Q1714" s="37" t="str">
        <f t="shared" si="582"/>
        <v>-</v>
      </c>
      <c r="R1714" s="37">
        <f t="shared" si="582"/>
        <v>1</v>
      </c>
      <c r="S1714" s="37" t="str">
        <f t="shared" si="582"/>
        <v>-</v>
      </c>
      <c r="T1714" s="44">
        <f>IF(T1713&gt;0,(T1708+T1709)/T1713, "-")</f>
        <v>1.53125</v>
      </c>
    </row>
    <row r="1715" spans="1:20" ht="18" customHeight="1">
      <c r="A1715" s="106"/>
      <c r="B1715" s="52" t="s">
        <v>44</v>
      </c>
      <c r="C1715" s="58">
        <v>0</v>
      </c>
      <c r="D1715" s="58">
        <v>1</v>
      </c>
      <c r="E1715" s="58">
        <v>0.33329999999999999</v>
      </c>
      <c r="F1715" s="58">
        <v>0</v>
      </c>
      <c r="G1715" s="58">
        <v>0.66669999999999996</v>
      </c>
      <c r="H1715" s="58">
        <v>0</v>
      </c>
      <c r="I1715" s="58">
        <v>0.33329999999999999</v>
      </c>
      <c r="J1715" s="58">
        <v>0</v>
      </c>
      <c r="K1715" s="58">
        <v>0.2</v>
      </c>
      <c r="L1715" s="58">
        <v>0.5</v>
      </c>
      <c r="M1715" s="58">
        <v>0</v>
      </c>
      <c r="N1715" s="57" t="s">
        <v>43</v>
      </c>
      <c r="O1715" s="58">
        <v>0</v>
      </c>
      <c r="P1715" s="57" t="s">
        <v>43</v>
      </c>
      <c r="Q1715" s="57" t="s">
        <v>43</v>
      </c>
      <c r="R1715" s="58">
        <v>0</v>
      </c>
      <c r="S1715" s="57" t="s">
        <v>43</v>
      </c>
      <c r="T1715" s="59">
        <v>0.28129999999999999</v>
      </c>
    </row>
    <row r="1716" spans="1:20" ht="18" customHeight="1">
      <c r="A1716" s="104">
        <v>44848</v>
      </c>
      <c r="B1716" s="50" t="s">
        <v>20</v>
      </c>
      <c r="C1716" s="51">
        <v>0</v>
      </c>
      <c r="D1716" s="51">
        <v>0</v>
      </c>
      <c r="E1716" s="51">
        <v>0</v>
      </c>
      <c r="F1716" s="51">
        <v>0</v>
      </c>
      <c r="G1716" s="51">
        <v>0</v>
      </c>
      <c r="H1716" s="51">
        <v>0</v>
      </c>
      <c r="I1716" s="51">
        <v>0</v>
      </c>
      <c r="J1716" s="51">
        <v>2</v>
      </c>
      <c r="K1716" s="51">
        <v>0</v>
      </c>
      <c r="L1716" s="51">
        <v>0</v>
      </c>
      <c r="M1716" s="51">
        <v>0</v>
      </c>
      <c r="N1716" s="51">
        <v>0</v>
      </c>
      <c r="O1716" s="51">
        <v>1</v>
      </c>
      <c r="P1716" s="51">
        <v>1</v>
      </c>
      <c r="Q1716" s="51">
        <v>0</v>
      </c>
      <c r="R1716" s="51">
        <v>0</v>
      </c>
      <c r="S1716" s="51">
        <v>0</v>
      </c>
      <c r="T1716" s="11">
        <f>SUM(C1716:S1716)</f>
        <v>4</v>
      </c>
    </row>
    <row r="1717" spans="1:20" ht="18" customHeight="1">
      <c r="A1717" s="105"/>
      <c r="B1717" s="52" t="s">
        <v>21</v>
      </c>
      <c r="C1717" s="53">
        <v>0</v>
      </c>
      <c r="D1717" s="53">
        <v>1</v>
      </c>
      <c r="E1717" s="53">
        <v>2</v>
      </c>
      <c r="F1717" s="53">
        <v>0</v>
      </c>
      <c r="G1717" s="53">
        <v>1</v>
      </c>
      <c r="H1717" s="53">
        <v>0</v>
      </c>
      <c r="I1717" s="53">
        <v>6</v>
      </c>
      <c r="J1717" s="53">
        <v>6</v>
      </c>
      <c r="K1717" s="53">
        <v>5</v>
      </c>
      <c r="L1717" s="53">
        <v>0</v>
      </c>
      <c r="M1717" s="53">
        <v>0</v>
      </c>
      <c r="N1717" s="53">
        <v>7</v>
      </c>
      <c r="O1717" s="53">
        <v>2</v>
      </c>
      <c r="P1717" s="53">
        <v>7</v>
      </c>
      <c r="Q1717" s="53">
        <v>1</v>
      </c>
      <c r="R1717" s="53">
        <v>0</v>
      </c>
      <c r="S1717" s="53">
        <v>0</v>
      </c>
      <c r="T1717" s="11">
        <f>SUM(C1717:S1717)</f>
        <v>38</v>
      </c>
    </row>
    <row r="1718" spans="1:20" ht="18" customHeight="1">
      <c r="A1718" s="105"/>
      <c r="B1718" s="52" t="s">
        <v>24</v>
      </c>
      <c r="C1718" s="53">
        <v>0</v>
      </c>
      <c r="D1718" s="53">
        <v>1</v>
      </c>
      <c r="E1718" s="53">
        <v>2</v>
      </c>
      <c r="F1718" s="53">
        <v>0</v>
      </c>
      <c r="G1718" s="53">
        <v>1</v>
      </c>
      <c r="H1718" s="53">
        <v>0</v>
      </c>
      <c r="I1718" s="53">
        <v>6</v>
      </c>
      <c r="J1718" s="53">
        <v>8</v>
      </c>
      <c r="K1718" s="53">
        <v>5</v>
      </c>
      <c r="L1718" s="53">
        <v>0</v>
      </c>
      <c r="M1718" s="53">
        <v>0</v>
      </c>
      <c r="N1718" s="53">
        <v>7</v>
      </c>
      <c r="O1718" s="53">
        <v>3</v>
      </c>
      <c r="P1718" s="53">
        <v>6</v>
      </c>
      <c r="Q1718" s="53">
        <v>1</v>
      </c>
      <c r="R1718" s="53">
        <v>0</v>
      </c>
      <c r="S1718" s="53">
        <v>0</v>
      </c>
      <c r="T1718" s="11">
        <f>SUM(C1718:S1718)</f>
        <v>40</v>
      </c>
    </row>
    <row r="1719" spans="1:20" ht="18" customHeight="1">
      <c r="A1719" s="105"/>
      <c r="B1719" s="52" t="s">
        <v>25</v>
      </c>
      <c r="C1719" s="53">
        <v>0</v>
      </c>
      <c r="D1719" s="53">
        <v>0</v>
      </c>
      <c r="E1719" s="53">
        <v>0</v>
      </c>
      <c r="F1719" s="53">
        <v>0</v>
      </c>
      <c r="G1719" s="53">
        <v>0</v>
      </c>
      <c r="H1719" s="53">
        <v>0</v>
      </c>
      <c r="I1719" s="53">
        <v>0</v>
      </c>
      <c r="J1719" s="53">
        <v>0</v>
      </c>
      <c r="K1719" s="53">
        <v>0</v>
      </c>
      <c r="L1719" s="53">
        <v>0</v>
      </c>
      <c r="M1719" s="53">
        <v>0</v>
      </c>
      <c r="N1719" s="53">
        <v>0</v>
      </c>
      <c r="O1719" s="53">
        <v>0</v>
      </c>
      <c r="P1719" s="53">
        <v>2</v>
      </c>
      <c r="Q1719" s="53">
        <v>0</v>
      </c>
      <c r="R1719" s="53">
        <v>0</v>
      </c>
      <c r="S1719" s="53">
        <v>0</v>
      </c>
      <c r="T1719" s="11">
        <f>SUM(C1719:S1719)</f>
        <v>2</v>
      </c>
    </row>
    <row r="1720" spans="1:20" ht="18" customHeight="1">
      <c r="A1720" s="105"/>
      <c r="B1720" s="52" t="s">
        <v>26</v>
      </c>
      <c r="C1720" s="36" t="str">
        <f>IF(C1718+C1719&gt;0, C1719/(C1718+C1719), "-")</f>
        <v>-</v>
      </c>
      <c r="D1720" s="36">
        <f t="shared" ref="D1720:T1720" si="583">IF(D1718+D1719&gt;0, D1719/(D1718+D1719), "-")</f>
        <v>0</v>
      </c>
      <c r="E1720" s="36">
        <f t="shared" si="583"/>
        <v>0</v>
      </c>
      <c r="F1720" s="36" t="str">
        <f t="shared" si="583"/>
        <v>-</v>
      </c>
      <c r="G1720" s="36">
        <f t="shared" si="583"/>
        <v>0</v>
      </c>
      <c r="H1720" s="36" t="str">
        <f t="shared" si="583"/>
        <v>-</v>
      </c>
      <c r="I1720" s="36">
        <f t="shared" si="583"/>
        <v>0</v>
      </c>
      <c r="J1720" s="36">
        <f t="shared" si="583"/>
        <v>0</v>
      </c>
      <c r="K1720" s="36">
        <f t="shared" si="583"/>
        <v>0</v>
      </c>
      <c r="L1720" s="36" t="str">
        <f t="shared" si="583"/>
        <v>-</v>
      </c>
      <c r="M1720" s="36" t="str">
        <f t="shared" si="583"/>
        <v>-</v>
      </c>
      <c r="N1720" s="36">
        <f t="shared" si="583"/>
        <v>0</v>
      </c>
      <c r="O1720" s="36">
        <f t="shared" si="583"/>
        <v>0</v>
      </c>
      <c r="P1720" s="36">
        <f t="shared" si="583"/>
        <v>0.25</v>
      </c>
      <c r="Q1720" s="36">
        <f t="shared" si="583"/>
        <v>0</v>
      </c>
      <c r="R1720" s="36" t="str">
        <f t="shared" si="583"/>
        <v>-</v>
      </c>
      <c r="S1720" s="36" t="str">
        <f t="shared" si="583"/>
        <v>-</v>
      </c>
      <c r="T1720" s="40">
        <f t="shared" si="583"/>
        <v>4.7619047619047616E-2</v>
      </c>
    </row>
    <row r="1721" spans="1:20" ht="18" customHeight="1">
      <c r="A1721" s="105"/>
      <c r="B1721" s="52" t="s">
        <v>22</v>
      </c>
      <c r="C1721" s="53">
        <v>0</v>
      </c>
      <c r="D1721" s="53">
        <v>1</v>
      </c>
      <c r="E1721" s="53">
        <v>1</v>
      </c>
      <c r="F1721" s="54">
        <v>0</v>
      </c>
      <c r="G1721" s="53">
        <v>1</v>
      </c>
      <c r="H1721" s="53">
        <v>0</v>
      </c>
      <c r="I1721" s="53">
        <v>6</v>
      </c>
      <c r="J1721" s="54">
        <v>1</v>
      </c>
      <c r="K1721" s="53">
        <v>4</v>
      </c>
      <c r="L1721" s="53">
        <v>0</v>
      </c>
      <c r="M1721" s="53">
        <v>0</v>
      </c>
      <c r="N1721" s="54">
        <v>6</v>
      </c>
      <c r="O1721" s="53">
        <v>1</v>
      </c>
      <c r="P1721" s="53">
        <v>7</v>
      </c>
      <c r="Q1721" s="53">
        <v>1</v>
      </c>
      <c r="R1721" s="54">
        <v>0</v>
      </c>
      <c r="S1721" s="53">
        <v>0</v>
      </c>
      <c r="T1721" s="11">
        <f>SUM(C1721:S1721)</f>
        <v>29</v>
      </c>
    </row>
    <row r="1722" spans="1:20" ht="18" customHeight="1">
      <c r="A1722" s="105"/>
      <c r="B1722" s="52" t="s">
        <v>23</v>
      </c>
      <c r="C1722" s="37" t="str">
        <f>IF(C1721&gt;0,(C1716+C1717)/C1721, "-")</f>
        <v>-</v>
      </c>
      <c r="D1722" s="37">
        <f t="shared" ref="D1722:S1722" si="584">IF(D1721&gt;0,(D1716+D1717)/D1721, "-")</f>
        <v>1</v>
      </c>
      <c r="E1722" s="37">
        <f t="shared" si="584"/>
        <v>2</v>
      </c>
      <c r="F1722" s="37" t="str">
        <f t="shared" si="584"/>
        <v>-</v>
      </c>
      <c r="G1722" s="37">
        <f t="shared" si="584"/>
        <v>1</v>
      </c>
      <c r="H1722" s="37" t="str">
        <f t="shared" si="584"/>
        <v>-</v>
      </c>
      <c r="I1722" s="37">
        <f t="shared" si="584"/>
        <v>1</v>
      </c>
      <c r="J1722" s="37">
        <f t="shared" si="584"/>
        <v>8</v>
      </c>
      <c r="K1722" s="37">
        <f t="shared" si="584"/>
        <v>1.25</v>
      </c>
      <c r="L1722" s="37" t="str">
        <f t="shared" si="584"/>
        <v>-</v>
      </c>
      <c r="M1722" s="37" t="str">
        <f t="shared" si="584"/>
        <v>-</v>
      </c>
      <c r="N1722" s="37">
        <f t="shared" si="584"/>
        <v>1.1666666666666667</v>
      </c>
      <c r="O1722" s="37">
        <f t="shared" si="584"/>
        <v>3</v>
      </c>
      <c r="P1722" s="37">
        <f t="shared" si="584"/>
        <v>1.1428571428571428</v>
      </c>
      <c r="Q1722" s="37">
        <f t="shared" si="584"/>
        <v>1</v>
      </c>
      <c r="R1722" s="37" t="str">
        <f t="shared" si="584"/>
        <v>-</v>
      </c>
      <c r="S1722" s="37" t="str">
        <f t="shared" si="584"/>
        <v>-</v>
      </c>
      <c r="T1722" s="44">
        <f>IF(T1721&gt;0,(T1716+T1717)/T1721, "-")</f>
        <v>1.4482758620689655</v>
      </c>
    </row>
    <row r="1723" spans="1:20" ht="18" customHeight="1">
      <c r="A1723" s="106"/>
      <c r="B1723" s="52" t="s">
        <v>44</v>
      </c>
      <c r="C1723" s="57" t="s">
        <v>43</v>
      </c>
      <c r="D1723" s="58">
        <v>1</v>
      </c>
      <c r="E1723" s="58">
        <v>1</v>
      </c>
      <c r="F1723" s="57" t="s">
        <v>43</v>
      </c>
      <c r="G1723" s="58">
        <v>1</v>
      </c>
      <c r="H1723" s="57" t="s">
        <v>43</v>
      </c>
      <c r="I1723" s="58">
        <v>0.16669999999999999</v>
      </c>
      <c r="J1723" s="58">
        <v>1</v>
      </c>
      <c r="K1723" s="58">
        <v>0.25</v>
      </c>
      <c r="L1723" s="57" t="s">
        <v>43</v>
      </c>
      <c r="M1723" s="57" t="s">
        <v>43</v>
      </c>
      <c r="N1723" s="58">
        <v>0.5</v>
      </c>
      <c r="O1723" s="58">
        <v>1</v>
      </c>
      <c r="P1723" s="58">
        <v>0.1429</v>
      </c>
      <c r="Q1723" s="58">
        <v>0</v>
      </c>
      <c r="R1723" s="57" t="s">
        <v>43</v>
      </c>
      <c r="S1723" s="57" t="s">
        <v>43</v>
      </c>
      <c r="T1723" s="59">
        <v>0.37930000000000003</v>
      </c>
    </row>
    <row r="1724" spans="1:20" ht="18" customHeight="1">
      <c r="A1724" s="104">
        <v>44849</v>
      </c>
      <c r="B1724" s="50" t="s">
        <v>20</v>
      </c>
      <c r="C1724" s="51">
        <v>0</v>
      </c>
      <c r="D1724" s="51">
        <v>0</v>
      </c>
      <c r="E1724" s="51">
        <v>0</v>
      </c>
      <c r="F1724" s="51">
        <v>0</v>
      </c>
      <c r="G1724" s="51">
        <v>0</v>
      </c>
      <c r="H1724" s="51">
        <v>0</v>
      </c>
      <c r="I1724" s="51">
        <v>0</v>
      </c>
      <c r="J1724" s="51">
        <v>0</v>
      </c>
      <c r="K1724" s="51">
        <v>0</v>
      </c>
      <c r="L1724" s="51">
        <v>0</v>
      </c>
      <c r="M1724" s="51">
        <v>0</v>
      </c>
      <c r="N1724" s="51">
        <v>0</v>
      </c>
      <c r="O1724" s="51">
        <v>0</v>
      </c>
      <c r="P1724" s="51">
        <v>0</v>
      </c>
      <c r="Q1724" s="51">
        <v>0</v>
      </c>
      <c r="R1724" s="51">
        <v>0</v>
      </c>
      <c r="S1724" s="51">
        <v>0</v>
      </c>
      <c r="T1724" s="11">
        <f>SUM(C1724:S1724)</f>
        <v>0</v>
      </c>
    </row>
    <row r="1725" spans="1:20" ht="18" customHeight="1">
      <c r="A1725" s="105"/>
      <c r="B1725" s="52" t="s">
        <v>21</v>
      </c>
      <c r="C1725" s="53">
        <v>1</v>
      </c>
      <c r="D1725" s="53">
        <v>0</v>
      </c>
      <c r="E1725" s="53">
        <v>0</v>
      </c>
      <c r="F1725" s="53">
        <v>1</v>
      </c>
      <c r="G1725" s="53">
        <v>2</v>
      </c>
      <c r="H1725" s="53">
        <v>2</v>
      </c>
      <c r="I1725" s="53">
        <v>2</v>
      </c>
      <c r="J1725" s="53">
        <v>7</v>
      </c>
      <c r="K1725" s="53">
        <v>2</v>
      </c>
      <c r="L1725" s="53">
        <v>0</v>
      </c>
      <c r="M1725" s="53">
        <v>0</v>
      </c>
      <c r="N1725" s="53">
        <v>4</v>
      </c>
      <c r="O1725" s="53">
        <v>0</v>
      </c>
      <c r="P1725" s="53">
        <v>4</v>
      </c>
      <c r="Q1725" s="53"/>
      <c r="R1725" s="53">
        <v>3</v>
      </c>
      <c r="S1725" s="53">
        <v>0</v>
      </c>
      <c r="T1725" s="11">
        <f>SUM(C1725:S1725)</f>
        <v>28</v>
      </c>
    </row>
    <row r="1726" spans="1:20" ht="18" customHeight="1">
      <c r="A1726" s="105"/>
      <c r="B1726" s="52" t="s">
        <v>24</v>
      </c>
      <c r="C1726" s="53">
        <v>1</v>
      </c>
      <c r="D1726" s="53">
        <v>0</v>
      </c>
      <c r="E1726" s="53">
        <v>0</v>
      </c>
      <c r="F1726" s="53">
        <v>1</v>
      </c>
      <c r="G1726" s="53">
        <v>2</v>
      </c>
      <c r="H1726" s="53">
        <v>2</v>
      </c>
      <c r="I1726" s="53">
        <v>2</v>
      </c>
      <c r="J1726" s="53">
        <v>7</v>
      </c>
      <c r="K1726" s="53">
        <v>2</v>
      </c>
      <c r="L1726" s="53">
        <v>0</v>
      </c>
      <c r="M1726" s="53">
        <v>0</v>
      </c>
      <c r="N1726" s="53">
        <v>4</v>
      </c>
      <c r="O1726" s="53">
        <v>0</v>
      </c>
      <c r="P1726" s="53">
        <v>4</v>
      </c>
      <c r="Q1726" s="53">
        <v>0</v>
      </c>
      <c r="R1726" s="53">
        <v>3</v>
      </c>
      <c r="S1726" s="53">
        <v>0</v>
      </c>
      <c r="T1726" s="11">
        <f>SUM(C1726:S1726)</f>
        <v>28</v>
      </c>
    </row>
    <row r="1727" spans="1:20" ht="18" customHeight="1">
      <c r="A1727" s="105"/>
      <c r="B1727" s="52" t="s">
        <v>25</v>
      </c>
      <c r="C1727" s="53">
        <v>0</v>
      </c>
      <c r="D1727" s="53">
        <v>0</v>
      </c>
      <c r="E1727" s="53">
        <v>0</v>
      </c>
      <c r="F1727" s="53">
        <v>0</v>
      </c>
      <c r="G1727" s="53">
        <v>0</v>
      </c>
      <c r="H1727" s="53">
        <v>0</v>
      </c>
      <c r="I1727" s="53">
        <v>0</v>
      </c>
      <c r="J1727" s="53">
        <v>0</v>
      </c>
      <c r="K1727" s="53">
        <v>0</v>
      </c>
      <c r="L1727" s="53">
        <v>0</v>
      </c>
      <c r="M1727" s="53">
        <v>0</v>
      </c>
      <c r="N1727" s="53">
        <v>0</v>
      </c>
      <c r="O1727" s="53">
        <v>0</v>
      </c>
      <c r="P1727" s="53">
        <v>0</v>
      </c>
      <c r="Q1727" s="53">
        <v>0</v>
      </c>
      <c r="R1727" s="53">
        <v>0</v>
      </c>
      <c r="S1727" s="53">
        <v>0</v>
      </c>
      <c r="T1727" s="11">
        <f>SUM(C1727:S1727)</f>
        <v>0</v>
      </c>
    </row>
    <row r="1728" spans="1:20" ht="18" customHeight="1">
      <c r="A1728" s="105"/>
      <c r="B1728" s="52" t="s">
        <v>26</v>
      </c>
      <c r="C1728" s="36">
        <f>IF(C1726+C1727&gt;0, C1727/(C1726+C1727), "-")</f>
        <v>0</v>
      </c>
      <c r="D1728" s="36" t="str">
        <f t="shared" ref="D1728:T1728" si="585">IF(D1726+D1727&gt;0, D1727/(D1726+D1727), "-")</f>
        <v>-</v>
      </c>
      <c r="E1728" s="36" t="str">
        <f t="shared" si="585"/>
        <v>-</v>
      </c>
      <c r="F1728" s="36">
        <f t="shared" si="585"/>
        <v>0</v>
      </c>
      <c r="G1728" s="36">
        <f t="shared" si="585"/>
        <v>0</v>
      </c>
      <c r="H1728" s="36">
        <f t="shared" si="585"/>
        <v>0</v>
      </c>
      <c r="I1728" s="36">
        <f t="shared" si="585"/>
        <v>0</v>
      </c>
      <c r="J1728" s="36">
        <f t="shared" si="585"/>
        <v>0</v>
      </c>
      <c r="K1728" s="36">
        <f t="shared" si="585"/>
        <v>0</v>
      </c>
      <c r="L1728" s="36" t="str">
        <f t="shared" si="585"/>
        <v>-</v>
      </c>
      <c r="M1728" s="36" t="str">
        <f t="shared" si="585"/>
        <v>-</v>
      </c>
      <c r="N1728" s="36">
        <f t="shared" si="585"/>
        <v>0</v>
      </c>
      <c r="O1728" s="36" t="str">
        <f t="shared" si="585"/>
        <v>-</v>
      </c>
      <c r="P1728" s="36">
        <f t="shared" si="585"/>
        <v>0</v>
      </c>
      <c r="Q1728" s="36" t="str">
        <f t="shared" si="585"/>
        <v>-</v>
      </c>
      <c r="R1728" s="36">
        <f t="shared" si="585"/>
        <v>0</v>
      </c>
      <c r="S1728" s="36" t="str">
        <f t="shared" si="585"/>
        <v>-</v>
      </c>
      <c r="T1728" s="40">
        <f t="shared" si="585"/>
        <v>0</v>
      </c>
    </row>
    <row r="1729" spans="1:20" ht="18" customHeight="1">
      <c r="A1729" s="105"/>
      <c r="B1729" s="52" t="s">
        <v>22</v>
      </c>
      <c r="C1729" s="53">
        <v>1</v>
      </c>
      <c r="D1729" s="53">
        <v>0</v>
      </c>
      <c r="E1729" s="53">
        <v>0</v>
      </c>
      <c r="F1729" s="54">
        <v>1</v>
      </c>
      <c r="G1729" s="53">
        <v>1</v>
      </c>
      <c r="H1729" s="53">
        <v>1</v>
      </c>
      <c r="I1729" s="53">
        <v>2</v>
      </c>
      <c r="J1729" s="54">
        <v>1</v>
      </c>
      <c r="K1729" s="53">
        <v>2</v>
      </c>
      <c r="L1729" s="53">
        <v>0</v>
      </c>
      <c r="M1729" s="53">
        <v>0</v>
      </c>
      <c r="N1729" s="54">
        <v>3</v>
      </c>
      <c r="O1729" s="53">
        <v>0</v>
      </c>
      <c r="P1729" s="53">
        <v>3</v>
      </c>
      <c r="Q1729" s="53">
        <v>0</v>
      </c>
      <c r="R1729" s="54">
        <v>1</v>
      </c>
      <c r="S1729" s="53">
        <v>0</v>
      </c>
      <c r="T1729" s="11">
        <f>SUM(C1729:S1729)</f>
        <v>16</v>
      </c>
    </row>
    <row r="1730" spans="1:20" ht="18" customHeight="1">
      <c r="A1730" s="105"/>
      <c r="B1730" s="52" t="s">
        <v>23</v>
      </c>
      <c r="C1730" s="37">
        <f>IF(C1729&gt;0,(C1724+C1725)/C1729, "-")</f>
        <v>1</v>
      </c>
      <c r="D1730" s="37" t="str">
        <f t="shared" ref="D1730:S1730" si="586">IF(D1729&gt;0,(D1724+D1725)/D1729, "-")</f>
        <v>-</v>
      </c>
      <c r="E1730" s="37" t="str">
        <f t="shared" si="586"/>
        <v>-</v>
      </c>
      <c r="F1730" s="37">
        <f t="shared" si="586"/>
        <v>1</v>
      </c>
      <c r="G1730" s="37">
        <f t="shared" si="586"/>
        <v>2</v>
      </c>
      <c r="H1730" s="37">
        <f t="shared" si="586"/>
        <v>2</v>
      </c>
      <c r="I1730" s="37">
        <f t="shared" si="586"/>
        <v>1</v>
      </c>
      <c r="J1730" s="37">
        <f t="shared" si="586"/>
        <v>7</v>
      </c>
      <c r="K1730" s="37">
        <f t="shared" si="586"/>
        <v>1</v>
      </c>
      <c r="L1730" s="37" t="str">
        <f t="shared" si="586"/>
        <v>-</v>
      </c>
      <c r="M1730" s="37" t="str">
        <f t="shared" si="586"/>
        <v>-</v>
      </c>
      <c r="N1730" s="37">
        <f t="shared" si="586"/>
        <v>1.3333333333333333</v>
      </c>
      <c r="O1730" s="37" t="str">
        <f t="shared" si="586"/>
        <v>-</v>
      </c>
      <c r="P1730" s="37">
        <f t="shared" si="586"/>
        <v>1.3333333333333333</v>
      </c>
      <c r="Q1730" s="37" t="str">
        <f t="shared" si="586"/>
        <v>-</v>
      </c>
      <c r="R1730" s="37">
        <f t="shared" si="586"/>
        <v>3</v>
      </c>
      <c r="S1730" s="37" t="str">
        <f t="shared" si="586"/>
        <v>-</v>
      </c>
      <c r="T1730" s="44">
        <f>IF(T1729&gt;0,(T1724+T1725)/T1729, "-")</f>
        <v>1.75</v>
      </c>
    </row>
    <row r="1731" spans="1:20" ht="18" customHeight="1">
      <c r="A1731" s="106"/>
      <c r="B1731" s="52" t="s">
        <v>44</v>
      </c>
      <c r="C1731" s="58">
        <v>1</v>
      </c>
      <c r="D1731" s="57" t="s">
        <v>43</v>
      </c>
      <c r="E1731" s="57" t="s">
        <v>43</v>
      </c>
      <c r="F1731" s="58">
        <v>1</v>
      </c>
      <c r="G1731" s="58">
        <v>1</v>
      </c>
      <c r="H1731" s="58">
        <v>0</v>
      </c>
      <c r="I1731" s="58">
        <v>0.5</v>
      </c>
      <c r="J1731" s="58">
        <v>1</v>
      </c>
      <c r="K1731" s="58">
        <v>1</v>
      </c>
      <c r="L1731" s="57" t="s">
        <v>43</v>
      </c>
      <c r="M1731" s="57" t="s">
        <v>43</v>
      </c>
      <c r="N1731" s="58">
        <v>0.33329999999999999</v>
      </c>
      <c r="O1731" s="57" t="s">
        <v>43</v>
      </c>
      <c r="P1731" s="58">
        <v>0.66669999999999996</v>
      </c>
      <c r="Q1731" s="57" t="s">
        <v>43</v>
      </c>
      <c r="R1731" s="58">
        <v>1</v>
      </c>
      <c r="S1731" s="57" t="s">
        <v>43</v>
      </c>
      <c r="T1731" s="59">
        <v>0.6875</v>
      </c>
    </row>
    <row r="1732" spans="1:20" ht="18" customHeight="1">
      <c r="A1732" s="104">
        <v>44850</v>
      </c>
      <c r="B1732" s="50" t="s">
        <v>20</v>
      </c>
      <c r="C1732" s="51">
        <v>0</v>
      </c>
      <c r="D1732" s="51">
        <v>0</v>
      </c>
      <c r="E1732" s="51">
        <v>0</v>
      </c>
      <c r="F1732" s="51">
        <v>0</v>
      </c>
      <c r="G1732" s="51">
        <v>0</v>
      </c>
      <c r="H1732" s="51">
        <v>0</v>
      </c>
      <c r="I1732" s="51">
        <v>0</v>
      </c>
      <c r="J1732" s="51">
        <v>0</v>
      </c>
      <c r="K1732" s="51">
        <v>0</v>
      </c>
      <c r="L1732" s="51">
        <v>0</v>
      </c>
      <c r="M1732" s="51">
        <v>0</v>
      </c>
      <c r="N1732" s="51">
        <v>0</v>
      </c>
      <c r="O1732" s="51">
        <v>0</v>
      </c>
      <c r="P1732" s="51">
        <v>0</v>
      </c>
      <c r="Q1732" s="51">
        <v>0</v>
      </c>
      <c r="R1732" s="51">
        <v>0</v>
      </c>
      <c r="S1732" s="51">
        <v>0</v>
      </c>
      <c r="T1732" s="11">
        <f>SUM(C1732:S1732)</f>
        <v>0</v>
      </c>
    </row>
    <row r="1733" spans="1:20" ht="18" customHeight="1">
      <c r="A1733" s="105"/>
      <c r="B1733" s="52" t="s">
        <v>21</v>
      </c>
      <c r="C1733" s="53">
        <v>1</v>
      </c>
      <c r="D1733" s="53">
        <v>1</v>
      </c>
      <c r="E1733" s="53">
        <v>0</v>
      </c>
      <c r="F1733" s="53">
        <v>3</v>
      </c>
      <c r="G1733" s="53">
        <v>1</v>
      </c>
      <c r="H1733" s="53">
        <v>0</v>
      </c>
      <c r="I1733" s="53">
        <v>0</v>
      </c>
      <c r="J1733" s="53">
        <v>3</v>
      </c>
      <c r="K1733" s="53">
        <v>5</v>
      </c>
      <c r="L1733" s="53">
        <v>1</v>
      </c>
      <c r="M1733" s="53">
        <v>3</v>
      </c>
      <c r="N1733" s="53">
        <v>0</v>
      </c>
      <c r="O1733" s="53">
        <v>1</v>
      </c>
      <c r="P1733" s="53">
        <v>10</v>
      </c>
      <c r="Q1733" s="53">
        <v>0</v>
      </c>
      <c r="R1733" s="53">
        <v>3</v>
      </c>
      <c r="S1733" s="53">
        <v>0</v>
      </c>
      <c r="T1733" s="11">
        <f>SUM(C1733:S1733)</f>
        <v>32</v>
      </c>
    </row>
    <row r="1734" spans="1:20" ht="18" customHeight="1">
      <c r="A1734" s="105"/>
      <c r="B1734" s="52" t="s">
        <v>24</v>
      </c>
      <c r="C1734" s="53">
        <v>1</v>
      </c>
      <c r="D1734" s="53">
        <v>1</v>
      </c>
      <c r="E1734" s="53">
        <v>0</v>
      </c>
      <c r="F1734" s="53">
        <v>3</v>
      </c>
      <c r="G1734" s="53">
        <v>1</v>
      </c>
      <c r="H1734" s="53">
        <v>0</v>
      </c>
      <c r="I1734" s="53">
        <v>0</v>
      </c>
      <c r="J1734" s="53">
        <v>3</v>
      </c>
      <c r="K1734" s="53">
        <v>5</v>
      </c>
      <c r="L1734" s="53">
        <v>1</v>
      </c>
      <c r="M1734" s="53">
        <v>3</v>
      </c>
      <c r="N1734" s="53">
        <v>0</v>
      </c>
      <c r="O1734" s="53">
        <v>1</v>
      </c>
      <c r="P1734" s="53">
        <v>10</v>
      </c>
      <c r="Q1734" s="53">
        <v>0</v>
      </c>
      <c r="R1734" s="53">
        <v>3</v>
      </c>
      <c r="S1734" s="53">
        <v>0</v>
      </c>
      <c r="T1734" s="11">
        <f>SUM(C1734:S1734)</f>
        <v>32</v>
      </c>
    </row>
    <row r="1735" spans="1:20" ht="18" customHeight="1">
      <c r="A1735" s="105"/>
      <c r="B1735" s="52" t="s">
        <v>25</v>
      </c>
      <c r="C1735" s="53">
        <v>0</v>
      </c>
      <c r="D1735" s="53">
        <v>0</v>
      </c>
      <c r="E1735" s="53">
        <v>0</v>
      </c>
      <c r="F1735" s="53">
        <v>0</v>
      </c>
      <c r="G1735" s="53">
        <v>0</v>
      </c>
      <c r="H1735" s="53">
        <v>0</v>
      </c>
      <c r="I1735" s="53">
        <v>0</v>
      </c>
      <c r="J1735" s="53">
        <v>0</v>
      </c>
      <c r="K1735" s="53">
        <v>0</v>
      </c>
      <c r="L1735" s="53">
        <v>0</v>
      </c>
      <c r="M1735" s="53">
        <v>0</v>
      </c>
      <c r="N1735" s="53">
        <v>0</v>
      </c>
      <c r="O1735" s="53">
        <v>0</v>
      </c>
      <c r="P1735" s="53">
        <v>0</v>
      </c>
      <c r="Q1735" s="53">
        <v>0</v>
      </c>
      <c r="R1735" s="53">
        <v>0</v>
      </c>
      <c r="S1735" s="53">
        <v>0</v>
      </c>
      <c r="T1735" s="11">
        <f>SUM(C1735:S1735)</f>
        <v>0</v>
      </c>
    </row>
    <row r="1736" spans="1:20" ht="18" customHeight="1">
      <c r="A1736" s="105"/>
      <c r="B1736" s="52" t="s">
        <v>26</v>
      </c>
      <c r="C1736" s="36">
        <f t="shared" ref="C1736" si="587">IF(C1734+C1735&gt;0, C1735/(C1734+C1735), "-")</f>
        <v>0</v>
      </c>
      <c r="D1736" s="36">
        <f t="shared" ref="D1736:T1736" si="588">IF(D1734+D1735&gt;0, D1735/(D1734+D1735), "-")</f>
        <v>0</v>
      </c>
      <c r="E1736" s="36" t="str">
        <f t="shared" si="588"/>
        <v>-</v>
      </c>
      <c r="F1736" s="36">
        <f t="shared" ref="F1736:I1736" si="589">IF(F1734+F1735&gt;0, F1735/(F1734+F1735), "-")</f>
        <v>0</v>
      </c>
      <c r="G1736" s="36">
        <f t="shared" si="589"/>
        <v>0</v>
      </c>
      <c r="H1736" s="36" t="str">
        <f t="shared" si="589"/>
        <v>-</v>
      </c>
      <c r="I1736" s="36" t="str">
        <f t="shared" si="589"/>
        <v>-</v>
      </c>
      <c r="J1736" s="36">
        <f t="shared" ref="J1736:R1736" si="590">IF(J1734+J1735&gt;0, J1735/(J1734+J1735), "-")</f>
        <v>0</v>
      </c>
      <c r="K1736" s="36">
        <f t="shared" si="590"/>
        <v>0</v>
      </c>
      <c r="L1736" s="36">
        <f t="shared" si="590"/>
        <v>0</v>
      </c>
      <c r="M1736" s="36">
        <f t="shared" si="590"/>
        <v>0</v>
      </c>
      <c r="N1736" s="36" t="str">
        <f t="shared" si="590"/>
        <v>-</v>
      </c>
      <c r="O1736" s="36">
        <f t="shared" si="590"/>
        <v>0</v>
      </c>
      <c r="P1736" s="36">
        <f t="shared" si="590"/>
        <v>0</v>
      </c>
      <c r="Q1736" s="36" t="str">
        <f t="shared" si="590"/>
        <v>-</v>
      </c>
      <c r="R1736" s="36">
        <f t="shared" si="590"/>
        <v>0</v>
      </c>
      <c r="S1736" s="36" t="str">
        <f t="shared" si="588"/>
        <v>-</v>
      </c>
      <c r="T1736" s="40">
        <f t="shared" si="588"/>
        <v>0</v>
      </c>
    </row>
    <row r="1737" spans="1:20" ht="18" customHeight="1">
      <c r="A1737" s="105"/>
      <c r="B1737" s="52" t="s">
        <v>22</v>
      </c>
      <c r="C1737" s="53">
        <v>1</v>
      </c>
      <c r="D1737" s="53">
        <v>1</v>
      </c>
      <c r="E1737" s="53">
        <v>0</v>
      </c>
      <c r="F1737" s="53">
        <v>2</v>
      </c>
      <c r="G1737" s="53">
        <v>1</v>
      </c>
      <c r="H1737" s="53">
        <v>0</v>
      </c>
      <c r="I1737" s="53">
        <v>0</v>
      </c>
      <c r="J1737" s="53">
        <v>1</v>
      </c>
      <c r="K1737" s="53">
        <v>3</v>
      </c>
      <c r="L1737" s="53">
        <v>1</v>
      </c>
      <c r="M1737" s="53">
        <v>3</v>
      </c>
      <c r="N1737" s="53">
        <v>0</v>
      </c>
      <c r="O1737" s="53">
        <v>1</v>
      </c>
      <c r="P1737" s="53">
        <v>6</v>
      </c>
      <c r="Q1737" s="53">
        <v>0</v>
      </c>
      <c r="R1737" s="53">
        <v>1</v>
      </c>
      <c r="S1737" s="53">
        <v>0</v>
      </c>
      <c r="T1737" s="11">
        <f>SUM(C1737:S1737)</f>
        <v>21</v>
      </c>
    </row>
    <row r="1738" spans="1:20" ht="18" customHeight="1">
      <c r="A1738" s="105"/>
      <c r="B1738" s="52" t="s">
        <v>23</v>
      </c>
      <c r="C1738" s="37">
        <f>IF(C1737&gt;0,(C1732+C1733)/C1737, "-")</f>
        <v>1</v>
      </c>
      <c r="D1738" s="37">
        <f t="shared" ref="D1738:S1738" si="591">IF(D1737&gt;0,(D1732+D1733)/D1737, "-")</f>
        <v>1</v>
      </c>
      <c r="E1738" s="37" t="str">
        <f t="shared" si="591"/>
        <v>-</v>
      </c>
      <c r="F1738" s="37">
        <f t="shared" si="591"/>
        <v>1.5</v>
      </c>
      <c r="G1738" s="37">
        <f t="shared" si="591"/>
        <v>1</v>
      </c>
      <c r="H1738" s="37" t="str">
        <f t="shared" si="591"/>
        <v>-</v>
      </c>
      <c r="I1738" s="37" t="str">
        <f t="shared" si="591"/>
        <v>-</v>
      </c>
      <c r="J1738" s="37">
        <f t="shared" si="591"/>
        <v>3</v>
      </c>
      <c r="K1738" s="37">
        <f t="shared" si="591"/>
        <v>1.6666666666666667</v>
      </c>
      <c r="L1738" s="37">
        <f t="shared" si="591"/>
        <v>1</v>
      </c>
      <c r="M1738" s="37">
        <f t="shared" si="591"/>
        <v>1</v>
      </c>
      <c r="N1738" s="37" t="str">
        <f t="shared" si="591"/>
        <v>-</v>
      </c>
      <c r="O1738" s="37">
        <f t="shared" si="591"/>
        <v>1</v>
      </c>
      <c r="P1738" s="37">
        <f t="shared" si="591"/>
        <v>1.6666666666666667</v>
      </c>
      <c r="Q1738" s="37" t="str">
        <f t="shared" si="591"/>
        <v>-</v>
      </c>
      <c r="R1738" s="37">
        <f t="shared" si="591"/>
        <v>3</v>
      </c>
      <c r="S1738" s="37" t="str">
        <f t="shared" si="591"/>
        <v>-</v>
      </c>
      <c r="T1738" s="44">
        <f>IF(T1737&gt;0,(T1732+T1733)/T1737, "-")</f>
        <v>1.5238095238095237</v>
      </c>
    </row>
    <row r="1739" spans="1:20" ht="18" customHeight="1">
      <c r="A1739" s="106"/>
      <c r="B1739" s="52" t="s">
        <v>44</v>
      </c>
      <c r="C1739" s="58">
        <v>1</v>
      </c>
      <c r="D1739" s="58">
        <v>1</v>
      </c>
      <c r="E1739" s="57" t="s">
        <v>43</v>
      </c>
      <c r="F1739" s="58">
        <v>0.5</v>
      </c>
      <c r="G1739" s="58">
        <v>1</v>
      </c>
      <c r="H1739" s="57" t="s">
        <v>43</v>
      </c>
      <c r="I1739" s="57" t="s">
        <v>43</v>
      </c>
      <c r="J1739" s="58">
        <v>1</v>
      </c>
      <c r="K1739" s="58">
        <v>0.66669999999999996</v>
      </c>
      <c r="L1739" s="58">
        <v>1</v>
      </c>
      <c r="M1739" s="58">
        <v>0</v>
      </c>
      <c r="N1739" s="57" t="s">
        <v>43</v>
      </c>
      <c r="O1739" s="58">
        <v>1</v>
      </c>
      <c r="P1739" s="58">
        <v>0.16669999999999999</v>
      </c>
      <c r="Q1739" s="57" t="s">
        <v>43</v>
      </c>
      <c r="R1739" s="58">
        <v>1</v>
      </c>
      <c r="S1739" s="57" t="s">
        <v>43</v>
      </c>
      <c r="T1739" s="59">
        <v>0.52380000000000004</v>
      </c>
    </row>
    <row r="1740" spans="1:20" ht="18" customHeight="1">
      <c r="A1740" s="104">
        <v>44851</v>
      </c>
      <c r="B1740" s="50" t="s">
        <v>20</v>
      </c>
      <c r="C1740" s="51">
        <v>0</v>
      </c>
      <c r="D1740" s="51">
        <v>0</v>
      </c>
      <c r="E1740" s="51">
        <v>0</v>
      </c>
      <c r="F1740" s="51">
        <v>0</v>
      </c>
      <c r="G1740" s="51">
        <v>0</v>
      </c>
      <c r="H1740" s="51">
        <v>0</v>
      </c>
      <c r="I1740" s="51">
        <v>0</v>
      </c>
      <c r="J1740" s="51">
        <v>0</v>
      </c>
      <c r="K1740" s="51">
        <v>0</v>
      </c>
      <c r="L1740" s="51">
        <v>0</v>
      </c>
      <c r="M1740" s="51">
        <v>0</v>
      </c>
      <c r="N1740" s="51">
        <v>0</v>
      </c>
      <c r="O1740" s="51">
        <v>0</v>
      </c>
      <c r="P1740" s="51">
        <v>0</v>
      </c>
      <c r="Q1740" s="51">
        <v>0</v>
      </c>
      <c r="R1740" s="51">
        <v>0</v>
      </c>
      <c r="S1740" s="51">
        <v>0</v>
      </c>
      <c r="T1740" s="11">
        <f>SUM(C1740:S1740)</f>
        <v>0</v>
      </c>
    </row>
    <row r="1741" spans="1:20" ht="18" customHeight="1">
      <c r="A1741" s="105"/>
      <c r="B1741" s="52" t="s">
        <v>21</v>
      </c>
      <c r="C1741" s="53">
        <v>0</v>
      </c>
      <c r="D1741" s="53">
        <v>0</v>
      </c>
      <c r="E1741" s="53">
        <v>0</v>
      </c>
      <c r="F1741" s="53">
        <v>0</v>
      </c>
      <c r="G1741" s="53">
        <v>0</v>
      </c>
      <c r="H1741" s="53">
        <v>0</v>
      </c>
      <c r="I1741" s="53">
        <v>1</v>
      </c>
      <c r="J1741" s="53">
        <v>1</v>
      </c>
      <c r="K1741" s="53">
        <v>1</v>
      </c>
      <c r="L1741" s="53">
        <v>0</v>
      </c>
      <c r="M1741" s="53">
        <v>0</v>
      </c>
      <c r="N1741" s="53">
        <v>2</v>
      </c>
      <c r="O1741" s="53">
        <v>0</v>
      </c>
      <c r="P1741" s="53">
        <v>9</v>
      </c>
      <c r="Q1741" s="53">
        <v>0</v>
      </c>
      <c r="R1741" s="53">
        <v>0</v>
      </c>
      <c r="S1741" s="53">
        <v>0</v>
      </c>
      <c r="T1741" s="11">
        <f>SUM(C1741:S1741)</f>
        <v>14</v>
      </c>
    </row>
    <row r="1742" spans="1:20" ht="18" customHeight="1">
      <c r="A1742" s="105"/>
      <c r="B1742" s="52" t="s">
        <v>24</v>
      </c>
      <c r="C1742" s="53">
        <v>0</v>
      </c>
      <c r="D1742" s="53">
        <v>0</v>
      </c>
      <c r="E1742" s="53">
        <v>0</v>
      </c>
      <c r="F1742" s="53">
        <v>0</v>
      </c>
      <c r="G1742" s="53">
        <v>0</v>
      </c>
      <c r="H1742" s="53">
        <v>0</v>
      </c>
      <c r="I1742" s="53">
        <v>1</v>
      </c>
      <c r="J1742" s="53">
        <v>1</v>
      </c>
      <c r="K1742" s="53">
        <v>1</v>
      </c>
      <c r="L1742" s="53">
        <v>0</v>
      </c>
      <c r="M1742" s="53">
        <v>0</v>
      </c>
      <c r="N1742" s="53">
        <v>2</v>
      </c>
      <c r="O1742" s="53">
        <v>0</v>
      </c>
      <c r="P1742" s="53">
        <v>9</v>
      </c>
      <c r="Q1742" s="53">
        <v>0</v>
      </c>
      <c r="R1742" s="53">
        <v>0</v>
      </c>
      <c r="S1742" s="53">
        <v>0</v>
      </c>
      <c r="T1742" s="11">
        <f>SUM(C1742:S1742)</f>
        <v>14</v>
      </c>
    </row>
    <row r="1743" spans="1:20" ht="18" customHeight="1">
      <c r="A1743" s="105"/>
      <c r="B1743" s="52" t="s">
        <v>25</v>
      </c>
      <c r="C1743" s="53">
        <v>0</v>
      </c>
      <c r="D1743" s="53">
        <v>0</v>
      </c>
      <c r="E1743" s="53">
        <v>0</v>
      </c>
      <c r="F1743" s="53">
        <v>0</v>
      </c>
      <c r="G1743" s="53">
        <v>0</v>
      </c>
      <c r="H1743" s="53">
        <v>0</v>
      </c>
      <c r="I1743" s="53">
        <v>0</v>
      </c>
      <c r="J1743" s="53">
        <v>0</v>
      </c>
      <c r="K1743" s="53">
        <v>0</v>
      </c>
      <c r="L1743" s="53">
        <v>0</v>
      </c>
      <c r="M1743" s="53">
        <v>0</v>
      </c>
      <c r="N1743" s="53">
        <v>0</v>
      </c>
      <c r="O1743" s="53">
        <v>0</v>
      </c>
      <c r="P1743" s="53">
        <v>0</v>
      </c>
      <c r="Q1743" s="53">
        <v>0</v>
      </c>
      <c r="R1743" s="53">
        <v>0</v>
      </c>
      <c r="S1743" s="53">
        <v>0</v>
      </c>
      <c r="T1743" s="11">
        <f>SUM(C1743:S1743)</f>
        <v>0</v>
      </c>
    </row>
    <row r="1744" spans="1:20" ht="18" customHeight="1">
      <c r="A1744" s="105"/>
      <c r="B1744" s="52" t="s">
        <v>26</v>
      </c>
      <c r="C1744" s="36" t="str">
        <f t="shared" ref="C1744:D1744" si="592">IF(C1742+C1743&gt;0, C1743/(C1742+C1743), "-")</f>
        <v>-</v>
      </c>
      <c r="D1744" s="36" t="str">
        <f t="shared" si="592"/>
        <v>-</v>
      </c>
      <c r="E1744" s="36" t="str">
        <f t="shared" ref="E1744:T1744" si="593">IF(E1742+E1743&gt;0, E1743/(E1742+E1743), "-")</f>
        <v>-</v>
      </c>
      <c r="F1744" s="36" t="str">
        <f t="shared" ref="F1744:I1744" si="594">IF(F1742+F1743&gt;0, F1743/(F1742+F1743), "-")</f>
        <v>-</v>
      </c>
      <c r="G1744" s="36" t="str">
        <f t="shared" si="594"/>
        <v>-</v>
      </c>
      <c r="H1744" s="36" t="str">
        <f t="shared" si="594"/>
        <v>-</v>
      </c>
      <c r="I1744" s="36">
        <f t="shared" si="594"/>
        <v>0</v>
      </c>
      <c r="J1744" s="36">
        <f t="shared" ref="J1744:R1744" si="595">IF(J1742+J1743&gt;0, J1743/(J1742+J1743), "-")</f>
        <v>0</v>
      </c>
      <c r="K1744" s="36">
        <f t="shared" si="595"/>
        <v>0</v>
      </c>
      <c r="L1744" s="36" t="str">
        <f t="shared" si="595"/>
        <v>-</v>
      </c>
      <c r="M1744" s="36" t="str">
        <f t="shared" si="595"/>
        <v>-</v>
      </c>
      <c r="N1744" s="36">
        <f t="shared" si="595"/>
        <v>0</v>
      </c>
      <c r="O1744" s="36" t="str">
        <f t="shared" si="595"/>
        <v>-</v>
      </c>
      <c r="P1744" s="36">
        <f t="shared" si="595"/>
        <v>0</v>
      </c>
      <c r="Q1744" s="36" t="str">
        <f t="shared" si="595"/>
        <v>-</v>
      </c>
      <c r="R1744" s="36" t="str">
        <f t="shared" si="595"/>
        <v>-</v>
      </c>
      <c r="S1744" s="36" t="str">
        <f t="shared" si="593"/>
        <v>-</v>
      </c>
      <c r="T1744" s="40">
        <f t="shared" si="593"/>
        <v>0</v>
      </c>
    </row>
    <row r="1745" spans="1:20" ht="18" customHeight="1">
      <c r="A1745" s="105"/>
      <c r="B1745" s="52" t="s">
        <v>22</v>
      </c>
      <c r="C1745" s="53">
        <v>0</v>
      </c>
      <c r="D1745" s="53">
        <v>0</v>
      </c>
      <c r="E1745" s="53">
        <v>0</v>
      </c>
      <c r="F1745" s="53">
        <v>0</v>
      </c>
      <c r="G1745" s="53">
        <v>0</v>
      </c>
      <c r="H1745" s="53">
        <v>0</v>
      </c>
      <c r="I1745" s="53">
        <v>1</v>
      </c>
      <c r="J1745" s="53">
        <v>1</v>
      </c>
      <c r="K1745" s="53">
        <v>1</v>
      </c>
      <c r="L1745" s="53">
        <v>0</v>
      </c>
      <c r="M1745" s="53">
        <v>0</v>
      </c>
      <c r="N1745" s="53">
        <v>1</v>
      </c>
      <c r="O1745" s="53">
        <v>0</v>
      </c>
      <c r="P1745" s="53">
        <v>4</v>
      </c>
      <c r="Q1745" s="53">
        <v>0</v>
      </c>
      <c r="R1745" s="53">
        <v>0</v>
      </c>
      <c r="S1745" s="53">
        <v>0</v>
      </c>
      <c r="T1745" s="11">
        <f>SUM(C1745:S1745)</f>
        <v>8</v>
      </c>
    </row>
    <row r="1746" spans="1:20" ht="18" customHeight="1">
      <c r="A1746" s="105"/>
      <c r="B1746" s="52" t="s">
        <v>23</v>
      </c>
      <c r="C1746" s="37" t="str">
        <f>IF(C1745&gt;0,(C1740+C1741)/C1745, "-")</f>
        <v>-</v>
      </c>
      <c r="D1746" s="37" t="str">
        <f t="shared" ref="D1746:S1746" si="596">IF(D1745&gt;0,(D1740+D1741)/D1745, "-")</f>
        <v>-</v>
      </c>
      <c r="E1746" s="37" t="str">
        <f t="shared" si="596"/>
        <v>-</v>
      </c>
      <c r="F1746" s="37" t="str">
        <f t="shared" si="596"/>
        <v>-</v>
      </c>
      <c r="G1746" s="37" t="str">
        <f t="shared" si="596"/>
        <v>-</v>
      </c>
      <c r="H1746" s="37" t="str">
        <f t="shared" si="596"/>
        <v>-</v>
      </c>
      <c r="I1746" s="37">
        <f t="shared" si="596"/>
        <v>1</v>
      </c>
      <c r="J1746" s="37">
        <f t="shared" si="596"/>
        <v>1</v>
      </c>
      <c r="K1746" s="37">
        <f t="shared" si="596"/>
        <v>1</v>
      </c>
      <c r="L1746" s="37" t="str">
        <f t="shared" si="596"/>
        <v>-</v>
      </c>
      <c r="M1746" s="37" t="str">
        <f t="shared" si="596"/>
        <v>-</v>
      </c>
      <c r="N1746" s="37">
        <f t="shared" si="596"/>
        <v>2</v>
      </c>
      <c r="O1746" s="37" t="str">
        <f t="shared" si="596"/>
        <v>-</v>
      </c>
      <c r="P1746" s="37">
        <f t="shared" si="596"/>
        <v>2.25</v>
      </c>
      <c r="Q1746" s="37" t="str">
        <f t="shared" si="596"/>
        <v>-</v>
      </c>
      <c r="R1746" s="37" t="str">
        <f t="shared" si="596"/>
        <v>-</v>
      </c>
      <c r="S1746" s="37" t="str">
        <f t="shared" si="596"/>
        <v>-</v>
      </c>
      <c r="T1746" s="44">
        <f>IF(T1745&gt;0,(T1740+T1741)/T1745, "-")</f>
        <v>1.75</v>
      </c>
    </row>
    <row r="1747" spans="1:20" ht="18" customHeight="1">
      <c r="A1747" s="106"/>
      <c r="B1747" s="52" t="s">
        <v>44</v>
      </c>
      <c r="C1747" s="57" t="s">
        <v>43</v>
      </c>
      <c r="D1747" s="57" t="s">
        <v>43</v>
      </c>
      <c r="E1747" s="57" t="s">
        <v>43</v>
      </c>
      <c r="F1747" s="57" t="s">
        <v>43</v>
      </c>
      <c r="G1747" s="57" t="s">
        <v>43</v>
      </c>
      <c r="H1747" s="57" t="s">
        <v>43</v>
      </c>
      <c r="I1747" s="58">
        <v>0</v>
      </c>
      <c r="J1747" s="58">
        <v>1</v>
      </c>
      <c r="K1747" s="58">
        <v>1</v>
      </c>
      <c r="L1747" s="57" t="s">
        <v>43</v>
      </c>
      <c r="M1747" s="57" t="s">
        <v>43</v>
      </c>
      <c r="N1747" s="58">
        <v>1</v>
      </c>
      <c r="O1747" s="57" t="s">
        <v>43</v>
      </c>
      <c r="P1747" s="58">
        <v>0.5</v>
      </c>
      <c r="Q1747" s="57" t="s">
        <v>43</v>
      </c>
      <c r="R1747" s="57" t="s">
        <v>43</v>
      </c>
      <c r="S1747" s="57" t="s">
        <v>43</v>
      </c>
      <c r="T1747" s="59">
        <v>0.625</v>
      </c>
    </row>
    <row r="1748" spans="1:20" ht="18" customHeight="1">
      <c r="A1748" s="104">
        <v>44852</v>
      </c>
      <c r="B1748" s="50" t="s">
        <v>20</v>
      </c>
      <c r="C1748" s="51">
        <v>0</v>
      </c>
      <c r="D1748" s="51">
        <v>1</v>
      </c>
      <c r="E1748" s="51">
        <v>0</v>
      </c>
      <c r="F1748" s="51">
        <v>0</v>
      </c>
      <c r="G1748" s="51">
        <v>0</v>
      </c>
      <c r="H1748" s="51">
        <v>0</v>
      </c>
      <c r="I1748" s="51">
        <v>0</v>
      </c>
      <c r="J1748" s="51">
        <v>0</v>
      </c>
      <c r="K1748" s="51">
        <v>0</v>
      </c>
      <c r="L1748" s="51">
        <v>0</v>
      </c>
      <c r="M1748" s="51">
        <v>0</v>
      </c>
      <c r="N1748" s="51">
        <v>0</v>
      </c>
      <c r="O1748" s="51">
        <v>0</v>
      </c>
      <c r="P1748" s="51">
        <v>0</v>
      </c>
      <c r="Q1748" s="51">
        <v>0</v>
      </c>
      <c r="R1748" s="51">
        <v>0</v>
      </c>
      <c r="S1748" s="51">
        <v>0</v>
      </c>
      <c r="T1748" s="11">
        <f>SUM(C1748:S1748)</f>
        <v>1</v>
      </c>
    </row>
    <row r="1749" spans="1:20" ht="18" customHeight="1">
      <c r="A1749" s="105"/>
      <c r="B1749" s="52" t="s">
        <v>21</v>
      </c>
      <c r="C1749" s="53">
        <v>0</v>
      </c>
      <c r="D1749" s="53">
        <v>0</v>
      </c>
      <c r="E1749" s="53">
        <v>0</v>
      </c>
      <c r="F1749" s="53">
        <v>1</v>
      </c>
      <c r="G1749" s="53">
        <v>0</v>
      </c>
      <c r="H1749" s="53">
        <v>0</v>
      </c>
      <c r="I1749" s="53">
        <v>2</v>
      </c>
      <c r="J1749" s="53">
        <v>5</v>
      </c>
      <c r="K1749" s="53">
        <v>1</v>
      </c>
      <c r="L1749" s="53">
        <v>0</v>
      </c>
      <c r="M1749" s="53">
        <v>1</v>
      </c>
      <c r="N1749" s="53">
        <v>0</v>
      </c>
      <c r="O1749" s="53">
        <v>2</v>
      </c>
      <c r="P1749" s="53">
        <v>2</v>
      </c>
      <c r="Q1749" s="53">
        <v>0</v>
      </c>
      <c r="R1749" s="53">
        <v>0</v>
      </c>
      <c r="S1749" s="53">
        <v>0</v>
      </c>
      <c r="T1749" s="11">
        <f>SUM(C1749:S1749)</f>
        <v>14</v>
      </c>
    </row>
    <row r="1750" spans="1:20" ht="18" customHeight="1">
      <c r="A1750" s="105"/>
      <c r="B1750" s="52" t="s">
        <v>24</v>
      </c>
      <c r="C1750" s="53">
        <v>0</v>
      </c>
      <c r="D1750" s="53">
        <v>1</v>
      </c>
      <c r="E1750" s="53">
        <v>0</v>
      </c>
      <c r="F1750" s="53">
        <v>1</v>
      </c>
      <c r="G1750" s="53">
        <v>0</v>
      </c>
      <c r="H1750" s="53">
        <v>0</v>
      </c>
      <c r="I1750" s="53">
        <v>2</v>
      </c>
      <c r="J1750" s="53">
        <v>5</v>
      </c>
      <c r="K1750" s="53">
        <v>1</v>
      </c>
      <c r="L1750" s="53">
        <v>0</v>
      </c>
      <c r="M1750" s="53">
        <v>1</v>
      </c>
      <c r="N1750" s="53">
        <v>0</v>
      </c>
      <c r="O1750" s="53">
        <v>2</v>
      </c>
      <c r="P1750" s="53">
        <v>2</v>
      </c>
      <c r="Q1750" s="53">
        <v>0</v>
      </c>
      <c r="R1750" s="53">
        <v>0</v>
      </c>
      <c r="S1750" s="53">
        <v>0</v>
      </c>
      <c r="T1750" s="11">
        <f>SUM(C1750:S1750)</f>
        <v>15</v>
      </c>
    </row>
    <row r="1751" spans="1:20" ht="18" customHeight="1">
      <c r="A1751" s="105"/>
      <c r="B1751" s="52" t="s">
        <v>25</v>
      </c>
      <c r="C1751" s="53">
        <v>0</v>
      </c>
      <c r="D1751" s="53">
        <v>0</v>
      </c>
      <c r="E1751" s="53">
        <v>0</v>
      </c>
      <c r="F1751" s="53">
        <v>0</v>
      </c>
      <c r="G1751" s="53">
        <v>0</v>
      </c>
      <c r="H1751" s="53">
        <v>0</v>
      </c>
      <c r="I1751" s="53">
        <v>0</v>
      </c>
      <c r="J1751" s="53">
        <v>0</v>
      </c>
      <c r="K1751" s="53">
        <v>0</v>
      </c>
      <c r="L1751" s="53">
        <v>0</v>
      </c>
      <c r="M1751" s="53">
        <v>0</v>
      </c>
      <c r="N1751" s="53">
        <v>0</v>
      </c>
      <c r="O1751" s="53">
        <v>0</v>
      </c>
      <c r="P1751" s="53">
        <v>0</v>
      </c>
      <c r="Q1751" s="53">
        <v>0</v>
      </c>
      <c r="R1751" s="53">
        <v>0</v>
      </c>
      <c r="S1751" s="53">
        <v>0</v>
      </c>
      <c r="T1751" s="11">
        <f>SUM(C1751:S1751)</f>
        <v>0</v>
      </c>
    </row>
    <row r="1752" spans="1:20" ht="18" customHeight="1">
      <c r="A1752" s="105"/>
      <c r="B1752" s="52" t="s">
        <v>26</v>
      </c>
      <c r="C1752" s="36" t="str">
        <f t="shared" ref="C1752:T1752" si="597">IF(C1750+C1751&gt;0, C1751/(C1750+C1751), "-")</f>
        <v>-</v>
      </c>
      <c r="D1752" s="36">
        <f t="shared" si="597"/>
        <v>0</v>
      </c>
      <c r="E1752" s="36" t="str">
        <f t="shared" si="597"/>
        <v>-</v>
      </c>
      <c r="F1752" s="36">
        <f t="shared" si="597"/>
        <v>0</v>
      </c>
      <c r="G1752" s="36" t="str">
        <f t="shared" si="597"/>
        <v>-</v>
      </c>
      <c r="H1752" s="36" t="str">
        <f t="shared" si="597"/>
        <v>-</v>
      </c>
      <c r="I1752" s="36">
        <f t="shared" ref="I1752:L1752" si="598">IF(I1750+I1751&gt;0, I1751/(I1750+I1751), "-")</f>
        <v>0</v>
      </c>
      <c r="J1752" s="36">
        <f t="shared" si="598"/>
        <v>0</v>
      </c>
      <c r="K1752" s="36">
        <f t="shared" si="598"/>
        <v>0</v>
      </c>
      <c r="L1752" s="36" t="str">
        <f t="shared" si="598"/>
        <v>-</v>
      </c>
      <c r="M1752" s="36">
        <f t="shared" si="597"/>
        <v>0</v>
      </c>
      <c r="N1752" s="36" t="str">
        <f t="shared" ref="N1752:Q1752" si="599">IF(N1750+N1751&gt;0, N1751/(N1750+N1751), "-")</f>
        <v>-</v>
      </c>
      <c r="O1752" s="36">
        <f t="shared" si="599"/>
        <v>0</v>
      </c>
      <c r="P1752" s="36">
        <f t="shared" si="599"/>
        <v>0</v>
      </c>
      <c r="Q1752" s="36" t="str">
        <f t="shared" si="599"/>
        <v>-</v>
      </c>
      <c r="R1752" s="36" t="str">
        <f t="shared" si="597"/>
        <v>-</v>
      </c>
      <c r="S1752" s="36" t="str">
        <f t="shared" si="597"/>
        <v>-</v>
      </c>
      <c r="T1752" s="40">
        <f t="shared" si="597"/>
        <v>0</v>
      </c>
    </row>
    <row r="1753" spans="1:20" ht="18" customHeight="1">
      <c r="A1753" s="105"/>
      <c r="B1753" s="52" t="s">
        <v>22</v>
      </c>
      <c r="C1753" s="53">
        <v>0</v>
      </c>
      <c r="D1753" s="53">
        <v>1</v>
      </c>
      <c r="E1753" s="53">
        <v>0</v>
      </c>
      <c r="F1753" s="53">
        <v>1</v>
      </c>
      <c r="G1753" s="53">
        <v>0</v>
      </c>
      <c r="H1753" s="53">
        <v>0</v>
      </c>
      <c r="I1753" s="53">
        <v>1</v>
      </c>
      <c r="J1753" s="53">
        <v>2</v>
      </c>
      <c r="K1753" s="53">
        <v>1</v>
      </c>
      <c r="L1753" s="53">
        <v>0</v>
      </c>
      <c r="M1753" s="53">
        <v>1</v>
      </c>
      <c r="N1753" s="53">
        <v>0</v>
      </c>
      <c r="O1753" s="53">
        <v>1</v>
      </c>
      <c r="P1753" s="53">
        <v>1</v>
      </c>
      <c r="Q1753" s="53">
        <v>0</v>
      </c>
      <c r="R1753" s="53">
        <v>0</v>
      </c>
      <c r="S1753" s="53">
        <v>0</v>
      </c>
      <c r="T1753" s="11">
        <f>SUM(C1753:S1753)</f>
        <v>9</v>
      </c>
    </row>
    <row r="1754" spans="1:20" ht="18" customHeight="1">
      <c r="A1754" s="105"/>
      <c r="B1754" s="52" t="s">
        <v>23</v>
      </c>
      <c r="C1754" s="37" t="str">
        <f>IF(C1753&gt;0,(C1748+C1749)/C1753, "-")</f>
        <v>-</v>
      </c>
      <c r="D1754" s="37">
        <f t="shared" ref="D1754:S1754" si="600">IF(D1753&gt;0,(D1748+D1749)/D1753, "-")</f>
        <v>1</v>
      </c>
      <c r="E1754" s="37" t="str">
        <f t="shared" si="600"/>
        <v>-</v>
      </c>
      <c r="F1754" s="37">
        <f t="shared" si="600"/>
        <v>1</v>
      </c>
      <c r="G1754" s="37" t="str">
        <f t="shared" si="600"/>
        <v>-</v>
      </c>
      <c r="H1754" s="37" t="str">
        <f t="shared" si="600"/>
        <v>-</v>
      </c>
      <c r="I1754" s="37">
        <f t="shared" si="600"/>
        <v>2</v>
      </c>
      <c r="J1754" s="37">
        <f t="shared" si="600"/>
        <v>2.5</v>
      </c>
      <c r="K1754" s="37">
        <f t="shared" si="600"/>
        <v>1</v>
      </c>
      <c r="L1754" s="37" t="str">
        <f t="shared" si="600"/>
        <v>-</v>
      </c>
      <c r="M1754" s="37">
        <f t="shared" si="600"/>
        <v>1</v>
      </c>
      <c r="N1754" s="37" t="str">
        <f t="shared" si="600"/>
        <v>-</v>
      </c>
      <c r="O1754" s="37">
        <f t="shared" si="600"/>
        <v>2</v>
      </c>
      <c r="P1754" s="37">
        <f t="shared" si="600"/>
        <v>2</v>
      </c>
      <c r="Q1754" s="37" t="str">
        <f t="shared" si="600"/>
        <v>-</v>
      </c>
      <c r="R1754" s="37" t="str">
        <f t="shared" si="600"/>
        <v>-</v>
      </c>
      <c r="S1754" s="37" t="str">
        <f t="shared" si="600"/>
        <v>-</v>
      </c>
      <c r="T1754" s="44">
        <f>IF(T1753&gt;0,(T1748+T1749)/T1753, "-")</f>
        <v>1.6666666666666667</v>
      </c>
    </row>
    <row r="1755" spans="1:20" ht="18" customHeight="1">
      <c r="A1755" s="106"/>
      <c r="B1755" s="52" t="s">
        <v>44</v>
      </c>
      <c r="C1755" s="57" t="s">
        <v>43</v>
      </c>
      <c r="D1755" s="58">
        <v>1</v>
      </c>
      <c r="E1755" s="57" t="s">
        <v>43</v>
      </c>
      <c r="F1755" s="58">
        <v>0</v>
      </c>
      <c r="G1755" s="57" t="s">
        <v>43</v>
      </c>
      <c r="H1755" s="57" t="s">
        <v>43</v>
      </c>
      <c r="I1755" s="58">
        <v>0</v>
      </c>
      <c r="J1755" s="58">
        <v>0</v>
      </c>
      <c r="K1755" s="58">
        <v>1</v>
      </c>
      <c r="L1755" s="57" t="s">
        <v>43</v>
      </c>
      <c r="M1755" s="58">
        <v>0</v>
      </c>
      <c r="N1755" s="57" t="s">
        <v>43</v>
      </c>
      <c r="O1755" s="58">
        <v>1</v>
      </c>
      <c r="P1755" s="58">
        <v>1</v>
      </c>
      <c r="Q1755" s="57" t="s">
        <v>43</v>
      </c>
      <c r="R1755" s="57" t="s">
        <v>43</v>
      </c>
      <c r="S1755" s="57" t="s">
        <v>43</v>
      </c>
      <c r="T1755" s="59">
        <v>0.44440000000000002</v>
      </c>
    </row>
    <row r="1756" spans="1:20" ht="18" customHeight="1">
      <c r="A1756" s="104">
        <v>44853</v>
      </c>
      <c r="B1756" s="50" t="s">
        <v>20</v>
      </c>
      <c r="C1756" s="51">
        <v>0</v>
      </c>
      <c r="D1756" s="51">
        <v>0</v>
      </c>
      <c r="E1756" s="51">
        <v>0</v>
      </c>
      <c r="F1756" s="51">
        <v>0</v>
      </c>
      <c r="G1756" s="51">
        <v>0</v>
      </c>
      <c r="H1756" s="51">
        <v>0</v>
      </c>
      <c r="I1756" s="51">
        <v>0</v>
      </c>
      <c r="J1756" s="51">
        <v>0</v>
      </c>
      <c r="K1756" s="51">
        <v>0</v>
      </c>
      <c r="L1756" s="51">
        <v>0</v>
      </c>
      <c r="M1756" s="51">
        <v>0</v>
      </c>
      <c r="N1756" s="51">
        <v>0</v>
      </c>
      <c r="O1756" s="51">
        <v>0</v>
      </c>
      <c r="P1756" s="51">
        <v>0</v>
      </c>
      <c r="Q1756" s="51">
        <v>0</v>
      </c>
      <c r="R1756" s="51">
        <v>0</v>
      </c>
      <c r="S1756" s="51">
        <v>0</v>
      </c>
      <c r="T1756" s="11">
        <f>SUM(C1756:S1756)</f>
        <v>0</v>
      </c>
    </row>
    <row r="1757" spans="1:20" ht="18" customHeight="1">
      <c r="A1757" s="105"/>
      <c r="B1757" s="52" t="s">
        <v>21</v>
      </c>
      <c r="C1757" s="53">
        <v>1</v>
      </c>
      <c r="D1757" s="53">
        <v>1</v>
      </c>
      <c r="E1757" s="53">
        <v>0</v>
      </c>
      <c r="F1757" s="53">
        <v>0</v>
      </c>
      <c r="G1757" s="53">
        <v>0</v>
      </c>
      <c r="H1757" s="53">
        <v>0</v>
      </c>
      <c r="I1757" s="53">
        <v>0</v>
      </c>
      <c r="J1757" s="53">
        <v>0</v>
      </c>
      <c r="K1757" s="53">
        <v>1</v>
      </c>
      <c r="L1757" s="53">
        <v>0</v>
      </c>
      <c r="M1757" s="53">
        <v>2</v>
      </c>
      <c r="N1757" s="53">
        <v>0</v>
      </c>
      <c r="O1757" s="53">
        <v>4</v>
      </c>
      <c r="P1757" s="53">
        <v>1</v>
      </c>
      <c r="Q1757" s="53">
        <v>0</v>
      </c>
      <c r="R1757" s="53">
        <v>0</v>
      </c>
      <c r="S1757" s="53">
        <v>0</v>
      </c>
      <c r="T1757" s="11">
        <f>SUM(C1757:S1757)</f>
        <v>10</v>
      </c>
    </row>
    <row r="1758" spans="1:20" ht="18" customHeight="1">
      <c r="A1758" s="105"/>
      <c r="B1758" s="52" t="s">
        <v>24</v>
      </c>
      <c r="C1758" s="53">
        <v>1</v>
      </c>
      <c r="D1758" s="53">
        <v>1</v>
      </c>
      <c r="E1758" s="53">
        <v>0</v>
      </c>
      <c r="F1758" s="53">
        <v>0</v>
      </c>
      <c r="G1758" s="53">
        <v>0</v>
      </c>
      <c r="H1758" s="53">
        <v>0</v>
      </c>
      <c r="I1758" s="53">
        <v>0</v>
      </c>
      <c r="J1758" s="53">
        <v>0</v>
      </c>
      <c r="K1758" s="53">
        <v>1</v>
      </c>
      <c r="L1758" s="53">
        <v>0</v>
      </c>
      <c r="M1758" s="53">
        <v>2</v>
      </c>
      <c r="N1758" s="53">
        <v>0</v>
      </c>
      <c r="O1758" s="53">
        <v>4</v>
      </c>
      <c r="P1758" s="53">
        <v>1</v>
      </c>
      <c r="Q1758" s="53">
        <v>0</v>
      </c>
      <c r="R1758" s="53">
        <v>0</v>
      </c>
      <c r="S1758" s="53">
        <v>0</v>
      </c>
      <c r="T1758" s="11">
        <f>SUM(C1758:S1758)</f>
        <v>10</v>
      </c>
    </row>
    <row r="1759" spans="1:20" ht="18" customHeight="1">
      <c r="A1759" s="105"/>
      <c r="B1759" s="52" t="s">
        <v>25</v>
      </c>
      <c r="C1759" s="53">
        <v>0</v>
      </c>
      <c r="D1759" s="53">
        <v>0</v>
      </c>
      <c r="E1759" s="53">
        <v>0</v>
      </c>
      <c r="F1759" s="53">
        <v>0</v>
      </c>
      <c r="G1759" s="53">
        <v>0</v>
      </c>
      <c r="H1759" s="53">
        <v>0</v>
      </c>
      <c r="I1759" s="53">
        <v>0</v>
      </c>
      <c r="J1759" s="53">
        <v>0</v>
      </c>
      <c r="K1759" s="53">
        <v>0</v>
      </c>
      <c r="L1759" s="53">
        <v>0</v>
      </c>
      <c r="M1759" s="53">
        <v>0</v>
      </c>
      <c r="N1759" s="53">
        <v>0</v>
      </c>
      <c r="O1759" s="53">
        <v>0</v>
      </c>
      <c r="P1759" s="53">
        <v>0</v>
      </c>
      <c r="Q1759" s="53">
        <v>0</v>
      </c>
      <c r="R1759" s="53">
        <v>0</v>
      </c>
      <c r="S1759" s="53">
        <v>0</v>
      </c>
      <c r="T1759" s="11">
        <f>SUM(C1759:S1759)</f>
        <v>0</v>
      </c>
    </row>
    <row r="1760" spans="1:20" ht="18" customHeight="1">
      <c r="A1760" s="105"/>
      <c r="B1760" s="52" t="s">
        <v>26</v>
      </c>
      <c r="C1760" s="36">
        <f t="shared" ref="C1760:F1760" si="601">IF(C1758+C1759&gt;0, C1759/(C1758+C1759), "-")</f>
        <v>0</v>
      </c>
      <c r="D1760" s="36">
        <f t="shared" si="601"/>
        <v>0</v>
      </c>
      <c r="E1760" s="36" t="str">
        <f t="shared" si="601"/>
        <v>-</v>
      </c>
      <c r="F1760" s="36" t="str">
        <f t="shared" si="601"/>
        <v>-</v>
      </c>
      <c r="G1760" s="36" t="str">
        <f t="shared" ref="G1760:T1760" si="602">IF(G1758+G1759&gt;0, G1759/(G1758+G1759), "-")</f>
        <v>-</v>
      </c>
      <c r="H1760" s="36" t="str">
        <f t="shared" si="602"/>
        <v>-</v>
      </c>
      <c r="I1760" s="36" t="str">
        <f t="shared" si="602"/>
        <v>-</v>
      </c>
      <c r="J1760" s="36" t="str">
        <f t="shared" si="602"/>
        <v>-</v>
      </c>
      <c r="K1760" s="36">
        <f t="shared" si="602"/>
        <v>0</v>
      </c>
      <c r="L1760" s="36" t="str">
        <f t="shared" si="602"/>
        <v>-</v>
      </c>
      <c r="M1760" s="36">
        <f t="shared" si="602"/>
        <v>0</v>
      </c>
      <c r="N1760" s="36" t="str">
        <f t="shared" si="602"/>
        <v>-</v>
      </c>
      <c r="O1760" s="36">
        <f t="shared" si="602"/>
        <v>0</v>
      </c>
      <c r="P1760" s="36">
        <f t="shared" si="602"/>
        <v>0</v>
      </c>
      <c r="Q1760" s="36" t="str">
        <f t="shared" si="602"/>
        <v>-</v>
      </c>
      <c r="R1760" s="36" t="str">
        <f t="shared" si="602"/>
        <v>-</v>
      </c>
      <c r="S1760" s="36" t="str">
        <f t="shared" si="602"/>
        <v>-</v>
      </c>
      <c r="T1760" s="40">
        <f t="shared" si="602"/>
        <v>0</v>
      </c>
    </row>
    <row r="1761" spans="1:20" ht="18" customHeight="1">
      <c r="A1761" s="105"/>
      <c r="B1761" s="52" t="s">
        <v>22</v>
      </c>
      <c r="C1761" s="53">
        <v>1</v>
      </c>
      <c r="D1761" s="53">
        <v>1</v>
      </c>
      <c r="E1761" s="53">
        <v>0</v>
      </c>
      <c r="F1761" s="53">
        <v>0</v>
      </c>
      <c r="G1761" s="53">
        <v>0</v>
      </c>
      <c r="H1761" s="53">
        <v>0</v>
      </c>
      <c r="I1761" s="53">
        <v>0</v>
      </c>
      <c r="J1761" s="53">
        <v>0</v>
      </c>
      <c r="K1761" s="53">
        <v>1</v>
      </c>
      <c r="L1761" s="53">
        <v>0</v>
      </c>
      <c r="M1761" s="53">
        <v>2</v>
      </c>
      <c r="N1761" s="53">
        <v>0</v>
      </c>
      <c r="O1761" s="53">
        <v>1</v>
      </c>
      <c r="P1761" s="53">
        <v>1</v>
      </c>
      <c r="Q1761" s="53">
        <v>0</v>
      </c>
      <c r="R1761" s="53">
        <v>0</v>
      </c>
      <c r="S1761" s="53">
        <v>0</v>
      </c>
      <c r="T1761" s="11">
        <f>SUM(C1761:S1761)</f>
        <v>7</v>
      </c>
    </row>
    <row r="1762" spans="1:20" ht="18" customHeight="1">
      <c r="A1762" s="105"/>
      <c r="B1762" s="52" t="s">
        <v>23</v>
      </c>
      <c r="C1762" s="37">
        <f>IF(C1761&gt;0,(C1756+C1757)/C1761, "-")</f>
        <v>1</v>
      </c>
      <c r="D1762" s="37">
        <f t="shared" ref="D1762:S1762" si="603">IF(D1761&gt;0,(D1756+D1757)/D1761, "-")</f>
        <v>1</v>
      </c>
      <c r="E1762" s="37" t="str">
        <f t="shared" si="603"/>
        <v>-</v>
      </c>
      <c r="F1762" s="37" t="str">
        <f t="shared" si="603"/>
        <v>-</v>
      </c>
      <c r="G1762" s="37" t="str">
        <f t="shared" si="603"/>
        <v>-</v>
      </c>
      <c r="H1762" s="37" t="str">
        <f t="shared" si="603"/>
        <v>-</v>
      </c>
      <c r="I1762" s="37" t="str">
        <f t="shared" si="603"/>
        <v>-</v>
      </c>
      <c r="J1762" s="37" t="str">
        <f t="shared" si="603"/>
        <v>-</v>
      </c>
      <c r="K1762" s="37">
        <f t="shared" si="603"/>
        <v>1</v>
      </c>
      <c r="L1762" s="37" t="str">
        <f t="shared" si="603"/>
        <v>-</v>
      </c>
      <c r="M1762" s="37">
        <f t="shared" si="603"/>
        <v>1</v>
      </c>
      <c r="N1762" s="37" t="str">
        <f t="shared" si="603"/>
        <v>-</v>
      </c>
      <c r="O1762" s="37">
        <f t="shared" si="603"/>
        <v>4</v>
      </c>
      <c r="P1762" s="37">
        <f t="shared" si="603"/>
        <v>1</v>
      </c>
      <c r="Q1762" s="37" t="str">
        <f t="shared" si="603"/>
        <v>-</v>
      </c>
      <c r="R1762" s="37" t="str">
        <f t="shared" si="603"/>
        <v>-</v>
      </c>
      <c r="S1762" s="37" t="str">
        <f t="shared" si="603"/>
        <v>-</v>
      </c>
      <c r="T1762" s="44">
        <f>IF(T1761&gt;0,(T1756+T1757)/T1761, "-")</f>
        <v>1.4285714285714286</v>
      </c>
    </row>
    <row r="1763" spans="1:20" ht="18" customHeight="1">
      <c r="A1763" s="106"/>
      <c r="B1763" s="52" t="s">
        <v>44</v>
      </c>
      <c r="C1763" s="58">
        <v>0</v>
      </c>
      <c r="D1763" s="58">
        <v>1</v>
      </c>
      <c r="E1763" s="57" t="s">
        <v>43</v>
      </c>
      <c r="F1763" s="57" t="s">
        <v>43</v>
      </c>
      <c r="G1763" s="57" t="s">
        <v>43</v>
      </c>
      <c r="H1763" s="57" t="s">
        <v>43</v>
      </c>
      <c r="I1763" s="57" t="s">
        <v>43</v>
      </c>
      <c r="J1763" s="57" t="s">
        <v>43</v>
      </c>
      <c r="K1763" s="58">
        <v>0</v>
      </c>
      <c r="L1763" s="57" t="s">
        <v>43</v>
      </c>
      <c r="M1763" s="58">
        <v>0</v>
      </c>
      <c r="N1763" s="57" t="s">
        <v>43</v>
      </c>
      <c r="O1763" s="58">
        <v>1</v>
      </c>
      <c r="P1763" s="58">
        <v>1</v>
      </c>
      <c r="Q1763" s="57" t="s">
        <v>43</v>
      </c>
      <c r="R1763" s="57" t="s">
        <v>43</v>
      </c>
      <c r="S1763" s="57" t="s">
        <v>43</v>
      </c>
      <c r="T1763" s="59">
        <v>0.42859999999999998</v>
      </c>
    </row>
    <row r="1764" spans="1:20" ht="18" customHeight="1">
      <c r="A1764" s="104">
        <v>44854</v>
      </c>
      <c r="B1764" s="50" t="s">
        <v>20</v>
      </c>
      <c r="C1764" s="51">
        <v>0</v>
      </c>
      <c r="D1764" s="51">
        <v>0</v>
      </c>
      <c r="E1764" s="51">
        <v>0</v>
      </c>
      <c r="F1764" s="51">
        <v>0</v>
      </c>
      <c r="G1764" s="51">
        <v>0</v>
      </c>
      <c r="H1764" s="51">
        <v>0</v>
      </c>
      <c r="I1764" s="51">
        <v>0</v>
      </c>
      <c r="J1764" s="51">
        <v>0</v>
      </c>
      <c r="K1764" s="51">
        <v>0</v>
      </c>
      <c r="L1764" s="51">
        <v>0</v>
      </c>
      <c r="M1764" s="51">
        <v>0</v>
      </c>
      <c r="N1764" s="51">
        <v>0</v>
      </c>
      <c r="O1764" s="51">
        <v>0</v>
      </c>
      <c r="P1764" s="51">
        <v>0</v>
      </c>
      <c r="Q1764" s="51">
        <v>0</v>
      </c>
      <c r="R1764" s="51">
        <v>0</v>
      </c>
      <c r="S1764" s="51">
        <v>0</v>
      </c>
      <c r="T1764" s="11">
        <f>SUM(C1764:S1764)</f>
        <v>0</v>
      </c>
    </row>
    <row r="1765" spans="1:20" ht="18" customHeight="1">
      <c r="A1765" s="105"/>
      <c r="B1765" s="52" t="s">
        <v>21</v>
      </c>
      <c r="C1765" s="53">
        <v>0</v>
      </c>
      <c r="D1765" s="53">
        <v>0</v>
      </c>
      <c r="E1765" s="53">
        <v>0</v>
      </c>
      <c r="F1765" s="53">
        <v>2</v>
      </c>
      <c r="G1765" s="53">
        <v>0</v>
      </c>
      <c r="H1765" s="53">
        <v>0</v>
      </c>
      <c r="I1765" s="53">
        <v>0</v>
      </c>
      <c r="J1765" s="53">
        <v>1</v>
      </c>
      <c r="K1765" s="53">
        <v>4</v>
      </c>
      <c r="L1765" s="53">
        <v>0</v>
      </c>
      <c r="M1765" s="53">
        <v>3</v>
      </c>
      <c r="N1765" s="53">
        <v>0</v>
      </c>
      <c r="O1765" s="53">
        <v>1</v>
      </c>
      <c r="P1765" s="53">
        <v>2</v>
      </c>
      <c r="Q1765" s="53">
        <v>0</v>
      </c>
      <c r="R1765" s="53">
        <v>0</v>
      </c>
      <c r="S1765" s="53">
        <v>0</v>
      </c>
      <c r="T1765" s="11">
        <f>SUM(C1765:S1765)</f>
        <v>13</v>
      </c>
    </row>
    <row r="1766" spans="1:20" ht="18" customHeight="1">
      <c r="A1766" s="105"/>
      <c r="B1766" s="52" t="s">
        <v>24</v>
      </c>
      <c r="C1766" s="53">
        <v>0</v>
      </c>
      <c r="D1766" s="53">
        <v>0</v>
      </c>
      <c r="E1766" s="53">
        <v>0</v>
      </c>
      <c r="F1766" s="53">
        <v>2</v>
      </c>
      <c r="G1766" s="53">
        <v>0</v>
      </c>
      <c r="H1766" s="53">
        <v>0</v>
      </c>
      <c r="I1766" s="53">
        <v>0</v>
      </c>
      <c r="J1766" s="53">
        <v>1</v>
      </c>
      <c r="K1766" s="53">
        <v>4</v>
      </c>
      <c r="L1766" s="53">
        <v>0</v>
      </c>
      <c r="M1766" s="53">
        <v>3</v>
      </c>
      <c r="N1766" s="53">
        <v>0</v>
      </c>
      <c r="O1766" s="53">
        <v>1</v>
      </c>
      <c r="P1766" s="53">
        <v>2</v>
      </c>
      <c r="Q1766" s="53">
        <v>0</v>
      </c>
      <c r="R1766" s="53">
        <v>0</v>
      </c>
      <c r="S1766" s="53">
        <v>0</v>
      </c>
      <c r="T1766" s="11">
        <f>SUM(C1766:S1766)</f>
        <v>13</v>
      </c>
    </row>
    <row r="1767" spans="1:20" ht="18" customHeight="1">
      <c r="A1767" s="105"/>
      <c r="B1767" s="52" t="s">
        <v>25</v>
      </c>
      <c r="C1767" s="53">
        <v>0</v>
      </c>
      <c r="D1767" s="53">
        <v>0</v>
      </c>
      <c r="E1767" s="53">
        <v>0</v>
      </c>
      <c r="F1767" s="53">
        <v>0</v>
      </c>
      <c r="G1767" s="53">
        <v>0</v>
      </c>
      <c r="H1767" s="53">
        <v>0</v>
      </c>
      <c r="I1767" s="53">
        <v>0</v>
      </c>
      <c r="J1767" s="53">
        <v>0</v>
      </c>
      <c r="K1767" s="53">
        <v>0</v>
      </c>
      <c r="L1767" s="53">
        <v>0</v>
      </c>
      <c r="M1767" s="53">
        <v>0</v>
      </c>
      <c r="N1767" s="53">
        <v>0</v>
      </c>
      <c r="O1767" s="53">
        <v>0</v>
      </c>
      <c r="P1767" s="53">
        <v>0</v>
      </c>
      <c r="Q1767" s="53">
        <v>0</v>
      </c>
      <c r="R1767" s="53">
        <v>0</v>
      </c>
      <c r="S1767" s="53">
        <v>0</v>
      </c>
      <c r="T1767" s="11">
        <f>SUM(C1767:S1767)</f>
        <v>0</v>
      </c>
    </row>
    <row r="1768" spans="1:20" ht="18" customHeight="1">
      <c r="A1768" s="105"/>
      <c r="B1768" s="52" t="s">
        <v>26</v>
      </c>
      <c r="C1768" s="36" t="str">
        <f t="shared" ref="C1768:F1768" si="604">IF(C1766+C1767&gt;0, C1767/(C1766+C1767), "-")</f>
        <v>-</v>
      </c>
      <c r="D1768" s="36" t="str">
        <f t="shared" si="604"/>
        <v>-</v>
      </c>
      <c r="E1768" s="36" t="str">
        <f t="shared" si="604"/>
        <v>-</v>
      </c>
      <c r="F1768" s="36">
        <f t="shared" si="604"/>
        <v>0</v>
      </c>
      <c r="G1768" s="36" t="str">
        <f t="shared" ref="G1768:T1768" si="605">IF(G1766+G1767&gt;0, G1767/(G1766+G1767), "-")</f>
        <v>-</v>
      </c>
      <c r="H1768" s="36" t="str">
        <f t="shared" si="605"/>
        <v>-</v>
      </c>
      <c r="I1768" s="36" t="str">
        <f t="shared" si="605"/>
        <v>-</v>
      </c>
      <c r="J1768" s="36">
        <f t="shared" si="605"/>
        <v>0</v>
      </c>
      <c r="K1768" s="36">
        <f t="shared" ref="K1768:Q1768" si="606">IF(K1766+K1767&gt;0, K1767/(K1766+K1767), "-")</f>
        <v>0</v>
      </c>
      <c r="L1768" s="36" t="str">
        <f t="shared" si="606"/>
        <v>-</v>
      </c>
      <c r="M1768" s="36">
        <f t="shared" si="606"/>
        <v>0</v>
      </c>
      <c r="N1768" s="36" t="str">
        <f t="shared" si="606"/>
        <v>-</v>
      </c>
      <c r="O1768" s="36">
        <f t="shared" si="606"/>
        <v>0</v>
      </c>
      <c r="P1768" s="36">
        <f t="shared" si="606"/>
        <v>0</v>
      </c>
      <c r="Q1768" s="36" t="str">
        <f t="shared" si="606"/>
        <v>-</v>
      </c>
      <c r="R1768" s="36" t="str">
        <f t="shared" si="605"/>
        <v>-</v>
      </c>
      <c r="S1768" s="36" t="str">
        <f t="shared" si="605"/>
        <v>-</v>
      </c>
      <c r="T1768" s="40">
        <f t="shared" si="605"/>
        <v>0</v>
      </c>
    </row>
    <row r="1769" spans="1:20" ht="18" customHeight="1">
      <c r="A1769" s="105"/>
      <c r="B1769" s="52" t="s">
        <v>22</v>
      </c>
      <c r="C1769" s="53">
        <v>0</v>
      </c>
      <c r="D1769" s="53">
        <v>0</v>
      </c>
      <c r="E1769" s="53">
        <v>0</v>
      </c>
      <c r="F1769" s="53">
        <v>2</v>
      </c>
      <c r="G1769" s="53">
        <v>0</v>
      </c>
      <c r="H1769" s="53">
        <v>0</v>
      </c>
      <c r="I1769" s="53">
        <v>0</v>
      </c>
      <c r="J1769" s="53">
        <v>1</v>
      </c>
      <c r="K1769" s="53">
        <v>2</v>
      </c>
      <c r="L1769" s="53">
        <v>0</v>
      </c>
      <c r="M1769" s="53">
        <v>3</v>
      </c>
      <c r="N1769" s="53">
        <v>0</v>
      </c>
      <c r="O1769" s="53">
        <v>1</v>
      </c>
      <c r="P1769" s="53">
        <v>1</v>
      </c>
      <c r="Q1769" s="53">
        <v>0</v>
      </c>
      <c r="R1769" s="53">
        <v>0</v>
      </c>
      <c r="S1769" s="53">
        <v>0</v>
      </c>
      <c r="T1769" s="11">
        <f>SUM(C1769:S1769)</f>
        <v>10</v>
      </c>
    </row>
    <row r="1770" spans="1:20" ht="18" customHeight="1">
      <c r="A1770" s="105"/>
      <c r="B1770" s="52" t="s">
        <v>23</v>
      </c>
      <c r="C1770" s="37" t="str">
        <f>IF(C1769&gt;0,(C1764+C1765)/C1769, "-")</f>
        <v>-</v>
      </c>
      <c r="D1770" s="37" t="str">
        <f t="shared" ref="D1770:S1770" si="607">IF(D1769&gt;0,(D1764+D1765)/D1769, "-")</f>
        <v>-</v>
      </c>
      <c r="E1770" s="37" t="str">
        <f t="shared" si="607"/>
        <v>-</v>
      </c>
      <c r="F1770" s="37">
        <f t="shared" si="607"/>
        <v>1</v>
      </c>
      <c r="G1770" s="37" t="str">
        <f t="shared" si="607"/>
        <v>-</v>
      </c>
      <c r="H1770" s="37" t="str">
        <f t="shared" si="607"/>
        <v>-</v>
      </c>
      <c r="I1770" s="37" t="str">
        <f t="shared" si="607"/>
        <v>-</v>
      </c>
      <c r="J1770" s="37">
        <f t="shared" si="607"/>
        <v>1</v>
      </c>
      <c r="K1770" s="37">
        <f t="shared" si="607"/>
        <v>2</v>
      </c>
      <c r="L1770" s="37" t="str">
        <f t="shared" si="607"/>
        <v>-</v>
      </c>
      <c r="M1770" s="37">
        <f t="shared" si="607"/>
        <v>1</v>
      </c>
      <c r="N1770" s="37" t="str">
        <f t="shared" si="607"/>
        <v>-</v>
      </c>
      <c r="O1770" s="37">
        <f t="shared" si="607"/>
        <v>1</v>
      </c>
      <c r="P1770" s="37">
        <f t="shared" si="607"/>
        <v>2</v>
      </c>
      <c r="Q1770" s="37" t="str">
        <f t="shared" si="607"/>
        <v>-</v>
      </c>
      <c r="R1770" s="37" t="str">
        <f t="shared" si="607"/>
        <v>-</v>
      </c>
      <c r="S1770" s="37" t="str">
        <f t="shared" si="607"/>
        <v>-</v>
      </c>
      <c r="T1770" s="44">
        <f>IF(T1769&gt;0,(T1764+T1765)/T1769, "-")</f>
        <v>1.3</v>
      </c>
    </row>
    <row r="1771" spans="1:20" ht="18" customHeight="1">
      <c r="A1771" s="106"/>
      <c r="B1771" s="52" t="s">
        <v>44</v>
      </c>
      <c r="C1771" s="57" t="s">
        <v>43</v>
      </c>
      <c r="D1771" s="57" t="s">
        <v>43</v>
      </c>
      <c r="E1771" s="57" t="s">
        <v>43</v>
      </c>
      <c r="F1771" s="58">
        <v>0.5</v>
      </c>
      <c r="G1771" s="57" t="s">
        <v>43</v>
      </c>
      <c r="H1771" s="57" t="s">
        <v>43</v>
      </c>
      <c r="I1771" s="57" t="s">
        <v>43</v>
      </c>
      <c r="J1771" s="58">
        <v>1</v>
      </c>
      <c r="K1771" s="58">
        <v>0.5</v>
      </c>
      <c r="L1771" s="57" t="s">
        <v>43</v>
      </c>
      <c r="M1771" s="58">
        <v>0</v>
      </c>
      <c r="N1771" s="57" t="s">
        <v>43</v>
      </c>
      <c r="O1771" s="58">
        <v>1</v>
      </c>
      <c r="P1771" s="58">
        <v>1</v>
      </c>
      <c r="Q1771" s="57" t="s">
        <v>43</v>
      </c>
      <c r="R1771" s="57" t="s">
        <v>43</v>
      </c>
      <c r="S1771" s="57" t="s">
        <v>43</v>
      </c>
      <c r="T1771" s="59">
        <v>0.5</v>
      </c>
    </row>
    <row r="1772" spans="1:20" ht="18" customHeight="1">
      <c r="A1772" s="104">
        <v>44855</v>
      </c>
      <c r="B1772" s="50" t="s">
        <v>20</v>
      </c>
      <c r="C1772" s="51">
        <v>0</v>
      </c>
      <c r="D1772" s="51">
        <v>0</v>
      </c>
      <c r="E1772" s="51">
        <v>0</v>
      </c>
      <c r="F1772" s="51">
        <v>0</v>
      </c>
      <c r="G1772" s="51">
        <v>0</v>
      </c>
      <c r="H1772" s="51">
        <v>0</v>
      </c>
      <c r="I1772" s="51">
        <v>0</v>
      </c>
      <c r="J1772" s="51">
        <v>0</v>
      </c>
      <c r="K1772" s="51">
        <v>0</v>
      </c>
      <c r="L1772" s="51">
        <v>0</v>
      </c>
      <c r="M1772" s="51">
        <v>0</v>
      </c>
      <c r="N1772" s="51">
        <v>0</v>
      </c>
      <c r="O1772" s="51">
        <v>0</v>
      </c>
      <c r="P1772" s="51">
        <v>0</v>
      </c>
      <c r="Q1772" s="51">
        <v>0</v>
      </c>
      <c r="R1772" s="51">
        <v>0</v>
      </c>
      <c r="S1772" s="51">
        <v>0</v>
      </c>
      <c r="T1772" s="11">
        <f>SUM(C1772:S1772)</f>
        <v>0</v>
      </c>
    </row>
    <row r="1773" spans="1:20" ht="18" customHeight="1">
      <c r="A1773" s="105"/>
      <c r="B1773" s="52" t="s">
        <v>21</v>
      </c>
      <c r="C1773" s="53">
        <v>1</v>
      </c>
      <c r="D1773" s="53">
        <v>0</v>
      </c>
      <c r="E1773" s="53">
        <v>0</v>
      </c>
      <c r="F1773" s="53">
        <v>3</v>
      </c>
      <c r="G1773" s="53">
        <v>2</v>
      </c>
      <c r="H1773" s="53">
        <v>0</v>
      </c>
      <c r="I1773" s="53">
        <v>3</v>
      </c>
      <c r="J1773" s="53">
        <v>1</v>
      </c>
      <c r="K1773" s="53">
        <v>1</v>
      </c>
      <c r="L1773" s="53">
        <v>0</v>
      </c>
      <c r="M1773" s="53">
        <v>1</v>
      </c>
      <c r="N1773" s="53">
        <v>0</v>
      </c>
      <c r="O1773" s="53">
        <v>0</v>
      </c>
      <c r="P1773" s="53">
        <v>4</v>
      </c>
      <c r="Q1773" s="53">
        <v>0</v>
      </c>
      <c r="R1773" s="53">
        <v>0</v>
      </c>
      <c r="S1773" s="53">
        <v>0</v>
      </c>
      <c r="T1773" s="11">
        <f>SUM(C1773:S1773)</f>
        <v>16</v>
      </c>
    </row>
    <row r="1774" spans="1:20" ht="18" customHeight="1">
      <c r="A1774" s="105"/>
      <c r="B1774" s="52" t="s">
        <v>24</v>
      </c>
      <c r="C1774" s="53">
        <v>1</v>
      </c>
      <c r="D1774" s="53">
        <v>0</v>
      </c>
      <c r="E1774" s="53">
        <v>0</v>
      </c>
      <c r="F1774" s="53">
        <v>3</v>
      </c>
      <c r="G1774" s="53">
        <v>2</v>
      </c>
      <c r="H1774" s="53">
        <v>0</v>
      </c>
      <c r="I1774" s="53">
        <v>3</v>
      </c>
      <c r="J1774" s="53">
        <v>1</v>
      </c>
      <c r="K1774" s="53">
        <v>1</v>
      </c>
      <c r="L1774" s="53">
        <v>0</v>
      </c>
      <c r="M1774" s="53">
        <v>1</v>
      </c>
      <c r="N1774" s="53">
        <v>0</v>
      </c>
      <c r="O1774" s="53">
        <v>0</v>
      </c>
      <c r="P1774" s="53">
        <v>4</v>
      </c>
      <c r="Q1774" s="53">
        <v>0</v>
      </c>
      <c r="R1774" s="53">
        <v>0</v>
      </c>
      <c r="S1774" s="53">
        <v>0</v>
      </c>
      <c r="T1774" s="11">
        <f>SUM(C1774:S1774)</f>
        <v>16</v>
      </c>
    </row>
    <row r="1775" spans="1:20" ht="18" customHeight="1">
      <c r="A1775" s="105"/>
      <c r="B1775" s="52" t="s">
        <v>25</v>
      </c>
      <c r="C1775" s="53">
        <v>0</v>
      </c>
      <c r="D1775" s="53">
        <v>0</v>
      </c>
      <c r="E1775" s="53">
        <v>0</v>
      </c>
      <c r="F1775" s="53">
        <v>0</v>
      </c>
      <c r="G1775" s="53">
        <v>0</v>
      </c>
      <c r="H1775" s="53">
        <v>0</v>
      </c>
      <c r="I1775" s="53">
        <v>0</v>
      </c>
      <c r="J1775" s="53">
        <v>0</v>
      </c>
      <c r="K1775" s="53">
        <v>0</v>
      </c>
      <c r="L1775" s="53">
        <v>0</v>
      </c>
      <c r="M1775" s="53">
        <v>0</v>
      </c>
      <c r="N1775" s="53">
        <v>0</v>
      </c>
      <c r="O1775" s="53">
        <v>0</v>
      </c>
      <c r="P1775" s="53">
        <v>0</v>
      </c>
      <c r="Q1775" s="53">
        <v>0</v>
      </c>
      <c r="R1775" s="53">
        <v>0</v>
      </c>
      <c r="S1775" s="53">
        <v>0</v>
      </c>
      <c r="T1775" s="11">
        <f>SUM(C1775:S1775)</f>
        <v>0</v>
      </c>
    </row>
    <row r="1776" spans="1:20" ht="18" customHeight="1">
      <c r="A1776" s="105"/>
      <c r="B1776" s="52" t="s">
        <v>26</v>
      </c>
      <c r="C1776" s="36">
        <f t="shared" ref="C1776:T1776" si="608">IF(C1774+C1775&gt;0, C1775/(C1774+C1775), "-")</f>
        <v>0</v>
      </c>
      <c r="D1776" s="36" t="str">
        <f t="shared" si="608"/>
        <v>-</v>
      </c>
      <c r="E1776" s="36" t="str">
        <f t="shared" si="608"/>
        <v>-</v>
      </c>
      <c r="F1776" s="36">
        <f t="shared" ref="F1776:H1776" si="609">IF(F1774+F1775&gt;0, F1775/(F1774+F1775), "-")</f>
        <v>0</v>
      </c>
      <c r="G1776" s="36">
        <f t="shared" si="609"/>
        <v>0</v>
      </c>
      <c r="H1776" s="36" t="str">
        <f t="shared" si="609"/>
        <v>-</v>
      </c>
      <c r="I1776" s="36">
        <f t="shared" si="608"/>
        <v>0</v>
      </c>
      <c r="J1776" s="36">
        <f t="shared" ref="J1776:R1776" si="610">IF(J1774+J1775&gt;0, J1775/(J1774+J1775), "-")</f>
        <v>0</v>
      </c>
      <c r="K1776" s="36">
        <f t="shared" si="610"/>
        <v>0</v>
      </c>
      <c r="L1776" s="36" t="str">
        <f t="shared" si="610"/>
        <v>-</v>
      </c>
      <c r="M1776" s="36">
        <f t="shared" si="610"/>
        <v>0</v>
      </c>
      <c r="N1776" s="36" t="str">
        <f t="shared" si="610"/>
        <v>-</v>
      </c>
      <c r="O1776" s="36" t="str">
        <f t="shared" si="610"/>
        <v>-</v>
      </c>
      <c r="P1776" s="36">
        <f t="shared" si="610"/>
        <v>0</v>
      </c>
      <c r="Q1776" s="36" t="str">
        <f t="shared" si="610"/>
        <v>-</v>
      </c>
      <c r="R1776" s="36" t="str">
        <f t="shared" si="610"/>
        <v>-</v>
      </c>
      <c r="S1776" s="36" t="str">
        <f t="shared" si="608"/>
        <v>-</v>
      </c>
      <c r="T1776" s="40">
        <f t="shared" si="608"/>
        <v>0</v>
      </c>
    </row>
    <row r="1777" spans="1:20" ht="18" customHeight="1">
      <c r="A1777" s="105"/>
      <c r="B1777" s="52" t="s">
        <v>22</v>
      </c>
      <c r="C1777" s="53">
        <v>1</v>
      </c>
      <c r="D1777" s="53">
        <v>0</v>
      </c>
      <c r="E1777" s="53">
        <v>0</v>
      </c>
      <c r="F1777" s="53">
        <v>3</v>
      </c>
      <c r="G1777" s="53">
        <v>1</v>
      </c>
      <c r="H1777" s="53">
        <v>0</v>
      </c>
      <c r="I1777" s="53">
        <v>3</v>
      </c>
      <c r="J1777" s="53">
        <v>1</v>
      </c>
      <c r="K1777" s="53">
        <v>1</v>
      </c>
      <c r="L1777" s="53">
        <v>0</v>
      </c>
      <c r="M1777" s="53">
        <v>1</v>
      </c>
      <c r="N1777" s="53">
        <v>0</v>
      </c>
      <c r="O1777" s="53">
        <v>0</v>
      </c>
      <c r="P1777" s="53">
        <v>1</v>
      </c>
      <c r="Q1777" s="53">
        <v>0</v>
      </c>
      <c r="R1777" s="53">
        <v>0</v>
      </c>
      <c r="S1777" s="53">
        <v>0</v>
      </c>
      <c r="T1777" s="11">
        <f>SUM(C1777:S1777)</f>
        <v>12</v>
      </c>
    </row>
    <row r="1778" spans="1:20" ht="18" customHeight="1">
      <c r="A1778" s="105"/>
      <c r="B1778" s="52" t="s">
        <v>23</v>
      </c>
      <c r="C1778" s="37">
        <f>IF(C1777&gt;0,(C1772+C1773)/C1777, "-")</f>
        <v>1</v>
      </c>
      <c r="D1778" s="37" t="str">
        <f t="shared" ref="D1778:S1778" si="611">IF(D1777&gt;0,(D1772+D1773)/D1777, "-")</f>
        <v>-</v>
      </c>
      <c r="E1778" s="37" t="str">
        <f t="shared" si="611"/>
        <v>-</v>
      </c>
      <c r="F1778" s="37">
        <f t="shared" si="611"/>
        <v>1</v>
      </c>
      <c r="G1778" s="37">
        <f t="shared" si="611"/>
        <v>2</v>
      </c>
      <c r="H1778" s="37" t="str">
        <f t="shared" si="611"/>
        <v>-</v>
      </c>
      <c r="I1778" s="37">
        <f t="shared" si="611"/>
        <v>1</v>
      </c>
      <c r="J1778" s="37">
        <f t="shared" si="611"/>
        <v>1</v>
      </c>
      <c r="K1778" s="37">
        <f t="shared" si="611"/>
        <v>1</v>
      </c>
      <c r="L1778" s="37" t="str">
        <f t="shared" si="611"/>
        <v>-</v>
      </c>
      <c r="M1778" s="37">
        <f t="shared" si="611"/>
        <v>1</v>
      </c>
      <c r="N1778" s="37" t="str">
        <f t="shared" si="611"/>
        <v>-</v>
      </c>
      <c r="O1778" s="37" t="str">
        <f t="shared" si="611"/>
        <v>-</v>
      </c>
      <c r="P1778" s="37">
        <f t="shared" si="611"/>
        <v>4</v>
      </c>
      <c r="Q1778" s="37" t="str">
        <f t="shared" si="611"/>
        <v>-</v>
      </c>
      <c r="R1778" s="37" t="str">
        <f t="shared" si="611"/>
        <v>-</v>
      </c>
      <c r="S1778" s="37" t="str">
        <f t="shared" si="611"/>
        <v>-</v>
      </c>
      <c r="T1778" s="44">
        <f>IF(T1777&gt;0,(T1772+T1773)/T1777, "-")</f>
        <v>1.3333333333333333</v>
      </c>
    </row>
    <row r="1779" spans="1:20" ht="18" customHeight="1">
      <c r="A1779" s="106"/>
      <c r="B1779" s="52" t="s">
        <v>44</v>
      </c>
      <c r="C1779" s="58">
        <v>1</v>
      </c>
      <c r="D1779" s="57" t="s">
        <v>43</v>
      </c>
      <c r="E1779" s="57" t="s">
        <v>43</v>
      </c>
      <c r="F1779" s="58">
        <v>0.33329999999999999</v>
      </c>
      <c r="G1779" s="58">
        <v>0</v>
      </c>
      <c r="H1779" s="57" t="s">
        <v>43</v>
      </c>
      <c r="I1779" s="58">
        <v>0</v>
      </c>
      <c r="J1779" s="58">
        <v>1</v>
      </c>
      <c r="K1779" s="58">
        <v>1</v>
      </c>
      <c r="L1779" s="57" t="s">
        <v>43</v>
      </c>
      <c r="M1779" s="58">
        <v>0</v>
      </c>
      <c r="N1779" s="57" t="s">
        <v>43</v>
      </c>
      <c r="O1779" s="57" t="s">
        <v>43</v>
      </c>
      <c r="P1779" s="58">
        <v>1</v>
      </c>
      <c r="Q1779" s="57" t="s">
        <v>43</v>
      </c>
      <c r="R1779" s="57" t="s">
        <v>43</v>
      </c>
      <c r="S1779" s="57" t="s">
        <v>43</v>
      </c>
      <c r="T1779" s="59">
        <v>0.41670000000000001</v>
      </c>
    </row>
    <row r="1780" spans="1:20" ht="18" customHeight="1">
      <c r="A1780" s="104">
        <v>44856</v>
      </c>
      <c r="B1780" s="50" t="s">
        <v>20</v>
      </c>
      <c r="C1780" s="51">
        <v>0</v>
      </c>
      <c r="D1780" s="51">
        <v>0</v>
      </c>
      <c r="E1780" s="51">
        <v>0</v>
      </c>
      <c r="F1780" s="51">
        <v>0</v>
      </c>
      <c r="G1780" s="51">
        <v>0</v>
      </c>
      <c r="H1780" s="51">
        <v>0</v>
      </c>
      <c r="I1780" s="51">
        <v>0</v>
      </c>
      <c r="J1780" s="51">
        <v>0</v>
      </c>
      <c r="K1780" s="51">
        <v>0</v>
      </c>
      <c r="L1780" s="51">
        <v>0</v>
      </c>
      <c r="M1780" s="51">
        <v>0</v>
      </c>
      <c r="N1780" s="51">
        <v>0</v>
      </c>
      <c r="O1780" s="51">
        <v>0</v>
      </c>
      <c r="P1780" s="51">
        <v>0</v>
      </c>
      <c r="Q1780" s="51">
        <v>0</v>
      </c>
      <c r="R1780" s="51">
        <v>0</v>
      </c>
      <c r="S1780" s="51">
        <v>0</v>
      </c>
      <c r="T1780" s="11">
        <f>SUM(C1780:S1780)</f>
        <v>0</v>
      </c>
    </row>
    <row r="1781" spans="1:20" ht="18" customHeight="1">
      <c r="A1781" s="105"/>
      <c r="B1781" s="52" t="s">
        <v>21</v>
      </c>
      <c r="C1781" s="53">
        <v>0</v>
      </c>
      <c r="D1781" s="53">
        <v>0</v>
      </c>
      <c r="E1781" s="53">
        <v>0</v>
      </c>
      <c r="F1781" s="53">
        <v>1</v>
      </c>
      <c r="G1781" s="53">
        <v>1</v>
      </c>
      <c r="H1781" s="53">
        <v>0</v>
      </c>
      <c r="I1781" s="53">
        <v>0</v>
      </c>
      <c r="J1781" s="53">
        <v>0</v>
      </c>
      <c r="K1781" s="53">
        <v>1</v>
      </c>
      <c r="L1781" s="53">
        <v>2</v>
      </c>
      <c r="M1781" s="53">
        <v>1</v>
      </c>
      <c r="N1781" s="53">
        <v>0</v>
      </c>
      <c r="O1781" s="53">
        <v>2</v>
      </c>
      <c r="P1781" s="53">
        <v>3</v>
      </c>
      <c r="Q1781" s="53">
        <v>1</v>
      </c>
      <c r="R1781" s="53">
        <v>0</v>
      </c>
      <c r="S1781" s="53">
        <v>0</v>
      </c>
      <c r="T1781" s="11">
        <f>SUM(C1781:S1781)</f>
        <v>12</v>
      </c>
    </row>
    <row r="1782" spans="1:20" ht="18" customHeight="1">
      <c r="A1782" s="105"/>
      <c r="B1782" s="52" t="s">
        <v>24</v>
      </c>
      <c r="C1782" s="53">
        <v>0</v>
      </c>
      <c r="D1782" s="53">
        <v>0</v>
      </c>
      <c r="E1782" s="53">
        <v>0</v>
      </c>
      <c r="F1782" s="53">
        <v>1</v>
      </c>
      <c r="G1782" s="53">
        <v>1</v>
      </c>
      <c r="H1782" s="53">
        <v>0</v>
      </c>
      <c r="I1782" s="53">
        <v>0</v>
      </c>
      <c r="J1782" s="53">
        <v>0</v>
      </c>
      <c r="K1782" s="53">
        <v>1</v>
      </c>
      <c r="L1782" s="53">
        <v>2</v>
      </c>
      <c r="M1782" s="53">
        <v>1</v>
      </c>
      <c r="N1782" s="53">
        <v>0</v>
      </c>
      <c r="O1782" s="53">
        <v>2</v>
      </c>
      <c r="P1782" s="53">
        <v>3</v>
      </c>
      <c r="Q1782" s="53">
        <v>1</v>
      </c>
      <c r="R1782" s="53">
        <v>0</v>
      </c>
      <c r="S1782" s="53">
        <v>0</v>
      </c>
      <c r="T1782" s="11">
        <f>SUM(C1782:S1782)</f>
        <v>12</v>
      </c>
    </row>
    <row r="1783" spans="1:20" ht="18" customHeight="1">
      <c r="A1783" s="105"/>
      <c r="B1783" s="52" t="s">
        <v>25</v>
      </c>
      <c r="C1783" s="53">
        <v>0</v>
      </c>
      <c r="D1783" s="53">
        <v>0</v>
      </c>
      <c r="E1783" s="53">
        <v>0</v>
      </c>
      <c r="F1783" s="53">
        <v>0</v>
      </c>
      <c r="G1783" s="53">
        <v>0</v>
      </c>
      <c r="H1783" s="53">
        <v>0</v>
      </c>
      <c r="I1783" s="53">
        <v>0</v>
      </c>
      <c r="J1783" s="53">
        <v>0</v>
      </c>
      <c r="K1783" s="53">
        <v>0</v>
      </c>
      <c r="L1783" s="53">
        <v>0</v>
      </c>
      <c r="M1783" s="53">
        <v>0</v>
      </c>
      <c r="N1783" s="53">
        <v>0</v>
      </c>
      <c r="O1783" s="53">
        <v>0</v>
      </c>
      <c r="P1783" s="53">
        <v>0</v>
      </c>
      <c r="Q1783" s="53">
        <v>0</v>
      </c>
      <c r="R1783" s="53">
        <v>0</v>
      </c>
      <c r="S1783" s="53">
        <v>0</v>
      </c>
      <c r="T1783" s="11">
        <f>SUM(C1783:S1783)</f>
        <v>0</v>
      </c>
    </row>
    <row r="1784" spans="1:20" ht="18" customHeight="1">
      <c r="A1784" s="105"/>
      <c r="B1784" s="52" t="s">
        <v>26</v>
      </c>
      <c r="C1784" s="36" t="str">
        <f t="shared" ref="C1784:D1784" si="612">IF(C1782+C1783&gt;0, C1783/(C1782+C1783), "-")</f>
        <v>-</v>
      </c>
      <c r="D1784" s="36" t="str">
        <f t="shared" si="612"/>
        <v>-</v>
      </c>
      <c r="E1784" s="36" t="str">
        <f t="shared" ref="E1784:T1784" si="613">IF(E1782+E1783&gt;0, E1783/(E1782+E1783), "-")</f>
        <v>-</v>
      </c>
      <c r="F1784" s="36">
        <f t="shared" si="613"/>
        <v>0</v>
      </c>
      <c r="G1784" s="36">
        <f t="shared" si="613"/>
        <v>0</v>
      </c>
      <c r="H1784" s="36" t="str">
        <f t="shared" si="613"/>
        <v>-</v>
      </c>
      <c r="I1784" s="36" t="str">
        <f t="shared" si="613"/>
        <v>-</v>
      </c>
      <c r="J1784" s="36" t="str">
        <f t="shared" si="613"/>
        <v>-</v>
      </c>
      <c r="K1784" s="36">
        <f t="shared" si="613"/>
        <v>0</v>
      </c>
      <c r="L1784" s="36">
        <f t="shared" si="613"/>
        <v>0</v>
      </c>
      <c r="M1784" s="36">
        <f t="shared" si="613"/>
        <v>0</v>
      </c>
      <c r="N1784" s="36" t="str">
        <f t="shared" si="613"/>
        <v>-</v>
      </c>
      <c r="O1784" s="36">
        <f t="shared" si="613"/>
        <v>0</v>
      </c>
      <c r="P1784" s="36">
        <f t="shared" si="613"/>
        <v>0</v>
      </c>
      <c r="Q1784" s="36">
        <f t="shared" si="613"/>
        <v>0</v>
      </c>
      <c r="R1784" s="36" t="str">
        <f t="shared" si="613"/>
        <v>-</v>
      </c>
      <c r="S1784" s="36" t="str">
        <f t="shared" si="613"/>
        <v>-</v>
      </c>
      <c r="T1784" s="40">
        <f t="shared" si="613"/>
        <v>0</v>
      </c>
    </row>
    <row r="1785" spans="1:20" ht="18" customHeight="1">
      <c r="A1785" s="105"/>
      <c r="B1785" s="52" t="s">
        <v>22</v>
      </c>
      <c r="C1785" s="53">
        <v>0</v>
      </c>
      <c r="D1785" s="53">
        <v>0</v>
      </c>
      <c r="E1785" s="53">
        <v>0</v>
      </c>
      <c r="F1785" s="53">
        <v>1</v>
      </c>
      <c r="G1785" s="53">
        <v>1</v>
      </c>
      <c r="H1785" s="53">
        <v>0</v>
      </c>
      <c r="I1785" s="53">
        <v>0</v>
      </c>
      <c r="J1785" s="53">
        <v>0</v>
      </c>
      <c r="K1785" s="53">
        <v>1</v>
      </c>
      <c r="L1785" s="53">
        <v>1</v>
      </c>
      <c r="M1785" s="53">
        <v>1</v>
      </c>
      <c r="N1785" s="53">
        <v>0</v>
      </c>
      <c r="O1785" s="53">
        <v>1</v>
      </c>
      <c r="P1785" s="53">
        <v>1</v>
      </c>
      <c r="Q1785" s="53">
        <v>1</v>
      </c>
      <c r="R1785" s="53">
        <v>0</v>
      </c>
      <c r="S1785" s="53">
        <v>0</v>
      </c>
      <c r="T1785" s="11">
        <f>SUM(C1785:S1785)</f>
        <v>8</v>
      </c>
    </row>
    <row r="1786" spans="1:20" ht="18" customHeight="1">
      <c r="A1786" s="105"/>
      <c r="B1786" s="52" t="s">
        <v>23</v>
      </c>
      <c r="C1786" s="37" t="str">
        <f>IF(C1785&gt;0,(C1780+C1781)/C1785, "-")</f>
        <v>-</v>
      </c>
      <c r="D1786" s="37" t="str">
        <f t="shared" ref="D1786:S1786" si="614">IF(D1785&gt;0,(D1780+D1781)/D1785, "-")</f>
        <v>-</v>
      </c>
      <c r="E1786" s="37" t="str">
        <f t="shared" si="614"/>
        <v>-</v>
      </c>
      <c r="F1786" s="37">
        <f t="shared" si="614"/>
        <v>1</v>
      </c>
      <c r="G1786" s="37">
        <f t="shared" si="614"/>
        <v>1</v>
      </c>
      <c r="H1786" s="37" t="str">
        <f t="shared" si="614"/>
        <v>-</v>
      </c>
      <c r="I1786" s="37" t="str">
        <f t="shared" si="614"/>
        <v>-</v>
      </c>
      <c r="J1786" s="37" t="str">
        <f t="shared" si="614"/>
        <v>-</v>
      </c>
      <c r="K1786" s="37">
        <f t="shared" si="614"/>
        <v>1</v>
      </c>
      <c r="L1786" s="37">
        <f t="shared" si="614"/>
        <v>2</v>
      </c>
      <c r="M1786" s="37">
        <f t="shared" si="614"/>
        <v>1</v>
      </c>
      <c r="N1786" s="37" t="str">
        <f t="shared" si="614"/>
        <v>-</v>
      </c>
      <c r="O1786" s="37">
        <f t="shared" si="614"/>
        <v>2</v>
      </c>
      <c r="P1786" s="37">
        <f t="shared" si="614"/>
        <v>3</v>
      </c>
      <c r="Q1786" s="37">
        <f t="shared" si="614"/>
        <v>1</v>
      </c>
      <c r="R1786" s="37" t="str">
        <f t="shared" si="614"/>
        <v>-</v>
      </c>
      <c r="S1786" s="37" t="str">
        <f t="shared" si="614"/>
        <v>-</v>
      </c>
      <c r="T1786" s="44">
        <f>IF(T1785&gt;0,(T1780+T1781)/T1785, "-")</f>
        <v>1.5</v>
      </c>
    </row>
    <row r="1787" spans="1:20" ht="18" customHeight="1">
      <c r="A1787" s="106"/>
      <c r="B1787" s="52" t="s">
        <v>44</v>
      </c>
      <c r="C1787" s="57" t="s">
        <v>43</v>
      </c>
      <c r="D1787" s="57" t="s">
        <v>43</v>
      </c>
      <c r="E1787" s="57" t="s">
        <v>43</v>
      </c>
      <c r="F1787" s="58">
        <v>1</v>
      </c>
      <c r="G1787" s="58">
        <v>1</v>
      </c>
      <c r="H1787" s="57" t="s">
        <v>43</v>
      </c>
      <c r="I1787" s="57" t="s">
        <v>43</v>
      </c>
      <c r="J1787" s="57" t="s">
        <v>43</v>
      </c>
      <c r="K1787" s="58">
        <v>1</v>
      </c>
      <c r="L1787" s="58">
        <v>1</v>
      </c>
      <c r="M1787" s="58">
        <v>1</v>
      </c>
      <c r="N1787" s="57" t="s">
        <v>43</v>
      </c>
      <c r="O1787" s="58">
        <v>1</v>
      </c>
      <c r="P1787" s="58">
        <v>1</v>
      </c>
      <c r="Q1787" s="58">
        <v>0</v>
      </c>
      <c r="R1787" s="57" t="s">
        <v>43</v>
      </c>
      <c r="S1787" s="57" t="s">
        <v>43</v>
      </c>
      <c r="T1787" s="59">
        <v>0.875</v>
      </c>
    </row>
    <row r="1788" spans="1:20" ht="18" customHeight="1">
      <c r="A1788" s="104">
        <v>44857</v>
      </c>
      <c r="B1788" s="50" t="s">
        <v>20</v>
      </c>
      <c r="C1788" s="51">
        <v>0</v>
      </c>
      <c r="D1788" s="51">
        <v>0</v>
      </c>
      <c r="E1788" s="51">
        <v>0</v>
      </c>
      <c r="F1788" s="51">
        <v>0</v>
      </c>
      <c r="G1788" s="51">
        <v>0</v>
      </c>
      <c r="H1788" s="51">
        <v>0</v>
      </c>
      <c r="I1788" s="51">
        <v>0</v>
      </c>
      <c r="J1788" s="51">
        <v>0</v>
      </c>
      <c r="K1788" s="51">
        <v>0</v>
      </c>
      <c r="L1788" s="51">
        <v>0</v>
      </c>
      <c r="M1788" s="51">
        <v>1</v>
      </c>
      <c r="N1788" s="51">
        <v>0</v>
      </c>
      <c r="O1788" s="51">
        <v>0</v>
      </c>
      <c r="P1788" s="51">
        <v>0</v>
      </c>
      <c r="Q1788" s="51">
        <v>0</v>
      </c>
      <c r="R1788" s="51">
        <v>0</v>
      </c>
      <c r="S1788" s="51">
        <v>0</v>
      </c>
      <c r="T1788" s="11">
        <f>SUM(C1788:S1788)</f>
        <v>1</v>
      </c>
    </row>
    <row r="1789" spans="1:20" ht="18" customHeight="1">
      <c r="A1789" s="105"/>
      <c r="B1789" s="52" t="s">
        <v>21</v>
      </c>
      <c r="C1789" s="53">
        <v>0</v>
      </c>
      <c r="D1789" s="53">
        <v>0</v>
      </c>
      <c r="E1789" s="53">
        <v>0</v>
      </c>
      <c r="F1789" s="53">
        <v>3</v>
      </c>
      <c r="G1789" s="53">
        <v>1</v>
      </c>
      <c r="H1789" s="53">
        <v>0</v>
      </c>
      <c r="I1789" s="53">
        <v>1</v>
      </c>
      <c r="J1789" s="53">
        <v>0</v>
      </c>
      <c r="K1789" s="53">
        <v>3</v>
      </c>
      <c r="L1789" s="53">
        <v>0</v>
      </c>
      <c r="M1789" s="53">
        <v>1</v>
      </c>
      <c r="N1789" s="53">
        <v>0</v>
      </c>
      <c r="O1789" s="53">
        <v>0</v>
      </c>
      <c r="P1789" s="53">
        <v>2</v>
      </c>
      <c r="Q1789" s="53">
        <v>0</v>
      </c>
      <c r="R1789" s="53">
        <v>0</v>
      </c>
      <c r="S1789" s="53">
        <v>0</v>
      </c>
      <c r="T1789" s="11">
        <f>SUM(C1789:S1789)</f>
        <v>11</v>
      </c>
    </row>
    <row r="1790" spans="1:20" ht="18" customHeight="1">
      <c r="A1790" s="105"/>
      <c r="B1790" s="52" t="s">
        <v>24</v>
      </c>
      <c r="C1790" s="53">
        <v>0</v>
      </c>
      <c r="D1790" s="53">
        <v>0</v>
      </c>
      <c r="E1790" s="53">
        <v>0</v>
      </c>
      <c r="F1790" s="53">
        <v>3</v>
      </c>
      <c r="G1790" s="53">
        <v>1</v>
      </c>
      <c r="H1790" s="53">
        <v>0</v>
      </c>
      <c r="I1790" s="53">
        <v>1</v>
      </c>
      <c r="J1790" s="53">
        <v>0</v>
      </c>
      <c r="K1790" s="53">
        <v>3</v>
      </c>
      <c r="L1790" s="53">
        <v>0</v>
      </c>
      <c r="M1790" s="53">
        <v>2</v>
      </c>
      <c r="N1790" s="53">
        <v>0</v>
      </c>
      <c r="O1790" s="53">
        <v>0</v>
      </c>
      <c r="P1790" s="53">
        <v>2</v>
      </c>
      <c r="Q1790" s="53">
        <v>0</v>
      </c>
      <c r="R1790" s="53">
        <v>0</v>
      </c>
      <c r="S1790" s="53">
        <v>0</v>
      </c>
      <c r="T1790" s="11">
        <f>SUM(C1790:S1790)</f>
        <v>12</v>
      </c>
    </row>
    <row r="1791" spans="1:20" ht="18" customHeight="1">
      <c r="A1791" s="105"/>
      <c r="B1791" s="52" t="s">
        <v>25</v>
      </c>
      <c r="C1791" s="53">
        <v>0</v>
      </c>
      <c r="D1791" s="53">
        <v>0</v>
      </c>
      <c r="E1791" s="53">
        <v>0</v>
      </c>
      <c r="F1791" s="53">
        <v>0</v>
      </c>
      <c r="G1791" s="53">
        <v>0</v>
      </c>
      <c r="H1791" s="53">
        <v>0</v>
      </c>
      <c r="I1791" s="53">
        <v>0</v>
      </c>
      <c r="J1791" s="53">
        <v>0</v>
      </c>
      <c r="K1791" s="53">
        <v>0</v>
      </c>
      <c r="L1791" s="53">
        <v>0</v>
      </c>
      <c r="M1791" s="53">
        <v>0</v>
      </c>
      <c r="N1791" s="53">
        <v>0</v>
      </c>
      <c r="O1791" s="53">
        <v>0</v>
      </c>
      <c r="P1791" s="53">
        <v>0</v>
      </c>
      <c r="Q1791" s="53">
        <v>0</v>
      </c>
      <c r="R1791" s="53">
        <v>0</v>
      </c>
      <c r="S1791" s="53">
        <v>0</v>
      </c>
      <c r="T1791" s="11">
        <f>SUM(C1791:S1791)</f>
        <v>0</v>
      </c>
    </row>
    <row r="1792" spans="1:20" ht="18" customHeight="1">
      <c r="A1792" s="105"/>
      <c r="B1792" s="52" t="s">
        <v>26</v>
      </c>
      <c r="C1792" s="36" t="str">
        <f t="shared" ref="C1792:T1792" si="615">IF(C1790+C1791&gt;0, C1791/(C1790+C1791), "-")</f>
        <v>-</v>
      </c>
      <c r="D1792" s="36" t="str">
        <f t="shared" si="615"/>
        <v>-</v>
      </c>
      <c r="E1792" s="36" t="str">
        <f t="shared" si="615"/>
        <v>-</v>
      </c>
      <c r="F1792" s="36">
        <f t="shared" si="615"/>
        <v>0</v>
      </c>
      <c r="G1792" s="36">
        <f t="shared" si="615"/>
        <v>0</v>
      </c>
      <c r="H1792" s="36" t="str">
        <f t="shared" si="615"/>
        <v>-</v>
      </c>
      <c r="I1792" s="36">
        <f t="shared" si="615"/>
        <v>0</v>
      </c>
      <c r="J1792" s="36" t="str">
        <f t="shared" si="615"/>
        <v>-</v>
      </c>
      <c r="K1792" s="36">
        <f t="shared" si="615"/>
        <v>0</v>
      </c>
      <c r="L1792" s="36" t="str">
        <f t="shared" si="615"/>
        <v>-</v>
      </c>
      <c r="M1792" s="36">
        <f t="shared" si="615"/>
        <v>0</v>
      </c>
      <c r="N1792" s="36" t="str">
        <f t="shared" si="615"/>
        <v>-</v>
      </c>
      <c r="O1792" s="36" t="str">
        <f t="shared" si="615"/>
        <v>-</v>
      </c>
      <c r="P1792" s="36">
        <f t="shared" si="615"/>
        <v>0</v>
      </c>
      <c r="Q1792" s="36" t="str">
        <f t="shared" si="615"/>
        <v>-</v>
      </c>
      <c r="R1792" s="36" t="str">
        <f t="shared" si="615"/>
        <v>-</v>
      </c>
      <c r="S1792" s="36" t="str">
        <f t="shared" si="615"/>
        <v>-</v>
      </c>
      <c r="T1792" s="40">
        <f t="shared" si="615"/>
        <v>0</v>
      </c>
    </row>
    <row r="1793" spans="1:20" ht="18" customHeight="1">
      <c r="A1793" s="105"/>
      <c r="B1793" s="52" t="s">
        <v>22</v>
      </c>
      <c r="C1793" s="53">
        <v>0</v>
      </c>
      <c r="D1793" s="53">
        <v>0</v>
      </c>
      <c r="E1793" s="53">
        <v>0</v>
      </c>
      <c r="F1793" s="53">
        <v>2</v>
      </c>
      <c r="G1793" s="53">
        <v>1</v>
      </c>
      <c r="H1793" s="53">
        <v>0</v>
      </c>
      <c r="I1793" s="53">
        <v>1</v>
      </c>
      <c r="J1793" s="53">
        <v>0</v>
      </c>
      <c r="K1793" s="53">
        <v>1</v>
      </c>
      <c r="L1793" s="53">
        <v>0</v>
      </c>
      <c r="M1793" s="53">
        <v>1</v>
      </c>
      <c r="N1793" s="53">
        <v>0</v>
      </c>
      <c r="O1793" s="53">
        <v>0</v>
      </c>
      <c r="P1793" s="53">
        <v>1</v>
      </c>
      <c r="Q1793" s="53">
        <v>0</v>
      </c>
      <c r="R1793" s="53">
        <v>0</v>
      </c>
      <c r="S1793" s="53">
        <v>0</v>
      </c>
      <c r="T1793" s="11">
        <f>SUM(C1793:S1793)</f>
        <v>7</v>
      </c>
    </row>
    <row r="1794" spans="1:20" ht="18" customHeight="1">
      <c r="A1794" s="105"/>
      <c r="B1794" s="52" t="s">
        <v>23</v>
      </c>
      <c r="C1794" s="37" t="str">
        <f>IF(C1793&gt;0,(C1788+C1789)/C1793, "-")</f>
        <v>-</v>
      </c>
      <c r="D1794" s="37" t="str">
        <f t="shared" ref="D1794:S1794" si="616">IF(D1793&gt;0,(D1788+D1789)/D1793, "-")</f>
        <v>-</v>
      </c>
      <c r="E1794" s="37" t="str">
        <f t="shared" si="616"/>
        <v>-</v>
      </c>
      <c r="F1794" s="37">
        <f t="shared" si="616"/>
        <v>1.5</v>
      </c>
      <c r="G1794" s="37">
        <f t="shared" si="616"/>
        <v>1</v>
      </c>
      <c r="H1794" s="37" t="str">
        <f t="shared" si="616"/>
        <v>-</v>
      </c>
      <c r="I1794" s="37">
        <f t="shared" si="616"/>
        <v>1</v>
      </c>
      <c r="J1794" s="37" t="str">
        <f t="shared" si="616"/>
        <v>-</v>
      </c>
      <c r="K1794" s="37">
        <f t="shared" si="616"/>
        <v>3</v>
      </c>
      <c r="L1794" s="37" t="str">
        <f t="shared" si="616"/>
        <v>-</v>
      </c>
      <c r="M1794" s="37">
        <f t="shared" si="616"/>
        <v>2</v>
      </c>
      <c r="N1794" s="37" t="str">
        <f t="shared" si="616"/>
        <v>-</v>
      </c>
      <c r="O1794" s="37" t="str">
        <f t="shared" si="616"/>
        <v>-</v>
      </c>
      <c r="P1794" s="37">
        <f t="shared" si="616"/>
        <v>2</v>
      </c>
      <c r="Q1794" s="37" t="str">
        <f t="shared" si="616"/>
        <v>-</v>
      </c>
      <c r="R1794" s="37" t="str">
        <f t="shared" si="616"/>
        <v>-</v>
      </c>
      <c r="S1794" s="37" t="str">
        <f t="shared" si="616"/>
        <v>-</v>
      </c>
      <c r="T1794" s="44">
        <f>IF(T1793&gt;0,(T1788+T1789)/T1793, "-")</f>
        <v>1.7142857142857142</v>
      </c>
    </row>
    <row r="1795" spans="1:20" ht="18" customHeight="1">
      <c r="A1795" s="106"/>
      <c r="B1795" s="52" t="s">
        <v>44</v>
      </c>
      <c r="C1795" s="57" t="s">
        <v>43</v>
      </c>
      <c r="D1795" s="57" t="s">
        <v>43</v>
      </c>
      <c r="E1795" s="57" t="s">
        <v>43</v>
      </c>
      <c r="F1795" s="58">
        <v>1</v>
      </c>
      <c r="G1795" s="58">
        <v>1</v>
      </c>
      <c r="H1795" s="57" t="s">
        <v>43</v>
      </c>
      <c r="I1795" s="58">
        <v>1</v>
      </c>
      <c r="J1795" s="57" t="s">
        <v>43</v>
      </c>
      <c r="K1795" s="58">
        <v>0</v>
      </c>
      <c r="L1795" s="57" t="s">
        <v>43</v>
      </c>
      <c r="M1795" s="58">
        <v>0</v>
      </c>
      <c r="N1795" s="57" t="s">
        <v>43</v>
      </c>
      <c r="O1795" s="57" t="s">
        <v>43</v>
      </c>
      <c r="P1795" s="58">
        <v>1</v>
      </c>
      <c r="Q1795" s="57" t="s">
        <v>43</v>
      </c>
      <c r="R1795" s="57" t="s">
        <v>43</v>
      </c>
      <c r="S1795" s="57" t="s">
        <v>43</v>
      </c>
      <c r="T1795" s="59">
        <v>0.71430000000000005</v>
      </c>
    </row>
    <row r="1796" spans="1:20" ht="18" customHeight="1">
      <c r="A1796" s="104">
        <v>44858</v>
      </c>
      <c r="B1796" s="50" t="s">
        <v>20</v>
      </c>
      <c r="C1796" s="51">
        <v>0</v>
      </c>
      <c r="D1796" s="51">
        <v>0</v>
      </c>
      <c r="E1796" s="51">
        <v>0</v>
      </c>
      <c r="F1796" s="51">
        <v>0</v>
      </c>
      <c r="G1796" s="51">
        <v>0</v>
      </c>
      <c r="H1796" s="51">
        <v>0</v>
      </c>
      <c r="I1796" s="51">
        <v>0</v>
      </c>
      <c r="J1796" s="51">
        <v>0</v>
      </c>
      <c r="K1796" s="51">
        <v>0</v>
      </c>
      <c r="L1796" s="51">
        <v>0</v>
      </c>
      <c r="M1796" s="51">
        <v>0</v>
      </c>
      <c r="N1796" s="51">
        <v>0</v>
      </c>
      <c r="O1796" s="51">
        <v>0</v>
      </c>
      <c r="P1796" s="51">
        <v>0</v>
      </c>
      <c r="Q1796" s="51">
        <v>0</v>
      </c>
      <c r="R1796" s="51">
        <v>0</v>
      </c>
      <c r="S1796" s="51">
        <v>0</v>
      </c>
      <c r="T1796" s="11">
        <f>SUM(C1796:S1796)</f>
        <v>0</v>
      </c>
    </row>
    <row r="1797" spans="1:20" ht="18" customHeight="1">
      <c r="A1797" s="105"/>
      <c r="B1797" s="52" t="s">
        <v>21</v>
      </c>
      <c r="C1797" s="53">
        <v>0</v>
      </c>
      <c r="D1797" s="53">
        <v>1</v>
      </c>
      <c r="E1797" s="53">
        <v>0</v>
      </c>
      <c r="F1797" s="53">
        <v>1</v>
      </c>
      <c r="G1797" s="53">
        <v>0</v>
      </c>
      <c r="H1797" s="53">
        <v>0</v>
      </c>
      <c r="I1797" s="53">
        <v>1</v>
      </c>
      <c r="J1797" s="53">
        <v>6</v>
      </c>
      <c r="K1797" s="53">
        <v>0</v>
      </c>
      <c r="L1797" s="53">
        <v>0</v>
      </c>
      <c r="M1797" s="53">
        <v>6</v>
      </c>
      <c r="N1797" s="53">
        <v>0</v>
      </c>
      <c r="O1797" s="53">
        <v>3</v>
      </c>
      <c r="P1797" s="53">
        <v>1</v>
      </c>
      <c r="Q1797" s="53">
        <v>0</v>
      </c>
      <c r="R1797" s="53">
        <v>0</v>
      </c>
      <c r="S1797" s="53">
        <v>0</v>
      </c>
      <c r="T1797" s="11">
        <f>SUM(C1797:S1797)</f>
        <v>19</v>
      </c>
    </row>
    <row r="1798" spans="1:20" ht="18" customHeight="1">
      <c r="A1798" s="105"/>
      <c r="B1798" s="52" t="s">
        <v>24</v>
      </c>
      <c r="C1798" s="53">
        <v>0</v>
      </c>
      <c r="D1798" s="53">
        <v>1</v>
      </c>
      <c r="E1798" s="53">
        <v>0</v>
      </c>
      <c r="F1798" s="53">
        <v>1</v>
      </c>
      <c r="G1798" s="53">
        <v>0</v>
      </c>
      <c r="H1798" s="53">
        <v>0</v>
      </c>
      <c r="I1798" s="53">
        <v>1</v>
      </c>
      <c r="J1798" s="53">
        <v>6</v>
      </c>
      <c r="K1798" s="53">
        <v>0</v>
      </c>
      <c r="L1798" s="53">
        <v>0</v>
      </c>
      <c r="M1798" s="53">
        <v>6</v>
      </c>
      <c r="N1798" s="53">
        <v>0</v>
      </c>
      <c r="O1798" s="53">
        <v>3</v>
      </c>
      <c r="P1798" s="53">
        <v>1</v>
      </c>
      <c r="Q1798" s="53">
        <v>0</v>
      </c>
      <c r="R1798" s="53">
        <v>0</v>
      </c>
      <c r="S1798" s="53">
        <v>0</v>
      </c>
      <c r="T1798" s="11">
        <f>SUM(C1798:S1798)</f>
        <v>19</v>
      </c>
    </row>
    <row r="1799" spans="1:20" ht="18" customHeight="1">
      <c r="A1799" s="105"/>
      <c r="B1799" s="52" t="s">
        <v>25</v>
      </c>
      <c r="C1799" s="53">
        <v>0</v>
      </c>
      <c r="D1799" s="53">
        <v>0</v>
      </c>
      <c r="E1799" s="53">
        <v>0</v>
      </c>
      <c r="F1799" s="53">
        <v>0</v>
      </c>
      <c r="G1799" s="53">
        <v>0</v>
      </c>
      <c r="H1799" s="53">
        <v>0</v>
      </c>
      <c r="I1799" s="53">
        <v>0</v>
      </c>
      <c r="J1799" s="53">
        <v>0</v>
      </c>
      <c r="K1799" s="53">
        <v>0</v>
      </c>
      <c r="L1799" s="53">
        <v>0</v>
      </c>
      <c r="M1799" s="53">
        <v>0</v>
      </c>
      <c r="N1799" s="53">
        <v>0</v>
      </c>
      <c r="O1799" s="53">
        <v>0</v>
      </c>
      <c r="P1799" s="53">
        <v>0</v>
      </c>
      <c r="Q1799" s="53">
        <v>0</v>
      </c>
      <c r="R1799" s="53">
        <v>0</v>
      </c>
      <c r="S1799" s="53">
        <v>0</v>
      </c>
      <c r="T1799" s="11">
        <f>SUM(C1799:S1799)</f>
        <v>0</v>
      </c>
    </row>
    <row r="1800" spans="1:20" ht="18" customHeight="1">
      <c r="A1800" s="105"/>
      <c r="B1800" s="52" t="s">
        <v>26</v>
      </c>
      <c r="C1800" s="36" t="str">
        <f t="shared" ref="C1800:T1800" si="617">IF(C1798+C1799&gt;0, C1799/(C1798+C1799), "-")</f>
        <v>-</v>
      </c>
      <c r="D1800" s="36">
        <f t="shared" si="617"/>
        <v>0</v>
      </c>
      <c r="E1800" s="36" t="str">
        <f t="shared" si="617"/>
        <v>-</v>
      </c>
      <c r="F1800" s="36">
        <f t="shared" ref="F1800:K1800" si="618">IF(F1798+F1799&gt;0, F1799/(F1798+F1799), "-")</f>
        <v>0</v>
      </c>
      <c r="G1800" s="36" t="str">
        <f t="shared" si="618"/>
        <v>-</v>
      </c>
      <c r="H1800" s="36" t="str">
        <f t="shared" si="618"/>
        <v>-</v>
      </c>
      <c r="I1800" s="36">
        <f t="shared" si="618"/>
        <v>0</v>
      </c>
      <c r="J1800" s="36">
        <f t="shared" si="618"/>
        <v>0</v>
      </c>
      <c r="K1800" s="36" t="str">
        <f t="shared" si="618"/>
        <v>-</v>
      </c>
      <c r="L1800" s="36" t="str">
        <f t="shared" si="617"/>
        <v>-</v>
      </c>
      <c r="M1800" s="36">
        <f t="shared" ref="M1800:R1800" si="619">IF(M1798+M1799&gt;0, M1799/(M1798+M1799), "-")</f>
        <v>0</v>
      </c>
      <c r="N1800" s="36" t="str">
        <f t="shared" si="619"/>
        <v>-</v>
      </c>
      <c r="O1800" s="36">
        <f t="shared" si="619"/>
        <v>0</v>
      </c>
      <c r="P1800" s="36">
        <f t="shared" si="619"/>
        <v>0</v>
      </c>
      <c r="Q1800" s="36" t="str">
        <f t="shared" si="619"/>
        <v>-</v>
      </c>
      <c r="R1800" s="36" t="str">
        <f t="shared" si="619"/>
        <v>-</v>
      </c>
      <c r="S1800" s="36" t="str">
        <f t="shared" si="617"/>
        <v>-</v>
      </c>
      <c r="T1800" s="40">
        <f t="shared" si="617"/>
        <v>0</v>
      </c>
    </row>
    <row r="1801" spans="1:20" ht="18" customHeight="1">
      <c r="A1801" s="105"/>
      <c r="B1801" s="52" t="s">
        <v>22</v>
      </c>
      <c r="C1801" s="53">
        <v>0</v>
      </c>
      <c r="D1801" s="53">
        <v>1</v>
      </c>
      <c r="E1801" s="53">
        <v>0</v>
      </c>
      <c r="F1801" s="53">
        <v>1</v>
      </c>
      <c r="G1801" s="53">
        <v>0</v>
      </c>
      <c r="H1801" s="53">
        <v>0</v>
      </c>
      <c r="I1801" s="53">
        <v>1</v>
      </c>
      <c r="J1801" s="53">
        <v>5</v>
      </c>
      <c r="K1801" s="53">
        <v>0</v>
      </c>
      <c r="L1801" s="53">
        <v>0</v>
      </c>
      <c r="M1801" s="53">
        <v>6</v>
      </c>
      <c r="N1801" s="53">
        <v>0</v>
      </c>
      <c r="O1801" s="53">
        <v>1</v>
      </c>
      <c r="P1801" s="53">
        <v>1</v>
      </c>
      <c r="Q1801" s="53">
        <v>0</v>
      </c>
      <c r="R1801" s="53">
        <v>0</v>
      </c>
      <c r="S1801" s="53">
        <v>0</v>
      </c>
      <c r="T1801" s="11">
        <f>SUM(C1801:S1801)</f>
        <v>16</v>
      </c>
    </row>
    <row r="1802" spans="1:20" ht="18" customHeight="1">
      <c r="A1802" s="105"/>
      <c r="B1802" s="52" t="s">
        <v>23</v>
      </c>
      <c r="C1802" s="37" t="str">
        <f>IF(C1801&gt;0,(C1796+C1797)/C1801, "-")</f>
        <v>-</v>
      </c>
      <c r="D1802" s="37">
        <f t="shared" ref="D1802:S1802" si="620">IF(D1801&gt;0,(D1796+D1797)/D1801, "-")</f>
        <v>1</v>
      </c>
      <c r="E1802" s="37" t="str">
        <f t="shared" si="620"/>
        <v>-</v>
      </c>
      <c r="F1802" s="37">
        <f t="shared" si="620"/>
        <v>1</v>
      </c>
      <c r="G1802" s="37" t="str">
        <f t="shared" si="620"/>
        <v>-</v>
      </c>
      <c r="H1802" s="37" t="str">
        <f t="shared" si="620"/>
        <v>-</v>
      </c>
      <c r="I1802" s="37">
        <f t="shared" si="620"/>
        <v>1</v>
      </c>
      <c r="J1802" s="37">
        <f t="shared" si="620"/>
        <v>1.2</v>
      </c>
      <c r="K1802" s="37" t="str">
        <f t="shared" si="620"/>
        <v>-</v>
      </c>
      <c r="L1802" s="37" t="str">
        <f t="shared" si="620"/>
        <v>-</v>
      </c>
      <c r="M1802" s="37">
        <f t="shared" si="620"/>
        <v>1</v>
      </c>
      <c r="N1802" s="37" t="str">
        <f t="shared" si="620"/>
        <v>-</v>
      </c>
      <c r="O1802" s="37">
        <f t="shared" si="620"/>
        <v>3</v>
      </c>
      <c r="P1802" s="37">
        <f t="shared" si="620"/>
        <v>1</v>
      </c>
      <c r="Q1802" s="37" t="str">
        <f t="shared" si="620"/>
        <v>-</v>
      </c>
      <c r="R1802" s="37" t="str">
        <f t="shared" si="620"/>
        <v>-</v>
      </c>
      <c r="S1802" s="37" t="str">
        <f t="shared" si="620"/>
        <v>-</v>
      </c>
      <c r="T1802" s="44">
        <f>IF(T1801&gt;0,(T1796+T1797)/T1801, "-")</f>
        <v>1.1875</v>
      </c>
    </row>
    <row r="1803" spans="1:20" ht="18" customHeight="1">
      <c r="A1803" s="106"/>
      <c r="B1803" s="52" t="s">
        <v>44</v>
      </c>
      <c r="C1803" s="57" t="s">
        <v>43</v>
      </c>
      <c r="D1803" s="58">
        <v>1</v>
      </c>
      <c r="E1803" s="57" t="s">
        <v>43</v>
      </c>
      <c r="F1803" s="58">
        <v>0</v>
      </c>
      <c r="G1803" s="57" t="s">
        <v>43</v>
      </c>
      <c r="H1803" s="57" t="s">
        <v>43</v>
      </c>
      <c r="I1803" s="58">
        <v>0</v>
      </c>
      <c r="J1803" s="58">
        <v>0</v>
      </c>
      <c r="K1803" s="57" t="s">
        <v>43</v>
      </c>
      <c r="L1803" s="57" t="s">
        <v>43</v>
      </c>
      <c r="M1803" s="58">
        <v>0</v>
      </c>
      <c r="N1803" s="57" t="s">
        <v>43</v>
      </c>
      <c r="O1803" s="58">
        <v>1</v>
      </c>
      <c r="P1803" s="58">
        <v>1</v>
      </c>
      <c r="Q1803" s="57" t="s">
        <v>43</v>
      </c>
      <c r="R1803" s="57" t="s">
        <v>43</v>
      </c>
      <c r="S1803" s="57" t="s">
        <v>43</v>
      </c>
      <c r="T1803" s="59">
        <v>0.1875</v>
      </c>
    </row>
    <row r="1804" spans="1:20" ht="18" customHeight="1">
      <c r="A1804" s="104">
        <v>44859</v>
      </c>
      <c r="B1804" s="50" t="s">
        <v>20</v>
      </c>
      <c r="C1804" s="51">
        <v>0</v>
      </c>
      <c r="D1804" s="51">
        <v>0</v>
      </c>
      <c r="E1804" s="51">
        <v>0</v>
      </c>
      <c r="F1804" s="51">
        <v>0</v>
      </c>
      <c r="G1804" s="51">
        <v>0</v>
      </c>
      <c r="H1804" s="51">
        <v>0</v>
      </c>
      <c r="I1804" s="51">
        <v>0</v>
      </c>
      <c r="J1804" s="51">
        <v>1</v>
      </c>
      <c r="K1804" s="51">
        <v>0</v>
      </c>
      <c r="L1804" s="51">
        <v>0</v>
      </c>
      <c r="M1804" s="51">
        <v>0</v>
      </c>
      <c r="N1804" s="51">
        <v>0</v>
      </c>
      <c r="O1804" s="51">
        <v>0</v>
      </c>
      <c r="P1804" s="51">
        <v>0</v>
      </c>
      <c r="Q1804" s="51">
        <v>0</v>
      </c>
      <c r="R1804" s="51">
        <v>0</v>
      </c>
      <c r="S1804" s="51">
        <v>0</v>
      </c>
      <c r="T1804" s="11">
        <f>SUM(C1804:S1804)</f>
        <v>1</v>
      </c>
    </row>
    <row r="1805" spans="1:20" ht="18" customHeight="1">
      <c r="A1805" s="105"/>
      <c r="B1805" s="52" t="s">
        <v>21</v>
      </c>
      <c r="C1805" s="53">
        <v>0</v>
      </c>
      <c r="D1805" s="53">
        <v>1</v>
      </c>
      <c r="E1805" s="53">
        <v>0</v>
      </c>
      <c r="F1805" s="53">
        <v>0</v>
      </c>
      <c r="G1805" s="53">
        <v>0</v>
      </c>
      <c r="H1805" s="53">
        <v>0</v>
      </c>
      <c r="I1805" s="53">
        <v>3</v>
      </c>
      <c r="J1805" s="53">
        <v>3</v>
      </c>
      <c r="K1805" s="53">
        <v>0</v>
      </c>
      <c r="L1805" s="53">
        <v>1</v>
      </c>
      <c r="M1805" s="53">
        <v>5</v>
      </c>
      <c r="N1805" s="53">
        <v>2</v>
      </c>
      <c r="O1805" s="53">
        <v>2</v>
      </c>
      <c r="P1805" s="53">
        <v>0</v>
      </c>
      <c r="Q1805" s="53">
        <v>1</v>
      </c>
      <c r="R1805" s="53">
        <v>0</v>
      </c>
      <c r="S1805" s="53">
        <v>0</v>
      </c>
      <c r="T1805" s="11">
        <f>SUM(C1805:S1805)</f>
        <v>18</v>
      </c>
    </row>
    <row r="1806" spans="1:20" ht="18" customHeight="1">
      <c r="A1806" s="105"/>
      <c r="B1806" s="52" t="s">
        <v>24</v>
      </c>
      <c r="C1806" s="53">
        <v>0</v>
      </c>
      <c r="D1806" s="53">
        <v>1</v>
      </c>
      <c r="E1806" s="53">
        <v>0</v>
      </c>
      <c r="F1806" s="53">
        <v>0</v>
      </c>
      <c r="G1806" s="53">
        <v>0</v>
      </c>
      <c r="H1806" s="53">
        <v>0</v>
      </c>
      <c r="I1806" s="53">
        <v>1</v>
      </c>
      <c r="J1806" s="53">
        <v>4</v>
      </c>
      <c r="K1806" s="53">
        <v>0</v>
      </c>
      <c r="L1806" s="53">
        <v>1</v>
      </c>
      <c r="M1806" s="53">
        <v>5</v>
      </c>
      <c r="N1806" s="53">
        <v>1</v>
      </c>
      <c r="O1806" s="53">
        <v>2</v>
      </c>
      <c r="P1806" s="53">
        <v>0</v>
      </c>
      <c r="Q1806" s="53">
        <v>1</v>
      </c>
      <c r="R1806" s="53">
        <v>0</v>
      </c>
      <c r="S1806" s="53">
        <v>0</v>
      </c>
      <c r="T1806" s="11">
        <f>SUM(C1806:S1806)</f>
        <v>16</v>
      </c>
    </row>
    <row r="1807" spans="1:20" ht="18" customHeight="1">
      <c r="A1807" s="105"/>
      <c r="B1807" s="52" t="s">
        <v>25</v>
      </c>
      <c r="C1807" s="53">
        <v>0</v>
      </c>
      <c r="D1807" s="53">
        <v>0</v>
      </c>
      <c r="E1807" s="53">
        <v>0</v>
      </c>
      <c r="F1807" s="53">
        <v>0</v>
      </c>
      <c r="G1807" s="53">
        <v>0</v>
      </c>
      <c r="H1807" s="53">
        <v>0</v>
      </c>
      <c r="I1807" s="53">
        <v>2</v>
      </c>
      <c r="J1807" s="53">
        <v>0</v>
      </c>
      <c r="K1807" s="53">
        <v>0</v>
      </c>
      <c r="L1807" s="53">
        <v>0</v>
      </c>
      <c r="M1807" s="53">
        <v>0</v>
      </c>
      <c r="N1807" s="53">
        <v>1</v>
      </c>
      <c r="O1807" s="53">
        <v>0</v>
      </c>
      <c r="P1807" s="53">
        <v>0</v>
      </c>
      <c r="Q1807" s="53">
        <v>0</v>
      </c>
      <c r="R1807" s="53">
        <v>0</v>
      </c>
      <c r="S1807" s="53">
        <v>0</v>
      </c>
      <c r="T1807" s="11">
        <f>SUM(C1807:S1807)</f>
        <v>3</v>
      </c>
    </row>
    <row r="1808" spans="1:20" ht="18" customHeight="1">
      <c r="A1808" s="105"/>
      <c r="B1808" s="52" t="s">
        <v>26</v>
      </c>
      <c r="C1808" s="36" t="str">
        <f t="shared" ref="C1808:T1808" si="621">IF(C1806+C1807&gt;0, C1807/(C1806+C1807), "-")</f>
        <v>-</v>
      </c>
      <c r="D1808" s="36">
        <f t="shared" ref="D1808:G1808" si="622">IF(D1806+D1807&gt;0, D1807/(D1806+D1807), "-")</f>
        <v>0</v>
      </c>
      <c r="E1808" s="36" t="str">
        <f t="shared" si="622"/>
        <v>-</v>
      </c>
      <c r="F1808" s="36" t="str">
        <f t="shared" si="622"/>
        <v>-</v>
      </c>
      <c r="G1808" s="36" t="str">
        <f t="shared" si="622"/>
        <v>-</v>
      </c>
      <c r="H1808" s="36" t="str">
        <f t="shared" si="621"/>
        <v>-</v>
      </c>
      <c r="I1808" s="36">
        <f t="shared" ref="I1808:R1808" si="623">IF(I1806+I1807&gt;0, I1807/(I1806+I1807), "-")</f>
        <v>0.66666666666666663</v>
      </c>
      <c r="J1808" s="36">
        <f t="shared" si="623"/>
        <v>0</v>
      </c>
      <c r="K1808" s="36" t="str">
        <f t="shared" si="623"/>
        <v>-</v>
      </c>
      <c r="L1808" s="36">
        <f t="shared" si="623"/>
        <v>0</v>
      </c>
      <c r="M1808" s="36">
        <f t="shared" si="623"/>
        <v>0</v>
      </c>
      <c r="N1808" s="36">
        <f t="shared" si="623"/>
        <v>0.5</v>
      </c>
      <c r="O1808" s="36">
        <f t="shared" si="623"/>
        <v>0</v>
      </c>
      <c r="P1808" s="36" t="str">
        <f t="shared" si="623"/>
        <v>-</v>
      </c>
      <c r="Q1808" s="36">
        <f t="shared" si="623"/>
        <v>0</v>
      </c>
      <c r="R1808" s="36" t="str">
        <f t="shared" si="623"/>
        <v>-</v>
      </c>
      <c r="S1808" s="36" t="str">
        <f t="shared" si="621"/>
        <v>-</v>
      </c>
      <c r="T1808" s="40">
        <f t="shared" si="621"/>
        <v>0.15789473684210525</v>
      </c>
    </row>
    <row r="1809" spans="1:20" ht="18" customHeight="1">
      <c r="A1809" s="105"/>
      <c r="B1809" s="52" t="s">
        <v>22</v>
      </c>
      <c r="C1809" s="53">
        <v>0</v>
      </c>
      <c r="D1809" s="53">
        <v>1</v>
      </c>
      <c r="E1809" s="53">
        <v>0</v>
      </c>
      <c r="F1809" s="53">
        <v>0</v>
      </c>
      <c r="G1809" s="53">
        <v>0</v>
      </c>
      <c r="H1809" s="53">
        <v>0</v>
      </c>
      <c r="I1809" s="53">
        <v>3</v>
      </c>
      <c r="J1809" s="53">
        <v>4</v>
      </c>
      <c r="K1809" s="53">
        <v>0</v>
      </c>
      <c r="L1809" s="53">
        <v>1</v>
      </c>
      <c r="M1809" s="53">
        <v>5</v>
      </c>
      <c r="N1809" s="53">
        <v>1</v>
      </c>
      <c r="O1809" s="53">
        <v>1</v>
      </c>
      <c r="P1809" s="53">
        <v>0</v>
      </c>
      <c r="Q1809" s="53">
        <v>1</v>
      </c>
      <c r="R1809" s="53">
        <v>0</v>
      </c>
      <c r="S1809" s="53">
        <v>0</v>
      </c>
      <c r="T1809" s="11">
        <f>SUM(C1809:S1809)</f>
        <v>17</v>
      </c>
    </row>
    <row r="1810" spans="1:20" ht="18" customHeight="1">
      <c r="A1810" s="105"/>
      <c r="B1810" s="52" t="s">
        <v>23</v>
      </c>
      <c r="C1810" s="37" t="str">
        <f>IF(C1809&gt;0,(C1804+C1805)/C1809, "-")</f>
        <v>-</v>
      </c>
      <c r="D1810" s="37">
        <f t="shared" ref="D1810:G1810" si="624">IF(D1809&gt;0,(D1804+D1805)/D1809, "-")</f>
        <v>1</v>
      </c>
      <c r="E1810" s="37" t="str">
        <f t="shared" si="624"/>
        <v>-</v>
      </c>
      <c r="F1810" s="37" t="str">
        <f t="shared" si="624"/>
        <v>-</v>
      </c>
      <c r="G1810" s="37" t="str">
        <f t="shared" si="624"/>
        <v>-</v>
      </c>
      <c r="H1810" s="37" t="str">
        <f t="shared" ref="H1810:S1810" si="625">IF(H1809&gt;0,(H1804+H1805)/H1809, "-")</f>
        <v>-</v>
      </c>
      <c r="I1810" s="37">
        <f>IF(I1809&gt;0,(I1804+I1805)/I1809, "-")</f>
        <v>1</v>
      </c>
      <c r="J1810" s="37">
        <f t="shared" ref="J1810:L1810" si="626">IF(J1809&gt;0,(J1804+J1805)/J1809, "-")</f>
        <v>1</v>
      </c>
      <c r="K1810" s="37" t="str">
        <f t="shared" si="626"/>
        <v>-</v>
      </c>
      <c r="L1810" s="37">
        <f t="shared" si="626"/>
        <v>1</v>
      </c>
      <c r="M1810" s="37">
        <f>IF(M1809&gt;0,(M1804+M1805)/M1809, "-")</f>
        <v>1</v>
      </c>
      <c r="N1810" s="37">
        <f t="shared" ref="N1810:R1810" si="627">IF(N1809&gt;0,(N1804+N1805)/N1809, "-")</f>
        <v>2</v>
      </c>
      <c r="O1810" s="37">
        <f t="shared" si="627"/>
        <v>2</v>
      </c>
      <c r="P1810" s="37" t="str">
        <f t="shared" si="627"/>
        <v>-</v>
      </c>
      <c r="Q1810" s="37">
        <f t="shared" si="627"/>
        <v>1</v>
      </c>
      <c r="R1810" s="37" t="str">
        <f t="shared" si="627"/>
        <v>-</v>
      </c>
      <c r="S1810" s="37" t="str">
        <f t="shared" si="625"/>
        <v>-</v>
      </c>
      <c r="T1810" s="44">
        <f>IF(T1809&gt;0,(T1804+T1805)/T1809, "-")</f>
        <v>1.1176470588235294</v>
      </c>
    </row>
    <row r="1811" spans="1:20" ht="18" customHeight="1">
      <c r="A1811" s="106"/>
      <c r="B1811" s="52" t="s">
        <v>44</v>
      </c>
      <c r="C1811" s="57" t="s">
        <v>43</v>
      </c>
      <c r="D1811" s="58">
        <v>1</v>
      </c>
      <c r="E1811" s="57" t="s">
        <v>43</v>
      </c>
      <c r="F1811" s="57" t="s">
        <v>43</v>
      </c>
      <c r="G1811" s="57" t="s">
        <v>43</v>
      </c>
      <c r="H1811" s="57" t="s">
        <v>43</v>
      </c>
      <c r="I1811" s="58">
        <v>0</v>
      </c>
      <c r="J1811" s="58">
        <v>0</v>
      </c>
      <c r="K1811" s="57" t="s">
        <v>43</v>
      </c>
      <c r="L1811" s="58">
        <v>1</v>
      </c>
      <c r="M1811" s="58">
        <v>0</v>
      </c>
      <c r="N1811" s="58">
        <v>0</v>
      </c>
      <c r="O1811" s="58">
        <v>1</v>
      </c>
      <c r="P1811" s="57" t="s">
        <v>43</v>
      </c>
      <c r="Q1811" s="58">
        <v>1</v>
      </c>
      <c r="R1811" s="57" t="s">
        <v>43</v>
      </c>
      <c r="S1811" s="57" t="s">
        <v>43</v>
      </c>
      <c r="T1811" s="59">
        <v>0.23530000000000001</v>
      </c>
    </row>
    <row r="1812" spans="1:20" ht="18" customHeight="1">
      <c r="A1812" s="104">
        <v>44860</v>
      </c>
      <c r="B1812" s="50" t="s">
        <v>20</v>
      </c>
      <c r="C1812" s="51">
        <v>0</v>
      </c>
      <c r="D1812" s="51">
        <v>0</v>
      </c>
      <c r="E1812" s="51">
        <v>0</v>
      </c>
      <c r="F1812" s="51">
        <v>0</v>
      </c>
      <c r="G1812" s="51">
        <v>0</v>
      </c>
      <c r="H1812" s="51">
        <v>0</v>
      </c>
      <c r="I1812" s="51">
        <v>0</v>
      </c>
      <c r="J1812" s="51">
        <v>0</v>
      </c>
      <c r="K1812" s="51">
        <v>0</v>
      </c>
      <c r="L1812" s="51">
        <v>0</v>
      </c>
      <c r="M1812" s="51">
        <v>1</v>
      </c>
      <c r="N1812" s="51">
        <v>0</v>
      </c>
      <c r="O1812" s="51">
        <v>0</v>
      </c>
      <c r="P1812" s="51">
        <v>0</v>
      </c>
      <c r="Q1812" s="51">
        <v>0</v>
      </c>
      <c r="R1812" s="51">
        <v>0</v>
      </c>
      <c r="S1812" s="51">
        <v>0</v>
      </c>
      <c r="T1812" s="11">
        <f>SUM(C1812:S1812)</f>
        <v>1</v>
      </c>
    </row>
    <row r="1813" spans="1:20" ht="18" customHeight="1">
      <c r="A1813" s="105"/>
      <c r="B1813" s="52" t="s">
        <v>21</v>
      </c>
      <c r="C1813" s="53">
        <v>0</v>
      </c>
      <c r="D1813" s="53">
        <v>0</v>
      </c>
      <c r="E1813" s="53">
        <v>1</v>
      </c>
      <c r="F1813" s="53">
        <v>0</v>
      </c>
      <c r="G1813" s="53">
        <v>1</v>
      </c>
      <c r="H1813" s="53">
        <v>0</v>
      </c>
      <c r="I1813" s="53">
        <v>0</v>
      </c>
      <c r="J1813" s="53">
        <v>0</v>
      </c>
      <c r="K1813" s="53">
        <v>0</v>
      </c>
      <c r="L1813" s="53">
        <v>0</v>
      </c>
      <c r="M1813" s="53">
        <v>3</v>
      </c>
      <c r="N1813" s="53">
        <v>2</v>
      </c>
      <c r="O1813" s="53">
        <v>0</v>
      </c>
      <c r="P1813" s="53">
        <v>1</v>
      </c>
      <c r="Q1813" s="53">
        <v>0</v>
      </c>
      <c r="R1813" s="53">
        <v>0</v>
      </c>
      <c r="S1813" s="53">
        <v>0</v>
      </c>
      <c r="T1813" s="11">
        <f>SUM(C1813:S1813)</f>
        <v>8</v>
      </c>
    </row>
    <row r="1814" spans="1:20" ht="18" customHeight="1">
      <c r="A1814" s="105"/>
      <c r="B1814" s="52" t="s">
        <v>24</v>
      </c>
      <c r="C1814" s="53">
        <v>0</v>
      </c>
      <c r="D1814" s="53">
        <v>0</v>
      </c>
      <c r="E1814" s="53">
        <v>1</v>
      </c>
      <c r="F1814" s="53">
        <v>0</v>
      </c>
      <c r="G1814" s="53">
        <v>1</v>
      </c>
      <c r="H1814" s="53">
        <v>0</v>
      </c>
      <c r="I1814" s="53">
        <v>0</v>
      </c>
      <c r="J1814" s="53">
        <v>0</v>
      </c>
      <c r="K1814" s="53">
        <v>0</v>
      </c>
      <c r="L1814" s="53">
        <v>0</v>
      </c>
      <c r="M1814" s="53">
        <v>4</v>
      </c>
      <c r="N1814" s="53">
        <v>2</v>
      </c>
      <c r="O1814" s="53">
        <v>0</v>
      </c>
      <c r="P1814" s="53">
        <v>1</v>
      </c>
      <c r="Q1814" s="53">
        <v>0</v>
      </c>
      <c r="R1814" s="53">
        <v>0</v>
      </c>
      <c r="S1814" s="53">
        <v>0</v>
      </c>
      <c r="T1814" s="11">
        <f>SUM(C1814:S1814)</f>
        <v>9</v>
      </c>
    </row>
    <row r="1815" spans="1:20" ht="18" customHeight="1">
      <c r="A1815" s="105"/>
      <c r="B1815" s="52" t="s">
        <v>25</v>
      </c>
      <c r="C1815" s="53">
        <v>0</v>
      </c>
      <c r="D1815" s="53">
        <v>0</v>
      </c>
      <c r="E1815" s="53">
        <v>0</v>
      </c>
      <c r="F1815" s="53">
        <v>0</v>
      </c>
      <c r="G1815" s="53">
        <v>0</v>
      </c>
      <c r="H1815" s="53">
        <v>0</v>
      </c>
      <c r="I1815" s="53">
        <v>0</v>
      </c>
      <c r="J1815" s="53">
        <v>0</v>
      </c>
      <c r="K1815" s="53">
        <v>0</v>
      </c>
      <c r="L1815" s="53">
        <v>0</v>
      </c>
      <c r="M1815" s="53">
        <v>0</v>
      </c>
      <c r="N1815" s="53">
        <v>0</v>
      </c>
      <c r="O1815" s="53">
        <v>0</v>
      </c>
      <c r="P1815" s="53">
        <v>0</v>
      </c>
      <c r="Q1815" s="53">
        <v>0</v>
      </c>
      <c r="R1815" s="53">
        <v>0</v>
      </c>
      <c r="S1815" s="53">
        <v>0</v>
      </c>
      <c r="T1815" s="11">
        <f>SUM(C1815:S1815)</f>
        <v>0</v>
      </c>
    </row>
    <row r="1816" spans="1:20" ht="18" customHeight="1">
      <c r="A1816" s="105"/>
      <c r="B1816" s="52" t="s">
        <v>26</v>
      </c>
      <c r="C1816" s="36" t="str">
        <f t="shared" ref="C1816:T1816" si="628">IF(C1814+C1815&gt;0, C1815/(C1814+C1815), "-")</f>
        <v>-</v>
      </c>
      <c r="D1816" s="36" t="str">
        <f t="shared" ref="D1816:G1816" si="629">IF(D1814+D1815&gt;0, D1815/(D1814+D1815), "-")</f>
        <v>-</v>
      </c>
      <c r="E1816" s="36">
        <f t="shared" si="629"/>
        <v>0</v>
      </c>
      <c r="F1816" s="36" t="str">
        <f t="shared" si="629"/>
        <v>-</v>
      </c>
      <c r="G1816" s="36">
        <f t="shared" si="629"/>
        <v>0</v>
      </c>
      <c r="H1816" s="36" t="str">
        <f t="shared" si="628"/>
        <v>-</v>
      </c>
      <c r="I1816" s="36" t="str">
        <f t="shared" ref="I1816:R1816" si="630">IF(I1814+I1815&gt;0, I1815/(I1814+I1815), "-")</f>
        <v>-</v>
      </c>
      <c r="J1816" s="36" t="str">
        <f t="shared" si="630"/>
        <v>-</v>
      </c>
      <c r="K1816" s="36" t="str">
        <f t="shared" si="630"/>
        <v>-</v>
      </c>
      <c r="L1816" s="36" t="str">
        <f t="shared" si="630"/>
        <v>-</v>
      </c>
      <c r="M1816" s="36">
        <f t="shared" si="630"/>
        <v>0</v>
      </c>
      <c r="N1816" s="36">
        <f t="shared" si="630"/>
        <v>0</v>
      </c>
      <c r="O1816" s="36" t="str">
        <f t="shared" si="630"/>
        <v>-</v>
      </c>
      <c r="P1816" s="36">
        <f t="shared" si="630"/>
        <v>0</v>
      </c>
      <c r="Q1816" s="36" t="str">
        <f t="shared" si="630"/>
        <v>-</v>
      </c>
      <c r="R1816" s="36" t="str">
        <f t="shared" si="630"/>
        <v>-</v>
      </c>
      <c r="S1816" s="36" t="str">
        <f t="shared" si="628"/>
        <v>-</v>
      </c>
      <c r="T1816" s="40">
        <f t="shared" si="628"/>
        <v>0</v>
      </c>
    </row>
    <row r="1817" spans="1:20" ht="18" customHeight="1">
      <c r="A1817" s="105"/>
      <c r="B1817" s="52" t="s">
        <v>22</v>
      </c>
      <c r="C1817" s="53">
        <v>0</v>
      </c>
      <c r="D1817" s="53">
        <v>0</v>
      </c>
      <c r="E1817" s="53">
        <v>1</v>
      </c>
      <c r="F1817" s="53">
        <v>0</v>
      </c>
      <c r="G1817" s="53">
        <v>1</v>
      </c>
      <c r="H1817" s="53">
        <v>0</v>
      </c>
      <c r="I1817" s="53">
        <v>0</v>
      </c>
      <c r="J1817" s="53">
        <v>0</v>
      </c>
      <c r="K1817" s="53">
        <v>0</v>
      </c>
      <c r="L1817" s="53">
        <v>0</v>
      </c>
      <c r="M1817" s="53">
        <v>2</v>
      </c>
      <c r="N1817" s="53">
        <v>2</v>
      </c>
      <c r="O1817" s="53">
        <v>0</v>
      </c>
      <c r="P1817" s="53">
        <v>1</v>
      </c>
      <c r="Q1817" s="53">
        <v>0</v>
      </c>
      <c r="R1817" s="53">
        <v>0</v>
      </c>
      <c r="S1817" s="53">
        <v>0</v>
      </c>
      <c r="T1817" s="11">
        <f>SUM(C1817:S1817)</f>
        <v>7</v>
      </c>
    </row>
    <row r="1818" spans="1:20" ht="18" customHeight="1">
      <c r="A1818" s="105"/>
      <c r="B1818" s="52" t="s">
        <v>23</v>
      </c>
      <c r="C1818" s="37" t="str">
        <f>IF(C1817&gt;0,(C1812+C1813)/C1817, "-")</f>
        <v>-</v>
      </c>
      <c r="D1818" s="37" t="str">
        <f t="shared" ref="D1818:G1818" si="631">IF(D1817&gt;0,(D1812+D1813)/D1817, "-")</f>
        <v>-</v>
      </c>
      <c r="E1818" s="37">
        <f t="shared" si="631"/>
        <v>1</v>
      </c>
      <c r="F1818" s="37" t="str">
        <f t="shared" si="631"/>
        <v>-</v>
      </c>
      <c r="G1818" s="37">
        <f t="shared" si="631"/>
        <v>1</v>
      </c>
      <c r="H1818" s="37" t="str">
        <f t="shared" ref="H1818" si="632">IF(H1817&gt;0,(H1812+H1813)/H1817, "-")</f>
        <v>-</v>
      </c>
      <c r="I1818" s="37" t="str">
        <f t="shared" ref="I1818:R1818" si="633">IF(I1817&gt;0,(I1812+I1813)/I1817, "-")</f>
        <v>-</v>
      </c>
      <c r="J1818" s="37" t="str">
        <f t="shared" si="633"/>
        <v>-</v>
      </c>
      <c r="K1818" s="37" t="str">
        <f t="shared" si="633"/>
        <v>-</v>
      </c>
      <c r="L1818" s="37" t="str">
        <f t="shared" si="633"/>
        <v>-</v>
      </c>
      <c r="M1818" s="37">
        <f t="shared" si="633"/>
        <v>2</v>
      </c>
      <c r="N1818" s="37">
        <f t="shared" si="633"/>
        <v>1</v>
      </c>
      <c r="O1818" s="37" t="str">
        <f t="shared" si="633"/>
        <v>-</v>
      </c>
      <c r="P1818" s="37">
        <f t="shared" si="633"/>
        <v>1</v>
      </c>
      <c r="Q1818" s="37" t="str">
        <f t="shared" si="633"/>
        <v>-</v>
      </c>
      <c r="R1818" s="37" t="str">
        <f t="shared" si="633"/>
        <v>-</v>
      </c>
      <c r="S1818" s="37" t="str">
        <f t="shared" ref="S1818" si="634">IF(S1817&gt;0,(S1812+S1813)/S1817, "-")</f>
        <v>-</v>
      </c>
      <c r="T1818" s="44">
        <f>IF(T1817&gt;0,(T1812+T1813)/T1817, "-")</f>
        <v>1.2857142857142858</v>
      </c>
    </row>
    <row r="1819" spans="1:20" ht="18" customHeight="1">
      <c r="A1819" s="106"/>
      <c r="B1819" s="52" t="s">
        <v>44</v>
      </c>
      <c r="C1819" s="57" t="s">
        <v>43</v>
      </c>
      <c r="D1819" s="57" t="s">
        <v>43</v>
      </c>
      <c r="E1819" s="58">
        <v>0</v>
      </c>
      <c r="F1819" s="57" t="s">
        <v>43</v>
      </c>
      <c r="G1819" s="58">
        <v>0</v>
      </c>
      <c r="H1819" s="57" t="s">
        <v>43</v>
      </c>
      <c r="I1819" s="57" t="s">
        <v>43</v>
      </c>
      <c r="J1819" s="57" t="s">
        <v>43</v>
      </c>
      <c r="K1819" s="57" t="s">
        <v>43</v>
      </c>
      <c r="L1819" s="57" t="s">
        <v>43</v>
      </c>
      <c r="M1819" s="58">
        <v>0</v>
      </c>
      <c r="N1819" s="58">
        <v>0</v>
      </c>
      <c r="O1819" s="57" t="s">
        <v>43</v>
      </c>
      <c r="P1819" s="58">
        <v>1</v>
      </c>
      <c r="Q1819" s="57" t="s">
        <v>43</v>
      </c>
      <c r="R1819" s="57" t="s">
        <v>43</v>
      </c>
      <c r="S1819" s="57" t="s">
        <v>43</v>
      </c>
      <c r="T1819" s="59">
        <v>0.1429</v>
      </c>
    </row>
    <row r="1820" spans="1:20" ht="18" customHeight="1">
      <c r="A1820" s="104">
        <v>44861</v>
      </c>
      <c r="B1820" s="50" t="s">
        <v>20</v>
      </c>
      <c r="C1820" s="51">
        <v>0</v>
      </c>
      <c r="D1820" s="51">
        <v>0</v>
      </c>
      <c r="E1820" s="51">
        <v>0</v>
      </c>
      <c r="F1820" s="51">
        <v>0</v>
      </c>
      <c r="G1820" s="51">
        <v>0</v>
      </c>
      <c r="H1820" s="51">
        <v>0</v>
      </c>
      <c r="I1820" s="51">
        <v>0</v>
      </c>
      <c r="J1820" s="51">
        <v>0</v>
      </c>
      <c r="K1820" s="51">
        <v>0</v>
      </c>
      <c r="L1820" s="51">
        <v>0</v>
      </c>
      <c r="M1820" s="51">
        <v>0</v>
      </c>
      <c r="N1820" s="51">
        <v>0</v>
      </c>
      <c r="O1820" s="51">
        <v>0</v>
      </c>
      <c r="P1820" s="51">
        <v>0</v>
      </c>
      <c r="Q1820" s="51">
        <v>0</v>
      </c>
      <c r="R1820" s="51">
        <v>0</v>
      </c>
      <c r="S1820" s="51">
        <v>0</v>
      </c>
      <c r="T1820" s="11">
        <f>SUM(C1820:S1820)</f>
        <v>0</v>
      </c>
    </row>
    <row r="1821" spans="1:20" ht="18" customHeight="1">
      <c r="A1821" s="105"/>
      <c r="B1821" s="52" t="s">
        <v>21</v>
      </c>
      <c r="C1821" s="53">
        <v>0</v>
      </c>
      <c r="D1821" s="53">
        <v>0</v>
      </c>
      <c r="E1821" s="53">
        <v>0</v>
      </c>
      <c r="F1821" s="53">
        <v>1</v>
      </c>
      <c r="G1821" s="53">
        <v>2</v>
      </c>
      <c r="H1821" s="53">
        <v>0</v>
      </c>
      <c r="I1821" s="53">
        <v>3</v>
      </c>
      <c r="J1821" s="53">
        <v>1</v>
      </c>
      <c r="K1821" s="53">
        <v>0</v>
      </c>
      <c r="L1821" s="53">
        <v>0</v>
      </c>
      <c r="M1821" s="53">
        <v>4</v>
      </c>
      <c r="N1821" s="53">
        <v>0</v>
      </c>
      <c r="O1821" s="53">
        <v>0</v>
      </c>
      <c r="P1821" s="53">
        <v>0</v>
      </c>
      <c r="Q1821" s="53">
        <v>0</v>
      </c>
      <c r="R1821" s="53">
        <v>0</v>
      </c>
      <c r="S1821" s="53">
        <v>0</v>
      </c>
      <c r="T1821" s="11">
        <f>SUM(C1821:S1821)</f>
        <v>11</v>
      </c>
    </row>
    <row r="1822" spans="1:20" ht="18" customHeight="1">
      <c r="A1822" s="105"/>
      <c r="B1822" s="52" t="s">
        <v>24</v>
      </c>
      <c r="C1822" s="53">
        <v>0</v>
      </c>
      <c r="D1822" s="53">
        <v>0</v>
      </c>
      <c r="E1822" s="53">
        <v>0</v>
      </c>
      <c r="F1822" s="53">
        <v>1</v>
      </c>
      <c r="G1822" s="53">
        <v>2</v>
      </c>
      <c r="H1822" s="53">
        <v>0</v>
      </c>
      <c r="I1822" s="53">
        <v>2</v>
      </c>
      <c r="J1822" s="53">
        <v>1</v>
      </c>
      <c r="K1822" s="53">
        <v>0</v>
      </c>
      <c r="L1822" s="53">
        <v>0</v>
      </c>
      <c r="M1822" s="53">
        <v>4</v>
      </c>
      <c r="N1822" s="53">
        <v>0</v>
      </c>
      <c r="O1822" s="53">
        <v>0</v>
      </c>
      <c r="P1822" s="53">
        <v>0</v>
      </c>
      <c r="Q1822" s="53">
        <v>0</v>
      </c>
      <c r="R1822" s="53">
        <v>0</v>
      </c>
      <c r="S1822" s="53">
        <v>0</v>
      </c>
      <c r="T1822" s="11">
        <f>SUM(C1822:S1822)</f>
        <v>10</v>
      </c>
    </row>
    <row r="1823" spans="1:20" ht="18" customHeight="1">
      <c r="A1823" s="105"/>
      <c r="B1823" s="52" t="s">
        <v>25</v>
      </c>
      <c r="C1823" s="53">
        <v>0</v>
      </c>
      <c r="D1823" s="53">
        <v>0</v>
      </c>
      <c r="E1823" s="53">
        <v>0</v>
      </c>
      <c r="F1823" s="53">
        <v>0</v>
      </c>
      <c r="G1823" s="53">
        <v>0</v>
      </c>
      <c r="H1823" s="53">
        <v>0</v>
      </c>
      <c r="I1823" s="53">
        <v>1</v>
      </c>
      <c r="J1823" s="53">
        <v>0</v>
      </c>
      <c r="K1823" s="53">
        <v>0</v>
      </c>
      <c r="L1823" s="53">
        <v>0</v>
      </c>
      <c r="M1823" s="53">
        <v>0</v>
      </c>
      <c r="N1823" s="53">
        <v>0</v>
      </c>
      <c r="O1823" s="53">
        <v>0</v>
      </c>
      <c r="P1823" s="53">
        <v>0</v>
      </c>
      <c r="Q1823" s="53">
        <v>0</v>
      </c>
      <c r="R1823" s="53">
        <v>0</v>
      </c>
      <c r="S1823" s="53">
        <v>0</v>
      </c>
      <c r="T1823" s="11">
        <f>SUM(C1823:S1823)</f>
        <v>1</v>
      </c>
    </row>
    <row r="1824" spans="1:20" ht="18" customHeight="1">
      <c r="A1824" s="105"/>
      <c r="B1824" s="52" t="s">
        <v>26</v>
      </c>
      <c r="C1824" s="36" t="str">
        <f t="shared" ref="C1824:T1824" si="635">IF(C1822+C1823&gt;0, C1823/(C1822+C1823), "-")</f>
        <v>-</v>
      </c>
      <c r="D1824" s="36" t="str">
        <f t="shared" si="635"/>
        <v>-</v>
      </c>
      <c r="E1824" s="36" t="str">
        <f t="shared" ref="E1824:I1824" si="636">IF(E1822+E1823&gt;0, E1823/(E1822+E1823), "-")</f>
        <v>-</v>
      </c>
      <c r="F1824" s="36">
        <f t="shared" si="636"/>
        <v>0</v>
      </c>
      <c r="G1824" s="36">
        <f t="shared" si="636"/>
        <v>0</v>
      </c>
      <c r="H1824" s="36" t="str">
        <f t="shared" si="636"/>
        <v>-</v>
      </c>
      <c r="I1824" s="36">
        <f t="shared" si="636"/>
        <v>0.33333333333333331</v>
      </c>
      <c r="J1824" s="36">
        <f t="shared" si="635"/>
        <v>0</v>
      </c>
      <c r="K1824" s="36" t="str">
        <f t="shared" si="635"/>
        <v>-</v>
      </c>
      <c r="L1824" s="36" t="str">
        <f t="shared" si="635"/>
        <v>-</v>
      </c>
      <c r="M1824" s="36">
        <f t="shared" ref="M1824:Q1824" si="637">IF(M1822+M1823&gt;0, M1823/(M1822+M1823), "-")</f>
        <v>0</v>
      </c>
      <c r="N1824" s="36" t="str">
        <f t="shared" si="637"/>
        <v>-</v>
      </c>
      <c r="O1824" s="36" t="str">
        <f t="shared" si="637"/>
        <v>-</v>
      </c>
      <c r="P1824" s="36" t="str">
        <f t="shared" si="637"/>
        <v>-</v>
      </c>
      <c r="Q1824" s="36" t="str">
        <f t="shared" si="637"/>
        <v>-</v>
      </c>
      <c r="R1824" s="36" t="str">
        <f t="shared" si="635"/>
        <v>-</v>
      </c>
      <c r="S1824" s="36" t="str">
        <f t="shared" si="635"/>
        <v>-</v>
      </c>
      <c r="T1824" s="40">
        <f t="shared" si="635"/>
        <v>9.0909090909090912E-2</v>
      </c>
    </row>
    <row r="1825" spans="1:20" ht="18" customHeight="1">
      <c r="A1825" s="105"/>
      <c r="B1825" s="52" t="s">
        <v>22</v>
      </c>
      <c r="C1825" s="53">
        <v>0</v>
      </c>
      <c r="D1825" s="53">
        <v>0</v>
      </c>
      <c r="E1825" s="53">
        <v>0</v>
      </c>
      <c r="F1825" s="53">
        <v>1</v>
      </c>
      <c r="G1825" s="53">
        <v>1</v>
      </c>
      <c r="H1825" s="53">
        <v>0</v>
      </c>
      <c r="I1825" s="53">
        <v>3</v>
      </c>
      <c r="J1825" s="53">
        <v>1</v>
      </c>
      <c r="K1825" s="53">
        <v>0</v>
      </c>
      <c r="L1825" s="53">
        <v>0</v>
      </c>
      <c r="M1825" s="53">
        <v>3</v>
      </c>
      <c r="N1825" s="53">
        <v>0</v>
      </c>
      <c r="O1825" s="53">
        <v>0</v>
      </c>
      <c r="P1825" s="53">
        <v>0</v>
      </c>
      <c r="Q1825" s="53">
        <v>0</v>
      </c>
      <c r="R1825" s="53">
        <v>0</v>
      </c>
      <c r="S1825" s="53">
        <v>0</v>
      </c>
      <c r="T1825" s="11">
        <f>SUM(C1825:S1825)</f>
        <v>9</v>
      </c>
    </row>
    <row r="1826" spans="1:20" ht="18" customHeight="1">
      <c r="A1826" s="105"/>
      <c r="B1826" s="52" t="s">
        <v>23</v>
      </c>
      <c r="C1826" s="37" t="str">
        <f>IF(C1825&gt;0,(C1820+C1821)/C1825, "-")</f>
        <v>-</v>
      </c>
      <c r="D1826" s="37" t="str">
        <f t="shared" ref="D1826:S1826" si="638">IF(D1825&gt;0,(D1820+D1821)/D1825, "-")</f>
        <v>-</v>
      </c>
      <c r="E1826" s="37" t="str">
        <f t="shared" si="638"/>
        <v>-</v>
      </c>
      <c r="F1826" s="37">
        <f t="shared" si="638"/>
        <v>1</v>
      </c>
      <c r="G1826" s="37">
        <f t="shared" si="638"/>
        <v>2</v>
      </c>
      <c r="H1826" s="37" t="str">
        <f t="shared" si="638"/>
        <v>-</v>
      </c>
      <c r="I1826" s="37">
        <f t="shared" si="638"/>
        <v>1</v>
      </c>
      <c r="J1826" s="37">
        <f t="shared" si="638"/>
        <v>1</v>
      </c>
      <c r="K1826" s="37" t="str">
        <f t="shared" si="638"/>
        <v>-</v>
      </c>
      <c r="L1826" s="37" t="str">
        <f t="shared" si="638"/>
        <v>-</v>
      </c>
      <c r="M1826" s="37">
        <f t="shared" si="638"/>
        <v>1.3333333333333333</v>
      </c>
      <c r="N1826" s="37" t="str">
        <f t="shared" si="638"/>
        <v>-</v>
      </c>
      <c r="O1826" s="37" t="str">
        <f t="shared" si="638"/>
        <v>-</v>
      </c>
      <c r="P1826" s="37" t="str">
        <f t="shared" si="638"/>
        <v>-</v>
      </c>
      <c r="Q1826" s="37" t="str">
        <f t="shared" si="638"/>
        <v>-</v>
      </c>
      <c r="R1826" s="37" t="str">
        <f t="shared" si="638"/>
        <v>-</v>
      </c>
      <c r="S1826" s="37" t="str">
        <f t="shared" si="638"/>
        <v>-</v>
      </c>
      <c r="T1826" s="44">
        <f>IF(T1825&gt;0,(T1820+T1821)/T1825, "-")</f>
        <v>1.2222222222222223</v>
      </c>
    </row>
    <row r="1827" spans="1:20" ht="18" customHeight="1">
      <c r="A1827" s="106"/>
      <c r="B1827" s="52" t="s">
        <v>44</v>
      </c>
      <c r="C1827" s="57" t="s">
        <v>43</v>
      </c>
      <c r="D1827" s="57" t="s">
        <v>43</v>
      </c>
      <c r="E1827" s="57" t="s">
        <v>43</v>
      </c>
      <c r="F1827" s="58">
        <v>0</v>
      </c>
      <c r="G1827" s="58">
        <v>0</v>
      </c>
      <c r="H1827" s="57" t="s">
        <v>43</v>
      </c>
      <c r="I1827" s="58">
        <v>0.33329999999999999</v>
      </c>
      <c r="J1827" s="58">
        <v>1</v>
      </c>
      <c r="K1827" s="57" t="s">
        <v>43</v>
      </c>
      <c r="L1827" s="57" t="s">
        <v>43</v>
      </c>
      <c r="M1827" s="58">
        <v>0.33329999999999999</v>
      </c>
      <c r="N1827" s="57" t="s">
        <v>43</v>
      </c>
      <c r="O1827" s="57" t="s">
        <v>43</v>
      </c>
      <c r="P1827" s="57" t="s">
        <v>43</v>
      </c>
      <c r="Q1827" s="57" t="s">
        <v>43</v>
      </c>
      <c r="R1827" s="57" t="s">
        <v>43</v>
      </c>
      <c r="S1827" s="57" t="s">
        <v>43</v>
      </c>
      <c r="T1827" s="59">
        <v>0.33329999999999999</v>
      </c>
    </row>
    <row r="1828" spans="1:20" ht="18" customHeight="1">
      <c r="A1828" s="104">
        <v>44862</v>
      </c>
      <c r="B1828" s="50" t="s">
        <v>20</v>
      </c>
      <c r="C1828" s="51">
        <v>0</v>
      </c>
      <c r="D1828" s="51">
        <v>0</v>
      </c>
      <c r="E1828" s="51">
        <v>0</v>
      </c>
      <c r="F1828" s="51">
        <v>0</v>
      </c>
      <c r="G1828" s="51">
        <v>0</v>
      </c>
      <c r="H1828" s="51">
        <v>0</v>
      </c>
      <c r="I1828" s="51">
        <v>0</v>
      </c>
      <c r="J1828" s="51">
        <v>0</v>
      </c>
      <c r="K1828" s="51">
        <v>0</v>
      </c>
      <c r="L1828" s="51">
        <v>1</v>
      </c>
      <c r="M1828" s="51">
        <v>0</v>
      </c>
      <c r="N1828" s="51">
        <v>0</v>
      </c>
      <c r="O1828" s="51">
        <v>0</v>
      </c>
      <c r="P1828" s="51">
        <v>0</v>
      </c>
      <c r="Q1828" s="51">
        <v>0</v>
      </c>
      <c r="R1828" s="51">
        <v>0</v>
      </c>
      <c r="S1828" s="51">
        <v>0</v>
      </c>
      <c r="T1828" s="11">
        <f>SUM(C1828:S1828)</f>
        <v>1</v>
      </c>
    </row>
    <row r="1829" spans="1:20" ht="18" customHeight="1">
      <c r="A1829" s="105"/>
      <c r="B1829" s="52" t="s">
        <v>21</v>
      </c>
      <c r="C1829" s="53">
        <v>2</v>
      </c>
      <c r="D1829" s="53">
        <v>0</v>
      </c>
      <c r="E1829" s="53">
        <v>0</v>
      </c>
      <c r="F1829" s="53">
        <v>0</v>
      </c>
      <c r="G1829" s="53">
        <v>1</v>
      </c>
      <c r="H1829" s="53">
        <v>0</v>
      </c>
      <c r="I1829" s="53">
        <v>1</v>
      </c>
      <c r="J1829" s="53">
        <v>1</v>
      </c>
      <c r="K1829" s="53">
        <v>1</v>
      </c>
      <c r="L1829" s="53">
        <v>0</v>
      </c>
      <c r="M1829" s="53">
        <v>1</v>
      </c>
      <c r="N1829" s="53">
        <v>1</v>
      </c>
      <c r="O1829" s="53">
        <v>0</v>
      </c>
      <c r="P1829" s="53">
        <v>0</v>
      </c>
      <c r="Q1829" s="53">
        <v>0</v>
      </c>
      <c r="R1829" s="53">
        <v>0</v>
      </c>
      <c r="S1829" s="53">
        <v>0</v>
      </c>
      <c r="T1829" s="11">
        <f>SUM(C1829:S1829)</f>
        <v>8</v>
      </c>
    </row>
    <row r="1830" spans="1:20" ht="18" customHeight="1">
      <c r="A1830" s="105"/>
      <c r="B1830" s="52" t="s">
        <v>24</v>
      </c>
      <c r="C1830" s="53">
        <v>2</v>
      </c>
      <c r="D1830" s="53">
        <v>0</v>
      </c>
      <c r="E1830" s="53">
        <v>0</v>
      </c>
      <c r="F1830" s="53">
        <v>0</v>
      </c>
      <c r="G1830" s="53">
        <v>1</v>
      </c>
      <c r="H1830" s="53">
        <v>0</v>
      </c>
      <c r="I1830" s="53">
        <v>1</v>
      </c>
      <c r="J1830" s="53">
        <v>1</v>
      </c>
      <c r="K1830" s="53">
        <v>1</v>
      </c>
      <c r="L1830" s="53">
        <v>1</v>
      </c>
      <c r="M1830" s="53">
        <v>1</v>
      </c>
      <c r="N1830" s="53">
        <v>1</v>
      </c>
      <c r="O1830" s="53">
        <v>0</v>
      </c>
      <c r="P1830" s="53">
        <v>0</v>
      </c>
      <c r="Q1830" s="53">
        <v>0</v>
      </c>
      <c r="R1830" s="53">
        <v>0</v>
      </c>
      <c r="S1830" s="53">
        <v>0</v>
      </c>
      <c r="T1830" s="11">
        <f>SUM(C1830:S1830)</f>
        <v>9</v>
      </c>
    </row>
    <row r="1831" spans="1:20" ht="18" customHeight="1">
      <c r="A1831" s="105"/>
      <c r="B1831" s="52" t="s">
        <v>25</v>
      </c>
      <c r="C1831" s="53">
        <v>0</v>
      </c>
      <c r="D1831" s="53">
        <v>0</v>
      </c>
      <c r="E1831" s="53">
        <v>0</v>
      </c>
      <c r="F1831" s="53">
        <v>0</v>
      </c>
      <c r="G1831" s="53">
        <v>0</v>
      </c>
      <c r="H1831" s="53">
        <v>0</v>
      </c>
      <c r="I1831" s="53">
        <v>0</v>
      </c>
      <c r="J1831" s="53">
        <v>0</v>
      </c>
      <c r="K1831" s="53">
        <v>0</v>
      </c>
      <c r="L1831" s="53">
        <v>0</v>
      </c>
      <c r="M1831" s="53">
        <v>0</v>
      </c>
      <c r="N1831" s="53">
        <v>0</v>
      </c>
      <c r="O1831" s="53">
        <v>0</v>
      </c>
      <c r="P1831" s="53">
        <v>0</v>
      </c>
      <c r="Q1831" s="53">
        <v>0</v>
      </c>
      <c r="R1831" s="53">
        <v>0</v>
      </c>
      <c r="S1831" s="53">
        <v>0</v>
      </c>
      <c r="T1831" s="11">
        <f>SUM(C1831:S1831)</f>
        <v>0</v>
      </c>
    </row>
    <row r="1832" spans="1:20" ht="18" customHeight="1">
      <c r="A1832" s="105"/>
      <c r="B1832" s="52" t="s">
        <v>26</v>
      </c>
      <c r="C1832" s="36">
        <f t="shared" ref="C1832:T1832" si="639">IF(C1830+C1831&gt;0, C1831/(C1830+C1831), "-")</f>
        <v>0</v>
      </c>
      <c r="D1832" s="36" t="str">
        <f t="shared" si="639"/>
        <v>-</v>
      </c>
      <c r="E1832" s="36" t="str">
        <f t="shared" si="639"/>
        <v>-</v>
      </c>
      <c r="F1832" s="36" t="str">
        <f t="shared" ref="F1832:P1832" si="640">IF(F1830+F1831&gt;0, F1831/(F1830+F1831), "-")</f>
        <v>-</v>
      </c>
      <c r="G1832" s="36">
        <f t="shared" si="640"/>
        <v>0</v>
      </c>
      <c r="H1832" s="36" t="str">
        <f t="shared" si="640"/>
        <v>-</v>
      </c>
      <c r="I1832" s="36">
        <f t="shared" si="640"/>
        <v>0</v>
      </c>
      <c r="J1832" s="36">
        <f t="shared" si="640"/>
        <v>0</v>
      </c>
      <c r="K1832" s="36">
        <f t="shared" si="640"/>
        <v>0</v>
      </c>
      <c r="L1832" s="36">
        <f t="shared" si="640"/>
        <v>0</v>
      </c>
      <c r="M1832" s="36">
        <f t="shared" si="640"/>
        <v>0</v>
      </c>
      <c r="N1832" s="36">
        <f t="shared" si="640"/>
        <v>0</v>
      </c>
      <c r="O1832" s="36" t="str">
        <f t="shared" si="640"/>
        <v>-</v>
      </c>
      <c r="P1832" s="36" t="str">
        <f t="shared" si="640"/>
        <v>-</v>
      </c>
      <c r="Q1832" s="36" t="str">
        <f t="shared" si="639"/>
        <v>-</v>
      </c>
      <c r="R1832" s="36" t="str">
        <f t="shared" si="639"/>
        <v>-</v>
      </c>
      <c r="S1832" s="36" t="str">
        <f t="shared" si="639"/>
        <v>-</v>
      </c>
      <c r="T1832" s="40">
        <f t="shared" si="639"/>
        <v>0</v>
      </c>
    </row>
    <row r="1833" spans="1:20" ht="18" customHeight="1">
      <c r="A1833" s="105"/>
      <c r="B1833" s="52" t="s">
        <v>22</v>
      </c>
      <c r="C1833" s="53">
        <v>1</v>
      </c>
      <c r="D1833" s="53">
        <v>0</v>
      </c>
      <c r="E1833" s="53">
        <v>0</v>
      </c>
      <c r="F1833" s="53">
        <v>0</v>
      </c>
      <c r="G1833" s="53">
        <v>1</v>
      </c>
      <c r="H1833" s="53">
        <v>0</v>
      </c>
      <c r="I1833" s="53">
        <v>1</v>
      </c>
      <c r="J1833" s="53">
        <v>1</v>
      </c>
      <c r="K1833" s="53">
        <v>1</v>
      </c>
      <c r="L1833" s="53">
        <v>1</v>
      </c>
      <c r="M1833" s="53">
        <v>1</v>
      </c>
      <c r="N1833" s="53">
        <v>1</v>
      </c>
      <c r="O1833" s="53">
        <v>0</v>
      </c>
      <c r="P1833" s="53">
        <v>0</v>
      </c>
      <c r="Q1833" s="53">
        <v>0</v>
      </c>
      <c r="R1833" s="53">
        <v>0</v>
      </c>
      <c r="S1833" s="53">
        <v>0</v>
      </c>
      <c r="T1833" s="11">
        <f>SUM(C1833:S1833)</f>
        <v>8</v>
      </c>
    </row>
    <row r="1834" spans="1:20" ht="18" customHeight="1">
      <c r="A1834" s="105"/>
      <c r="B1834" s="52" t="s">
        <v>23</v>
      </c>
      <c r="C1834" s="37">
        <f>IF(C1833&gt;0,(C1828+C1829)/C1833, "-")</f>
        <v>2</v>
      </c>
      <c r="D1834" s="37" t="str">
        <f t="shared" ref="D1834:S1834" si="641">IF(D1833&gt;0,(D1828+D1829)/D1833, "-")</f>
        <v>-</v>
      </c>
      <c r="E1834" s="37" t="str">
        <f t="shared" si="641"/>
        <v>-</v>
      </c>
      <c r="F1834" s="37" t="str">
        <f t="shared" ref="F1834:P1834" si="642">IF(F1833&gt;0,(F1828+F1829)/F1833, "-")</f>
        <v>-</v>
      </c>
      <c r="G1834" s="37">
        <f t="shared" si="642"/>
        <v>1</v>
      </c>
      <c r="H1834" s="37" t="str">
        <f t="shared" si="642"/>
        <v>-</v>
      </c>
      <c r="I1834" s="37">
        <f t="shared" si="642"/>
        <v>1</v>
      </c>
      <c r="J1834" s="37">
        <f t="shared" si="642"/>
        <v>1</v>
      </c>
      <c r="K1834" s="37">
        <f t="shared" si="642"/>
        <v>1</v>
      </c>
      <c r="L1834" s="37">
        <f t="shared" si="642"/>
        <v>1</v>
      </c>
      <c r="M1834" s="37">
        <f t="shared" si="642"/>
        <v>1</v>
      </c>
      <c r="N1834" s="37">
        <f t="shared" si="642"/>
        <v>1</v>
      </c>
      <c r="O1834" s="37" t="str">
        <f t="shared" si="642"/>
        <v>-</v>
      </c>
      <c r="P1834" s="37" t="str">
        <f t="shared" si="642"/>
        <v>-</v>
      </c>
      <c r="Q1834" s="37" t="str">
        <f t="shared" si="641"/>
        <v>-</v>
      </c>
      <c r="R1834" s="37" t="str">
        <f t="shared" si="641"/>
        <v>-</v>
      </c>
      <c r="S1834" s="37" t="str">
        <f t="shared" si="641"/>
        <v>-</v>
      </c>
      <c r="T1834" s="44">
        <f>IF(T1833&gt;0,(T1828+T1829)/T1833, "-")</f>
        <v>1.125</v>
      </c>
    </row>
    <row r="1835" spans="1:20" ht="18" customHeight="1">
      <c r="A1835" s="106"/>
      <c r="B1835" s="52" t="s">
        <v>44</v>
      </c>
      <c r="C1835" s="58">
        <v>0</v>
      </c>
      <c r="D1835" s="57" t="s">
        <v>43</v>
      </c>
      <c r="E1835" s="57" t="s">
        <v>43</v>
      </c>
      <c r="F1835" s="57" t="s">
        <v>43</v>
      </c>
      <c r="G1835" s="58">
        <v>0</v>
      </c>
      <c r="H1835" s="57" t="s">
        <v>43</v>
      </c>
      <c r="I1835" s="58">
        <v>1</v>
      </c>
      <c r="J1835" s="58">
        <v>1</v>
      </c>
      <c r="K1835" s="58">
        <v>1</v>
      </c>
      <c r="L1835" s="58">
        <v>0</v>
      </c>
      <c r="M1835" s="58">
        <v>0</v>
      </c>
      <c r="N1835" s="58">
        <v>0</v>
      </c>
      <c r="O1835" s="57" t="s">
        <v>43</v>
      </c>
      <c r="P1835" s="57" t="s">
        <v>43</v>
      </c>
      <c r="Q1835" s="57" t="s">
        <v>43</v>
      </c>
      <c r="R1835" s="57" t="s">
        <v>43</v>
      </c>
      <c r="S1835" s="57" t="s">
        <v>43</v>
      </c>
      <c r="T1835" s="59">
        <v>0.375</v>
      </c>
    </row>
    <row r="1836" spans="1:20" ht="18" customHeight="1">
      <c r="A1836" s="104">
        <v>44863</v>
      </c>
      <c r="B1836" s="50" t="s">
        <v>20</v>
      </c>
      <c r="C1836" s="51">
        <v>0</v>
      </c>
      <c r="D1836" s="51">
        <v>0</v>
      </c>
      <c r="E1836" s="51">
        <v>0</v>
      </c>
      <c r="F1836" s="51">
        <v>0</v>
      </c>
      <c r="G1836" s="51">
        <v>0</v>
      </c>
      <c r="H1836" s="51">
        <v>0</v>
      </c>
      <c r="I1836" s="51">
        <v>0</v>
      </c>
      <c r="J1836" s="51">
        <v>0</v>
      </c>
      <c r="K1836" s="51">
        <v>0</v>
      </c>
      <c r="L1836" s="51">
        <v>0</v>
      </c>
      <c r="M1836" s="51">
        <v>0</v>
      </c>
      <c r="N1836" s="51">
        <v>0</v>
      </c>
      <c r="O1836" s="51">
        <v>0</v>
      </c>
      <c r="P1836" s="51">
        <v>0</v>
      </c>
      <c r="Q1836" s="51">
        <v>0</v>
      </c>
      <c r="R1836" s="51">
        <v>0</v>
      </c>
      <c r="S1836" s="51">
        <v>0</v>
      </c>
      <c r="T1836" s="11">
        <f>SUM(C1836:S1836)</f>
        <v>0</v>
      </c>
    </row>
    <row r="1837" spans="1:20" ht="18" customHeight="1">
      <c r="A1837" s="105"/>
      <c r="B1837" s="52" t="s">
        <v>21</v>
      </c>
      <c r="C1837" s="53">
        <v>0</v>
      </c>
      <c r="D1837" s="53">
        <v>1</v>
      </c>
      <c r="E1837" s="53">
        <v>0</v>
      </c>
      <c r="F1837" s="53">
        <v>1</v>
      </c>
      <c r="G1837" s="53">
        <v>0</v>
      </c>
      <c r="H1837" s="53">
        <v>0</v>
      </c>
      <c r="I1837" s="53">
        <v>0</v>
      </c>
      <c r="J1837" s="53">
        <v>0</v>
      </c>
      <c r="K1837" s="53">
        <v>0</v>
      </c>
      <c r="L1837" s="53">
        <v>0</v>
      </c>
      <c r="M1837" s="53">
        <v>7</v>
      </c>
      <c r="N1837" s="53">
        <v>0</v>
      </c>
      <c r="O1837" s="53">
        <v>0</v>
      </c>
      <c r="P1837" s="53">
        <v>0</v>
      </c>
      <c r="Q1837" s="53">
        <v>0</v>
      </c>
      <c r="R1837" s="53">
        <v>0</v>
      </c>
      <c r="S1837" s="53">
        <v>0</v>
      </c>
      <c r="T1837" s="11">
        <f>SUM(C1837:S1837)</f>
        <v>9</v>
      </c>
    </row>
    <row r="1838" spans="1:20" ht="18" customHeight="1">
      <c r="A1838" s="105"/>
      <c r="B1838" s="52" t="s">
        <v>24</v>
      </c>
      <c r="C1838" s="53">
        <v>0</v>
      </c>
      <c r="D1838" s="53">
        <v>0</v>
      </c>
      <c r="E1838" s="53">
        <v>0</v>
      </c>
      <c r="F1838" s="53">
        <v>1</v>
      </c>
      <c r="G1838" s="53">
        <v>0</v>
      </c>
      <c r="H1838" s="53">
        <v>0</v>
      </c>
      <c r="I1838" s="53">
        <v>0</v>
      </c>
      <c r="J1838" s="53">
        <v>0</v>
      </c>
      <c r="K1838" s="53">
        <v>0</v>
      </c>
      <c r="L1838" s="53">
        <v>0</v>
      </c>
      <c r="M1838" s="53">
        <v>5</v>
      </c>
      <c r="N1838" s="53">
        <v>0</v>
      </c>
      <c r="O1838" s="53">
        <v>0</v>
      </c>
      <c r="P1838" s="53">
        <v>0</v>
      </c>
      <c r="Q1838" s="53">
        <v>0</v>
      </c>
      <c r="R1838" s="53">
        <v>0</v>
      </c>
      <c r="S1838" s="53">
        <v>0</v>
      </c>
      <c r="T1838" s="11">
        <f>SUM(C1838:S1838)</f>
        <v>6</v>
      </c>
    </row>
    <row r="1839" spans="1:20" ht="18" customHeight="1">
      <c r="A1839" s="105"/>
      <c r="B1839" s="52" t="s">
        <v>25</v>
      </c>
      <c r="C1839" s="53">
        <v>0</v>
      </c>
      <c r="D1839" s="53">
        <v>1</v>
      </c>
      <c r="E1839" s="53">
        <v>0</v>
      </c>
      <c r="F1839" s="53">
        <v>0</v>
      </c>
      <c r="G1839" s="53">
        <v>0</v>
      </c>
      <c r="H1839" s="53">
        <v>0</v>
      </c>
      <c r="I1839" s="53">
        <v>0</v>
      </c>
      <c r="J1839" s="53">
        <v>0</v>
      </c>
      <c r="K1839" s="53">
        <v>0</v>
      </c>
      <c r="L1839" s="53">
        <v>0</v>
      </c>
      <c r="M1839" s="53">
        <v>2</v>
      </c>
      <c r="N1839" s="53">
        <v>0</v>
      </c>
      <c r="O1839" s="53">
        <v>0</v>
      </c>
      <c r="P1839" s="53">
        <v>0</v>
      </c>
      <c r="Q1839" s="53">
        <v>0</v>
      </c>
      <c r="R1839" s="53">
        <v>0</v>
      </c>
      <c r="S1839" s="53">
        <v>0</v>
      </c>
      <c r="T1839" s="11">
        <f>SUM(C1839:S1839)</f>
        <v>3</v>
      </c>
    </row>
    <row r="1840" spans="1:20" ht="18" customHeight="1">
      <c r="A1840" s="105"/>
      <c r="B1840" s="52" t="s">
        <v>26</v>
      </c>
      <c r="C1840" s="36" t="str">
        <f t="shared" ref="C1840:G1840" si="643">IF(C1838+C1839&gt;0, C1839/(C1838+C1839), "-")</f>
        <v>-</v>
      </c>
      <c r="D1840" s="36">
        <f t="shared" si="643"/>
        <v>1</v>
      </c>
      <c r="E1840" s="36" t="str">
        <f t="shared" si="643"/>
        <v>-</v>
      </c>
      <c r="F1840" s="36">
        <f t="shared" si="643"/>
        <v>0</v>
      </c>
      <c r="G1840" s="36" t="str">
        <f t="shared" si="643"/>
        <v>-</v>
      </c>
      <c r="H1840" s="36" t="str">
        <f t="shared" ref="H1840:T1840" si="644">IF(H1838+H1839&gt;0, H1839/(H1838+H1839), "-")</f>
        <v>-</v>
      </c>
      <c r="I1840" s="36" t="str">
        <f t="shared" ref="I1840:P1840" si="645">IF(I1838+I1839&gt;0, I1839/(I1838+I1839), "-")</f>
        <v>-</v>
      </c>
      <c r="J1840" s="36" t="str">
        <f t="shared" si="645"/>
        <v>-</v>
      </c>
      <c r="K1840" s="36" t="str">
        <f t="shared" si="645"/>
        <v>-</v>
      </c>
      <c r="L1840" s="36" t="str">
        <f t="shared" si="645"/>
        <v>-</v>
      </c>
      <c r="M1840" s="36">
        <f t="shared" si="645"/>
        <v>0.2857142857142857</v>
      </c>
      <c r="N1840" s="36" t="str">
        <f t="shared" si="645"/>
        <v>-</v>
      </c>
      <c r="O1840" s="36" t="str">
        <f t="shared" si="645"/>
        <v>-</v>
      </c>
      <c r="P1840" s="36" t="str">
        <f t="shared" si="645"/>
        <v>-</v>
      </c>
      <c r="Q1840" s="36" t="str">
        <f t="shared" si="644"/>
        <v>-</v>
      </c>
      <c r="R1840" s="36" t="str">
        <f t="shared" si="644"/>
        <v>-</v>
      </c>
      <c r="S1840" s="36" t="str">
        <f t="shared" si="644"/>
        <v>-</v>
      </c>
      <c r="T1840" s="40">
        <f t="shared" si="644"/>
        <v>0.33333333333333331</v>
      </c>
    </row>
    <row r="1841" spans="1:20" ht="18" customHeight="1">
      <c r="A1841" s="105"/>
      <c r="B1841" s="52" t="s">
        <v>22</v>
      </c>
      <c r="C1841" s="53">
        <v>0</v>
      </c>
      <c r="D1841" s="53">
        <v>1</v>
      </c>
      <c r="E1841" s="53">
        <v>0</v>
      </c>
      <c r="F1841" s="53">
        <v>1</v>
      </c>
      <c r="G1841" s="53">
        <v>0</v>
      </c>
      <c r="H1841" s="53">
        <v>0</v>
      </c>
      <c r="I1841" s="53">
        <v>0</v>
      </c>
      <c r="J1841" s="53">
        <v>0</v>
      </c>
      <c r="K1841" s="53">
        <v>0</v>
      </c>
      <c r="L1841" s="53">
        <v>0</v>
      </c>
      <c r="M1841" s="53">
        <v>5</v>
      </c>
      <c r="N1841" s="53">
        <v>0</v>
      </c>
      <c r="O1841" s="53">
        <v>0</v>
      </c>
      <c r="P1841" s="53">
        <v>0</v>
      </c>
      <c r="Q1841" s="53">
        <v>0</v>
      </c>
      <c r="R1841" s="53">
        <v>0</v>
      </c>
      <c r="S1841" s="53">
        <v>0</v>
      </c>
      <c r="T1841" s="11">
        <f>SUM(C1841:S1841)</f>
        <v>7</v>
      </c>
    </row>
    <row r="1842" spans="1:20" ht="18" customHeight="1">
      <c r="A1842" s="105"/>
      <c r="B1842" s="52" t="s">
        <v>23</v>
      </c>
      <c r="C1842" s="37" t="str">
        <f>IF(C1841&gt;0,(C1836+C1837)/C1841, "-")</f>
        <v>-</v>
      </c>
      <c r="D1842" s="37">
        <f t="shared" ref="D1842:S1842" si="646">IF(D1841&gt;0,(D1836+D1837)/D1841, "-")</f>
        <v>1</v>
      </c>
      <c r="E1842" s="37" t="str">
        <f t="shared" si="646"/>
        <v>-</v>
      </c>
      <c r="F1842" s="37">
        <f t="shared" si="646"/>
        <v>1</v>
      </c>
      <c r="G1842" s="37" t="str">
        <f t="shared" si="646"/>
        <v>-</v>
      </c>
      <c r="H1842" s="37" t="str">
        <f t="shared" si="646"/>
        <v>-</v>
      </c>
      <c r="I1842" s="37" t="str">
        <f t="shared" si="646"/>
        <v>-</v>
      </c>
      <c r="J1842" s="37" t="str">
        <f t="shared" si="646"/>
        <v>-</v>
      </c>
      <c r="K1842" s="37" t="str">
        <f t="shared" si="646"/>
        <v>-</v>
      </c>
      <c r="L1842" s="37" t="str">
        <f t="shared" si="646"/>
        <v>-</v>
      </c>
      <c r="M1842" s="37">
        <f t="shared" si="646"/>
        <v>1.4</v>
      </c>
      <c r="N1842" s="37" t="str">
        <f t="shared" si="646"/>
        <v>-</v>
      </c>
      <c r="O1842" s="37" t="str">
        <f t="shared" si="646"/>
        <v>-</v>
      </c>
      <c r="P1842" s="37" t="str">
        <f t="shared" si="646"/>
        <v>-</v>
      </c>
      <c r="Q1842" s="37" t="str">
        <f t="shared" si="646"/>
        <v>-</v>
      </c>
      <c r="R1842" s="37" t="str">
        <f t="shared" si="646"/>
        <v>-</v>
      </c>
      <c r="S1842" s="37" t="str">
        <f t="shared" si="646"/>
        <v>-</v>
      </c>
      <c r="T1842" s="44">
        <f>IF(T1841&gt;0,(T1836+T1837)/T1841, "-")</f>
        <v>1.2857142857142858</v>
      </c>
    </row>
    <row r="1843" spans="1:20" ht="18" customHeight="1">
      <c r="A1843" s="106"/>
      <c r="B1843" s="52" t="s">
        <v>44</v>
      </c>
      <c r="C1843" s="57" t="s">
        <v>43</v>
      </c>
      <c r="D1843" s="58">
        <v>0</v>
      </c>
      <c r="E1843" s="57" t="s">
        <v>43</v>
      </c>
      <c r="F1843" s="58">
        <v>0</v>
      </c>
      <c r="G1843" s="57" t="s">
        <v>43</v>
      </c>
      <c r="H1843" s="57" t="s">
        <v>43</v>
      </c>
      <c r="I1843" s="57" t="s">
        <v>43</v>
      </c>
      <c r="J1843" s="57" t="s">
        <v>43</v>
      </c>
      <c r="K1843" s="57" t="s">
        <v>43</v>
      </c>
      <c r="L1843" s="57" t="s">
        <v>43</v>
      </c>
      <c r="M1843" s="58">
        <v>0.4</v>
      </c>
      <c r="N1843" s="57" t="s">
        <v>43</v>
      </c>
      <c r="O1843" s="57" t="s">
        <v>43</v>
      </c>
      <c r="P1843" s="57" t="s">
        <v>43</v>
      </c>
      <c r="Q1843" s="57" t="s">
        <v>43</v>
      </c>
      <c r="R1843" s="57" t="s">
        <v>43</v>
      </c>
      <c r="S1843" s="57" t="s">
        <v>43</v>
      </c>
      <c r="T1843" s="59">
        <v>0.28570000000000001</v>
      </c>
    </row>
    <row r="1844" spans="1:20" ht="18" customHeight="1">
      <c r="A1844" s="104">
        <v>44864</v>
      </c>
      <c r="B1844" s="50" t="s">
        <v>20</v>
      </c>
      <c r="C1844" s="51">
        <v>0</v>
      </c>
      <c r="D1844" s="51">
        <v>0</v>
      </c>
      <c r="E1844" s="51">
        <v>0</v>
      </c>
      <c r="F1844" s="51">
        <v>0</v>
      </c>
      <c r="G1844" s="51">
        <v>0</v>
      </c>
      <c r="H1844" s="51">
        <v>0</v>
      </c>
      <c r="I1844" s="51">
        <v>0</v>
      </c>
      <c r="J1844" s="51">
        <v>0</v>
      </c>
      <c r="K1844" s="51">
        <v>0</v>
      </c>
      <c r="L1844" s="51">
        <v>0</v>
      </c>
      <c r="M1844" s="51">
        <v>0</v>
      </c>
      <c r="N1844" s="51">
        <v>0</v>
      </c>
      <c r="O1844" s="51">
        <v>0</v>
      </c>
      <c r="P1844" s="51">
        <v>0</v>
      </c>
      <c r="Q1844" s="51">
        <v>0</v>
      </c>
      <c r="R1844" s="51">
        <v>0</v>
      </c>
      <c r="S1844" s="51">
        <v>0</v>
      </c>
      <c r="T1844" s="11">
        <f>SUM(C1844:S1844)</f>
        <v>0</v>
      </c>
    </row>
    <row r="1845" spans="1:20" ht="18" customHeight="1">
      <c r="A1845" s="105"/>
      <c r="B1845" s="52" t="s">
        <v>21</v>
      </c>
      <c r="C1845" s="53">
        <v>0</v>
      </c>
      <c r="D1845" s="53">
        <v>1</v>
      </c>
      <c r="E1845" s="53">
        <v>0</v>
      </c>
      <c r="F1845" s="53">
        <v>0</v>
      </c>
      <c r="G1845" s="53">
        <v>0</v>
      </c>
      <c r="H1845" s="53">
        <v>0</v>
      </c>
      <c r="I1845" s="53">
        <v>0</v>
      </c>
      <c r="J1845" s="53">
        <v>1</v>
      </c>
      <c r="K1845" s="53">
        <v>0</v>
      </c>
      <c r="L1845" s="53">
        <v>0</v>
      </c>
      <c r="M1845" s="53">
        <v>7</v>
      </c>
      <c r="N1845" s="53">
        <v>0</v>
      </c>
      <c r="O1845" s="53">
        <v>0</v>
      </c>
      <c r="P1845" s="53">
        <v>0</v>
      </c>
      <c r="Q1845" s="53">
        <v>1</v>
      </c>
      <c r="R1845" s="53">
        <v>0</v>
      </c>
      <c r="S1845" s="53">
        <v>0</v>
      </c>
      <c r="T1845" s="11">
        <f>SUM(C1845:S1845)</f>
        <v>10</v>
      </c>
    </row>
    <row r="1846" spans="1:20" ht="18" customHeight="1">
      <c r="A1846" s="105"/>
      <c r="B1846" s="52" t="s">
        <v>24</v>
      </c>
      <c r="C1846" s="53">
        <v>0</v>
      </c>
      <c r="D1846" s="53">
        <v>1</v>
      </c>
      <c r="E1846" s="53">
        <v>0</v>
      </c>
      <c r="F1846" s="53">
        <v>0</v>
      </c>
      <c r="G1846" s="53">
        <v>0</v>
      </c>
      <c r="H1846" s="53">
        <v>0</v>
      </c>
      <c r="I1846" s="53">
        <v>0</v>
      </c>
      <c r="J1846" s="53">
        <v>0</v>
      </c>
      <c r="K1846" s="53">
        <v>0</v>
      </c>
      <c r="L1846" s="53">
        <v>0</v>
      </c>
      <c r="M1846" s="53">
        <v>7</v>
      </c>
      <c r="N1846" s="53">
        <v>0</v>
      </c>
      <c r="O1846" s="53">
        <v>0</v>
      </c>
      <c r="P1846" s="53">
        <v>0</v>
      </c>
      <c r="Q1846" s="53">
        <v>1</v>
      </c>
      <c r="R1846" s="53">
        <v>0</v>
      </c>
      <c r="S1846" s="53">
        <v>0</v>
      </c>
      <c r="T1846" s="11">
        <f>SUM(C1846:S1846)</f>
        <v>9</v>
      </c>
    </row>
    <row r="1847" spans="1:20" ht="18" customHeight="1">
      <c r="A1847" s="105"/>
      <c r="B1847" s="52" t="s">
        <v>25</v>
      </c>
      <c r="C1847" s="53">
        <v>0</v>
      </c>
      <c r="D1847" s="53">
        <v>0</v>
      </c>
      <c r="E1847" s="53">
        <v>0</v>
      </c>
      <c r="F1847" s="53">
        <v>0</v>
      </c>
      <c r="G1847" s="53">
        <v>0</v>
      </c>
      <c r="H1847" s="53">
        <v>0</v>
      </c>
      <c r="I1847" s="53">
        <v>0</v>
      </c>
      <c r="J1847" s="53">
        <v>1</v>
      </c>
      <c r="K1847" s="53">
        <v>0</v>
      </c>
      <c r="L1847" s="53">
        <v>0</v>
      </c>
      <c r="M1847" s="53">
        <v>0</v>
      </c>
      <c r="N1847" s="53">
        <v>0</v>
      </c>
      <c r="O1847" s="53">
        <v>0</v>
      </c>
      <c r="P1847" s="53">
        <v>0</v>
      </c>
      <c r="Q1847" s="53">
        <v>0</v>
      </c>
      <c r="R1847" s="53">
        <v>0</v>
      </c>
      <c r="S1847" s="53">
        <v>0</v>
      </c>
      <c r="T1847" s="11">
        <f>SUM(C1847:S1847)</f>
        <v>1</v>
      </c>
    </row>
    <row r="1848" spans="1:20" ht="18" customHeight="1">
      <c r="A1848" s="105"/>
      <c r="B1848" s="52" t="s">
        <v>26</v>
      </c>
      <c r="C1848" s="36" t="str">
        <f t="shared" ref="C1848:T1848" si="647">IF(C1846+C1847&gt;0, C1847/(C1846+C1847), "-")</f>
        <v>-</v>
      </c>
      <c r="D1848" s="36">
        <f t="shared" ref="D1848:I1848" si="648">IF(D1846+D1847&gt;0, D1847/(D1846+D1847), "-")</f>
        <v>0</v>
      </c>
      <c r="E1848" s="36" t="str">
        <f t="shared" si="648"/>
        <v>-</v>
      </c>
      <c r="F1848" s="36" t="str">
        <f t="shared" si="648"/>
        <v>-</v>
      </c>
      <c r="G1848" s="36" t="str">
        <f t="shared" si="648"/>
        <v>-</v>
      </c>
      <c r="H1848" s="36" t="str">
        <f t="shared" si="648"/>
        <v>-</v>
      </c>
      <c r="I1848" s="36" t="str">
        <f t="shared" si="648"/>
        <v>-</v>
      </c>
      <c r="J1848" s="36">
        <f t="shared" si="647"/>
        <v>1</v>
      </c>
      <c r="K1848" s="36" t="str">
        <f t="shared" si="647"/>
        <v>-</v>
      </c>
      <c r="L1848" s="36" t="str">
        <f t="shared" si="647"/>
        <v>-</v>
      </c>
      <c r="M1848" s="36">
        <f t="shared" si="647"/>
        <v>0</v>
      </c>
      <c r="N1848" s="36" t="str">
        <f t="shared" si="647"/>
        <v>-</v>
      </c>
      <c r="O1848" s="36" t="str">
        <f t="shared" ref="O1848" si="649">IF(O1846+O1847&gt;0, O1847/(O1846+O1847), "-")</f>
        <v>-</v>
      </c>
      <c r="P1848" s="36" t="str">
        <f t="shared" si="647"/>
        <v>-</v>
      </c>
      <c r="Q1848" s="36">
        <f t="shared" si="647"/>
        <v>0</v>
      </c>
      <c r="R1848" s="36" t="str">
        <f t="shared" si="647"/>
        <v>-</v>
      </c>
      <c r="S1848" s="36" t="str">
        <f t="shared" si="647"/>
        <v>-</v>
      </c>
      <c r="T1848" s="40">
        <f t="shared" si="647"/>
        <v>0.1</v>
      </c>
    </row>
    <row r="1849" spans="1:20" ht="18" customHeight="1">
      <c r="A1849" s="105"/>
      <c r="B1849" s="52" t="s">
        <v>22</v>
      </c>
      <c r="C1849" s="53">
        <v>0</v>
      </c>
      <c r="D1849" s="53">
        <v>1</v>
      </c>
      <c r="E1849" s="53">
        <v>0</v>
      </c>
      <c r="F1849" s="53">
        <v>0</v>
      </c>
      <c r="G1849" s="53">
        <v>0</v>
      </c>
      <c r="H1849" s="53">
        <v>0</v>
      </c>
      <c r="I1849" s="53">
        <v>0</v>
      </c>
      <c r="J1849" s="53">
        <v>1</v>
      </c>
      <c r="K1849" s="53">
        <v>0</v>
      </c>
      <c r="L1849" s="53">
        <v>0</v>
      </c>
      <c r="M1849" s="53">
        <v>7</v>
      </c>
      <c r="N1849" s="53">
        <v>0</v>
      </c>
      <c r="O1849" s="53">
        <v>0</v>
      </c>
      <c r="P1849" s="53">
        <v>0</v>
      </c>
      <c r="Q1849" s="53">
        <v>1</v>
      </c>
      <c r="R1849" s="53">
        <v>0</v>
      </c>
      <c r="S1849" s="53">
        <v>0</v>
      </c>
      <c r="T1849" s="11">
        <f>SUM(C1849:S1849)</f>
        <v>10</v>
      </c>
    </row>
    <row r="1850" spans="1:20" ht="18" customHeight="1">
      <c r="A1850" s="105"/>
      <c r="B1850" s="52" t="s">
        <v>23</v>
      </c>
      <c r="C1850" s="37" t="str">
        <f>IF(C1849&gt;0,(C1844+C1845)/C1849, "-")</f>
        <v>-</v>
      </c>
      <c r="D1850" s="37">
        <f t="shared" ref="D1850:S1850" si="650">IF(D1849&gt;0,(D1844+D1845)/D1849, "-")</f>
        <v>1</v>
      </c>
      <c r="E1850" s="37" t="str">
        <f t="shared" si="650"/>
        <v>-</v>
      </c>
      <c r="F1850" s="37" t="str">
        <f t="shared" si="650"/>
        <v>-</v>
      </c>
      <c r="G1850" s="37" t="str">
        <f t="shared" si="650"/>
        <v>-</v>
      </c>
      <c r="H1850" s="37" t="str">
        <f t="shared" si="650"/>
        <v>-</v>
      </c>
      <c r="I1850" s="37" t="str">
        <f t="shared" si="650"/>
        <v>-</v>
      </c>
      <c r="J1850" s="37">
        <f t="shared" si="650"/>
        <v>1</v>
      </c>
      <c r="K1850" s="37" t="str">
        <f t="shared" si="650"/>
        <v>-</v>
      </c>
      <c r="L1850" s="37" t="str">
        <f t="shared" si="650"/>
        <v>-</v>
      </c>
      <c r="M1850" s="37">
        <f t="shared" si="650"/>
        <v>1</v>
      </c>
      <c r="N1850" s="37" t="str">
        <f t="shared" si="650"/>
        <v>-</v>
      </c>
      <c r="O1850" s="37" t="str">
        <f t="shared" si="650"/>
        <v>-</v>
      </c>
      <c r="P1850" s="37" t="str">
        <f t="shared" si="650"/>
        <v>-</v>
      </c>
      <c r="Q1850" s="37">
        <f t="shared" si="650"/>
        <v>1</v>
      </c>
      <c r="R1850" s="37" t="str">
        <f t="shared" si="650"/>
        <v>-</v>
      </c>
      <c r="S1850" s="37" t="str">
        <f t="shared" si="650"/>
        <v>-</v>
      </c>
      <c r="T1850" s="44">
        <f>IF(T1849&gt;0,(T1844+T1845)/T1849, "-")</f>
        <v>1</v>
      </c>
    </row>
    <row r="1851" spans="1:20" ht="18" customHeight="1">
      <c r="A1851" s="106"/>
      <c r="B1851" s="52" t="s">
        <v>44</v>
      </c>
      <c r="C1851" s="57" t="s">
        <v>43</v>
      </c>
      <c r="D1851" s="58">
        <v>1</v>
      </c>
      <c r="E1851" s="57" t="s">
        <v>43</v>
      </c>
      <c r="F1851" s="57" t="s">
        <v>43</v>
      </c>
      <c r="G1851" s="57" t="s">
        <v>43</v>
      </c>
      <c r="H1851" s="57" t="s">
        <v>43</v>
      </c>
      <c r="I1851" s="57" t="s">
        <v>43</v>
      </c>
      <c r="J1851" s="58">
        <v>0</v>
      </c>
      <c r="K1851" s="57" t="s">
        <v>43</v>
      </c>
      <c r="L1851" s="57" t="s">
        <v>43</v>
      </c>
      <c r="M1851" s="58">
        <v>0.28570000000000001</v>
      </c>
      <c r="N1851" s="57" t="s">
        <v>43</v>
      </c>
      <c r="O1851" s="57" t="s">
        <v>43</v>
      </c>
      <c r="P1851" s="57" t="s">
        <v>43</v>
      </c>
      <c r="Q1851" s="58">
        <v>1</v>
      </c>
      <c r="R1851" s="57" t="s">
        <v>43</v>
      </c>
      <c r="S1851" s="57" t="s">
        <v>43</v>
      </c>
      <c r="T1851" s="59">
        <v>0.4</v>
      </c>
    </row>
    <row r="1852" spans="1:20" ht="18" customHeight="1">
      <c r="A1852" s="104">
        <v>44865</v>
      </c>
      <c r="B1852" s="50" t="s">
        <v>20</v>
      </c>
      <c r="C1852" s="51">
        <v>0</v>
      </c>
      <c r="D1852" s="51">
        <v>0</v>
      </c>
      <c r="E1852" s="51">
        <v>0</v>
      </c>
      <c r="F1852" s="51">
        <v>0</v>
      </c>
      <c r="G1852" s="51">
        <v>0</v>
      </c>
      <c r="H1852" s="51">
        <v>0</v>
      </c>
      <c r="I1852" s="51">
        <v>0</v>
      </c>
      <c r="J1852" s="51">
        <v>0</v>
      </c>
      <c r="K1852" s="51">
        <v>0</v>
      </c>
      <c r="L1852" s="51">
        <v>0</v>
      </c>
      <c r="M1852" s="51">
        <v>2</v>
      </c>
      <c r="N1852" s="51">
        <v>0</v>
      </c>
      <c r="O1852" s="51">
        <v>0</v>
      </c>
      <c r="P1852" s="51">
        <v>0</v>
      </c>
      <c r="Q1852" s="51">
        <v>0</v>
      </c>
      <c r="R1852" s="51">
        <v>0</v>
      </c>
      <c r="S1852" s="51">
        <v>0</v>
      </c>
      <c r="T1852" s="11">
        <f>SUM(C1852:S1852)</f>
        <v>2</v>
      </c>
    </row>
    <row r="1853" spans="1:20" ht="18" customHeight="1">
      <c r="A1853" s="105"/>
      <c r="B1853" s="52" t="s">
        <v>21</v>
      </c>
      <c r="C1853" s="53">
        <v>0</v>
      </c>
      <c r="D1853" s="53">
        <v>0</v>
      </c>
      <c r="E1853" s="53">
        <v>0</v>
      </c>
      <c r="F1853" s="53">
        <v>0</v>
      </c>
      <c r="G1853" s="53">
        <v>0</v>
      </c>
      <c r="H1853" s="53">
        <v>0</v>
      </c>
      <c r="I1853" s="53">
        <v>0</v>
      </c>
      <c r="J1853" s="53">
        <v>0</v>
      </c>
      <c r="K1853" s="53">
        <v>0</v>
      </c>
      <c r="L1853" s="53">
        <v>0</v>
      </c>
      <c r="M1853" s="53">
        <v>2</v>
      </c>
      <c r="N1853" s="53">
        <v>0</v>
      </c>
      <c r="O1853" s="53">
        <v>0</v>
      </c>
      <c r="P1853" s="53">
        <v>0</v>
      </c>
      <c r="Q1853" s="53">
        <v>0</v>
      </c>
      <c r="R1853" s="53">
        <v>0</v>
      </c>
      <c r="S1853" s="53">
        <v>0</v>
      </c>
      <c r="T1853" s="11">
        <f>SUM(C1853:S1853)</f>
        <v>2</v>
      </c>
    </row>
    <row r="1854" spans="1:20" ht="18" customHeight="1">
      <c r="A1854" s="105"/>
      <c r="B1854" s="52" t="s">
        <v>24</v>
      </c>
      <c r="C1854" s="53">
        <v>0</v>
      </c>
      <c r="D1854" s="53">
        <v>0</v>
      </c>
      <c r="E1854" s="53">
        <v>0</v>
      </c>
      <c r="F1854" s="53">
        <v>0</v>
      </c>
      <c r="G1854" s="53">
        <v>0</v>
      </c>
      <c r="H1854" s="53">
        <v>0</v>
      </c>
      <c r="I1854" s="53">
        <v>0</v>
      </c>
      <c r="J1854" s="53">
        <v>0</v>
      </c>
      <c r="K1854" s="53">
        <v>0</v>
      </c>
      <c r="L1854" s="53">
        <v>0</v>
      </c>
      <c r="M1854" s="53">
        <v>3</v>
      </c>
      <c r="N1854" s="53">
        <v>0</v>
      </c>
      <c r="O1854" s="53">
        <v>0</v>
      </c>
      <c r="P1854" s="53">
        <v>0</v>
      </c>
      <c r="Q1854" s="53">
        <v>0</v>
      </c>
      <c r="R1854" s="53">
        <v>0</v>
      </c>
      <c r="S1854" s="53">
        <v>0</v>
      </c>
      <c r="T1854" s="11">
        <f>SUM(C1854:S1854)</f>
        <v>3</v>
      </c>
    </row>
    <row r="1855" spans="1:20" ht="18" customHeight="1">
      <c r="A1855" s="105"/>
      <c r="B1855" s="52" t="s">
        <v>25</v>
      </c>
      <c r="C1855" s="53">
        <v>0</v>
      </c>
      <c r="D1855" s="53">
        <v>0</v>
      </c>
      <c r="E1855" s="53">
        <v>0</v>
      </c>
      <c r="F1855" s="53">
        <v>0</v>
      </c>
      <c r="G1855" s="53">
        <v>0</v>
      </c>
      <c r="H1855" s="53">
        <v>0</v>
      </c>
      <c r="I1855" s="53">
        <v>0</v>
      </c>
      <c r="J1855" s="53">
        <v>0</v>
      </c>
      <c r="K1855" s="53">
        <v>0</v>
      </c>
      <c r="L1855" s="53">
        <v>0</v>
      </c>
      <c r="M1855" s="53">
        <v>1</v>
      </c>
      <c r="N1855" s="53">
        <v>0</v>
      </c>
      <c r="O1855" s="53">
        <v>0</v>
      </c>
      <c r="P1855" s="53">
        <v>0</v>
      </c>
      <c r="Q1855" s="53">
        <v>0</v>
      </c>
      <c r="R1855" s="53">
        <v>0</v>
      </c>
      <c r="S1855" s="53">
        <v>0</v>
      </c>
      <c r="T1855" s="11">
        <f>SUM(C1855:S1855)</f>
        <v>1</v>
      </c>
    </row>
    <row r="1856" spans="1:20" ht="18" customHeight="1">
      <c r="A1856" s="105"/>
      <c r="B1856" s="52" t="s">
        <v>26</v>
      </c>
      <c r="C1856" s="36" t="str">
        <f t="shared" ref="C1856:T1856" si="651">IF(C1854+C1855&gt;0, C1855/(C1854+C1855), "-")</f>
        <v>-</v>
      </c>
      <c r="D1856" s="36" t="str">
        <f t="shared" si="651"/>
        <v>-</v>
      </c>
      <c r="E1856" s="36" t="str">
        <f t="shared" si="651"/>
        <v>-</v>
      </c>
      <c r="F1856" s="36" t="str">
        <f t="shared" si="651"/>
        <v>-</v>
      </c>
      <c r="G1856" s="36" t="str">
        <f t="shared" si="651"/>
        <v>-</v>
      </c>
      <c r="H1856" s="36" t="str">
        <f t="shared" si="651"/>
        <v>-</v>
      </c>
      <c r="I1856" s="36" t="str">
        <f t="shared" si="651"/>
        <v>-</v>
      </c>
      <c r="J1856" s="36" t="str">
        <f t="shared" si="651"/>
        <v>-</v>
      </c>
      <c r="K1856" s="36" t="str">
        <f t="shared" si="651"/>
        <v>-</v>
      </c>
      <c r="L1856" s="36" t="str">
        <f t="shared" si="651"/>
        <v>-</v>
      </c>
      <c r="M1856" s="36">
        <f t="shared" si="651"/>
        <v>0.25</v>
      </c>
      <c r="N1856" s="36" t="str">
        <f t="shared" si="651"/>
        <v>-</v>
      </c>
      <c r="O1856" s="36" t="str">
        <f t="shared" si="651"/>
        <v>-</v>
      </c>
      <c r="P1856" s="36" t="str">
        <f t="shared" si="651"/>
        <v>-</v>
      </c>
      <c r="Q1856" s="36" t="str">
        <f t="shared" si="651"/>
        <v>-</v>
      </c>
      <c r="R1856" s="36" t="str">
        <f t="shared" si="651"/>
        <v>-</v>
      </c>
      <c r="S1856" s="36" t="str">
        <f t="shared" si="651"/>
        <v>-</v>
      </c>
      <c r="T1856" s="40">
        <f t="shared" si="651"/>
        <v>0.25</v>
      </c>
    </row>
    <row r="1857" spans="1:20" ht="18" customHeight="1">
      <c r="A1857" s="105"/>
      <c r="B1857" s="52" t="s">
        <v>22</v>
      </c>
      <c r="C1857" s="53">
        <v>0</v>
      </c>
      <c r="D1857" s="53">
        <v>0</v>
      </c>
      <c r="E1857" s="53">
        <v>0</v>
      </c>
      <c r="F1857" s="53">
        <v>0</v>
      </c>
      <c r="G1857" s="53">
        <v>0</v>
      </c>
      <c r="H1857" s="53">
        <v>0</v>
      </c>
      <c r="I1857" s="53">
        <v>0</v>
      </c>
      <c r="J1857" s="53">
        <v>0</v>
      </c>
      <c r="K1857" s="53">
        <v>0</v>
      </c>
      <c r="L1857" s="53">
        <v>0</v>
      </c>
      <c r="M1857" s="53">
        <v>4</v>
      </c>
      <c r="N1857" s="53">
        <v>0</v>
      </c>
      <c r="O1857" s="53">
        <v>0</v>
      </c>
      <c r="P1857" s="53">
        <v>0</v>
      </c>
      <c r="Q1857" s="53">
        <v>0</v>
      </c>
      <c r="R1857" s="53">
        <v>0</v>
      </c>
      <c r="S1857" s="53">
        <v>0</v>
      </c>
      <c r="T1857" s="11">
        <f>SUM(C1857:S1857)</f>
        <v>4</v>
      </c>
    </row>
    <row r="1858" spans="1:20" ht="18" customHeight="1">
      <c r="A1858" s="105"/>
      <c r="B1858" s="52" t="s">
        <v>23</v>
      </c>
      <c r="C1858" s="37" t="str">
        <f>IF(C1857&gt;0,(C1852+C1853)/C1857, "-")</f>
        <v>-</v>
      </c>
      <c r="D1858" s="37" t="str">
        <f t="shared" ref="D1858:S1858" si="652">IF(D1857&gt;0,(D1852+D1853)/D1857, "-")</f>
        <v>-</v>
      </c>
      <c r="E1858" s="37" t="str">
        <f t="shared" si="652"/>
        <v>-</v>
      </c>
      <c r="F1858" s="37" t="str">
        <f t="shared" si="652"/>
        <v>-</v>
      </c>
      <c r="G1858" s="37" t="str">
        <f t="shared" si="652"/>
        <v>-</v>
      </c>
      <c r="H1858" s="37" t="str">
        <f t="shared" si="652"/>
        <v>-</v>
      </c>
      <c r="I1858" s="37" t="str">
        <f t="shared" si="652"/>
        <v>-</v>
      </c>
      <c r="J1858" s="37" t="str">
        <f t="shared" si="652"/>
        <v>-</v>
      </c>
      <c r="K1858" s="37" t="str">
        <f t="shared" si="652"/>
        <v>-</v>
      </c>
      <c r="L1858" s="37" t="str">
        <f t="shared" si="652"/>
        <v>-</v>
      </c>
      <c r="M1858" s="37">
        <f t="shared" si="652"/>
        <v>1</v>
      </c>
      <c r="N1858" s="37" t="str">
        <f t="shared" si="652"/>
        <v>-</v>
      </c>
      <c r="O1858" s="37" t="str">
        <f t="shared" si="652"/>
        <v>-</v>
      </c>
      <c r="P1858" s="37" t="str">
        <f t="shared" si="652"/>
        <v>-</v>
      </c>
      <c r="Q1858" s="37" t="str">
        <f t="shared" si="652"/>
        <v>-</v>
      </c>
      <c r="R1858" s="37" t="str">
        <f t="shared" si="652"/>
        <v>-</v>
      </c>
      <c r="S1858" s="37" t="str">
        <f t="shared" si="652"/>
        <v>-</v>
      </c>
      <c r="T1858" s="44">
        <f>IF(T1857&gt;0,(T1852+T1853)/T1857, "-")</f>
        <v>1</v>
      </c>
    </row>
    <row r="1859" spans="1:20" ht="18" customHeight="1">
      <c r="A1859" s="106"/>
      <c r="B1859" s="52" t="s">
        <v>44</v>
      </c>
      <c r="C1859" s="57" t="s">
        <v>43</v>
      </c>
      <c r="D1859" s="57" t="s">
        <v>43</v>
      </c>
      <c r="E1859" s="57" t="s">
        <v>43</v>
      </c>
      <c r="F1859" s="57" t="s">
        <v>43</v>
      </c>
      <c r="G1859" s="57" t="s">
        <v>43</v>
      </c>
      <c r="H1859" s="57" t="s">
        <v>43</v>
      </c>
      <c r="I1859" s="57" t="s">
        <v>43</v>
      </c>
      <c r="J1859" s="57" t="s">
        <v>43</v>
      </c>
      <c r="K1859" s="57" t="s">
        <v>43</v>
      </c>
      <c r="L1859" s="57" t="s">
        <v>43</v>
      </c>
      <c r="M1859" s="58">
        <v>0</v>
      </c>
      <c r="N1859" s="57" t="s">
        <v>43</v>
      </c>
      <c r="O1859" s="57" t="s">
        <v>43</v>
      </c>
      <c r="P1859" s="57" t="s">
        <v>43</v>
      </c>
      <c r="Q1859" s="57" t="s">
        <v>43</v>
      </c>
      <c r="R1859" s="57" t="s">
        <v>43</v>
      </c>
      <c r="S1859" s="57" t="s">
        <v>43</v>
      </c>
      <c r="T1859" s="59">
        <v>0</v>
      </c>
    </row>
    <row r="1860" spans="1:20" ht="18" customHeight="1">
      <c r="A1860" s="104">
        <v>44866</v>
      </c>
      <c r="B1860" s="50" t="s">
        <v>20</v>
      </c>
      <c r="C1860" s="51">
        <v>0</v>
      </c>
      <c r="D1860" s="51">
        <v>0</v>
      </c>
      <c r="E1860" s="51">
        <v>0</v>
      </c>
      <c r="F1860" s="51">
        <v>0</v>
      </c>
      <c r="G1860" s="51">
        <v>0</v>
      </c>
      <c r="H1860" s="51">
        <v>0</v>
      </c>
      <c r="I1860" s="51">
        <v>0</v>
      </c>
      <c r="J1860" s="51">
        <v>0</v>
      </c>
      <c r="K1860" s="51">
        <v>0</v>
      </c>
      <c r="L1860" s="51">
        <v>0</v>
      </c>
      <c r="M1860" s="51">
        <v>1</v>
      </c>
      <c r="N1860" s="51">
        <v>0</v>
      </c>
      <c r="O1860" s="51">
        <v>0</v>
      </c>
      <c r="P1860" s="51">
        <v>0</v>
      </c>
      <c r="Q1860" s="51">
        <v>0</v>
      </c>
      <c r="R1860" s="51">
        <v>0</v>
      </c>
      <c r="S1860" s="51">
        <v>0</v>
      </c>
      <c r="T1860" s="11">
        <f>SUM(C1860:S1860)</f>
        <v>1</v>
      </c>
    </row>
    <row r="1861" spans="1:20" ht="18" customHeight="1">
      <c r="A1861" s="105"/>
      <c r="B1861" s="52" t="s">
        <v>21</v>
      </c>
      <c r="C1861" s="53">
        <v>0</v>
      </c>
      <c r="D1861" s="53">
        <v>0</v>
      </c>
      <c r="E1861" s="53">
        <v>0</v>
      </c>
      <c r="F1861" s="53">
        <v>0</v>
      </c>
      <c r="G1861" s="53">
        <v>0</v>
      </c>
      <c r="H1861" s="53">
        <v>0</v>
      </c>
      <c r="I1861" s="53">
        <v>0</v>
      </c>
      <c r="J1861" s="53">
        <v>0</v>
      </c>
      <c r="K1861" s="53">
        <v>0</v>
      </c>
      <c r="L1861" s="53">
        <v>0</v>
      </c>
      <c r="M1861" s="53">
        <v>0</v>
      </c>
      <c r="N1861" s="53">
        <v>0</v>
      </c>
      <c r="O1861" s="53">
        <v>0</v>
      </c>
      <c r="P1861" s="53">
        <v>0</v>
      </c>
      <c r="Q1861" s="53">
        <v>0</v>
      </c>
      <c r="R1861" s="53">
        <v>0</v>
      </c>
      <c r="S1861" s="53">
        <v>0</v>
      </c>
      <c r="T1861" s="11">
        <f>SUM(C1861:S1861)</f>
        <v>0</v>
      </c>
    </row>
    <row r="1862" spans="1:20" ht="18" customHeight="1">
      <c r="A1862" s="105"/>
      <c r="B1862" s="52" t="s">
        <v>24</v>
      </c>
      <c r="C1862" s="53">
        <v>0</v>
      </c>
      <c r="D1862" s="53">
        <v>0</v>
      </c>
      <c r="E1862" s="53">
        <v>0</v>
      </c>
      <c r="F1862" s="53">
        <v>0</v>
      </c>
      <c r="G1862" s="53">
        <v>0</v>
      </c>
      <c r="H1862" s="53">
        <v>0</v>
      </c>
      <c r="I1862" s="53">
        <v>0</v>
      </c>
      <c r="J1862" s="53">
        <v>0</v>
      </c>
      <c r="K1862" s="53">
        <v>0</v>
      </c>
      <c r="L1862" s="53">
        <v>0</v>
      </c>
      <c r="M1862" s="53">
        <v>1</v>
      </c>
      <c r="N1862" s="53">
        <v>0</v>
      </c>
      <c r="O1862" s="53">
        <v>0</v>
      </c>
      <c r="P1862" s="53">
        <v>0</v>
      </c>
      <c r="Q1862" s="53">
        <v>0</v>
      </c>
      <c r="R1862" s="53">
        <v>0</v>
      </c>
      <c r="S1862" s="53">
        <v>0</v>
      </c>
      <c r="T1862" s="11">
        <f>SUM(C1862:S1862)</f>
        <v>1</v>
      </c>
    </row>
    <row r="1863" spans="1:20" ht="18" customHeight="1">
      <c r="A1863" s="105"/>
      <c r="B1863" s="52" t="s">
        <v>25</v>
      </c>
      <c r="C1863" s="53">
        <v>0</v>
      </c>
      <c r="D1863" s="53">
        <v>0</v>
      </c>
      <c r="E1863" s="53">
        <v>0</v>
      </c>
      <c r="F1863" s="53">
        <v>0</v>
      </c>
      <c r="G1863" s="53">
        <v>0</v>
      </c>
      <c r="H1863" s="53">
        <v>0</v>
      </c>
      <c r="I1863" s="53">
        <v>0</v>
      </c>
      <c r="J1863" s="53">
        <v>0</v>
      </c>
      <c r="K1863" s="53">
        <v>0</v>
      </c>
      <c r="L1863" s="53">
        <v>0</v>
      </c>
      <c r="M1863" s="53">
        <v>0</v>
      </c>
      <c r="N1863" s="53">
        <v>0</v>
      </c>
      <c r="O1863" s="53">
        <v>0</v>
      </c>
      <c r="P1863" s="53">
        <v>0</v>
      </c>
      <c r="Q1863" s="53">
        <v>0</v>
      </c>
      <c r="R1863" s="53">
        <v>0</v>
      </c>
      <c r="S1863" s="53">
        <v>0</v>
      </c>
      <c r="T1863" s="11">
        <f>SUM(C1863:S1863)</f>
        <v>0</v>
      </c>
    </row>
    <row r="1864" spans="1:20" ht="18" customHeight="1">
      <c r="A1864" s="105"/>
      <c r="B1864" s="52" t="s">
        <v>26</v>
      </c>
      <c r="C1864" s="36" t="str">
        <f t="shared" ref="C1864:T1864" si="653">IF(C1862+C1863&gt;0, C1863/(C1862+C1863), "-")</f>
        <v>-</v>
      </c>
      <c r="D1864" s="36" t="str">
        <f t="shared" si="653"/>
        <v>-</v>
      </c>
      <c r="E1864" s="36" t="str">
        <f t="shared" si="653"/>
        <v>-</v>
      </c>
      <c r="F1864" s="36" t="str">
        <f t="shared" si="653"/>
        <v>-</v>
      </c>
      <c r="G1864" s="36" t="str">
        <f t="shared" si="653"/>
        <v>-</v>
      </c>
      <c r="H1864" s="36" t="str">
        <f t="shared" si="653"/>
        <v>-</v>
      </c>
      <c r="I1864" s="36" t="str">
        <f t="shared" si="653"/>
        <v>-</v>
      </c>
      <c r="J1864" s="36" t="str">
        <f t="shared" si="653"/>
        <v>-</v>
      </c>
      <c r="K1864" s="36" t="str">
        <f t="shared" si="653"/>
        <v>-</v>
      </c>
      <c r="L1864" s="36" t="str">
        <f t="shared" si="653"/>
        <v>-</v>
      </c>
      <c r="M1864" s="36">
        <f t="shared" si="653"/>
        <v>0</v>
      </c>
      <c r="N1864" s="36" t="str">
        <f t="shared" si="653"/>
        <v>-</v>
      </c>
      <c r="O1864" s="36" t="str">
        <f t="shared" si="653"/>
        <v>-</v>
      </c>
      <c r="P1864" s="36" t="str">
        <f t="shared" si="653"/>
        <v>-</v>
      </c>
      <c r="Q1864" s="36" t="str">
        <f t="shared" si="653"/>
        <v>-</v>
      </c>
      <c r="R1864" s="36" t="str">
        <f t="shared" si="653"/>
        <v>-</v>
      </c>
      <c r="S1864" s="36" t="str">
        <f t="shared" si="653"/>
        <v>-</v>
      </c>
      <c r="T1864" s="40">
        <f t="shared" si="653"/>
        <v>0</v>
      </c>
    </row>
    <row r="1865" spans="1:20" ht="18" customHeight="1">
      <c r="A1865" s="105"/>
      <c r="B1865" s="52" t="s">
        <v>22</v>
      </c>
      <c r="C1865" s="53">
        <v>0</v>
      </c>
      <c r="D1865" s="53">
        <v>0</v>
      </c>
      <c r="E1865" s="53">
        <v>0</v>
      </c>
      <c r="F1865" s="53">
        <v>0</v>
      </c>
      <c r="G1865" s="53">
        <v>0</v>
      </c>
      <c r="H1865" s="53">
        <v>0</v>
      </c>
      <c r="I1865" s="53">
        <v>0</v>
      </c>
      <c r="J1865" s="53">
        <v>0</v>
      </c>
      <c r="K1865" s="53">
        <v>0</v>
      </c>
      <c r="L1865" s="53">
        <v>0</v>
      </c>
      <c r="M1865" s="53">
        <v>1</v>
      </c>
      <c r="N1865" s="53">
        <v>0</v>
      </c>
      <c r="O1865" s="53">
        <v>0</v>
      </c>
      <c r="P1865" s="53">
        <v>0</v>
      </c>
      <c r="Q1865" s="53">
        <v>0</v>
      </c>
      <c r="R1865" s="53">
        <v>0</v>
      </c>
      <c r="S1865" s="53">
        <v>0</v>
      </c>
      <c r="T1865" s="11">
        <f>SUM(C1865:S1865)</f>
        <v>1</v>
      </c>
    </row>
    <row r="1866" spans="1:20" ht="18" customHeight="1">
      <c r="A1866" s="105"/>
      <c r="B1866" s="52" t="s">
        <v>23</v>
      </c>
      <c r="C1866" s="37" t="str">
        <f>IF(C1865&gt;0,(C1860+C1861)/C1865, "-")</f>
        <v>-</v>
      </c>
      <c r="D1866" s="37" t="str">
        <f t="shared" ref="D1866:S1866" si="654">IF(D1865&gt;0,(D1860+D1861)/D1865, "-")</f>
        <v>-</v>
      </c>
      <c r="E1866" s="37" t="str">
        <f t="shared" si="654"/>
        <v>-</v>
      </c>
      <c r="F1866" s="37" t="str">
        <f t="shared" si="654"/>
        <v>-</v>
      </c>
      <c r="G1866" s="37" t="str">
        <f t="shared" si="654"/>
        <v>-</v>
      </c>
      <c r="H1866" s="37" t="str">
        <f t="shared" si="654"/>
        <v>-</v>
      </c>
      <c r="I1866" s="37" t="str">
        <f t="shared" si="654"/>
        <v>-</v>
      </c>
      <c r="J1866" s="37" t="str">
        <f t="shared" si="654"/>
        <v>-</v>
      </c>
      <c r="K1866" s="37" t="str">
        <f t="shared" si="654"/>
        <v>-</v>
      </c>
      <c r="L1866" s="37" t="str">
        <f t="shared" si="654"/>
        <v>-</v>
      </c>
      <c r="M1866" s="37">
        <f t="shared" si="654"/>
        <v>1</v>
      </c>
      <c r="N1866" s="37" t="str">
        <f t="shared" si="654"/>
        <v>-</v>
      </c>
      <c r="O1866" s="37" t="str">
        <f t="shared" si="654"/>
        <v>-</v>
      </c>
      <c r="P1866" s="37" t="str">
        <f t="shared" si="654"/>
        <v>-</v>
      </c>
      <c r="Q1866" s="37" t="str">
        <f t="shared" si="654"/>
        <v>-</v>
      </c>
      <c r="R1866" s="37" t="str">
        <f t="shared" si="654"/>
        <v>-</v>
      </c>
      <c r="S1866" s="37" t="str">
        <f t="shared" si="654"/>
        <v>-</v>
      </c>
      <c r="T1866" s="44">
        <f>IF(T1865&gt;0,(T1860+T1861)/T1865, "-")</f>
        <v>1</v>
      </c>
    </row>
    <row r="1867" spans="1:20" ht="18" customHeight="1">
      <c r="A1867" s="106"/>
      <c r="B1867" s="52" t="s">
        <v>44</v>
      </c>
      <c r="C1867" s="57" t="s">
        <v>43</v>
      </c>
      <c r="D1867" s="57" t="s">
        <v>43</v>
      </c>
      <c r="E1867" s="57" t="s">
        <v>43</v>
      </c>
      <c r="F1867" s="57" t="s">
        <v>43</v>
      </c>
      <c r="G1867" s="57" t="s">
        <v>43</v>
      </c>
      <c r="H1867" s="57" t="s">
        <v>43</v>
      </c>
      <c r="I1867" s="57" t="s">
        <v>43</v>
      </c>
      <c r="J1867" s="57" t="s">
        <v>43</v>
      </c>
      <c r="K1867" s="57" t="s">
        <v>43</v>
      </c>
      <c r="L1867" s="57" t="s">
        <v>43</v>
      </c>
      <c r="M1867" s="58">
        <v>1</v>
      </c>
      <c r="N1867" s="57" t="s">
        <v>43</v>
      </c>
      <c r="O1867" s="57" t="s">
        <v>43</v>
      </c>
      <c r="P1867" s="57" t="s">
        <v>43</v>
      </c>
      <c r="Q1867" s="57" t="s">
        <v>43</v>
      </c>
      <c r="R1867" s="57" t="s">
        <v>43</v>
      </c>
      <c r="S1867" s="57" t="s">
        <v>43</v>
      </c>
      <c r="T1867" s="59">
        <v>1</v>
      </c>
    </row>
    <row r="1868" spans="1:20" ht="18" customHeight="1">
      <c r="A1868" s="104">
        <v>44867</v>
      </c>
      <c r="B1868" s="50" t="s">
        <v>20</v>
      </c>
      <c r="C1868" s="51">
        <v>0</v>
      </c>
      <c r="D1868" s="51">
        <v>0</v>
      </c>
      <c r="E1868" s="51">
        <v>0</v>
      </c>
      <c r="F1868" s="51">
        <v>0</v>
      </c>
      <c r="G1868" s="51">
        <v>0</v>
      </c>
      <c r="H1868" s="51">
        <v>0</v>
      </c>
      <c r="I1868" s="51">
        <v>0</v>
      </c>
      <c r="J1868" s="51">
        <v>0</v>
      </c>
      <c r="K1868" s="51">
        <v>0</v>
      </c>
      <c r="L1868" s="51">
        <v>0</v>
      </c>
      <c r="M1868" s="51">
        <v>1</v>
      </c>
      <c r="N1868" s="51">
        <v>0</v>
      </c>
      <c r="O1868" s="51">
        <v>0</v>
      </c>
      <c r="P1868" s="51">
        <v>0</v>
      </c>
      <c r="Q1868" s="51">
        <v>0</v>
      </c>
      <c r="R1868" s="51">
        <v>0</v>
      </c>
      <c r="S1868" s="51">
        <v>0</v>
      </c>
      <c r="T1868" s="11">
        <f>SUM(C1868:S1868)</f>
        <v>1</v>
      </c>
    </row>
    <row r="1869" spans="1:20" ht="18" customHeight="1">
      <c r="A1869" s="105"/>
      <c r="B1869" s="52" t="s">
        <v>21</v>
      </c>
      <c r="C1869" s="53">
        <v>0</v>
      </c>
      <c r="D1869" s="53">
        <v>0</v>
      </c>
      <c r="E1869" s="53">
        <v>0</v>
      </c>
      <c r="F1869" s="53">
        <v>0</v>
      </c>
      <c r="G1869" s="53">
        <v>0</v>
      </c>
      <c r="H1869" s="53">
        <v>0</v>
      </c>
      <c r="I1869" s="53">
        <v>0</v>
      </c>
      <c r="J1869" s="53">
        <v>1</v>
      </c>
      <c r="K1869" s="53">
        <v>0</v>
      </c>
      <c r="L1869" s="53">
        <v>0</v>
      </c>
      <c r="M1869" s="53">
        <v>1</v>
      </c>
      <c r="N1869" s="53">
        <v>0</v>
      </c>
      <c r="O1869" s="53">
        <v>0</v>
      </c>
      <c r="P1869" s="53">
        <v>0</v>
      </c>
      <c r="Q1869" s="53">
        <v>0</v>
      </c>
      <c r="R1869" s="53">
        <v>0</v>
      </c>
      <c r="S1869" s="53">
        <v>0</v>
      </c>
      <c r="T1869" s="11">
        <f>SUM(C1869:S1869)</f>
        <v>2</v>
      </c>
    </row>
    <row r="1870" spans="1:20" ht="18" customHeight="1">
      <c r="A1870" s="105"/>
      <c r="B1870" s="52" t="s">
        <v>24</v>
      </c>
      <c r="C1870" s="53">
        <v>0</v>
      </c>
      <c r="D1870" s="53">
        <v>0</v>
      </c>
      <c r="E1870" s="53">
        <v>0</v>
      </c>
      <c r="F1870" s="53">
        <v>0</v>
      </c>
      <c r="G1870" s="53">
        <v>0</v>
      </c>
      <c r="H1870" s="53">
        <v>0</v>
      </c>
      <c r="I1870" s="53">
        <v>0</v>
      </c>
      <c r="J1870" s="53">
        <v>1</v>
      </c>
      <c r="K1870" s="53">
        <v>0</v>
      </c>
      <c r="L1870" s="53">
        <v>0</v>
      </c>
      <c r="M1870" s="53">
        <v>2</v>
      </c>
      <c r="N1870" s="53">
        <v>0</v>
      </c>
      <c r="O1870" s="53">
        <v>0</v>
      </c>
      <c r="P1870" s="53">
        <v>0</v>
      </c>
      <c r="Q1870" s="53">
        <v>0</v>
      </c>
      <c r="R1870" s="53">
        <v>0</v>
      </c>
      <c r="S1870" s="53">
        <v>0</v>
      </c>
      <c r="T1870" s="11">
        <f>SUM(C1870:S1870)</f>
        <v>3</v>
      </c>
    </row>
    <row r="1871" spans="1:20" ht="18" customHeight="1">
      <c r="A1871" s="105"/>
      <c r="B1871" s="52" t="s">
        <v>25</v>
      </c>
      <c r="C1871" s="53">
        <v>0</v>
      </c>
      <c r="D1871" s="53">
        <v>0</v>
      </c>
      <c r="E1871" s="53">
        <v>0</v>
      </c>
      <c r="F1871" s="53">
        <v>0</v>
      </c>
      <c r="G1871" s="53">
        <v>0</v>
      </c>
      <c r="H1871" s="53">
        <v>0</v>
      </c>
      <c r="I1871" s="53">
        <v>0</v>
      </c>
      <c r="J1871" s="53">
        <v>0</v>
      </c>
      <c r="K1871" s="53">
        <v>0</v>
      </c>
      <c r="L1871" s="53">
        <v>0</v>
      </c>
      <c r="M1871" s="53">
        <v>0</v>
      </c>
      <c r="N1871" s="53">
        <v>0</v>
      </c>
      <c r="O1871" s="53">
        <v>0</v>
      </c>
      <c r="P1871" s="53">
        <v>0</v>
      </c>
      <c r="Q1871" s="53">
        <v>0</v>
      </c>
      <c r="R1871" s="53">
        <v>0</v>
      </c>
      <c r="S1871" s="53">
        <v>0</v>
      </c>
      <c r="T1871" s="11">
        <f>SUM(C1871:S1871)</f>
        <v>0</v>
      </c>
    </row>
    <row r="1872" spans="1:20" ht="18" customHeight="1">
      <c r="A1872" s="105"/>
      <c r="B1872" s="52" t="s">
        <v>26</v>
      </c>
      <c r="C1872" s="36" t="str">
        <f t="shared" ref="C1872:T1872" si="655">IF(C1870+C1871&gt;0, C1871/(C1870+C1871), "-")</f>
        <v>-</v>
      </c>
      <c r="D1872" s="36" t="str">
        <f t="shared" si="655"/>
        <v>-</v>
      </c>
      <c r="E1872" s="36" t="str">
        <f t="shared" si="655"/>
        <v>-</v>
      </c>
      <c r="F1872" s="36" t="str">
        <f t="shared" si="655"/>
        <v>-</v>
      </c>
      <c r="G1872" s="36" t="str">
        <f t="shared" si="655"/>
        <v>-</v>
      </c>
      <c r="H1872" s="36" t="str">
        <f t="shared" si="655"/>
        <v>-</v>
      </c>
      <c r="I1872" s="36" t="str">
        <f t="shared" si="655"/>
        <v>-</v>
      </c>
      <c r="J1872" s="36">
        <f t="shared" si="655"/>
        <v>0</v>
      </c>
      <c r="K1872" s="36" t="str">
        <f t="shared" si="655"/>
        <v>-</v>
      </c>
      <c r="L1872" s="36" t="str">
        <f t="shared" si="655"/>
        <v>-</v>
      </c>
      <c r="M1872" s="36">
        <f t="shared" si="655"/>
        <v>0</v>
      </c>
      <c r="N1872" s="36" t="str">
        <f t="shared" si="655"/>
        <v>-</v>
      </c>
      <c r="O1872" s="36" t="str">
        <f t="shared" si="655"/>
        <v>-</v>
      </c>
      <c r="P1872" s="36" t="str">
        <f t="shared" si="655"/>
        <v>-</v>
      </c>
      <c r="Q1872" s="36" t="str">
        <f t="shared" si="655"/>
        <v>-</v>
      </c>
      <c r="R1872" s="36" t="str">
        <f t="shared" si="655"/>
        <v>-</v>
      </c>
      <c r="S1872" s="36" t="str">
        <f t="shared" si="655"/>
        <v>-</v>
      </c>
      <c r="T1872" s="40">
        <f t="shared" si="655"/>
        <v>0</v>
      </c>
    </row>
    <row r="1873" spans="1:20" ht="18" customHeight="1">
      <c r="A1873" s="105"/>
      <c r="B1873" s="52" t="s">
        <v>22</v>
      </c>
      <c r="C1873" s="53">
        <v>0</v>
      </c>
      <c r="D1873" s="53">
        <v>0</v>
      </c>
      <c r="E1873" s="53">
        <v>0</v>
      </c>
      <c r="F1873" s="53">
        <v>0</v>
      </c>
      <c r="G1873" s="53">
        <v>0</v>
      </c>
      <c r="H1873" s="53">
        <v>0</v>
      </c>
      <c r="I1873" s="53">
        <v>0</v>
      </c>
      <c r="J1873" s="53">
        <v>1</v>
      </c>
      <c r="K1873" s="53">
        <v>0</v>
      </c>
      <c r="L1873" s="53">
        <v>0</v>
      </c>
      <c r="M1873" s="53">
        <v>2</v>
      </c>
      <c r="N1873" s="53">
        <v>0</v>
      </c>
      <c r="O1873" s="53">
        <v>0</v>
      </c>
      <c r="P1873" s="53">
        <v>0</v>
      </c>
      <c r="Q1873" s="53">
        <v>0</v>
      </c>
      <c r="R1873" s="53">
        <v>0</v>
      </c>
      <c r="S1873" s="53">
        <v>0</v>
      </c>
      <c r="T1873" s="11">
        <f>SUM(C1873:S1873)</f>
        <v>3</v>
      </c>
    </row>
    <row r="1874" spans="1:20" ht="18" customHeight="1">
      <c r="A1874" s="105"/>
      <c r="B1874" s="52" t="s">
        <v>23</v>
      </c>
      <c r="C1874" s="37" t="str">
        <f>IF(C1873&gt;0,(C1868+C1869)/C1873, "-")</f>
        <v>-</v>
      </c>
      <c r="D1874" s="37" t="str">
        <f t="shared" ref="D1874:M1874" si="656">IF(D1873&gt;0,(D1868+D1869)/D1873, "-")</f>
        <v>-</v>
      </c>
      <c r="E1874" s="37" t="str">
        <f t="shared" si="656"/>
        <v>-</v>
      </c>
      <c r="F1874" s="37" t="str">
        <f t="shared" si="656"/>
        <v>-</v>
      </c>
      <c r="G1874" s="37" t="str">
        <f t="shared" si="656"/>
        <v>-</v>
      </c>
      <c r="H1874" s="37" t="str">
        <f t="shared" si="656"/>
        <v>-</v>
      </c>
      <c r="I1874" s="37" t="str">
        <f t="shared" si="656"/>
        <v>-</v>
      </c>
      <c r="J1874" s="37">
        <f t="shared" si="656"/>
        <v>1</v>
      </c>
      <c r="K1874" s="37" t="str">
        <f t="shared" si="656"/>
        <v>-</v>
      </c>
      <c r="L1874" s="37" t="str">
        <f t="shared" si="656"/>
        <v>-</v>
      </c>
      <c r="M1874" s="37">
        <f t="shared" si="656"/>
        <v>1</v>
      </c>
      <c r="N1874" s="37" t="str">
        <f t="shared" ref="N1874:S1874" si="657">IF(N1873&gt;0,(N1868+N1869)/N1873, "-")</f>
        <v>-</v>
      </c>
      <c r="O1874" s="37" t="str">
        <f t="shared" si="657"/>
        <v>-</v>
      </c>
      <c r="P1874" s="37" t="str">
        <f t="shared" si="657"/>
        <v>-</v>
      </c>
      <c r="Q1874" s="37" t="str">
        <f t="shared" si="657"/>
        <v>-</v>
      </c>
      <c r="R1874" s="37" t="str">
        <f t="shared" si="657"/>
        <v>-</v>
      </c>
      <c r="S1874" s="37" t="str">
        <f t="shared" si="657"/>
        <v>-</v>
      </c>
      <c r="T1874" s="44">
        <f>IF(T1873&gt;0,(T1868+T1869)/T1873, "-")</f>
        <v>1</v>
      </c>
    </row>
    <row r="1875" spans="1:20" ht="18" customHeight="1">
      <c r="A1875" s="106"/>
      <c r="B1875" s="52" t="s">
        <v>44</v>
      </c>
      <c r="C1875" s="57" t="s">
        <v>43</v>
      </c>
      <c r="D1875" s="57" t="s">
        <v>43</v>
      </c>
      <c r="E1875" s="57" t="s">
        <v>43</v>
      </c>
      <c r="F1875" s="57" t="s">
        <v>43</v>
      </c>
      <c r="G1875" s="57" t="s">
        <v>43</v>
      </c>
      <c r="H1875" s="57" t="s">
        <v>43</v>
      </c>
      <c r="I1875" s="57" t="s">
        <v>43</v>
      </c>
      <c r="J1875" s="58">
        <v>1</v>
      </c>
      <c r="K1875" s="57" t="s">
        <v>43</v>
      </c>
      <c r="L1875" s="57" t="s">
        <v>43</v>
      </c>
      <c r="M1875" s="58">
        <v>0</v>
      </c>
      <c r="N1875" s="57" t="s">
        <v>43</v>
      </c>
      <c r="O1875" s="57" t="s">
        <v>43</v>
      </c>
      <c r="P1875" s="57" t="s">
        <v>43</v>
      </c>
      <c r="Q1875" s="57" t="s">
        <v>43</v>
      </c>
      <c r="R1875" s="57" t="s">
        <v>43</v>
      </c>
      <c r="S1875" s="57" t="s">
        <v>43</v>
      </c>
      <c r="T1875" s="59">
        <v>0.33329999999999999</v>
      </c>
    </row>
    <row r="1876" spans="1:20" ht="18" customHeight="1">
      <c r="A1876" s="104">
        <v>44868</v>
      </c>
      <c r="B1876" s="50" t="s">
        <v>20</v>
      </c>
      <c r="C1876" s="51">
        <v>0</v>
      </c>
      <c r="D1876" s="51">
        <v>0</v>
      </c>
      <c r="E1876" s="51">
        <v>0</v>
      </c>
      <c r="F1876" s="51">
        <v>0</v>
      </c>
      <c r="G1876" s="51">
        <v>1</v>
      </c>
      <c r="H1876" s="51">
        <v>0</v>
      </c>
      <c r="I1876" s="51">
        <v>0</v>
      </c>
      <c r="J1876" s="51">
        <v>0</v>
      </c>
      <c r="K1876" s="51">
        <v>0</v>
      </c>
      <c r="L1876" s="51">
        <v>0</v>
      </c>
      <c r="M1876" s="51">
        <v>0</v>
      </c>
      <c r="N1876" s="51">
        <v>0</v>
      </c>
      <c r="O1876" s="51">
        <v>0</v>
      </c>
      <c r="P1876" s="51">
        <v>0</v>
      </c>
      <c r="Q1876" s="51">
        <v>0</v>
      </c>
      <c r="R1876" s="51">
        <v>0</v>
      </c>
      <c r="S1876" s="51">
        <v>0</v>
      </c>
      <c r="T1876" s="11">
        <f>SUM(C1876:S1876)</f>
        <v>1</v>
      </c>
    </row>
    <row r="1877" spans="1:20" ht="18" customHeight="1">
      <c r="A1877" s="105"/>
      <c r="B1877" s="52" t="s">
        <v>21</v>
      </c>
      <c r="C1877" s="53">
        <v>0</v>
      </c>
      <c r="D1877" s="53">
        <v>0</v>
      </c>
      <c r="E1877" s="53">
        <v>0</v>
      </c>
      <c r="F1877" s="53">
        <v>0</v>
      </c>
      <c r="G1877" s="53">
        <v>0</v>
      </c>
      <c r="H1877" s="53">
        <v>0</v>
      </c>
      <c r="I1877" s="53">
        <v>0</v>
      </c>
      <c r="J1877" s="53">
        <v>1</v>
      </c>
      <c r="K1877" s="53">
        <v>0</v>
      </c>
      <c r="L1877" s="53">
        <v>0</v>
      </c>
      <c r="M1877" s="53">
        <v>5</v>
      </c>
      <c r="N1877" s="53">
        <v>0</v>
      </c>
      <c r="O1877" s="53">
        <v>0</v>
      </c>
      <c r="P1877" s="53">
        <v>0</v>
      </c>
      <c r="Q1877" s="53">
        <v>0</v>
      </c>
      <c r="R1877" s="53">
        <v>0</v>
      </c>
      <c r="S1877" s="53">
        <v>0</v>
      </c>
      <c r="T1877" s="11">
        <f>SUM(C1877:S1877)</f>
        <v>6</v>
      </c>
    </row>
    <row r="1878" spans="1:20" ht="18" customHeight="1">
      <c r="A1878" s="105"/>
      <c r="B1878" s="52" t="s">
        <v>24</v>
      </c>
      <c r="C1878" s="53">
        <v>0</v>
      </c>
      <c r="D1878" s="53">
        <v>0</v>
      </c>
      <c r="E1878" s="53">
        <v>0</v>
      </c>
      <c r="F1878" s="53">
        <v>0</v>
      </c>
      <c r="G1878" s="53">
        <v>0</v>
      </c>
      <c r="H1878" s="53">
        <v>0</v>
      </c>
      <c r="I1878" s="53">
        <v>0</v>
      </c>
      <c r="J1878" s="53">
        <v>1</v>
      </c>
      <c r="K1878" s="53">
        <v>0</v>
      </c>
      <c r="L1878" s="53">
        <v>0</v>
      </c>
      <c r="M1878" s="53">
        <v>5</v>
      </c>
      <c r="N1878" s="53">
        <v>0</v>
      </c>
      <c r="O1878" s="53">
        <v>0</v>
      </c>
      <c r="P1878" s="53">
        <v>0</v>
      </c>
      <c r="Q1878" s="53">
        <v>0</v>
      </c>
      <c r="R1878" s="53">
        <v>0</v>
      </c>
      <c r="S1878" s="53">
        <v>0</v>
      </c>
      <c r="T1878" s="11">
        <f>SUM(C1878:S1878)</f>
        <v>6</v>
      </c>
    </row>
    <row r="1879" spans="1:20" ht="18" customHeight="1">
      <c r="A1879" s="105"/>
      <c r="B1879" s="52" t="s">
        <v>25</v>
      </c>
      <c r="C1879" s="53">
        <v>0</v>
      </c>
      <c r="D1879" s="53">
        <v>0</v>
      </c>
      <c r="E1879" s="53">
        <v>0</v>
      </c>
      <c r="F1879" s="53">
        <v>0</v>
      </c>
      <c r="G1879" s="53">
        <v>1</v>
      </c>
      <c r="H1879" s="53">
        <v>0</v>
      </c>
      <c r="I1879" s="53">
        <v>0</v>
      </c>
      <c r="J1879" s="53">
        <v>0</v>
      </c>
      <c r="K1879" s="53">
        <v>0</v>
      </c>
      <c r="L1879" s="53">
        <v>0</v>
      </c>
      <c r="M1879" s="53">
        <v>0</v>
      </c>
      <c r="N1879" s="53">
        <v>0</v>
      </c>
      <c r="O1879" s="53">
        <v>0</v>
      </c>
      <c r="P1879" s="53">
        <v>0</v>
      </c>
      <c r="Q1879" s="53">
        <v>0</v>
      </c>
      <c r="R1879" s="53">
        <v>0</v>
      </c>
      <c r="S1879" s="53">
        <v>0</v>
      </c>
      <c r="T1879" s="11">
        <f>SUM(C1879:S1879)</f>
        <v>1</v>
      </c>
    </row>
    <row r="1880" spans="1:20" ht="18" customHeight="1">
      <c r="A1880" s="105"/>
      <c r="B1880" s="52" t="s">
        <v>26</v>
      </c>
      <c r="C1880" s="36" t="str">
        <f t="shared" ref="C1880:T1880" si="658">IF(C1878+C1879&gt;0, C1879/(C1878+C1879), "-")</f>
        <v>-</v>
      </c>
      <c r="D1880" s="36" t="str">
        <f t="shared" si="658"/>
        <v>-</v>
      </c>
      <c r="E1880" s="36" t="str">
        <f t="shared" si="658"/>
        <v>-</v>
      </c>
      <c r="F1880" s="36" t="str">
        <f t="shared" si="658"/>
        <v>-</v>
      </c>
      <c r="G1880" s="36">
        <f t="shared" si="658"/>
        <v>1</v>
      </c>
      <c r="H1880" s="36" t="str">
        <f t="shared" si="658"/>
        <v>-</v>
      </c>
      <c r="I1880" s="36" t="str">
        <f t="shared" si="658"/>
        <v>-</v>
      </c>
      <c r="J1880" s="36">
        <f t="shared" si="658"/>
        <v>0</v>
      </c>
      <c r="K1880" s="36" t="str">
        <f t="shared" si="658"/>
        <v>-</v>
      </c>
      <c r="L1880" s="36" t="str">
        <f t="shared" si="658"/>
        <v>-</v>
      </c>
      <c r="M1880" s="36">
        <f t="shared" si="658"/>
        <v>0</v>
      </c>
      <c r="N1880" s="36" t="str">
        <f t="shared" si="658"/>
        <v>-</v>
      </c>
      <c r="O1880" s="36" t="str">
        <f t="shared" si="658"/>
        <v>-</v>
      </c>
      <c r="P1880" s="36" t="str">
        <f t="shared" si="658"/>
        <v>-</v>
      </c>
      <c r="Q1880" s="36" t="str">
        <f t="shared" si="658"/>
        <v>-</v>
      </c>
      <c r="R1880" s="36" t="str">
        <f t="shared" si="658"/>
        <v>-</v>
      </c>
      <c r="S1880" s="36" t="str">
        <f t="shared" si="658"/>
        <v>-</v>
      </c>
      <c r="T1880" s="40">
        <f t="shared" si="658"/>
        <v>0.14285714285714285</v>
      </c>
    </row>
    <row r="1881" spans="1:20" ht="18" customHeight="1">
      <c r="A1881" s="105"/>
      <c r="B1881" s="52" t="s">
        <v>22</v>
      </c>
      <c r="C1881" s="53">
        <v>0</v>
      </c>
      <c r="D1881" s="53">
        <v>0</v>
      </c>
      <c r="E1881" s="53">
        <v>0</v>
      </c>
      <c r="F1881" s="53">
        <v>0</v>
      </c>
      <c r="G1881" s="53">
        <v>1</v>
      </c>
      <c r="H1881" s="53">
        <v>0</v>
      </c>
      <c r="I1881" s="53">
        <v>0</v>
      </c>
      <c r="J1881" s="53">
        <v>1</v>
      </c>
      <c r="K1881" s="53">
        <v>0</v>
      </c>
      <c r="L1881" s="53">
        <v>0</v>
      </c>
      <c r="M1881" s="53">
        <v>5</v>
      </c>
      <c r="N1881" s="53">
        <v>0</v>
      </c>
      <c r="O1881" s="53">
        <v>0</v>
      </c>
      <c r="P1881" s="53">
        <v>0</v>
      </c>
      <c r="Q1881" s="53">
        <v>0</v>
      </c>
      <c r="R1881" s="53">
        <v>0</v>
      </c>
      <c r="S1881" s="53">
        <v>0</v>
      </c>
      <c r="T1881" s="11">
        <f>SUM(C1881:S1881)</f>
        <v>7</v>
      </c>
    </row>
    <row r="1882" spans="1:20" ht="18" customHeight="1">
      <c r="A1882" s="105"/>
      <c r="B1882" s="52" t="s">
        <v>23</v>
      </c>
      <c r="C1882" s="37" t="str">
        <f>IF(C1881&gt;0,(C1876+C1877)/C1881, "-")</f>
        <v>-</v>
      </c>
      <c r="D1882" s="37" t="str">
        <f t="shared" ref="D1882:M1882" si="659">IF(D1881&gt;0,(D1876+D1877)/D1881, "-")</f>
        <v>-</v>
      </c>
      <c r="E1882" s="37" t="str">
        <f t="shared" si="659"/>
        <v>-</v>
      </c>
      <c r="F1882" s="37" t="str">
        <f t="shared" si="659"/>
        <v>-</v>
      </c>
      <c r="G1882" s="37">
        <f t="shared" si="659"/>
        <v>1</v>
      </c>
      <c r="H1882" s="37" t="str">
        <f t="shared" si="659"/>
        <v>-</v>
      </c>
      <c r="I1882" s="37" t="str">
        <f t="shared" si="659"/>
        <v>-</v>
      </c>
      <c r="J1882" s="37">
        <f t="shared" si="659"/>
        <v>1</v>
      </c>
      <c r="K1882" s="37" t="str">
        <f t="shared" si="659"/>
        <v>-</v>
      </c>
      <c r="L1882" s="37" t="str">
        <f t="shared" si="659"/>
        <v>-</v>
      </c>
      <c r="M1882" s="37">
        <f t="shared" si="659"/>
        <v>1</v>
      </c>
      <c r="N1882" s="37" t="str">
        <f t="shared" ref="N1882:S1882" si="660">IF(N1881&gt;0,(N1876+N1877)/N1881, "-")</f>
        <v>-</v>
      </c>
      <c r="O1882" s="37" t="str">
        <f t="shared" si="660"/>
        <v>-</v>
      </c>
      <c r="P1882" s="37" t="str">
        <f t="shared" si="660"/>
        <v>-</v>
      </c>
      <c r="Q1882" s="37" t="str">
        <f t="shared" si="660"/>
        <v>-</v>
      </c>
      <c r="R1882" s="37" t="str">
        <f t="shared" si="660"/>
        <v>-</v>
      </c>
      <c r="S1882" s="37" t="str">
        <f t="shared" si="660"/>
        <v>-</v>
      </c>
      <c r="T1882" s="44">
        <f>IF(T1881&gt;0,(T1876+T1877)/T1881, "-")</f>
        <v>1</v>
      </c>
    </row>
    <row r="1883" spans="1:20" ht="18" customHeight="1">
      <c r="A1883" s="106"/>
      <c r="B1883" s="52" t="s">
        <v>44</v>
      </c>
      <c r="C1883" s="57" t="s">
        <v>43</v>
      </c>
      <c r="D1883" s="57" t="s">
        <v>43</v>
      </c>
      <c r="E1883" s="57" t="s">
        <v>43</v>
      </c>
      <c r="F1883" s="57" t="s">
        <v>43</v>
      </c>
      <c r="G1883" s="57">
        <v>0</v>
      </c>
      <c r="H1883" s="57" t="s">
        <v>43</v>
      </c>
      <c r="I1883" s="57" t="s">
        <v>43</v>
      </c>
      <c r="J1883" s="58">
        <v>1</v>
      </c>
      <c r="K1883" s="57" t="s">
        <v>43</v>
      </c>
      <c r="L1883" s="57" t="s">
        <v>43</v>
      </c>
      <c r="M1883" s="58">
        <v>0.6</v>
      </c>
      <c r="N1883" s="57" t="s">
        <v>43</v>
      </c>
      <c r="O1883" s="57" t="s">
        <v>43</v>
      </c>
      <c r="P1883" s="57" t="s">
        <v>43</v>
      </c>
      <c r="Q1883" s="57" t="s">
        <v>43</v>
      </c>
      <c r="R1883" s="57" t="s">
        <v>43</v>
      </c>
      <c r="S1883" s="57" t="s">
        <v>43</v>
      </c>
      <c r="T1883" s="59">
        <v>0.57140000000000002</v>
      </c>
    </row>
    <row r="1884" spans="1:20" ht="18" customHeight="1">
      <c r="A1884" s="104">
        <v>44869</v>
      </c>
      <c r="B1884" s="50" t="s">
        <v>20</v>
      </c>
      <c r="C1884" s="51">
        <v>0</v>
      </c>
      <c r="D1884" s="51">
        <v>0</v>
      </c>
      <c r="E1884" s="51">
        <v>0</v>
      </c>
      <c r="F1884" s="51">
        <v>0</v>
      </c>
      <c r="G1884" s="51">
        <v>0</v>
      </c>
      <c r="H1884" s="51">
        <v>0</v>
      </c>
      <c r="I1884" s="51">
        <v>0</v>
      </c>
      <c r="J1884" s="51">
        <v>0</v>
      </c>
      <c r="K1884" s="51">
        <v>0</v>
      </c>
      <c r="L1884" s="51">
        <v>0</v>
      </c>
      <c r="M1884" s="51">
        <v>0</v>
      </c>
      <c r="N1884" s="51">
        <v>0</v>
      </c>
      <c r="O1884" s="51">
        <v>0</v>
      </c>
      <c r="P1884" s="51">
        <v>0</v>
      </c>
      <c r="Q1884" s="51">
        <v>0</v>
      </c>
      <c r="R1884" s="51">
        <v>0</v>
      </c>
      <c r="S1884" s="51">
        <v>0</v>
      </c>
      <c r="T1884" s="11">
        <f>SUM(C1884:S1884)</f>
        <v>0</v>
      </c>
    </row>
    <row r="1885" spans="1:20" ht="18" customHeight="1">
      <c r="A1885" s="105"/>
      <c r="B1885" s="52" t="s">
        <v>21</v>
      </c>
      <c r="C1885" s="53">
        <v>0</v>
      </c>
      <c r="D1885" s="53">
        <v>1</v>
      </c>
      <c r="E1885" s="53">
        <v>0</v>
      </c>
      <c r="F1885" s="53">
        <v>0</v>
      </c>
      <c r="G1885" s="53">
        <v>1</v>
      </c>
      <c r="H1885" s="53">
        <v>0</v>
      </c>
      <c r="I1885" s="53">
        <v>0</v>
      </c>
      <c r="J1885" s="53">
        <v>0</v>
      </c>
      <c r="K1885" s="53">
        <v>0</v>
      </c>
      <c r="L1885" s="53">
        <v>0</v>
      </c>
      <c r="M1885" s="53">
        <v>3</v>
      </c>
      <c r="N1885" s="53">
        <v>0</v>
      </c>
      <c r="O1885" s="53">
        <v>0</v>
      </c>
      <c r="P1885" s="53">
        <v>0</v>
      </c>
      <c r="Q1885" s="53">
        <v>0</v>
      </c>
      <c r="R1885" s="53">
        <v>0</v>
      </c>
      <c r="S1885" s="53">
        <v>0</v>
      </c>
      <c r="T1885" s="11">
        <f>SUM(C1885:S1885)</f>
        <v>5</v>
      </c>
    </row>
    <row r="1886" spans="1:20" ht="18" customHeight="1">
      <c r="A1886" s="105"/>
      <c r="B1886" s="52" t="s">
        <v>24</v>
      </c>
      <c r="C1886" s="53">
        <v>0</v>
      </c>
      <c r="D1886" s="53">
        <v>1</v>
      </c>
      <c r="E1886" s="53">
        <v>0</v>
      </c>
      <c r="F1886" s="53">
        <v>0</v>
      </c>
      <c r="G1886" s="53">
        <v>1</v>
      </c>
      <c r="H1886" s="53">
        <v>0</v>
      </c>
      <c r="I1886" s="53">
        <v>0</v>
      </c>
      <c r="J1886" s="53">
        <v>0</v>
      </c>
      <c r="K1886" s="53">
        <v>0</v>
      </c>
      <c r="L1886" s="53">
        <v>0</v>
      </c>
      <c r="M1886" s="53">
        <v>3</v>
      </c>
      <c r="N1886" s="53">
        <v>0</v>
      </c>
      <c r="O1886" s="53">
        <v>0</v>
      </c>
      <c r="P1886" s="53">
        <v>0</v>
      </c>
      <c r="Q1886" s="53">
        <v>0</v>
      </c>
      <c r="R1886" s="53">
        <v>0</v>
      </c>
      <c r="S1886" s="53">
        <v>0</v>
      </c>
      <c r="T1886" s="11">
        <f>SUM(C1886:S1886)</f>
        <v>5</v>
      </c>
    </row>
    <row r="1887" spans="1:20" ht="18" customHeight="1">
      <c r="A1887" s="105"/>
      <c r="B1887" s="52" t="s">
        <v>25</v>
      </c>
      <c r="C1887" s="53">
        <v>0</v>
      </c>
      <c r="D1887" s="53">
        <v>0</v>
      </c>
      <c r="E1887" s="53">
        <v>0</v>
      </c>
      <c r="F1887" s="53">
        <v>0</v>
      </c>
      <c r="G1887" s="53">
        <v>0</v>
      </c>
      <c r="H1887" s="53">
        <v>0</v>
      </c>
      <c r="I1887" s="53">
        <v>0</v>
      </c>
      <c r="J1887" s="53">
        <v>0</v>
      </c>
      <c r="K1887" s="53">
        <v>0</v>
      </c>
      <c r="L1887" s="53">
        <v>0</v>
      </c>
      <c r="M1887" s="53">
        <v>0</v>
      </c>
      <c r="N1887" s="53">
        <v>0</v>
      </c>
      <c r="O1887" s="53">
        <v>0</v>
      </c>
      <c r="P1887" s="53">
        <v>0</v>
      </c>
      <c r="Q1887" s="53">
        <v>0</v>
      </c>
      <c r="R1887" s="53">
        <v>0</v>
      </c>
      <c r="S1887" s="53">
        <v>0</v>
      </c>
      <c r="T1887" s="11">
        <f>SUM(C1887:S1887)</f>
        <v>0</v>
      </c>
    </row>
    <row r="1888" spans="1:20" ht="18" customHeight="1">
      <c r="A1888" s="105"/>
      <c r="B1888" s="52" t="s">
        <v>26</v>
      </c>
      <c r="C1888" s="36" t="str">
        <f t="shared" ref="C1888:T1888" si="661">IF(C1886+C1887&gt;0, C1887/(C1886+C1887), "-")</f>
        <v>-</v>
      </c>
      <c r="D1888" s="36">
        <f t="shared" si="661"/>
        <v>0</v>
      </c>
      <c r="E1888" s="36" t="str">
        <f t="shared" si="661"/>
        <v>-</v>
      </c>
      <c r="F1888" s="36" t="str">
        <f t="shared" si="661"/>
        <v>-</v>
      </c>
      <c r="G1888" s="36">
        <f t="shared" si="661"/>
        <v>0</v>
      </c>
      <c r="H1888" s="36" t="str">
        <f t="shared" si="661"/>
        <v>-</v>
      </c>
      <c r="I1888" s="36" t="str">
        <f t="shared" si="661"/>
        <v>-</v>
      </c>
      <c r="J1888" s="36" t="str">
        <f t="shared" si="661"/>
        <v>-</v>
      </c>
      <c r="K1888" s="36" t="str">
        <f t="shared" si="661"/>
        <v>-</v>
      </c>
      <c r="L1888" s="36" t="str">
        <f t="shared" si="661"/>
        <v>-</v>
      </c>
      <c r="M1888" s="36">
        <f t="shared" si="661"/>
        <v>0</v>
      </c>
      <c r="N1888" s="36" t="str">
        <f t="shared" si="661"/>
        <v>-</v>
      </c>
      <c r="O1888" s="36" t="str">
        <f t="shared" si="661"/>
        <v>-</v>
      </c>
      <c r="P1888" s="36" t="str">
        <f t="shared" si="661"/>
        <v>-</v>
      </c>
      <c r="Q1888" s="36" t="str">
        <f t="shared" si="661"/>
        <v>-</v>
      </c>
      <c r="R1888" s="36" t="str">
        <f t="shared" si="661"/>
        <v>-</v>
      </c>
      <c r="S1888" s="36" t="str">
        <f t="shared" si="661"/>
        <v>-</v>
      </c>
      <c r="T1888" s="40">
        <f t="shared" si="661"/>
        <v>0</v>
      </c>
    </row>
    <row r="1889" spans="1:20" ht="18" customHeight="1">
      <c r="A1889" s="105"/>
      <c r="B1889" s="52" t="s">
        <v>22</v>
      </c>
      <c r="C1889" s="53">
        <v>0</v>
      </c>
      <c r="D1889" s="53">
        <v>1</v>
      </c>
      <c r="E1889" s="53">
        <v>0</v>
      </c>
      <c r="F1889" s="53">
        <v>0</v>
      </c>
      <c r="G1889" s="53">
        <v>1</v>
      </c>
      <c r="H1889" s="53">
        <v>0</v>
      </c>
      <c r="I1889" s="53">
        <v>0</v>
      </c>
      <c r="J1889" s="53">
        <v>0</v>
      </c>
      <c r="K1889" s="53">
        <v>0</v>
      </c>
      <c r="L1889" s="53">
        <v>0</v>
      </c>
      <c r="M1889" s="53">
        <v>1</v>
      </c>
      <c r="N1889" s="53">
        <v>0</v>
      </c>
      <c r="O1889" s="53">
        <v>0</v>
      </c>
      <c r="P1889" s="53">
        <v>0</v>
      </c>
      <c r="Q1889" s="53">
        <v>0</v>
      </c>
      <c r="R1889" s="53">
        <v>0</v>
      </c>
      <c r="S1889" s="53">
        <v>0</v>
      </c>
      <c r="T1889" s="11">
        <f>SUM(C1889:S1889)</f>
        <v>3</v>
      </c>
    </row>
    <row r="1890" spans="1:20" ht="18" customHeight="1">
      <c r="A1890" s="105"/>
      <c r="B1890" s="52" t="s">
        <v>23</v>
      </c>
      <c r="C1890" s="37" t="str">
        <f>IF(C1889&gt;0,(C1884+C1885)/C1889, "-")</f>
        <v>-</v>
      </c>
      <c r="D1890" s="37">
        <f t="shared" ref="D1890:M1890" si="662">IF(D1889&gt;0,(D1884+D1885)/D1889, "-")</f>
        <v>1</v>
      </c>
      <c r="E1890" s="37" t="str">
        <f t="shared" si="662"/>
        <v>-</v>
      </c>
      <c r="F1890" s="37" t="str">
        <f t="shared" si="662"/>
        <v>-</v>
      </c>
      <c r="G1890" s="37">
        <f t="shared" si="662"/>
        <v>1</v>
      </c>
      <c r="H1890" s="37" t="str">
        <f t="shared" si="662"/>
        <v>-</v>
      </c>
      <c r="I1890" s="37" t="str">
        <f t="shared" si="662"/>
        <v>-</v>
      </c>
      <c r="J1890" s="37" t="str">
        <f t="shared" si="662"/>
        <v>-</v>
      </c>
      <c r="K1890" s="37" t="str">
        <f t="shared" si="662"/>
        <v>-</v>
      </c>
      <c r="L1890" s="37" t="str">
        <f t="shared" si="662"/>
        <v>-</v>
      </c>
      <c r="M1890" s="37">
        <f t="shared" si="662"/>
        <v>3</v>
      </c>
      <c r="N1890" s="37" t="str">
        <f t="shared" ref="N1890:S1890" si="663">IF(N1889&gt;0,(N1884+N1885)/N1889, "-")</f>
        <v>-</v>
      </c>
      <c r="O1890" s="37" t="str">
        <f t="shared" si="663"/>
        <v>-</v>
      </c>
      <c r="P1890" s="37" t="str">
        <f t="shared" si="663"/>
        <v>-</v>
      </c>
      <c r="Q1890" s="37" t="str">
        <f t="shared" si="663"/>
        <v>-</v>
      </c>
      <c r="R1890" s="37" t="str">
        <f t="shared" si="663"/>
        <v>-</v>
      </c>
      <c r="S1890" s="37" t="str">
        <f t="shared" si="663"/>
        <v>-</v>
      </c>
      <c r="T1890" s="44">
        <f>IF(T1889&gt;0,(T1884+T1885)/T1889, "-")</f>
        <v>1.6666666666666667</v>
      </c>
    </row>
    <row r="1891" spans="1:20" ht="18" customHeight="1">
      <c r="A1891" s="106"/>
      <c r="B1891" s="52" t="s">
        <v>44</v>
      </c>
      <c r="C1891" s="57" t="s">
        <v>43</v>
      </c>
      <c r="D1891" s="58">
        <v>1</v>
      </c>
      <c r="E1891" s="57" t="s">
        <v>43</v>
      </c>
      <c r="F1891" s="57" t="s">
        <v>43</v>
      </c>
      <c r="G1891" s="58">
        <v>0</v>
      </c>
      <c r="H1891" s="57" t="s">
        <v>43</v>
      </c>
      <c r="I1891" s="57" t="s">
        <v>43</v>
      </c>
      <c r="J1891" s="57" t="s">
        <v>43</v>
      </c>
      <c r="K1891" s="57" t="s">
        <v>43</v>
      </c>
      <c r="L1891" s="57" t="s">
        <v>43</v>
      </c>
      <c r="M1891" s="58">
        <v>1</v>
      </c>
      <c r="N1891" s="57" t="s">
        <v>43</v>
      </c>
      <c r="O1891" s="57" t="s">
        <v>43</v>
      </c>
      <c r="P1891" s="57" t="s">
        <v>43</v>
      </c>
      <c r="Q1891" s="57" t="s">
        <v>43</v>
      </c>
      <c r="R1891" s="57" t="s">
        <v>43</v>
      </c>
      <c r="S1891" s="57" t="s">
        <v>43</v>
      </c>
      <c r="T1891" s="59">
        <v>0.66669999999999996</v>
      </c>
    </row>
    <row r="1892" spans="1:20" ht="18" customHeight="1">
      <c r="A1892" s="104">
        <v>44870</v>
      </c>
      <c r="B1892" s="50" t="s">
        <v>20</v>
      </c>
      <c r="C1892" s="51">
        <v>0</v>
      </c>
      <c r="D1892" s="51">
        <v>0</v>
      </c>
      <c r="E1892" s="51">
        <v>0</v>
      </c>
      <c r="F1892" s="51">
        <v>0</v>
      </c>
      <c r="G1892" s="51">
        <v>0</v>
      </c>
      <c r="H1892" s="51">
        <v>0</v>
      </c>
      <c r="I1892" s="51">
        <v>0</v>
      </c>
      <c r="J1892" s="51">
        <v>0</v>
      </c>
      <c r="K1892" s="51">
        <v>0</v>
      </c>
      <c r="L1892" s="51">
        <v>0</v>
      </c>
      <c r="M1892" s="51">
        <v>0</v>
      </c>
      <c r="N1892" s="51">
        <v>0</v>
      </c>
      <c r="O1892" s="51">
        <v>0</v>
      </c>
      <c r="P1892" s="51">
        <v>0</v>
      </c>
      <c r="Q1892" s="51">
        <v>0</v>
      </c>
      <c r="R1892" s="51">
        <v>0</v>
      </c>
      <c r="S1892" s="51">
        <v>0</v>
      </c>
      <c r="T1892" s="11">
        <f>SUM(C1892:S1892)</f>
        <v>0</v>
      </c>
    </row>
    <row r="1893" spans="1:20" ht="18" customHeight="1">
      <c r="A1893" s="105"/>
      <c r="B1893" s="52" t="s">
        <v>21</v>
      </c>
      <c r="C1893" s="53">
        <v>0</v>
      </c>
      <c r="D1893" s="53">
        <v>0</v>
      </c>
      <c r="E1893" s="53">
        <v>0</v>
      </c>
      <c r="F1893" s="53">
        <v>1</v>
      </c>
      <c r="G1893" s="53">
        <v>1</v>
      </c>
      <c r="H1893" s="53">
        <v>0</v>
      </c>
      <c r="I1893" s="53">
        <v>0</v>
      </c>
      <c r="J1893" s="53">
        <v>0</v>
      </c>
      <c r="K1893" s="53">
        <v>0</v>
      </c>
      <c r="L1893" s="53">
        <v>0</v>
      </c>
      <c r="M1893" s="53">
        <v>3</v>
      </c>
      <c r="N1893" s="53">
        <v>0</v>
      </c>
      <c r="O1893" s="53">
        <v>0</v>
      </c>
      <c r="P1893" s="53">
        <v>0</v>
      </c>
      <c r="Q1893" s="53">
        <v>0</v>
      </c>
      <c r="R1893" s="53">
        <v>0</v>
      </c>
      <c r="S1893" s="53">
        <v>0</v>
      </c>
      <c r="T1893" s="11">
        <f>SUM(C1893:S1893)</f>
        <v>5</v>
      </c>
    </row>
    <row r="1894" spans="1:20" ht="18" customHeight="1">
      <c r="A1894" s="105"/>
      <c r="B1894" s="52" t="s">
        <v>24</v>
      </c>
      <c r="C1894" s="53">
        <v>0</v>
      </c>
      <c r="D1894" s="53">
        <v>0</v>
      </c>
      <c r="E1894" s="53">
        <v>0</v>
      </c>
      <c r="F1894" s="53">
        <v>1</v>
      </c>
      <c r="G1894" s="53">
        <v>1</v>
      </c>
      <c r="H1894" s="53">
        <v>0</v>
      </c>
      <c r="I1894" s="53">
        <v>0</v>
      </c>
      <c r="J1894" s="53">
        <v>0</v>
      </c>
      <c r="K1894" s="53">
        <v>0</v>
      </c>
      <c r="L1894" s="53">
        <v>0</v>
      </c>
      <c r="M1894" s="53">
        <v>3</v>
      </c>
      <c r="N1894" s="53">
        <v>0</v>
      </c>
      <c r="O1894" s="53">
        <v>0</v>
      </c>
      <c r="P1894" s="53">
        <v>0</v>
      </c>
      <c r="Q1894" s="53">
        <v>0</v>
      </c>
      <c r="R1894" s="53">
        <v>0</v>
      </c>
      <c r="S1894" s="53">
        <v>0</v>
      </c>
      <c r="T1894" s="11">
        <f>SUM(C1894:S1894)</f>
        <v>5</v>
      </c>
    </row>
    <row r="1895" spans="1:20" ht="18" customHeight="1">
      <c r="A1895" s="105"/>
      <c r="B1895" s="52" t="s">
        <v>25</v>
      </c>
      <c r="C1895" s="53">
        <v>0</v>
      </c>
      <c r="D1895" s="53">
        <v>0</v>
      </c>
      <c r="E1895" s="53">
        <v>0</v>
      </c>
      <c r="F1895" s="53">
        <v>0</v>
      </c>
      <c r="G1895" s="53">
        <v>0</v>
      </c>
      <c r="H1895" s="53">
        <v>0</v>
      </c>
      <c r="I1895" s="53">
        <v>0</v>
      </c>
      <c r="J1895" s="53">
        <v>0</v>
      </c>
      <c r="K1895" s="53">
        <v>0</v>
      </c>
      <c r="L1895" s="53">
        <v>0</v>
      </c>
      <c r="M1895" s="53">
        <v>0</v>
      </c>
      <c r="N1895" s="53">
        <v>0</v>
      </c>
      <c r="O1895" s="53">
        <v>0</v>
      </c>
      <c r="P1895" s="53">
        <v>0</v>
      </c>
      <c r="Q1895" s="53">
        <v>0</v>
      </c>
      <c r="R1895" s="53">
        <v>0</v>
      </c>
      <c r="S1895" s="53">
        <v>0</v>
      </c>
      <c r="T1895" s="11">
        <f>SUM(C1895:S1895)</f>
        <v>0</v>
      </c>
    </row>
    <row r="1896" spans="1:20" ht="18" customHeight="1">
      <c r="A1896" s="105"/>
      <c r="B1896" s="52" t="s">
        <v>26</v>
      </c>
      <c r="C1896" s="36" t="str">
        <f t="shared" ref="C1896:T1896" si="664">IF(C1894+C1895&gt;0, C1895/(C1894+C1895), "-")</f>
        <v>-</v>
      </c>
      <c r="D1896" s="36" t="str">
        <f t="shared" si="664"/>
        <v>-</v>
      </c>
      <c r="E1896" s="36" t="str">
        <f t="shared" si="664"/>
        <v>-</v>
      </c>
      <c r="F1896" s="36">
        <f t="shared" si="664"/>
        <v>0</v>
      </c>
      <c r="G1896" s="36">
        <f t="shared" si="664"/>
        <v>0</v>
      </c>
      <c r="H1896" s="36" t="str">
        <f t="shared" si="664"/>
        <v>-</v>
      </c>
      <c r="I1896" s="36" t="str">
        <f t="shared" si="664"/>
        <v>-</v>
      </c>
      <c r="J1896" s="36" t="str">
        <f t="shared" si="664"/>
        <v>-</v>
      </c>
      <c r="K1896" s="36" t="str">
        <f t="shared" si="664"/>
        <v>-</v>
      </c>
      <c r="L1896" s="36" t="str">
        <f t="shared" si="664"/>
        <v>-</v>
      </c>
      <c r="M1896" s="36">
        <f t="shared" si="664"/>
        <v>0</v>
      </c>
      <c r="N1896" s="36" t="str">
        <f t="shared" si="664"/>
        <v>-</v>
      </c>
      <c r="O1896" s="36" t="str">
        <f t="shared" si="664"/>
        <v>-</v>
      </c>
      <c r="P1896" s="36" t="str">
        <f t="shared" si="664"/>
        <v>-</v>
      </c>
      <c r="Q1896" s="36" t="str">
        <f t="shared" si="664"/>
        <v>-</v>
      </c>
      <c r="R1896" s="36" t="str">
        <f t="shared" si="664"/>
        <v>-</v>
      </c>
      <c r="S1896" s="36" t="str">
        <f t="shared" si="664"/>
        <v>-</v>
      </c>
      <c r="T1896" s="40">
        <f t="shared" si="664"/>
        <v>0</v>
      </c>
    </row>
    <row r="1897" spans="1:20" ht="18" customHeight="1">
      <c r="A1897" s="105"/>
      <c r="B1897" s="52" t="s">
        <v>22</v>
      </c>
      <c r="C1897" s="53">
        <v>0</v>
      </c>
      <c r="D1897" s="53">
        <v>0</v>
      </c>
      <c r="E1897" s="53">
        <v>0</v>
      </c>
      <c r="F1897" s="53">
        <v>1</v>
      </c>
      <c r="G1897" s="53">
        <v>1</v>
      </c>
      <c r="H1897" s="53">
        <v>0</v>
      </c>
      <c r="I1897" s="53">
        <v>0</v>
      </c>
      <c r="J1897" s="53">
        <v>0</v>
      </c>
      <c r="K1897" s="53">
        <v>0</v>
      </c>
      <c r="L1897" s="53">
        <v>0</v>
      </c>
      <c r="M1897" s="53">
        <v>2</v>
      </c>
      <c r="N1897" s="53">
        <v>0</v>
      </c>
      <c r="O1897" s="53">
        <v>0</v>
      </c>
      <c r="P1897" s="53">
        <v>0</v>
      </c>
      <c r="Q1897" s="53">
        <v>0</v>
      </c>
      <c r="R1897" s="53">
        <v>0</v>
      </c>
      <c r="S1897" s="53">
        <v>0</v>
      </c>
      <c r="T1897" s="11">
        <f>SUM(C1897:S1897)</f>
        <v>4</v>
      </c>
    </row>
    <row r="1898" spans="1:20" ht="18" customHeight="1">
      <c r="A1898" s="105"/>
      <c r="B1898" s="52" t="s">
        <v>23</v>
      </c>
      <c r="C1898" s="37" t="str">
        <f>IF(C1897&gt;0,(C1892+C1893)/C1897, "-")</f>
        <v>-</v>
      </c>
      <c r="D1898" s="37" t="str">
        <f t="shared" ref="D1898:M1898" si="665">IF(D1897&gt;0,(D1892+D1893)/D1897, "-")</f>
        <v>-</v>
      </c>
      <c r="E1898" s="37" t="str">
        <f t="shared" si="665"/>
        <v>-</v>
      </c>
      <c r="F1898" s="37">
        <f t="shared" si="665"/>
        <v>1</v>
      </c>
      <c r="G1898" s="37">
        <f t="shared" si="665"/>
        <v>1</v>
      </c>
      <c r="H1898" s="37" t="str">
        <f t="shared" si="665"/>
        <v>-</v>
      </c>
      <c r="I1898" s="37" t="str">
        <f t="shared" si="665"/>
        <v>-</v>
      </c>
      <c r="J1898" s="37" t="str">
        <f t="shared" si="665"/>
        <v>-</v>
      </c>
      <c r="K1898" s="37" t="str">
        <f t="shared" si="665"/>
        <v>-</v>
      </c>
      <c r="L1898" s="37" t="str">
        <f t="shared" si="665"/>
        <v>-</v>
      </c>
      <c r="M1898" s="37">
        <f t="shared" si="665"/>
        <v>1.5</v>
      </c>
      <c r="N1898" s="37" t="str">
        <f t="shared" ref="N1898:S1898" si="666">IF(N1897&gt;0,(N1892+N1893)/N1897, "-")</f>
        <v>-</v>
      </c>
      <c r="O1898" s="37" t="str">
        <f t="shared" si="666"/>
        <v>-</v>
      </c>
      <c r="P1898" s="37" t="str">
        <f t="shared" si="666"/>
        <v>-</v>
      </c>
      <c r="Q1898" s="37" t="str">
        <f t="shared" si="666"/>
        <v>-</v>
      </c>
      <c r="R1898" s="37" t="str">
        <f t="shared" si="666"/>
        <v>-</v>
      </c>
      <c r="S1898" s="37" t="str">
        <f t="shared" si="666"/>
        <v>-</v>
      </c>
      <c r="T1898" s="44">
        <f>IF(T1897&gt;0,(T1892+T1893)/T1897, "-")</f>
        <v>1.25</v>
      </c>
    </row>
    <row r="1899" spans="1:20" ht="18" customHeight="1">
      <c r="A1899" s="106"/>
      <c r="B1899" s="52" t="s">
        <v>44</v>
      </c>
      <c r="C1899" s="57" t="s">
        <v>43</v>
      </c>
      <c r="D1899" s="57" t="s">
        <v>43</v>
      </c>
      <c r="E1899" s="57" t="s">
        <v>43</v>
      </c>
      <c r="F1899" s="58">
        <v>0</v>
      </c>
      <c r="G1899" s="58">
        <v>1</v>
      </c>
      <c r="H1899" s="57" t="s">
        <v>43</v>
      </c>
      <c r="I1899" s="57" t="s">
        <v>43</v>
      </c>
      <c r="J1899" s="57" t="s">
        <v>43</v>
      </c>
      <c r="K1899" s="57" t="s">
        <v>43</v>
      </c>
      <c r="L1899" s="57" t="s">
        <v>43</v>
      </c>
      <c r="M1899" s="58">
        <v>0.5</v>
      </c>
      <c r="N1899" s="57" t="s">
        <v>43</v>
      </c>
      <c r="O1899" s="57" t="s">
        <v>43</v>
      </c>
      <c r="P1899" s="57" t="s">
        <v>43</v>
      </c>
      <c r="Q1899" s="57" t="s">
        <v>43</v>
      </c>
      <c r="R1899" s="57" t="s">
        <v>43</v>
      </c>
      <c r="S1899" s="57" t="s">
        <v>43</v>
      </c>
      <c r="T1899" s="59">
        <v>0.5</v>
      </c>
    </row>
    <row r="1900" spans="1:20" ht="18" customHeight="1">
      <c r="A1900" s="104">
        <v>44871</v>
      </c>
      <c r="B1900" s="50" t="s">
        <v>20</v>
      </c>
      <c r="C1900" s="51">
        <v>0</v>
      </c>
      <c r="D1900" s="51">
        <v>0</v>
      </c>
      <c r="E1900" s="51">
        <v>0</v>
      </c>
      <c r="F1900" s="51">
        <v>0</v>
      </c>
      <c r="G1900" s="51">
        <v>0</v>
      </c>
      <c r="H1900" s="51">
        <v>0</v>
      </c>
      <c r="I1900" s="51">
        <v>0</v>
      </c>
      <c r="J1900" s="51">
        <v>0</v>
      </c>
      <c r="K1900" s="51">
        <v>0</v>
      </c>
      <c r="L1900" s="51">
        <v>0</v>
      </c>
      <c r="M1900" s="51">
        <v>0</v>
      </c>
      <c r="N1900" s="51">
        <v>0</v>
      </c>
      <c r="O1900" s="51">
        <v>0</v>
      </c>
      <c r="P1900" s="51">
        <v>0</v>
      </c>
      <c r="Q1900" s="51">
        <v>0</v>
      </c>
      <c r="R1900" s="51">
        <v>0</v>
      </c>
      <c r="S1900" s="51">
        <v>0</v>
      </c>
      <c r="T1900" s="11">
        <f>SUM(C1900:S1900)</f>
        <v>0</v>
      </c>
    </row>
    <row r="1901" spans="1:20" ht="18" customHeight="1">
      <c r="A1901" s="105"/>
      <c r="B1901" s="52" t="s">
        <v>21</v>
      </c>
      <c r="C1901" s="53">
        <v>0</v>
      </c>
      <c r="D1901" s="53">
        <v>0</v>
      </c>
      <c r="E1901" s="53">
        <v>0</v>
      </c>
      <c r="F1901" s="53">
        <v>2</v>
      </c>
      <c r="G1901" s="53">
        <v>0</v>
      </c>
      <c r="H1901" s="53">
        <v>0</v>
      </c>
      <c r="I1901" s="53">
        <v>0</v>
      </c>
      <c r="J1901" s="53">
        <v>0</v>
      </c>
      <c r="K1901" s="53">
        <v>0</v>
      </c>
      <c r="L1901" s="53">
        <v>0</v>
      </c>
      <c r="M1901" s="53">
        <v>0</v>
      </c>
      <c r="N1901" s="53">
        <v>0</v>
      </c>
      <c r="O1901" s="53">
        <v>0</v>
      </c>
      <c r="P1901" s="53">
        <v>0</v>
      </c>
      <c r="Q1901" s="53">
        <v>0</v>
      </c>
      <c r="R1901" s="53">
        <v>0</v>
      </c>
      <c r="S1901" s="53">
        <v>0</v>
      </c>
      <c r="T1901" s="11">
        <f>SUM(C1901:S1901)</f>
        <v>2</v>
      </c>
    </row>
    <row r="1902" spans="1:20" ht="18" customHeight="1">
      <c r="A1902" s="105"/>
      <c r="B1902" s="52" t="s">
        <v>24</v>
      </c>
      <c r="C1902" s="53">
        <v>0</v>
      </c>
      <c r="D1902" s="53">
        <v>0</v>
      </c>
      <c r="E1902" s="53">
        <v>0</v>
      </c>
      <c r="F1902" s="53">
        <v>1</v>
      </c>
      <c r="G1902" s="53">
        <v>0</v>
      </c>
      <c r="H1902" s="53">
        <v>0</v>
      </c>
      <c r="I1902" s="53">
        <v>0</v>
      </c>
      <c r="J1902" s="53">
        <v>0</v>
      </c>
      <c r="K1902" s="53">
        <v>0</v>
      </c>
      <c r="L1902" s="53">
        <v>0</v>
      </c>
      <c r="M1902" s="53">
        <v>0</v>
      </c>
      <c r="N1902" s="53">
        <v>0</v>
      </c>
      <c r="O1902" s="53">
        <v>0</v>
      </c>
      <c r="P1902" s="53">
        <v>0</v>
      </c>
      <c r="Q1902" s="53">
        <v>0</v>
      </c>
      <c r="R1902" s="53">
        <v>0</v>
      </c>
      <c r="S1902" s="53">
        <v>0</v>
      </c>
      <c r="T1902" s="11">
        <f>SUM(C1902:S1902)</f>
        <v>1</v>
      </c>
    </row>
    <row r="1903" spans="1:20" ht="18" customHeight="1">
      <c r="A1903" s="105"/>
      <c r="B1903" s="52" t="s">
        <v>25</v>
      </c>
      <c r="C1903" s="53">
        <v>0</v>
      </c>
      <c r="D1903" s="53">
        <v>0</v>
      </c>
      <c r="E1903" s="53">
        <v>0</v>
      </c>
      <c r="F1903" s="53">
        <v>1</v>
      </c>
      <c r="G1903" s="53">
        <v>0</v>
      </c>
      <c r="H1903" s="53">
        <v>0</v>
      </c>
      <c r="I1903" s="53">
        <v>0</v>
      </c>
      <c r="J1903" s="53">
        <v>0</v>
      </c>
      <c r="K1903" s="53">
        <v>0</v>
      </c>
      <c r="L1903" s="53">
        <v>0</v>
      </c>
      <c r="M1903" s="53">
        <v>0</v>
      </c>
      <c r="N1903" s="53">
        <v>0</v>
      </c>
      <c r="O1903" s="53">
        <v>0</v>
      </c>
      <c r="P1903" s="53">
        <v>0</v>
      </c>
      <c r="Q1903" s="53">
        <v>0</v>
      </c>
      <c r="R1903" s="53">
        <v>0</v>
      </c>
      <c r="S1903" s="53">
        <v>0</v>
      </c>
      <c r="T1903" s="11">
        <f>SUM(C1903:S1903)</f>
        <v>1</v>
      </c>
    </row>
    <row r="1904" spans="1:20" ht="18" customHeight="1">
      <c r="A1904" s="105"/>
      <c r="B1904" s="52" t="s">
        <v>26</v>
      </c>
      <c r="C1904" s="36" t="str">
        <f t="shared" ref="C1904:T1904" si="667">IF(C1902+C1903&gt;0, C1903/(C1902+C1903), "-")</f>
        <v>-</v>
      </c>
      <c r="D1904" s="36" t="str">
        <f t="shared" si="667"/>
        <v>-</v>
      </c>
      <c r="E1904" s="36" t="str">
        <f t="shared" si="667"/>
        <v>-</v>
      </c>
      <c r="F1904" s="36">
        <f t="shared" si="667"/>
        <v>0.5</v>
      </c>
      <c r="G1904" s="36" t="str">
        <f t="shared" si="667"/>
        <v>-</v>
      </c>
      <c r="H1904" s="36" t="str">
        <f t="shared" si="667"/>
        <v>-</v>
      </c>
      <c r="I1904" s="36" t="str">
        <f t="shared" si="667"/>
        <v>-</v>
      </c>
      <c r="J1904" s="36" t="str">
        <f t="shared" si="667"/>
        <v>-</v>
      </c>
      <c r="K1904" s="36" t="str">
        <f t="shared" si="667"/>
        <v>-</v>
      </c>
      <c r="L1904" s="36" t="str">
        <f t="shared" si="667"/>
        <v>-</v>
      </c>
      <c r="M1904" s="36" t="str">
        <f t="shared" si="667"/>
        <v>-</v>
      </c>
      <c r="N1904" s="36" t="str">
        <f t="shared" si="667"/>
        <v>-</v>
      </c>
      <c r="O1904" s="36" t="str">
        <f t="shared" si="667"/>
        <v>-</v>
      </c>
      <c r="P1904" s="36" t="str">
        <f t="shared" si="667"/>
        <v>-</v>
      </c>
      <c r="Q1904" s="36" t="str">
        <f t="shared" si="667"/>
        <v>-</v>
      </c>
      <c r="R1904" s="36" t="str">
        <f t="shared" si="667"/>
        <v>-</v>
      </c>
      <c r="S1904" s="36" t="str">
        <f t="shared" si="667"/>
        <v>-</v>
      </c>
      <c r="T1904" s="40">
        <f t="shared" si="667"/>
        <v>0.5</v>
      </c>
    </row>
    <row r="1905" spans="1:20" ht="18" customHeight="1">
      <c r="A1905" s="105"/>
      <c r="B1905" s="52" t="s">
        <v>22</v>
      </c>
      <c r="C1905" s="53">
        <v>0</v>
      </c>
      <c r="D1905" s="53">
        <v>0</v>
      </c>
      <c r="E1905" s="53">
        <v>0</v>
      </c>
      <c r="F1905" s="53">
        <v>1</v>
      </c>
      <c r="G1905" s="53">
        <v>0</v>
      </c>
      <c r="H1905" s="53">
        <v>0</v>
      </c>
      <c r="I1905" s="53">
        <v>0</v>
      </c>
      <c r="J1905" s="53">
        <v>0</v>
      </c>
      <c r="K1905" s="53">
        <v>0</v>
      </c>
      <c r="L1905" s="53">
        <v>0</v>
      </c>
      <c r="M1905" s="53">
        <v>0</v>
      </c>
      <c r="N1905" s="53">
        <v>0</v>
      </c>
      <c r="O1905" s="53">
        <v>0</v>
      </c>
      <c r="P1905" s="53">
        <v>0</v>
      </c>
      <c r="Q1905" s="53">
        <v>0</v>
      </c>
      <c r="R1905" s="53">
        <v>0</v>
      </c>
      <c r="S1905" s="53">
        <v>0</v>
      </c>
      <c r="T1905" s="11">
        <f>SUM(C1905:S1905)</f>
        <v>1</v>
      </c>
    </row>
    <row r="1906" spans="1:20" ht="18" customHeight="1">
      <c r="A1906" s="105"/>
      <c r="B1906" s="52" t="s">
        <v>23</v>
      </c>
      <c r="C1906" s="37" t="str">
        <f>IF(C1905&gt;0,(C1900+C1901)/C1905, "-")</f>
        <v>-</v>
      </c>
      <c r="D1906" s="37" t="str">
        <f t="shared" ref="D1906:M1906" si="668">IF(D1905&gt;0,(D1900+D1901)/D1905, "-")</f>
        <v>-</v>
      </c>
      <c r="E1906" s="37" t="str">
        <f t="shared" si="668"/>
        <v>-</v>
      </c>
      <c r="F1906" s="37">
        <f t="shared" si="668"/>
        <v>2</v>
      </c>
      <c r="G1906" s="37" t="str">
        <f t="shared" si="668"/>
        <v>-</v>
      </c>
      <c r="H1906" s="37" t="str">
        <f t="shared" si="668"/>
        <v>-</v>
      </c>
      <c r="I1906" s="37" t="str">
        <f t="shared" si="668"/>
        <v>-</v>
      </c>
      <c r="J1906" s="37" t="str">
        <f t="shared" si="668"/>
        <v>-</v>
      </c>
      <c r="K1906" s="37" t="str">
        <f t="shared" si="668"/>
        <v>-</v>
      </c>
      <c r="L1906" s="37" t="str">
        <f t="shared" si="668"/>
        <v>-</v>
      </c>
      <c r="M1906" s="37" t="str">
        <f t="shared" si="668"/>
        <v>-</v>
      </c>
      <c r="N1906" s="37" t="str">
        <f t="shared" ref="N1906:S1906" si="669">IF(N1905&gt;0,(N1900+N1901)/N1905, "-")</f>
        <v>-</v>
      </c>
      <c r="O1906" s="37" t="str">
        <f t="shared" si="669"/>
        <v>-</v>
      </c>
      <c r="P1906" s="37" t="str">
        <f t="shared" si="669"/>
        <v>-</v>
      </c>
      <c r="Q1906" s="37" t="str">
        <f t="shared" si="669"/>
        <v>-</v>
      </c>
      <c r="R1906" s="37" t="str">
        <f t="shared" si="669"/>
        <v>-</v>
      </c>
      <c r="S1906" s="37" t="str">
        <f t="shared" si="669"/>
        <v>-</v>
      </c>
      <c r="T1906" s="44">
        <f>IF(T1905&gt;0,(T1900+T1901)/T1905, "-")</f>
        <v>2</v>
      </c>
    </row>
    <row r="1907" spans="1:20" ht="18" customHeight="1">
      <c r="A1907" s="106"/>
      <c r="B1907" s="52" t="s">
        <v>44</v>
      </c>
      <c r="C1907" s="57" t="s">
        <v>43</v>
      </c>
      <c r="D1907" s="57" t="s">
        <v>43</v>
      </c>
      <c r="E1907" s="57" t="s">
        <v>43</v>
      </c>
      <c r="F1907" s="58">
        <v>0</v>
      </c>
      <c r="G1907" s="57" t="s">
        <v>43</v>
      </c>
      <c r="H1907" s="57" t="s">
        <v>43</v>
      </c>
      <c r="I1907" s="57" t="s">
        <v>43</v>
      </c>
      <c r="J1907" s="57" t="s">
        <v>43</v>
      </c>
      <c r="K1907" s="57" t="s">
        <v>43</v>
      </c>
      <c r="L1907" s="57" t="s">
        <v>43</v>
      </c>
      <c r="M1907" s="57" t="s">
        <v>43</v>
      </c>
      <c r="N1907" s="57" t="s">
        <v>43</v>
      </c>
      <c r="O1907" s="57" t="s">
        <v>43</v>
      </c>
      <c r="P1907" s="57" t="s">
        <v>43</v>
      </c>
      <c r="Q1907" s="57" t="s">
        <v>43</v>
      </c>
      <c r="R1907" s="57" t="s">
        <v>43</v>
      </c>
      <c r="S1907" s="57" t="s">
        <v>43</v>
      </c>
      <c r="T1907" s="59">
        <v>0</v>
      </c>
    </row>
    <row r="1908" spans="1:20" ht="18" customHeight="1">
      <c r="A1908" s="104">
        <v>44872</v>
      </c>
      <c r="B1908" s="50" t="s">
        <v>20</v>
      </c>
      <c r="C1908" s="51">
        <v>0</v>
      </c>
      <c r="D1908" s="51">
        <v>0</v>
      </c>
      <c r="E1908" s="51">
        <v>0</v>
      </c>
      <c r="F1908" s="51">
        <v>0</v>
      </c>
      <c r="G1908" s="51">
        <v>0</v>
      </c>
      <c r="H1908" s="51">
        <v>0</v>
      </c>
      <c r="I1908" s="51">
        <v>0</v>
      </c>
      <c r="J1908" s="51">
        <v>0</v>
      </c>
      <c r="K1908" s="51">
        <v>0</v>
      </c>
      <c r="L1908" s="51">
        <v>0</v>
      </c>
      <c r="M1908" s="51">
        <v>0</v>
      </c>
      <c r="N1908" s="51">
        <v>0</v>
      </c>
      <c r="O1908" s="51">
        <v>0</v>
      </c>
      <c r="P1908" s="51">
        <v>0</v>
      </c>
      <c r="Q1908" s="51">
        <v>0</v>
      </c>
      <c r="R1908" s="51">
        <v>0</v>
      </c>
      <c r="S1908" s="51">
        <v>0</v>
      </c>
      <c r="T1908" s="11">
        <f>SUM(C1908:S1908)</f>
        <v>0</v>
      </c>
    </row>
    <row r="1909" spans="1:20" ht="18" customHeight="1">
      <c r="A1909" s="105"/>
      <c r="B1909" s="52" t="s">
        <v>21</v>
      </c>
      <c r="C1909" s="53">
        <v>0</v>
      </c>
      <c r="D1909" s="53">
        <v>0</v>
      </c>
      <c r="E1909" s="53">
        <v>0</v>
      </c>
      <c r="F1909" s="53">
        <v>2</v>
      </c>
      <c r="G1909" s="53">
        <v>0</v>
      </c>
      <c r="H1909" s="53">
        <v>0</v>
      </c>
      <c r="I1909" s="53">
        <v>0</v>
      </c>
      <c r="J1909" s="53">
        <v>0</v>
      </c>
      <c r="K1909" s="53">
        <v>0</v>
      </c>
      <c r="L1909" s="53">
        <v>1</v>
      </c>
      <c r="M1909" s="53">
        <v>0</v>
      </c>
      <c r="N1909" s="53">
        <v>0</v>
      </c>
      <c r="O1909" s="53">
        <v>0</v>
      </c>
      <c r="P1909" s="53">
        <v>0</v>
      </c>
      <c r="Q1909" s="53">
        <v>0</v>
      </c>
      <c r="R1909" s="53">
        <v>0</v>
      </c>
      <c r="S1909" s="53">
        <v>0</v>
      </c>
      <c r="T1909" s="11">
        <f>SUM(C1909:S1909)</f>
        <v>3</v>
      </c>
    </row>
    <row r="1910" spans="1:20" ht="18" customHeight="1">
      <c r="A1910" s="105"/>
      <c r="B1910" s="52" t="s">
        <v>24</v>
      </c>
      <c r="C1910" s="53">
        <v>0</v>
      </c>
      <c r="D1910" s="53">
        <v>0</v>
      </c>
      <c r="E1910" s="53">
        <v>0</v>
      </c>
      <c r="F1910" s="53">
        <v>2</v>
      </c>
      <c r="G1910" s="53">
        <v>0</v>
      </c>
      <c r="H1910" s="53">
        <v>0</v>
      </c>
      <c r="I1910" s="53">
        <v>0</v>
      </c>
      <c r="J1910" s="53">
        <v>0</v>
      </c>
      <c r="K1910" s="53">
        <v>0</v>
      </c>
      <c r="L1910" s="53">
        <v>1</v>
      </c>
      <c r="M1910" s="53">
        <v>0</v>
      </c>
      <c r="N1910" s="53">
        <v>0</v>
      </c>
      <c r="O1910" s="53">
        <v>0</v>
      </c>
      <c r="P1910" s="53">
        <v>0</v>
      </c>
      <c r="Q1910" s="53">
        <v>0</v>
      </c>
      <c r="R1910" s="53">
        <v>0</v>
      </c>
      <c r="S1910" s="53">
        <v>0</v>
      </c>
      <c r="T1910" s="11">
        <f>SUM(C1910:S1910)</f>
        <v>3</v>
      </c>
    </row>
    <row r="1911" spans="1:20" ht="18" customHeight="1">
      <c r="A1911" s="105"/>
      <c r="B1911" s="52" t="s">
        <v>25</v>
      </c>
      <c r="C1911" s="53">
        <v>0</v>
      </c>
      <c r="D1911" s="53">
        <v>0</v>
      </c>
      <c r="E1911" s="53">
        <v>0</v>
      </c>
      <c r="F1911" s="53">
        <v>0</v>
      </c>
      <c r="G1911" s="53">
        <v>0</v>
      </c>
      <c r="H1911" s="53">
        <v>0</v>
      </c>
      <c r="I1911" s="53">
        <v>0</v>
      </c>
      <c r="J1911" s="53">
        <v>0</v>
      </c>
      <c r="K1911" s="53">
        <v>0</v>
      </c>
      <c r="L1911" s="53">
        <v>0</v>
      </c>
      <c r="M1911" s="53">
        <v>0</v>
      </c>
      <c r="N1911" s="53">
        <v>0</v>
      </c>
      <c r="O1911" s="53">
        <v>0</v>
      </c>
      <c r="P1911" s="53">
        <v>0</v>
      </c>
      <c r="Q1911" s="53">
        <v>0</v>
      </c>
      <c r="R1911" s="53">
        <v>0</v>
      </c>
      <c r="S1911" s="53">
        <v>0</v>
      </c>
      <c r="T1911" s="11">
        <f>SUM(C1911:S1911)</f>
        <v>0</v>
      </c>
    </row>
    <row r="1912" spans="1:20" ht="18" customHeight="1">
      <c r="A1912" s="105"/>
      <c r="B1912" s="52" t="s">
        <v>26</v>
      </c>
      <c r="C1912" s="36" t="str">
        <f t="shared" ref="C1912:T1912" si="670">IF(C1910+C1911&gt;0, C1911/(C1910+C1911), "-")</f>
        <v>-</v>
      </c>
      <c r="D1912" s="36" t="str">
        <f t="shared" si="670"/>
        <v>-</v>
      </c>
      <c r="E1912" s="36" t="str">
        <f t="shared" si="670"/>
        <v>-</v>
      </c>
      <c r="F1912" s="36">
        <f t="shared" si="670"/>
        <v>0</v>
      </c>
      <c r="G1912" s="36" t="str">
        <f t="shared" si="670"/>
        <v>-</v>
      </c>
      <c r="H1912" s="36" t="str">
        <f t="shared" si="670"/>
        <v>-</v>
      </c>
      <c r="I1912" s="36" t="str">
        <f t="shared" si="670"/>
        <v>-</v>
      </c>
      <c r="J1912" s="36" t="str">
        <f t="shared" si="670"/>
        <v>-</v>
      </c>
      <c r="K1912" s="36" t="str">
        <f t="shared" si="670"/>
        <v>-</v>
      </c>
      <c r="L1912" s="36">
        <f t="shared" si="670"/>
        <v>0</v>
      </c>
      <c r="M1912" s="36" t="str">
        <f t="shared" si="670"/>
        <v>-</v>
      </c>
      <c r="N1912" s="36" t="str">
        <f t="shared" si="670"/>
        <v>-</v>
      </c>
      <c r="O1912" s="36" t="str">
        <f t="shared" si="670"/>
        <v>-</v>
      </c>
      <c r="P1912" s="36" t="str">
        <f t="shared" si="670"/>
        <v>-</v>
      </c>
      <c r="Q1912" s="36" t="str">
        <f t="shared" si="670"/>
        <v>-</v>
      </c>
      <c r="R1912" s="36" t="str">
        <f t="shared" si="670"/>
        <v>-</v>
      </c>
      <c r="S1912" s="36" t="str">
        <f t="shared" si="670"/>
        <v>-</v>
      </c>
      <c r="T1912" s="40">
        <f t="shared" si="670"/>
        <v>0</v>
      </c>
    </row>
    <row r="1913" spans="1:20" ht="18" customHeight="1">
      <c r="A1913" s="105"/>
      <c r="B1913" s="52" t="s">
        <v>22</v>
      </c>
      <c r="C1913" s="53">
        <v>0</v>
      </c>
      <c r="D1913" s="53">
        <v>0</v>
      </c>
      <c r="E1913" s="53">
        <v>0</v>
      </c>
      <c r="F1913" s="53">
        <v>2</v>
      </c>
      <c r="G1913" s="53">
        <v>0</v>
      </c>
      <c r="H1913" s="53">
        <v>0</v>
      </c>
      <c r="I1913" s="53">
        <v>0</v>
      </c>
      <c r="J1913" s="53">
        <v>0</v>
      </c>
      <c r="K1913" s="53">
        <v>0</v>
      </c>
      <c r="L1913" s="53">
        <v>1</v>
      </c>
      <c r="M1913" s="53">
        <v>0</v>
      </c>
      <c r="N1913" s="53">
        <v>0</v>
      </c>
      <c r="O1913" s="53">
        <v>0</v>
      </c>
      <c r="P1913" s="53">
        <v>0</v>
      </c>
      <c r="Q1913" s="53">
        <v>0</v>
      </c>
      <c r="R1913" s="53">
        <v>0</v>
      </c>
      <c r="S1913" s="53">
        <v>0</v>
      </c>
      <c r="T1913" s="11">
        <f>SUM(C1913:S1913)</f>
        <v>3</v>
      </c>
    </row>
    <row r="1914" spans="1:20" ht="18" customHeight="1">
      <c r="A1914" s="105"/>
      <c r="B1914" s="52" t="s">
        <v>23</v>
      </c>
      <c r="C1914" s="37" t="str">
        <f>IF(C1913&gt;0,(C1908+C1909)/C1913, "-")</f>
        <v>-</v>
      </c>
      <c r="D1914" s="37" t="str">
        <f t="shared" ref="D1914:S1914" si="671">IF(D1913&gt;0,(D1908+D1909)/D1913, "-")</f>
        <v>-</v>
      </c>
      <c r="E1914" s="37" t="str">
        <f t="shared" si="671"/>
        <v>-</v>
      </c>
      <c r="F1914" s="37">
        <f t="shared" si="671"/>
        <v>1</v>
      </c>
      <c r="G1914" s="37" t="str">
        <f t="shared" si="671"/>
        <v>-</v>
      </c>
      <c r="H1914" s="37" t="str">
        <f t="shared" si="671"/>
        <v>-</v>
      </c>
      <c r="I1914" s="37" t="str">
        <f t="shared" si="671"/>
        <v>-</v>
      </c>
      <c r="J1914" s="37" t="str">
        <f t="shared" si="671"/>
        <v>-</v>
      </c>
      <c r="K1914" s="37" t="str">
        <f t="shared" si="671"/>
        <v>-</v>
      </c>
      <c r="L1914" s="37">
        <f t="shared" si="671"/>
        <v>1</v>
      </c>
      <c r="M1914" s="37" t="str">
        <f t="shared" si="671"/>
        <v>-</v>
      </c>
      <c r="N1914" s="37" t="str">
        <f t="shared" si="671"/>
        <v>-</v>
      </c>
      <c r="O1914" s="37" t="str">
        <f t="shared" si="671"/>
        <v>-</v>
      </c>
      <c r="P1914" s="37" t="str">
        <f t="shared" si="671"/>
        <v>-</v>
      </c>
      <c r="Q1914" s="37" t="str">
        <f t="shared" si="671"/>
        <v>-</v>
      </c>
      <c r="R1914" s="37" t="str">
        <f t="shared" si="671"/>
        <v>-</v>
      </c>
      <c r="S1914" s="37" t="str">
        <f t="shared" si="671"/>
        <v>-</v>
      </c>
      <c r="T1914" s="44">
        <f>IF(T1913&gt;0,(T1908+T1909)/T1913, "-")</f>
        <v>1</v>
      </c>
    </row>
    <row r="1915" spans="1:20" ht="18" customHeight="1">
      <c r="A1915" s="106"/>
      <c r="B1915" s="52" t="s">
        <v>44</v>
      </c>
      <c r="C1915" s="57" t="s">
        <v>43</v>
      </c>
      <c r="D1915" s="57" t="s">
        <v>43</v>
      </c>
      <c r="E1915" s="57" t="s">
        <v>43</v>
      </c>
      <c r="F1915" s="58">
        <v>0</v>
      </c>
      <c r="G1915" s="57" t="s">
        <v>43</v>
      </c>
      <c r="H1915" s="57" t="s">
        <v>43</v>
      </c>
      <c r="I1915" s="57" t="s">
        <v>43</v>
      </c>
      <c r="J1915" s="57" t="s">
        <v>43</v>
      </c>
      <c r="K1915" s="57" t="s">
        <v>43</v>
      </c>
      <c r="L1915" s="58">
        <v>0</v>
      </c>
      <c r="M1915" s="57" t="s">
        <v>43</v>
      </c>
      <c r="N1915" s="57" t="s">
        <v>43</v>
      </c>
      <c r="O1915" s="57" t="s">
        <v>43</v>
      </c>
      <c r="P1915" s="57" t="s">
        <v>43</v>
      </c>
      <c r="Q1915" s="57" t="s">
        <v>43</v>
      </c>
      <c r="R1915" s="57" t="s">
        <v>43</v>
      </c>
      <c r="S1915" s="57" t="s">
        <v>43</v>
      </c>
      <c r="T1915" s="59">
        <v>0</v>
      </c>
    </row>
    <row r="1916" spans="1:20" ht="18" customHeight="1">
      <c r="A1916" s="104">
        <v>44873</v>
      </c>
      <c r="B1916" s="50" t="s">
        <v>20</v>
      </c>
      <c r="C1916" s="51">
        <v>0</v>
      </c>
      <c r="D1916" s="51">
        <v>0</v>
      </c>
      <c r="E1916" s="51">
        <v>0</v>
      </c>
      <c r="F1916" s="51">
        <v>0</v>
      </c>
      <c r="G1916" s="51">
        <v>0</v>
      </c>
      <c r="H1916" s="51">
        <v>0</v>
      </c>
      <c r="I1916" s="51">
        <v>0</v>
      </c>
      <c r="J1916" s="51">
        <v>0</v>
      </c>
      <c r="K1916" s="51">
        <v>0</v>
      </c>
      <c r="L1916" s="51">
        <v>0</v>
      </c>
      <c r="M1916" s="51">
        <v>0</v>
      </c>
      <c r="N1916" s="51">
        <v>0</v>
      </c>
      <c r="O1916" s="51">
        <v>0</v>
      </c>
      <c r="P1916" s="51">
        <v>0</v>
      </c>
      <c r="Q1916" s="51">
        <v>0</v>
      </c>
      <c r="R1916" s="51">
        <v>0</v>
      </c>
      <c r="S1916" s="51">
        <v>0</v>
      </c>
      <c r="T1916" s="11">
        <f>SUM(C1916:S1916)</f>
        <v>0</v>
      </c>
    </row>
    <row r="1917" spans="1:20" ht="18" customHeight="1">
      <c r="A1917" s="105"/>
      <c r="B1917" s="52" t="s">
        <v>21</v>
      </c>
      <c r="C1917" s="53">
        <v>0</v>
      </c>
      <c r="D1917" s="53">
        <v>0</v>
      </c>
      <c r="E1917" s="53">
        <v>0</v>
      </c>
      <c r="F1917" s="53">
        <v>0</v>
      </c>
      <c r="G1917" s="53">
        <v>0</v>
      </c>
      <c r="H1917" s="53">
        <v>0</v>
      </c>
      <c r="I1917" s="53">
        <v>2</v>
      </c>
      <c r="J1917" s="53">
        <v>0</v>
      </c>
      <c r="K1917" s="53">
        <v>0</v>
      </c>
      <c r="L1917" s="53">
        <v>0</v>
      </c>
      <c r="M1917" s="53">
        <v>2</v>
      </c>
      <c r="N1917" s="53">
        <v>0</v>
      </c>
      <c r="O1917" s="53">
        <v>0</v>
      </c>
      <c r="P1917" s="53">
        <v>0</v>
      </c>
      <c r="Q1917" s="53">
        <v>0</v>
      </c>
      <c r="R1917" s="53">
        <v>0</v>
      </c>
      <c r="S1917" s="53">
        <v>0</v>
      </c>
      <c r="T1917" s="11">
        <f>SUM(C1917:S1917)</f>
        <v>4</v>
      </c>
    </row>
    <row r="1918" spans="1:20" ht="18" customHeight="1">
      <c r="A1918" s="105"/>
      <c r="B1918" s="52" t="s">
        <v>24</v>
      </c>
      <c r="C1918" s="53">
        <v>0</v>
      </c>
      <c r="D1918" s="53">
        <v>0</v>
      </c>
      <c r="E1918" s="53">
        <v>0</v>
      </c>
      <c r="F1918" s="53">
        <v>0</v>
      </c>
      <c r="G1918" s="53">
        <v>0</v>
      </c>
      <c r="H1918" s="53">
        <v>0</v>
      </c>
      <c r="I1918" s="53">
        <v>2</v>
      </c>
      <c r="J1918" s="53">
        <v>0</v>
      </c>
      <c r="K1918" s="53">
        <v>0</v>
      </c>
      <c r="L1918" s="53">
        <v>0</v>
      </c>
      <c r="M1918" s="53">
        <v>2</v>
      </c>
      <c r="N1918" s="53">
        <v>0</v>
      </c>
      <c r="O1918" s="53">
        <v>0</v>
      </c>
      <c r="P1918" s="53">
        <v>0</v>
      </c>
      <c r="Q1918" s="53">
        <v>0</v>
      </c>
      <c r="R1918" s="53">
        <v>0</v>
      </c>
      <c r="S1918" s="53">
        <v>0</v>
      </c>
      <c r="T1918" s="11">
        <f>SUM(C1918:S1918)</f>
        <v>4</v>
      </c>
    </row>
    <row r="1919" spans="1:20" ht="18" customHeight="1">
      <c r="A1919" s="105"/>
      <c r="B1919" s="52" t="s">
        <v>25</v>
      </c>
      <c r="C1919" s="53">
        <v>0</v>
      </c>
      <c r="D1919" s="53">
        <v>0</v>
      </c>
      <c r="E1919" s="53">
        <v>0</v>
      </c>
      <c r="F1919" s="53">
        <v>0</v>
      </c>
      <c r="G1919" s="53">
        <v>0</v>
      </c>
      <c r="H1919" s="53">
        <v>0</v>
      </c>
      <c r="I1919" s="53">
        <v>0</v>
      </c>
      <c r="J1919" s="53">
        <v>0</v>
      </c>
      <c r="K1919" s="53">
        <v>0</v>
      </c>
      <c r="L1919" s="53">
        <v>0</v>
      </c>
      <c r="M1919" s="53">
        <v>0</v>
      </c>
      <c r="N1919" s="53">
        <v>0</v>
      </c>
      <c r="O1919" s="53">
        <v>0</v>
      </c>
      <c r="P1919" s="53">
        <v>0</v>
      </c>
      <c r="Q1919" s="53">
        <v>0</v>
      </c>
      <c r="R1919" s="53">
        <v>0</v>
      </c>
      <c r="S1919" s="53">
        <v>0</v>
      </c>
      <c r="T1919" s="11">
        <f>SUM(C1919:S1919)</f>
        <v>0</v>
      </c>
    </row>
    <row r="1920" spans="1:20" ht="18" customHeight="1">
      <c r="A1920" s="105"/>
      <c r="B1920" s="52" t="s">
        <v>26</v>
      </c>
      <c r="C1920" s="36" t="str">
        <f t="shared" ref="C1920:T1920" si="672">IF(C1918+C1919&gt;0, C1919/(C1918+C1919), "-")</f>
        <v>-</v>
      </c>
      <c r="D1920" s="36" t="str">
        <f t="shared" si="672"/>
        <v>-</v>
      </c>
      <c r="E1920" s="36" t="str">
        <f t="shared" si="672"/>
        <v>-</v>
      </c>
      <c r="F1920" s="36" t="str">
        <f t="shared" si="672"/>
        <v>-</v>
      </c>
      <c r="G1920" s="36" t="str">
        <f t="shared" si="672"/>
        <v>-</v>
      </c>
      <c r="H1920" s="36" t="str">
        <f t="shared" si="672"/>
        <v>-</v>
      </c>
      <c r="I1920" s="36">
        <f t="shared" si="672"/>
        <v>0</v>
      </c>
      <c r="J1920" s="36" t="str">
        <f t="shared" si="672"/>
        <v>-</v>
      </c>
      <c r="K1920" s="36" t="str">
        <f t="shared" si="672"/>
        <v>-</v>
      </c>
      <c r="L1920" s="36" t="str">
        <f t="shared" si="672"/>
        <v>-</v>
      </c>
      <c r="M1920" s="36">
        <f t="shared" si="672"/>
        <v>0</v>
      </c>
      <c r="N1920" s="36" t="str">
        <f t="shared" si="672"/>
        <v>-</v>
      </c>
      <c r="O1920" s="36" t="str">
        <f t="shared" si="672"/>
        <v>-</v>
      </c>
      <c r="P1920" s="36" t="str">
        <f t="shared" si="672"/>
        <v>-</v>
      </c>
      <c r="Q1920" s="36" t="str">
        <f t="shared" si="672"/>
        <v>-</v>
      </c>
      <c r="R1920" s="36" t="str">
        <f t="shared" si="672"/>
        <v>-</v>
      </c>
      <c r="S1920" s="36" t="str">
        <f t="shared" si="672"/>
        <v>-</v>
      </c>
      <c r="T1920" s="40">
        <f t="shared" si="672"/>
        <v>0</v>
      </c>
    </row>
    <row r="1921" spans="1:20" ht="18" customHeight="1">
      <c r="A1921" s="105"/>
      <c r="B1921" s="52" t="s">
        <v>22</v>
      </c>
      <c r="C1921" s="53">
        <v>0</v>
      </c>
      <c r="D1921" s="53">
        <v>0</v>
      </c>
      <c r="E1921" s="53">
        <v>0</v>
      </c>
      <c r="F1921" s="53">
        <v>0</v>
      </c>
      <c r="G1921" s="53">
        <v>0</v>
      </c>
      <c r="H1921" s="53">
        <v>0</v>
      </c>
      <c r="I1921" s="53">
        <v>1</v>
      </c>
      <c r="J1921" s="53">
        <v>0</v>
      </c>
      <c r="K1921" s="53">
        <v>0</v>
      </c>
      <c r="L1921" s="53">
        <v>0</v>
      </c>
      <c r="M1921" s="53">
        <v>2</v>
      </c>
      <c r="N1921" s="53">
        <v>0</v>
      </c>
      <c r="O1921" s="53">
        <v>0</v>
      </c>
      <c r="P1921" s="53">
        <v>0</v>
      </c>
      <c r="Q1921" s="53">
        <v>0</v>
      </c>
      <c r="R1921" s="53">
        <v>0</v>
      </c>
      <c r="S1921" s="53">
        <v>0</v>
      </c>
      <c r="T1921" s="11">
        <f>SUM(C1921:S1921)</f>
        <v>3</v>
      </c>
    </row>
    <row r="1922" spans="1:20" ht="18" customHeight="1">
      <c r="A1922" s="105"/>
      <c r="B1922" s="52" t="s">
        <v>23</v>
      </c>
      <c r="C1922" s="37" t="str">
        <f>IF(C1921&gt;0,(C1916+C1917)/C1921, "-")</f>
        <v>-</v>
      </c>
      <c r="D1922" s="37" t="str">
        <f t="shared" ref="D1922:S1922" si="673">IF(D1921&gt;0,(D1916+D1917)/D1921, "-")</f>
        <v>-</v>
      </c>
      <c r="E1922" s="37" t="str">
        <f t="shared" si="673"/>
        <v>-</v>
      </c>
      <c r="F1922" s="37" t="str">
        <f t="shared" si="673"/>
        <v>-</v>
      </c>
      <c r="G1922" s="37" t="str">
        <f t="shared" si="673"/>
        <v>-</v>
      </c>
      <c r="H1922" s="37" t="str">
        <f t="shared" si="673"/>
        <v>-</v>
      </c>
      <c r="I1922" s="37">
        <f t="shared" si="673"/>
        <v>2</v>
      </c>
      <c r="J1922" s="37" t="str">
        <f t="shared" si="673"/>
        <v>-</v>
      </c>
      <c r="K1922" s="37" t="str">
        <f t="shared" si="673"/>
        <v>-</v>
      </c>
      <c r="L1922" s="37" t="str">
        <f t="shared" si="673"/>
        <v>-</v>
      </c>
      <c r="M1922" s="37">
        <f t="shared" si="673"/>
        <v>1</v>
      </c>
      <c r="N1922" s="37" t="str">
        <f t="shared" si="673"/>
        <v>-</v>
      </c>
      <c r="O1922" s="37" t="str">
        <f t="shared" si="673"/>
        <v>-</v>
      </c>
      <c r="P1922" s="37" t="str">
        <f t="shared" si="673"/>
        <v>-</v>
      </c>
      <c r="Q1922" s="37" t="str">
        <f t="shared" si="673"/>
        <v>-</v>
      </c>
      <c r="R1922" s="37" t="str">
        <f t="shared" si="673"/>
        <v>-</v>
      </c>
      <c r="S1922" s="37" t="str">
        <f t="shared" si="673"/>
        <v>-</v>
      </c>
      <c r="T1922" s="44">
        <f>IF(T1921&gt;0,(T1916+T1917)/T1921, "-")</f>
        <v>1.3333333333333333</v>
      </c>
    </row>
    <row r="1923" spans="1:20" ht="18" customHeight="1">
      <c r="A1923" s="106"/>
      <c r="B1923" s="52" t="s">
        <v>44</v>
      </c>
      <c r="C1923" s="57" t="s">
        <v>43</v>
      </c>
      <c r="D1923" s="57" t="s">
        <v>43</v>
      </c>
      <c r="E1923" s="57" t="s">
        <v>43</v>
      </c>
      <c r="F1923" s="57" t="s">
        <v>43</v>
      </c>
      <c r="G1923" s="57" t="s">
        <v>43</v>
      </c>
      <c r="H1923" s="57" t="s">
        <v>43</v>
      </c>
      <c r="I1923" s="58">
        <v>0</v>
      </c>
      <c r="J1923" s="57" t="s">
        <v>43</v>
      </c>
      <c r="K1923" s="57" t="s">
        <v>43</v>
      </c>
      <c r="L1923" s="57" t="s">
        <v>43</v>
      </c>
      <c r="M1923" s="58">
        <v>0</v>
      </c>
      <c r="N1923" s="57" t="s">
        <v>43</v>
      </c>
      <c r="O1923" s="57" t="s">
        <v>43</v>
      </c>
      <c r="P1923" s="57" t="s">
        <v>43</v>
      </c>
      <c r="Q1923" s="57" t="s">
        <v>43</v>
      </c>
      <c r="R1923" s="57" t="s">
        <v>43</v>
      </c>
      <c r="S1923" s="57" t="s">
        <v>43</v>
      </c>
      <c r="T1923" s="59">
        <v>0</v>
      </c>
    </row>
    <row r="1924" spans="1:20" ht="18" customHeight="1">
      <c r="A1924" s="104">
        <v>44874</v>
      </c>
      <c r="B1924" s="50" t="s">
        <v>20</v>
      </c>
      <c r="C1924" s="51">
        <v>0</v>
      </c>
      <c r="D1924" s="51">
        <v>0</v>
      </c>
      <c r="E1924" s="51">
        <v>0</v>
      </c>
      <c r="F1924" s="51">
        <v>0</v>
      </c>
      <c r="G1924" s="51">
        <v>0</v>
      </c>
      <c r="H1924" s="51">
        <v>0</v>
      </c>
      <c r="I1924" s="51">
        <v>0</v>
      </c>
      <c r="J1924" s="51">
        <v>0</v>
      </c>
      <c r="K1924" s="51">
        <v>0</v>
      </c>
      <c r="L1924" s="51">
        <v>0</v>
      </c>
      <c r="M1924" s="51">
        <v>0</v>
      </c>
      <c r="N1924" s="51">
        <v>0</v>
      </c>
      <c r="O1924" s="51">
        <v>0</v>
      </c>
      <c r="P1924" s="51">
        <v>0</v>
      </c>
      <c r="Q1924" s="51">
        <v>0</v>
      </c>
      <c r="R1924" s="51">
        <v>0</v>
      </c>
      <c r="S1924" s="51">
        <v>0</v>
      </c>
      <c r="T1924" s="11">
        <f>SUM(C1924:S1924)</f>
        <v>0</v>
      </c>
    </row>
    <row r="1925" spans="1:20" ht="18" customHeight="1">
      <c r="A1925" s="105"/>
      <c r="B1925" s="52" t="s">
        <v>21</v>
      </c>
      <c r="C1925" s="53">
        <v>0</v>
      </c>
      <c r="D1925" s="53">
        <v>0</v>
      </c>
      <c r="E1925" s="53">
        <v>0</v>
      </c>
      <c r="F1925" s="53">
        <v>2</v>
      </c>
      <c r="G1925" s="53">
        <v>0</v>
      </c>
      <c r="H1925" s="53">
        <v>0</v>
      </c>
      <c r="I1925" s="53">
        <v>0</v>
      </c>
      <c r="J1925" s="53">
        <v>1</v>
      </c>
      <c r="K1925" s="53">
        <v>0</v>
      </c>
      <c r="L1925" s="53">
        <v>0</v>
      </c>
      <c r="M1925" s="53">
        <v>1</v>
      </c>
      <c r="N1925" s="53">
        <v>0</v>
      </c>
      <c r="O1925" s="53">
        <v>0</v>
      </c>
      <c r="P1925" s="53">
        <v>0</v>
      </c>
      <c r="Q1925" s="53">
        <v>0</v>
      </c>
      <c r="R1925" s="53">
        <v>0</v>
      </c>
      <c r="S1925" s="53">
        <v>0</v>
      </c>
      <c r="T1925" s="11">
        <f>SUM(C1925:S1925)</f>
        <v>4</v>
      </c>
    </row>
    <row r="1926" spans="1:20" ht="18" customHeight="1">
      <c r="A1926" s="105"/>
      <c r="B1926" s="52" t="s">
        <v>24</v>
      </c>
      <c r="C1926" s="53">
        <v>0</v>
      </c>
      <c r="D1926" s="53">
        <v>0</v>
      </c>
      <c r="E1926" s="53">
        <v>0</v>
      </c>
      <c r="F1926" s="53">
        <v>2</v>
      </c>
      <c r="G1926" s="53">
        <v>0</v>
      </c>
      <c r="H1926" s="53">
        <v>0</v>
      </c>
      <c r="I1926" s="53">
        <v>0</v>
      </c>
      <c r="J1926" s="53">
        <v>1</v>
      </c>
      <c r="K1926" s="53">
        <v>0</v>
      </c>
      <c r="L1926" s="53">
        <v>0</v>
      </c>
      <c r="M1926" s="53">
        <v>1</v>
      </c>
      <c r="N1926" s="53">
        <v>0</v>
      </c>
      <c r="O1926" s="53">
        <v>0</v>
      </c>
      <c r="P1926" s="53">
        <v>0</v>
      </c>
      <c r="Q1926" s="53">
        <v>0</v>
      </c>
      <c r="R1926" s="53">
        <v>0</v>
      </c>
      <c r="S1926" s="53">
        <v>0</v>
      </c>
      <c r="T1926" s="11">
        <f>SUM(C1926:S1926)</f>
        <v>4</v>
      </c>
    </row>
    <row r="1927" spans="1:20" ht="18" customHeight="1">
      <c r="A1927" s="105"/>
      <c r="B1927" s="52" t="s">
        <v>25</v>
      </c>
      <c r="C1927" s="53">
        <v>0</v>
      </c>
      <c r="D1927" s="53">
        <v>0</v>
      </c>
      <c r="E1927" s="53">
        <v>0</v>
      </c>
      <c r="F1927" s="53">
        <v>0</v>
      </c>
      <c r="G1927" s="53">
        <v>0</v>
      </c>
      <c r="H1927" s="53">
        <v>0</v>
      </c>
      <c r="I1927" s="53">
        <v>0</v>
      </c>
      <c r="J1927" s="53">
        <v>0</v>
      </c>
      <c r="K1927" s="53">
        <v>0</v>
      </c>
      <c r="L1927" s="53">
        <v>0</v>
      </c>
      <c r="M1927" s="53">
        <v>0</v>
      </c>
      <c r="N1927" s="53">
        <v>0</v>
      </c>
      <c r="O1927" s="53">
        <v>0</v>
      </c>
      <c r="P1927" s="53">
        <v>0</v>
      </c>
      <c r="Q1927" s="53">
        <v>0</v>
      </c>
      <c r="R1927" s="53">
        <v>0</v>
      </c>
      <c r="S1927" s="53">
        <v>0</v>
      </c>
      <c r="T1927" s="11">
        <f>SUM(C1927:S1927)</f>
        <v>0</v>
      </c>
    </row>
    <row r="1928" spans="1:20" ht="18" customHeight="1">
      <c r="A1928" s="105"/>
      <c r="B1928" s="52" t="s">
        <v>26</v>
      </c>
      <c r="C1928" s="36" t="str">
        <f t="shared" ref="C1928:T1928" si="674">IF(C1926+C1927&gt;0, C1927/(C1926+C1927), "-")</f>
        <v>-</v>
      </c>
      <c r="D1928" s="36" t="str">
        <f t="shared" si="674"/>
        <v>-</v>
      </c>
      <c r="E1928" s="36" t="str">
        <f t="shared" si="674"/>
        <v>-</v>
      </c>
      <c r="F1928" s="36">
        <f t="shared" si="674"/>
        <v>0</v>
      </c>
      <c r="G1928" s="36" t="str">
        <f t="shared" si="674"/>
        <v>-</v>
      </c>
      <c r="H1928" s="36" t="str">
        <f t="shared" si="674"/>
        <v>-</v>
      </c>
      <c r="I1928" s="36" t="str">
        <f t="shared" si="674"/>
        <v>-</v>
      </c>
      <c r="J1928" s="36">
        <f t="shared" si="674"/>
        <v>0</v>
      </c>
      <c r="K1928" s="36" t="str">
        <f t="shared" si="674"/>
        <v>-</v>
      </c>
      <c r="L1928" s="36" t="str">
        <f t="shared" si="674"/>
        <v>-</v>
      </c>
      <c r="M1928" s="36">
        <f t="shared" si="674"/>
        <v>0</v>
      </c>
      <c r="N1928" s="36" t="str">
        <f t="shared" si="674"/>
        <v>-</v>
      </c>
      <c r="O1928" s="36" t="str">
        <f t="shared" si="674"/>
        <v>-</v>
      </c>
      <c r="P1928" s="36" t="str">
        <f t="shared" si="674"/>
        <v>-</v>
      </c>
      <c r="Q1928" s="36" t="str">
        <f t="shared" si="674"/>
        <v>-</v>
      </c>
      <c r="R1928" s="36" t="str">
        <f t="shared" si="674"/>
        <v>-</v>
      </c>
      <c r="S1928" s="36" t="str">
        <f t="shared" si="674"/>
        <v>-</v>
      </c>
      <c r="T1928" s="40">
        <f t="shared" si="674"/>
        <v>0</v>
      </c>
    </row>
    <row r="1929" spans="1:20" ht="18" customHeight="1">
      <c r="A1929" s="105"/>
      <c r="B1929" s="52" t="s">
        <v>22</v>
      </c>
      <c r="C1929" s="53">
        <v>0</v>
      </c>
      <c r="D1929" s="53">
        <v>0</v>
      </c>
      <c r="E1929" s="53">
        <v>0</v>
      </c>
      <c r="F1929" s="53">
        <v>2</v>
      </c>
      <c r="G1929" s="53">
        <v>0</v>
      </c>
      <c r="H1929" s="53">
        <v>0</v>
      </c>
      <c r="I1929" s="53">
        <v>0</v>
      </c>
      <c r="J1929" s="53">
        <v>1</v>
      </c>
      <c r="K1929" s="53">
        <v>0</v>
      </c>
      <c r="L1929" s="53">
        <v>0</v>
      </c>
      <c r="M1929" s="53">
        <v>1</v>
      </c>
      <c r="N1929" s="53">
        <v>0</v>
      </c>
      <c r="O1929" s="53">
        <v>0</v>
      </c>
      <c r="P1929" s="53">
        <v>0</v>
      </c>
      <c r="Q1929" s="53">
        <v>0</v>
      </c>
      <c r="R1929" s="53">
        <v>0</v>
      </c>
      <c r="S1929" s="53">
        <v>0</v>
      </c>
      <c r="T1929" s="11">
        <f>SUM(C1929:S1929)</f>
        <v>4</v>
      </c>
    </row>
    <row r="1930" spans="1:20" ht="18" customHeight="1">
      <c r="A1930" s="105"/>
      <c r="B1930" s="52" t="s">
        <v>23</v>
      </c>
      <c r="C1930" s="37" t="str">
        <f>IF(C1929&gt;0,(C1924+C1925)/C1929, "-")</f>
        <v>-</v>
      </c>
      <c r="D1930" s="37" t="str">
        <f t="shared" ref="D1930:S1930" si="675">IF(D1929&gt;0,(D1924+D1925)/D1929, "-")</f>
        <v>-</v>
      </c>
      <c r="E1930" s="37" t="str">
        <f t="shared" si="675"/>
        <v>-</v>
      </c>
      <c r="F1930" s="37">
        <f t="shared" si="675"/>
        <v>1</v>
      </c>
      <c r="G1930" s="37" t="str">
        <f t="shared" si="675"/>
        <v>-</v>
      </c>
      <c r="H1930" s="37" t="str">
        <f t="shared" si="675"/>
        <v>-</v>
      </c>
      <c r="I1930" s="37" t="str">
        <f t="shared" si="675"/>
        <v>-</v>
      </c>
      <c r="J1930" s="37">
        <f t="shared" si="675"/>
        <v>1</v>
      </c>
      <c r="K1930" s="37" t="str">
        <f t="shared" si="675"/>
        <v>-</v>
      </c>
      <c r="L1930" s="37" t="str">
        <f t="shared" si="675"/>
        <v>-</v>
      </c>
      <c r="M1930" s="37">
        <f t="shared" si="675"/>
        <v>1</v>
      </c>
      <c r="N1930" s="37" t="str">
        <f t="shared" si="675"/>
        <v>-</v>
      </c>
      <c r="O1930" s="37" t="str">
        <f t="shared" si="675"/>
        <v>-</v>
      </c>
      <c r="P1930" s="37" t="str">
        <f t="shared" si="675"/>
        <v>-</v>
      </c>
      <c r="Q1930" s="37" t="str">
        <f t="shared" si="675"/>
        <v>-</v>
      </c>
      <c r="R1930" s="37" t="str">
        <f t="shared" si="675"/>
        <v>-</v>
      </c>
      <c r="S1930" s="37" t="str">
        <f t="shared" si="675"/>
        <v>-</v>
      </c>
      <c r="T1930" s="44">
        <f>IF(T1929&gt;0,(T1924+T1925)/T1929, "-")</f>
        <v>1</v>
      </c>
    </row>
    <row r="1931" spans="1:20" ht="18" customHeight="1">
      <c r="A1931" s="106"/>
      <c r="B1931" s="52" t="s">
        <v>44</v>
      </c>
      <c r="C1931" s="57" t="s">
        <v>43</v>
      </c>
      <c r="D1931" s="57" t="s">
        <v>43</v>
      </c>
      <c r="E1931" s="57" t="s">
        <v>43</v>
      </c>
      <c r="F1931" s="58">
        <v>0</v>
      </c>
      <c r="G1931" s="57" t="s">
        <v>43</v>
      </c>
      <c r="H1931" s="57" t="s">
        <v>43</v>
      </c>
      <c r="I1931" s="57" t="s">
        <v>43</v>
      </c>
      <c r="J1931" s="58">
        <v>1</v>
      </c>
      <c r="K1931" s="57" t="s">
        <v>43</v>
      </c>
      <c r="L1931" s="57" t="s">
        <v>43</v>
      </c>
      <c r="M1931" s="58">
        <v>0</v>
      </c>
      <c r="N1931" s="57" t="s">
        <v>43</v>
      </c>
      <c r="O1931" s="57" t="s">
        <v>43</v>
      </c>
      <c r="P1931" s="57" t="s">
        <v>43</v>
      </c>
      <c r="Q1931" s="57" t="s">
        <v>43</v>
      </c>
      <c r="R1931" s="57" t="s">
        <v>43</v>
      </c>
      <c r="S1931" s="57" t="s">
        <v>43</v>
      </c>
      <c r="T1931" s="59">
        <v>0.25</v>
      </c>
    </row>
    <row r="1932" spans="1:20" ht="18" customHeight="1">
      <c r="A1932" s="104">
        <v>44875</v>
      </c>
      <c r="B1932" s="50" t="s">
        <v>20</v>
      </c>
      <c r="C1932" s="51">
        <v>0</v>
      </c>
      <c r="D1932" s="51">
        <v>0</v>
      </c>
      <c r="E1932" s="51">
        <v>0</v>
      </c>
      <c r="F1932" s="51">
        <v>0</v>
      </c>
      <c r="G1932" s="51">
        <v>0</v>
      </c>
      <c r="H1932" s="51">
        <v>0</v>
      </c>
      <c r="I1932" s="51">
        <v>0</v>
      </c>
      <c r="J1932" s="51">
        <v>0</v>
      </c>
      <c r="K1932" s="51">
        <v>0</v>
      </c>
      <c r="L1932" s="51">
        <v>0</v>
      </c>
      <c r="M1932" s="51">
        <v>0</v>
      </c>
      <c r="N1932" s="51">
        <v>0</v>
      </c>
      <c r="O1932" s="51">
        <v>0</v>
      </c>
      <c r="P1932" s="51">
        <v>0</v>
      </c>
      <c r="Q1932" s="51">
        <v>0</v>
      </c>
      <c r="R1932" s="51">
        <v>0</v>
      </c>
      <c r="S1932" s="51">
        <v>0</v>
      </c>
      <c r="T1932" s="11">
        <f>SUM(C1932:S1932)</f>
        <v>0</v>
      </c>
    </row>
    <row r="1933" spans="1:20" ht="18" customHeight="1">
      <c r="A1933" s="105"/>
      <c r="B1933" s="52" t="s">
        <v>21</v>
      </c>
      <c r="C1933" s="53">
        <v>0</v>
      </c>
      <c r="D1933" s="53">
        <v>0</v>
      </c>
      <c r="E1933" s="53">
        <v>0</v>
      </c>
      <c r="F1933" s="53">
        <v>0</v>
      </c>
      <c r="G1933" s="53">
        <v>0</v>
      </c>
      <c r="H1933" s="53">
        <v>0</v>
      </c>
      <c r="I1933" s="53">
        <v>1</v>
      </c>
      <c r="J1933" s="53">
        <v>0</v>
      </c>
      <c r="K1933" s="53">
        <v>0</v>
      </c>
      <c r="L1933" s="53">
        <v>0</v>
      </c>
      <c r="M1933" s="53">
        <v>3</v>
      </c>
      <c r="N1933" s="53">
        <v>0</v>
      </c>
      <c r="O1933" s="53">
        <v>0</v>
      </c>
      <c r="P1933" s="53">
        <v>0</v>
      </c>
      <c r="Q1933" s="53">
        <v>0</v>
      </c>
      <c r="R1933" s="53">
        <v>0</v>
      </c>
      <c r="S1933" s="53">
        <v>0</v>
      </c>
      <c r="T1933" s="11">
        <f>SUM(C1933:S1933)</f>
        <v>4</v>
      </c>
    </row>
    <row r="1934" spans="1:20" ht="18" customHeight="1">
      <c r="A1934" s="105"/>
      <c r="B1934" s="52" t="s">
        <v>24</v>
      </c>
      <c r="C1934" s="53">
        <v>0</v>
      </c>
      <c r="D1934" s="53">
        <v>0</v>
      </c>
      <c r="E1934" s="53">
        <v>0</v>
      </c>
      <c r="F1934" s="53">
        <v>0</v>
      </c>
      <c r="G1934" s="53">
        <v>0</v>
      </c>
      <c r="H1934" s="53">
        <v>0</v>
      </c>
      <c r="I1934" s="53">
        <v>1</v>
      </c>
      <c r="J1934" s="53">
        <v>0</v>
      </c>
      <c r="K1934" s="53">
        <v>0</v>
      </c>
      <c r="L1934" s="53">
        <v>0</v>
      </c>
      <c r="M1934" s="53">
        <v>3</v>
      </c>
      <c r="N1934" s="53">
        <v>0</v>
      </c>
      <c r="O1934" s="53">
        <v>0</v>
      </c>
      <c r="P1934" s="53">
        <v>0</v>
      </c>
      <c r="Q1934" s="53">
        <v>0</v>
      </c>
      <c r="R1934" s="53">
        <v>0</v>
      </c>
      <c r="S1934" s="53">
        <v>0</v>
      </c>
      <c r="T1934" s="11">
        <f>SUM(C1934:S1934)</f>
        <v>4</v>
      </c>
    </row>
    <row r="1935" spans="1:20" ht="18" customHeight="1">
      <c r="A1935" s="105"/>
      <c r="B1935" s="52" t="s">
        <v>25</v>
      </c>
      <c r="C1935" s="53">
        <v>0</v>
      </c>
      <c r="D1935" s="53">
        <v>0</v>
      </c>
      <c r="E1935" s="53">
        <v>0</v>
      </c>
      <c r="F1935" s="53">
        <v>0</v>
      </c>
      <c r="G1935" s="53">
        <v>0</v>
      </c>
      <c r="H1935" s="53">
        <v>0</v>
      </c>
      <c r="I1935" s="53">
        <v>0</v>
      </c>
      <c r="J1935" s="53">
        <v>0</v>
      </c>
      <c r="K1935" s="53">
        <v>0</v>
      </c>
      <c r="L1935" s="53">
        <v>0</v>
      </c>
      <c r="M1935" s="53">
        <v>0</v>
      </c>
      <c r="N1935" s="53">
        <v>0</v>
      </c>
      <c r="O1935" s="53">
        <v>0</v>
      </c>
      <c r="P1935" s="53">
        <v>0</v>
      </c>
      <c r="Q1935" s="53">
        <v>0</v>
      </c>
      <c r="R1935" s="53">
        <v>0</v>
      </c>
      <c r="S1935" s="53">
        <v>0</v>
      </c>
      <c r="T1935" s="11">
        <f>SUM(C1935:S1935)</f>
        <v>0</v>
      </c>
    </row>
    <row r="1936" spans="1:20" ht="18" customHeight="1">
      <c r="A1936" s="105"/>
      <c r="B1936" s="52" t="s">
        <v>26</v>
      </c>
      <c r="C1936" s="36" t="str">
        <f t="shared" ref="C1936:T1936" si="676">IF(C1934+C1935&gt;0, C1935/(C1934+C1935), "-")</f>
        <v>-</v>
      </c>
      <c r="D1936" s="36" t="str">
        <f t="shared" si="676"/>
        <v>-</v>
      </c>
      <c r="E1936" s="36" t="str">
        <f t="shared" si="676"/>
        <v>-</v>
      </c>
      <c r="F1936" s="36" t="str">
        <f t="shared" si="676"/>
        <v>-</v>
      </c>
      <c r="G1936" s="36" t="str">
        <f t="shared" si="676"/>
        <v>-</v>
      </c>
      <c r="H1936" s="36" t="str">
        <f t="shared" si="676"/>
        <v>-</v>
      </c>
      <c r="I1936" s="36">
        <f t="shared" si="676"/>
        <v>0</v>
      </c>
      <c r="J1936" s="36" t="str">
        <f t="shared" si="676"/>
        <v>-</v>
      </c>
      <c r="K1936" s="36" t="str">
        <f t="shared" si="676"/>
        <v>-</v>
      </c>
      <c r="L1936" s="36" t="str">
        <f t="shared" si="676"/>
        <v>-</v>
      </c>
      <c r="M1936" s="36">
        <f t="shared" si="676"/>
        <v>0</v>
      </c>
      <c r="N1936" s="36" t="str">
        <f t="shared" si="676"/>
        <v>-</v>
      </c>
      <c r="O1936" s="36" t="str">
        <f t="shared" si="676"/>
        <v>-</v>
      </c>
      <c r="P1936" s="36" t="str">
        <f t="shared" si="676"/>
        <v>-</v>
      </c>
      <c r="Q1936" s="36" t="str">
        <f t="shared" si="676"/>
        <v>-</v>
      </c>
      <c r="R1936" s="36" t="str">
        <f t="shared" si="676"/>
        <v>-</v>
      </c>
      <c r="S1936" s="36" t="str">
        <f t="shared" si="676"/>
        <v>-</v>
      </c>
      <c r="T1936" s="40">
        <f t="shared" si="676"/>
        <v>0</v>
      </c>
    </row>
    <row r="1937" spans="1:20" ht="18" customHeight="1">
      <c r="A1937" s="105"/>
      <c r="B1937" s="52" t="s">
        <v>22</v>
      </c>
      <c r="C1937" s="53">
        <v>0</v>
      </c>
      <c r="D1937" s="53">
        <v>0</v>
      </c>
      <c r="E1937" s="53">
        <v>0</v>
      </c>
      <c r="F1937" s="53">
        <v>0</v>
      </c>
      <c r="G1937" s="53">
        <v>0</v>
      </c>
      <c r="H1937" s="53">
        <v>0</v>
      </c>
      <c r="I1937" s="53">
        <v>1</v>
      </c>
      <c r="J1937" s="53">
        <v>0</v>
      </c>
      <c r="K1937" s="53">
        <v>0</v>
      </c>
      <c r="L1937" s="53">
        <v>0</v>
      </c>
      <c r="M1937" s="53">
        <v>1</v>
      </c>
      <c r="N1937" s="53">
        <v>0</v>
      </c>
      <c r="O1937" s="53">
        <v>0</v>
      </c>
      <c r="P1937" s="53">
        <v>0</v>
      </c>
      <c r="Q1937" s="53">
        <v>0</v>
      </c>
      <c r="R1937" s="53">
        <v>0</v>
      </c>
      <c r="S1937" s="53">
        <v>0</v>
      </c>
      <c r="T1937" s="11">
        <f>SUM(C1937:S1937)</f>
        <v>2</v>
      </c>
    </row>
    <row r="1938" spans="1:20" ht="18" customHeight="1">
      <c r="A1938" s="105"/>
      <c r="B1938" s="52" t="s">
        <v>23</v>
      </c>
      <c r="C1938" s="37" t="str">
        <f>IF(C1937&gt;0,(C1932+C1933)/C1937, "-")</f>
        <v>-</v>
      </c>
      <c r="D1938" s="37" t="str">
        <f t="shared" ref="D1938:S1938" si="677">IF(D1937&gt;0,(D1932+D1933)/D1937, "-")</f>
        <v>-</v>
      </c>
      <c r="E1938" s="37" t="str">
        <f t="shared" si="677"/>
        <v>-</v>
      </c>
      <c r="F1938" s="37" t="str">
        <f t="shared" si="677"/>
        <v>-</v>
      </c>
      <c r="G1938" s="37" t="str">
        <f t="shared" si="677"/>
        <v>-</v>
      </c>
      <c r="H1938" s="37" t="str">
        <f t="shared" si="677"/>
        <v>-</v>
      </c>
      <c r="I1938" s="37">
        <f t="shared" si="677"/>
        <v>1</v>
      </c>
      <c r="J1938" s="37" t="str">
        <f t="shared" si="677"/>
        <v>-</v>
      </c>
      <c r="K1938" s="37" t="str">
        <f t="shared" si="677"/>
        <v>-</v>
      </c>
      <c r="L1938" s="37" t="str">
        <f t="shared" si="677"/>
        <v>-</v>
      </c>
      <c r="M1938" s="37">
        <f t="shared" si="677"/>
        <v>3</v>
      </c>
      <c r="N1938" s="37" t="str">
        <f t="shared" si="677"/>
        <v>-</v>
      </c>
      <c r="O1938" s="37" t="str">
        <f t="shared" si="677"/>
        <v>-</v>
      </c>
      <c r="P1938" s="37" t="str">
        <f t="shared" si="677"/>
        <v>-</v>
      </c>
      <c r="Q1938" s="37" t="str">
        <f t="shared" si="677"/>
        <v>-</v>
      </c>
      <c r="R1938" s="37" t="str">
        <f t="shared" si="677"/>
        <v>-</v>
      </c>
      <c r="S1938" s="37" t="str">
        <f t="shared" si="677"/>
        <v>-</v>
      </c>
      <c r="T1938" s="44">
        <f>IF(T1937&gt;0,(T1932+T1933)/T1937, "-")</f>
        <v>2</v>
      </c>
    </row>
    <row r="1939" spans="1:20" ht="18" customHeight="1">
      <c r="A1939" s="106"/>
      <c r="B1939" s="52" t="s">
        <v>44</v>
      </c>
      <c r="C1939" s="57" t="s">
        <v>43</v>
      </c>
      <c r="D1939" s="57" t="s">
        <v>43</v>
      </c>
      <c r="E1939" s="57" t="s">
        <v>43</v>
      </c>
      <c r="F1939" s="57" t="s">
        <v>43</v>
      </c>
      <c r="G1939" s="57" t="s">
        <v>43</v>
      </c>
      <c r="H1939" s="57" t="s">
        <v>43</v>
      </c>
      <c r="I1939" s="58">
        <v>1</v>
      </c>
      <c r="J1939" s="57" t="s">
        <v>43</v>
      </c>
      <c r="K1939" s="57" t="s">
        <v>43</v>
      </c>
      <c r="L1939" s="57" t="s">
        <v>43</v>
      </c>
      <c r="M1939" s="58">
        <v>0</v>
      </c>
      <c r="N1939" s="57" t="s">
        <v>43</v>
      </c>
      <c r="O1939" s="57" t="s">
        <v>43</v>
      </c>
      <c r="P1939" s="57" t="s">
        <v>43</v>
      </c>
      <c r="Q1939" s="57" t="s">
        <v>43</v>
      </c>
      <c r="R1939" s="57" t="s">
        <v>43</v>
      </c>
      <c r="S1939" s="57" t="s">
        <v>43</v>
      </c>
      <c r="T1939" s="59">
        <v>0.5</v>
      </c>
    </row>
    <row r="1940" spans="1:20" ht="18" customHeight="1">
      <c r="A1940" s="104">
        <v>44876</v>
      </c>
      <c r="B1940" s="50" t="s">
        <v>20</v>
      </c>
      <c r="C1940" s="51">
        <v>0</v>
      </c>
      <c r="D1940" s="51">
        <v>0</v>
      </c>
      <c r="E1940" s="51">
        <v>0</v>
      </c>
      <c r="F1940" s="51">
        <v>0</v>
      </c>
      <c r="G1940" s="51">
        <v>0</v>
      </c>
      <c r="H1940" s="51">
        <v>0</v>
      </c>
      <c r="I1940" s="51">
        <v>0</v>
      </c>
      <c r="J1940" s="51">
        <v>0</v>
      </c>
      <c r="K1940" s="51">
        <v>0</v>
      </c>
      <c r="L1940" s="51">
        <v>0</v>
      </c>
      <c r="M1940" s="51">
        <v>0</v>
      </c>
      <c r="N1940" s="51">
        <v>0</v>
      </c>
      <c r="O1940" s="51">
        <v>0</v>
      </c>
      <c r="P1940" s="51">
        <v>0</v>
      </c>
      <c r="Q1940" s="51">
        <v>0</v>
      </c>
      <c r="R1940" s="51">
        <v>0</v>
      </c>
      <c r="S1940" s="51">
        <v>0</v>
      </c>
      <c r="T1940" s="11">
        <f>SUM(C1940:S1940)</f>
        <v>0</v>
      </c>
    </row>
    <row r="1941" spans="1:20" ht="18" customHeight="1">
      <c r="A1941" s="105"/>
      <c r="B1941" s="52" t="s">
        <v>21</v>
      </c>
      <c r="C1941" s="53">
        <v>0</v>
      </c>
      <c r="D1941" s="53">
        <v>0</v>
      </c>
      <c r="E1941" s="53">
        <v>0</v>
      </c>
      <c r="F1941" s="53">
        <v>2</v>
      </c>
      <c r="G1941" s="53">
        <v>1</v>
      </c>
      <c r="H1941" s="53">
        <v>0</v>
      </c>
      <c r="I1941" s="53">
        <v>1</v>
      </c>
      <c r="J1941" s="53">
        <v>0</v>
      </c>
      <c r="K1941" s="53">
        <v>1</v>
      </c>
      <c r="L1941" s="53">
        <v>0</v>
      </c>
      <c r="M1941" s="53">
        <v>3</v>
      </c>
      <c r="N1941" s="53">
        <v>0</v>
      </c>
      <c r="O1941" s="53">
        <v>1</v>
      </c>
      <c r="P1941" s="53">
        <v>0</v>
      </c>
      <c r="Q1941" s="53">
        <v>0</v>
      </c>
      <c r="R1941" s="53">
        <v>0</v>
      </c>
      <c r="S1941" s="53">
        <v>0</v>
      </c>
      <c r="T1941" s="11">
        <f>SUM(C1941:S1941)</f>
        <v>9</v>
      </c>
    </row>
    <row r="1942" spans="1:20" ht="18" customHeight="1">
      <c r="A1942" s="105"/>
      <c r="B1942" s="52" t="s">
        <v>24</v>
      </c>
      <c r="C1942" s="53">
        <v>0</v>
      </c>
      <c r="D1942" s="53">
        <v>0</v>
      </c>
      <c r="E1942" s="53">
        <v>0</v>
      </c>
      <c r="F1942" s="53">
        <v>2</v>
      </c>
      <c r="G1942" s="53">
        <v>1</v>
      </c>
      <c r="H1942" s="53">
        <v>0</v>
      </c>
      <c r="I1942" s="53">
        <v>1</v>
      </c>
      <c r="J1942" s="53">
        <v>0</v>
      </c>
      <c r="K1942" s="53">
        <v>1</v>
      </c>
      <c r="L1942" s="53">
        <v>0</v>
      </c>
      <c r="M1942" s="53">
        <v>3</v>
      </c>
      <c r="N1942" s="53">
        <v>0</v>
      </c>
      <c r="O1942" s="53">
        <v>0</v>
      </c>
      <c r="P1942" s="53">
        <v>0</v>
      </c>
      <c r="Q1942" s="53">
        <v>0</v>
      </c>
      <c r="R1942" s="53">
        <v>0</v>
      </c>
      <c r="S1942" s="53">
        <v>0</v>
      </c>
      <c r="T1942" s="11">
        <f>SUM(C1942:S1942)</f>
        <v>8</v>
      </c>
    </row>
    <row r="1943" spans="1:20" ht="18" customHeight="1">
      <c r="A1943" s="105"/>
      <c r="B1943" s="52" t="s">
        <v>25</v>
      </c>
      <c r="C1943" s="53">
        <v>0</v>
      </c>
      <c r="D1943" s="53">
        <v>0</v>
      </c>
      <c r="E1943" s="53">
        <v>0</v>
      </c>
      <c r="F1943" s="53">
        <v>0</v>
      </c>
      <c r="G1943" s="53">
        <v>0</v>
      </c>
      <c r="H1943" s="53">
        <v>0</v>
      </c>
      <c r="I1943" s="53">
        <v>0</v>
      </c>
      <c r="J1943" s="53">
        <v>0</v>
      </c>
      <c r="K1943" s="53">
        <v>0</v>
      </c>
      <c r="L1943" s="53">
        <v>0</v>
      </c>
      <c r="M1943" s="53">
        <v>0</v>
      </c>
      <c r="N1943" s="53">
        <v>0</v>
      </c>
      <c r="O1943" s="53">
        <v>1</v>
      </c>
      <c r="P1943" s="53">
        <v>0</v>
      </c>
      <c r="Q1943" s="53">
        <v>0</v>
      </c>
      <c r="R1943" s="53">
        <v>0</v>
      </c>
      <c r="S1943" s="53">
        <v>0</v>
      </c>
      <c r="T1943" s="11">
        <f>SUM(C1943:S1943)</f>
        <v>1</v>
      </c>
    </row>
    <row r="1944" spans="1:20" ht="18" customHeight="1">
      <c r="A1944" s="105"/>
      <c r="B1944" s="52" t="s">
        <v>26</v>
      </c>
      <c r="C1944" s="36" t="str">
        <f t="shared" ref="C1944:T1944" si="678">IF(C1942+C1943&gt;0, C1943/(C1942+C1943), "-")</f>
        <v>-</v>
      </c>
      <c r="D1944" s="36" t="str">
        <f t="shared" si="678"/>
        <v>-</v>
      </c>
      <c r="E1944" s="36" t="str">
        <f t="shared" si="678"/>
        <v>-</v>
      </c>
      <c r="F1944" s="36">
        <f t="shared" si="678"/>
        <v>0</v>
      </c>
      <c r="G1944" s="36">
        <f t="shared" si="678"/>
        <v>0</v>
      </c>
      <c r="H1944" s="36" t="str">
        <f t="shared" si="678"/>
        <v>-</v>
      </c>
      <c r="I1944" s="36">
        <f t="shared" si="678"/>
        <v>0</v>
      </c>
      <c r="J1944" s="36" t="str">
        <f t="shared" si="678"/>
        <v>-</v>
      </c>
      <c r="K1944" s="36">
        <f t="shared" si="678"/>
        <v>0</v>
      </c>
      <c r="L1944" s="36" t="str">
        <f t="shared" si="678"/>
        <v>-</v>
      </c>
      <c r="M1944" s="36">
        <f t="shared" si="678"/>
        <v>0</v>
      </c>
      <c r="N1944" s="36" t="str">
        <f t="shared" si="678"/>
        <v>-</v>
      </c>
      <c r="O1944" s="36">
        <f t="shared" si="678"/>
        <v>1</v>
      </c>
      <c r="P1944" s="36" t="str">
        <f t="shared" si="678"/>
        <v>-</v>
      </c>
      <c r="Q1944" s="36" t="str">
        <f t="shared" si="678"/>
        <v>-</v>
      </c>
      <c r="R1944" s="36" t="str">
        <f t="shared" si="678"/>
        <v>-</v>
      </c>
      <c r="S1944" s="36" t="str">
        <f t="shared" si="678"/>
        <v>-</v>
      </c>
      <c r="T1944" s="40">
        <f t="shared" si="678"/>
        <v>0.1111111111111111</v>
      </c>
    </row>
    <row r="1945" spans="1:20" ht="18" customHeight="1">
      <c r="A1945" s="105"/>
      <c r="B1945" s="52" t="s">
        <v>22</v>
      </c>
      <c r="C1945" s="53">
        <v>0</v>
      </c>
      <c r="D1945" s="53">
        <v>0</v>
      </c>
      <c r="E1945" s="53">
        <v>0</v>
      </c>
      <c r="F1945" s="53">
        <v>2</v>
      </c>
      <c r="G1945" s="53">
        <v>1</v>
      </c>
      <c r="H1945" s="53">
        <v>0</v>
      </c>
      <c r="I1945" s="53">
        <v>1</v>
      </c>
      <c r="J1945" s="53">
        <v>0</v>
      </c>
      <c r="K1945" s="53">
        <v>1</v>
      </c>
      <c r="L1945" s="53">
        <v>0</v>
      </c>
      <c r="M1945" s="53">
        <v>2</v>
      </c>
      <c r="N1945" s="53">
        <v>0</v>
      </c>
      <c r="O1945" s="53">
        <v>1</v>
      </c>
      <c r="P1945" s="53">
        <v>0</v>
      </c>
      <c r="Q1945" s="53">
        <v>0</v>
      </c>
      <c r="R1945" s="53">
        <v>0</v>
      </c>
      <c r="S1945" s="53">
        <v>0</v>
      </c>
      <c r="T1945" s="11">
        <f>SUM(C1945:S1945)</f>
        <v>8</v>
      </c>
    </row>
    <row r="1946" spans="1:20" ht="18" customHeight="1">
      <c r="A1946" s="105"/>
      <c r="B1946" s="52" t="s">
        <v>23</v>
      </c>
      <c r="C1946" s="37" t="str">
        <f>IF(C1945&gt;0,(C1940+C1941)/C1945, "-")</f>
        <v>-</v>
      </c>
      <c r="D1946" s="37" t="str">
        <f t="shared" ref="D1946:S1946" si="679">IF(D1945&gt;0,(D1940+D1941)/D1945, "-")</f>
        <v>-</v>
      </c>
      <c r="E1946" s="37" t="str">
        <f t="shared" si="679"/>
        <v>-</v>
      </c>
      <c r="F1946" s="37">
        <f t="shared" si="679"/>
        <v>1</v>
      </c>
      <c r="G1946" s="37">
        <f t="shared" si="679"/>
        <v>1</v>
      </c>
      <c r="H1946" s="37" t="str">
        <f t="shared" si="679"/>
        <v>-</v>
      </c>
      <c r="I1946" s="37">
        <f t="shared" si="679"/>
        <v>1</v>
      </c>
      <c r="J1946" s="37" t="str">
        <f t="shared" si="679"/>
        <v>-</v>
      </c>
      <c r="K1946" s="37">
        <f t="shared" si="679"/>
        <v>1</v>
      </c>
      <c r="L1946" s="37" t="str">
        <f t="shared" si="679"/>
        <v>-</v>
      </c>
      <c r="M1946" s="37">
        <f t="shared" si="679"/>
        <v>1.5</v>
      </c>
      <c r="N1946" s="37" t="str">
        <f t="shared" si="679"/>
        <v>-</v>
      </c>
      <c r="O1946" s="37">
        <f t="shared" si="679"/>
        <v>1</v>
      </c>
      <c r="P1946" s="37" t="str">
        <f t="shared" si="679"/>
        <v>-</v>
      </c>
      <c r="Q1946" s="37" t="str">
        <f t="shared" si="679"/>
        <v>-</v>
      </c>
      <c r="R1946" s="37" t="str">
        <f t="shared" si="679"/>
        <v>-</v>
      </c>
      <c r="S1946" s="37" t="str">
        <f t="shared" si="679"/>
        <v>-</v>
      </c>
      <c r="T1946" s="44">
        <f>IF(T1945&gt;0,(T1940+T1941)/T1945, "-")</f>
        <v>1.125</v>
      </c>
    </row>
    <row r="1947" spans="1:20" ht="18" customHeight="1">
      <c r="A1947" s="106"/>
      <c r="B1947" s="52" t="s">
        <v>44</v>
      </c>
      <c r="C1947" s="57" t="s">
        <v>43</v>
      </c>
      <c r="D1947" s="57" t="s">
        <v>43</v>
      </c>
      <c r="E1947" s="57" t="s">
        <v>43</v>
      </c>
      <c r="F1947" s="58">
        <v>0</v>
      </c>
      <c r="G1947" s="58">
        <v>1</v>
      </c>
      <c r="H1947" s="57" t="s">
        <v>43</v>
      </c>
      <c r="I1947" s="58">
        <v>0</v>
      </c>
      <c r="J1947" s="57" t="s">
        <v>43</v>
      </c>
      <c r="K1947" s="58">
        <v>0</v>
      </c>
      <c r="L1947" s="57" t="s">
        <v>43</v>
      </c>
      <c r="M1947" s="58">
        <v>0.5</v>
      </c>
      <c r="N1947" s="57" t="s">
        <v>43</v>
      </c>
      <c r="O1947" s="58">
        <v>0</v>
      </c>
      <c r="P1947" s="57" t="s">
        <v>43</v>
      </c>
      <c r="Q1947" s="57" t="s">
        <v>43</v>
      </c>
      <c r="R1947" s="57" t="s">
        <v>43</v>
      </c>
      <c r="S1947" s="57" t="s">
        <v>43</v>
      </c>
      <c r="T1947" s="59">
        <v>0.25</v>
      </c>
    </row>
    <row r="1948" spans="1:20" ht="18" customHeight="1">
      <c r="A1948" s="104">
        <v>44877</v>
      </c>
      <c r="B1948" s="50" t="s">
        <v>20</v>
      </c>
      <c r="C1948" s="51">
        <v>0</v>
      </c>
      <c r="D1948" s="51">
        <v>0</v>
      </c>
      <c r="E1948" s="51">
        <v>0</v>
      </c>
      <c r="F1948" s="51">
        <v>0</v>
      </c>
      <c r="G1948" s="51">
        <v>0</v>
      </c>
      <c r="H1948" s="51">
        <v>0</v>
      </c>
      <c r="I1948" s="51">
        <v>0</v>
      </c>
      <c r="J1948" s="51">
        <v>0</v>
      </c>
      <c r="K1948" s="51">
        <v>0</v>
      </c>
      <c r="L1948" s="51">
        <v>0</v>
      </c>
      <c r="M1948" s="51">
        <v>0</v>
      </c>
      <c r="N1948" s="51">
        <v>0</v>
      </c>
      <c r="O1948" s="51">
        <v>1</v>
      </c>
      <c r="P1948" s="51">
        <v>0</v>
      </c>
      <c r="Q1948" s="51">
        <v>0</v>
      </c>
      <c r="R1948" s="51">
        <v>0</v>
      </c>
      <c r="S1948" s="51">
        <v>0</v>
      </c>
      <c r="T1948" s="11">
        <f>SUM(C1948:S1948)</f>
        <v>1</v>
      </c>
    </row>
    <row r="1949" spans="1:20" ht="18" customHeight="1">
      <c r="A1949" s="105"/>
      <c r="B1949" s="52" t="s">
        <v>21</v>
      </c>
      <c r="C1949" s="53">
        <v>0</v>
      </c>
      <c r="D1949" s="53">
        <v>0</v>
      </c>
      <c r="E1949" s="53">
        <v>3</v>
      </c>
      <c r="F1949" s="53">
        <v>1</v>
      </c>
      <c r="G1949" s="53">
        <v>2</v>
      </c>
      <c r="H1949" s="53">
        <v>0</v>
      </c>
      <c r="I1949" s="53">
        <v>0</v>
      </c>
      <c r="J1949" s="53">
        <v>1</v>
      </c>
      <c r="K1949" s="53">
        <v>0</v>
      </c>
      <c r="L1949" s="53">
        <v>0</v>
      </c>
      <c r="M1949" s="53">
        <v>2</v>
      </c>
      <c r="N1949" s="53">
        <v>0</v>
      </c>
      <c r="O1949" s="53">
        <v>0</v>
      </c>
      <c r="P1949" s="53">
        <v>0</v>
      </c>
      <c r="Q1949" s="53">
        <v>0</v>
      </c>
      <c r="R1949" s="53">
        <v>0</v>
      </c>
      <c r="S1949" s="53">
        <v>0</v>
      </c>
      <c r="T1949" s="11">
        <f>SUM(C1949:S1949)</f>
        <v>9</v>
      </c>
    </row>
    <row r="1950" spans="1:20" ht="18" customHeight="1">
      <c r="A1950" s="105"/>
      <c r="B1950" s="52" t="s">
        <v>24</v>
      </c>
      <c r="C1950" s="53">
        <v>0</v>
      </c>
      <c r="D1950" s="53">
        <v>0</v>
      </c>
      <c r="E1950" s="53">
        <v>3</v>
      </c>
      <c r="F1950" s="53">
        <v>1</v>
      </c>
      <c r="G1950" s="53">
        <v>2</v>
      </c>
      <c r="H1950" s="53">
        <v>0</v>
      </c>
      <c r="I1950" s="53">
        <v>0</v>
      </c>
      <c r="J1950" s="53">
        <v>1</v>
      </c>
      <c r="K1950" s="53">
        <v>0</v>
      </c>
      <c r="L1950" s="53">
        <v>0</v>
      </c>
      <c r="M1950" s="53">
        <v>2</v>
      </c>
      <c r="N1950" s="53">
        <v>0</v>
      </c>
      <c r="O1950" s="53">
        <v>1</v>
      </c>
      <c r="P1950" s="53">
        <v>0</v>
      </c>
      <c r="Q1950" s="53">
        <v>0</v>
      </c>
      <c r="R1950" s="53">
        <v>0</v>
      </c>
      <c r="S1950" s="53">
        <v>0</v>
      </c>
      <c r="T1950" s="11">
        <f>SUM(C1950:S1950)</f>
        <v>10</v>
      </c>
    </row>
    <row r="1951" spans="1:20" ht="18" customHeight="1">
      <c r="A1951" s="105"/>
      <c r="B1951" s="52" t="s">
        <v>25</v>
      </c>
      <c r="C1951" s="53">
        <v>0</v>
      </c>
      <c r="D1951" s="53">
        <v>0</v>
      </c>
      <c r="E1951" s="53">
        <v>0</v>
      </c>
      <c r="F1951" s="53">
        <v>0</v>
      </c>
      <c r="G1951" s="53">
        <v>0</v>
      </c>
      <c r="H1951" s="53">
        <v>0</v>
      </c>
      <c r="I1951" s="53">
        <v>0</v>
      </c>
      <c r="J1951" s="53">
        <v>0</v>
      </c>
      <c r="K1951" s="53">
        <v>0</v>
      </c>
      <c r="L1951" s="53">
        <v>0</v>
      </c>
      <c r="M1951" s="53">
        <v>0</v>
      </c>
      <c r="N1951" s="53">
        <v>0</v>
      </c>
      <c r="O1951" s="53">
        <v>0</v>
      </c>
      <c r="P1951" s="53">
        <v>0</v>
      </c>
      <c r="Q1951" s="53">
        <v>0</v>
      </c>
      <c r="R1951" s="53">
        <v>0</v>
      </c>
      <c r="S1951" s="53">
        <v>0</v>
      </c>
      <c r="T1951" s="11">
        <f>SUM(C1951:S1951)</f>
        <v>0</v>
      </c>
    </row>
    <row r="1952" spans="1:20" ht="18" customHeight="1">
      <c r="A1952" s="105"/>
      <c r="B1952" s="52" t="s">
        <v>26</v>
      </c>
      <c r="C1952" s="36" t="str">
        <f t="shared" ref="C1952:T1952" si="680">IF(C1950+C1951&gt;0, C1951/(C1950+C1951), "-")</f>
        <v>-</v>
      </c>
      <c r="D1952" s="36" t="str">
        <f t="shared" si="680"/>
        <v>-</v>
      </c>
      <c r="E1952" s="36">
        <f t="shared" si="680"/>
        <v>0</v>
      </c>
      <c r="F1952" s="36">
        <f t="shared" ref="F1952:K1952" si="681">IF(F1950+F1951&gt;0, F1951/(F1950+F1951), "-")</f>
        <v>0</v>
      </c>
      <c r="G1952" s="36">
        <f t="shared" si="681"/>
        <v>0</v>
      </c>
      <c r="H1952" s="36" t="str">
        <f t="shared" si="681"/>
        <v>-</v>
      </c>
      <c r="I1952" s="36" t="str">
        <f t="shared" si="681"/>
        <v>-</v>
      </c>
      <c r="J1952" s="36">
        <f t="shared" si="681"/>
        <v>0</v>
      </c>
      <c r="K1952" s="36" t="str">
        <f t="shared" si="681"/>
        <v>-</v>
      </c>
      <c r="L1952" s="36" t="str">
        <f t="shared" si="680"/>
        <v>-</v>
      </c>
      <c r="M1952" s="36">
        <f t="shared" ref="M1952:O1952" si="682">IF(M1950+M1951&gt;0, M1951/(M1950+M1951), "-")</f>
        <v>0</v>
      </c>
      <c r="N1952" s="36" t="str">
        <f t="shared" si="682"/>
        <v>-</v>
      </c>
      <c r="O1952" s="36">
        <f t="shared" si="682"/>
        <v>0</v>
      </c>
      <c r="P1952" s="36" t="str">
        <f t="shared" si="680"/>
        <v>-</v>
      </c>
      <c r="Q1952" s="36" t="str">
        <f t="shared" si="680"/>
        <v>-</v>
      </c>
      <c r="R1952" s="36" t="str">
        <f t="shared" si="680"/>
        <v>-</v>
      </c>
      <c r="S1952" s="36" t="str">
        <f t="shared" si="680"/>
        <v>-</v>
      </c>
      <c r="T1952" s="40">
        <f t="shared" si="680"/>
        <v>0</v>
      </c>
    </row>
    <row r="1953" spans="1:22" ht="18" customHeight="1">
      <c r="A1953" s="105"/>
      <c r="B1953" s="52" t="s">
        <v>22</v>
      </c>
      <c r="C1953" s="53">
        <v>0</v>
      </c>
      <c r="D1953" s="53">
        <v>0</v>
      </c>
      <c r="E1953" s="53">
        <v>2</v>
      </c>
      <c r="F1953" s="53">
        <v>1</v>
      </c>
      <c r="G1953" s="53">
        <v>2</v>
      </c>
      <c r="H1953" s="53">
        <v>0</v>
      </c>
      <c r="I1953" s="53">
        <v>0</v>
      </c>
      <c r="J1953" s="53">
        <v>1</v>
      </c>
      <c r="K1953" s="53">
        <v>0</v>
      </c>
      <c r="L1953" s="53">
        <v>0</v>
      </c>
      <c r="M1953" s="53">
        <v>2</v>
      </c>
      <c r="N1953" s="53">
        <v>0</v>
      </c>
      <c r="O1953" s="53">
        <v>1</v>
      </c>
      <c r="P1953" s="53">
        <v>0</v>
      </c>
      <c r="Q1953" s="53">
        <v>0</v>
      </c>
      <c r="R1953" s="53">
        <v>0</v>
      </c>
      <c r="S1953" s="53">
        <v>0</v>
      </c>
      <c r="T1953" s="11">
        <f>SUM(C1953:S1953)</f>
        <v>9</v>
      </c>
    </row>
    <row r="1954" spans="1:22" ht="18" customHeight="1">
      <c r="A1954" s="105"/>
      <c r="B1954" s="52" t="s">
        <v>23</v>
      </c>
      <c r="C1954" s="37" t="str">
        <f>IF(C1953&gt;0,(C1948+C1949)/C1953, "-")</f>
        <v>-</v>
      </c>
      <c r="D1954" s="37" t="str">
        <f t="shared" ref="D1954:S1954" si="683">IF(D1953&gt;0,(D1948+D1949)/D1953, "-")</f>
        <v>-</v>
      </c>
      <c r="E1954" s="37">
        <f t="shared" si="683"/>
        <v>1.5</v>
      </c>
      <c r="F1954" s="37">
        <f>IF(F1953&gt;0,(F1948+F1949)/F1953, "-")</f>
        <v>1</v>
      </c>
      <c r="G1954" s="37">
        <f t="shared" ref="G1954:H1954" si="684">IF(G1953&gt;0,(G1948+G1949)/G1953, "-")</f>
        <v>1</v>
      </c>
      <c r="H1954" s="37" t="str">
        <f t="shared" si="684"/>
        <v>-</v>
      </c>
      <c r="I1954" s="37" t="str">
        <f>IF(I1953&gt;0,(I1948+I1949)/I1953, "-")</f>
        <v>-</v>
      </c>
      <c r="J1954" s="37">
        <f t="shared" ref="J1954:K1954" si="685">IF(J1953&gt;0,(J1948+J1949)/J1953, "-")</f>
        <v>1</v>
      </c>
      <c r="K1954" s="37" t="str">
        <f t="shared" si="685"/>
        <v>-</v>
      </c>
      <c r="L1954" s="37" t="str">
        <f t="shared" si="683"/>
        <v>-</v>
      </c>
      <c r="M1954" s="37">
        <f>IF(M1953&gt;0,(M1948+M1949)/M1953, "-")</f>
        <v>1</v>
      </c>
      <c r="N1954" s="37" t="str">
        <f t="shared" ref="N1954:O1954" si="686">IF(N1953&gt;0,(N1948+N1949)/N1953, "-")</f>
        <v>-</v>
      </c>
      <c r="O1954" s="37">
        <f t="shared" si="686"/>
        <v>1</v>
      </c>
      <c r="P1954" s="37" t="str">
        <f t="shared" si="683"/>
        <v>-</v>
      </c>
      <c r="Q1954" s="37" t="str">
        <f t="shared" si="683"/>
        <v>-</v>
      </c>
      <c r="R1954" s="37" t="str">
        <f t="shared" si="683"/>
        <v>-</v>
      </c>
      <c r="S1954" s="37" t="str">
        <f t="shared" si="683"/>
        <v>-</v>
      </c>
      <c r="T1954" s="44">
        <f>IF(T1953&gt;0,(T1948+T1949)/T1953, "-")</f>
        <v>1.1111111111111112</v>
      </c>
    </row>
    <row r="1955" spans="1:22" ht="18" customHeight="1">
      <c r="A1955" s="106"/>
      <c r="B1955" s="52" t="s">
        <v>44</v>
      </c>
      <c r="C1955" s="57" t="s">
        <v>43</v>
      </c>
      <c r="D1955" s="57" t="s">
        <v>43</v>
      </c>
      <c r="E1955" s="58">
        <v>0</v>
      </c>
      <c r="F1955" s="58">
        <v>0</v>
      </c>
      <c r="G1955" s="58">
        <v>0</v>
      </c>
      <c r="H1955" s="57" t="s">
        <v>43</v>
      </c>
      <c r="I1955" s="57" t="s">
        <v>43</v>
      </c>
      <c r="J1955" s="58">
        <v>0</v>
      </c>
      <c r="K1955" s="57" t="s">
        <v>43</v>
      </c>
      <c r="L1955" s="57" t="s">
        <v>43</v>
      </c>
      <c r="M1955" s="58">
        <v>0.5</v>
      </c>
      <c r="N1955" s="57" t="s">
        <v>43</v>
      </c>
      <c r="O1955" s="58">
        <v>1</v>
      </c>
      <c r="P1955" s="57" t="s">
        <v>43</v>
      </c>
      <c r="Q1955" s="57" t="s">
        <v>43</v>
      </c>
      <c r="R1955" s="57" t="s">
        <v>43</v>
      </c>
      <c r="S1955" s="57" t="s">
        <v>43</v>
      </c>
      <c r="T1955" s="59">
        <v>0.22220000000000001</v>
      </c>
    </row>
    <row r="1956" spans="1:22" ht="18" customHeight="1">
      <c r="A1956" s="104">
        <v>44878</v>
      </c>
      <c r="B1956" s="50" t="s">
        <v>20</v>
      </c>
      <c r="C1956" s="51">
        <v>0</v>
      </c>
      <c r="D1956" s="51">
        <v>0</v>
      </c>
      <c r="E1956" s="51">
        <v>0</v>
      </c>
      <c r="F1956" s="51">
        <v>1</v>
      </c>
      <c r="G1956" s="51">
        <v>0</v>
      </c>
      <c r="H1956" s="51">
        <v>0</v>
      </c>
      <c r="I1956" s="51">
        <v>0</v>
      </c>
      <c r="J1956" s="51">
        <v>0</v>
      </c>
      <c r="K1956" s="51">
        <v>0</v>
      </c>
      <c r="L1956" s="51">
        <v>0</v>
      </c>
      <c r="M1956" s="51">
        <v>1</v>
      </c>
      <c r="N1956" s="51">
        <v>0</v>
      </c>
      <c r="O1956" s="51">
        <v>0</v>
      </c>
      <c r="P1956" s="51">
        <v>0</v>
      </c>
      <c r="Q1956" s="51">
        <v>0</v>
      </c>
      <c r="R1956" s="51">
        <v>0</v>
      </c>
      <c r="S1956" s="51">
        <v>0</v>
      </c>
      <c r="T1956" s="11">
        <f>SUM(C1956:S1956)</f>
        <v>2</v>
      </c>
      <c r="V1956" s="73"/>
    </row>
    <row r="1957" spans="1:22" ht="18" customHeight="1">
      <c r="A1957" s="105"/>
      <c r="B1957" s="52" t="s">
        <v>21</v>
      </c>
      <c r="C1957" s="53">
        <v>0</v>
      </c>
      <c r="D1957" s="53">
        <v>0</v>
      </c>
      <c r="E1957" s="53">
        <v>0</v>
      </c>
      <c r="F1957" s="53">
        <v>2</v>
      </c>
      <c r="G1957" s="53">
        <v>1</v>
      </c>
      <c r="H1957" s="53">
        <v>0</v>
      </c>
      <c r="I1957" s="53">
        <v>0</v>
      </c>
      <c r="J1957" s="53">
        <v>0</v>
      </c>
      <c r="K1957" s="53">
        <v>0</v>
      </c>
      <c r="L1957" s="53">
        <v>3</v>
      </c>
      <c r="M1957" s="53">
        <v>2</v>
      </c>
      <c r="N1957" s="53">
        <v>0</v>
      </c>
      <c r="O1957" s="53">
        <v>2</v>
      </c>
      <c r="P1957" s="53">
        <v>1</v>
      </c>
      <c r="Q1957" s="53">
        <v>2</v>
      </c>
      <c r="R1957" s="53">
        <v>0</v>
      </c>
      <c r="S1957" s="53">
        <v>0</v>
      </c>
      <c r="T1957" s="11">
        <f>SUM(C1957:S1957)</f>
        <v>13</v>
      </c>
      <c r="V1957" s="73"/>
    </row>
    <row r="1958" spans="1:22" ht="18" customHeight="1">
      <c r="A1958" s="105"/>
      <c r="B1958" s="52" t="s">
        <v>24</v>
      </c>
      <c r="C1958" s="53">
        <v>0</v>
      </c>
      <c r="D1958" s="53">
        <v>0</v>
      </c>
      <c r="E1958" s="53">
        <v>0</v>
      </c>
      <c r="F1958" s="53">
        <v>2</v>
      </c>
      <c r="G1958" s="53">
        <v>1</v>
      </c>
      <c r="H1958" s="53">
        <v>0</v>
      </c>
      <c r="I1958" s="53">
        <v>0</v>
      </c>
      <c r="J1958" s="53">
        <v>0</v>
      </c>
      <c r="K1958" s="53">
        <v>0</v>
      </c>
      <c r="L1958" s="53">
        <v>3</v>
      </c>
      <c r="M1958" s="53">
        <v>3</v>
      </c>
      <c r="N1958" s="53">
        <v>0</v>
      </c>
      <c r="O1958" s="53">
        <v>2</v>
      </c>
      <c r="P1958" s="53">
        <v>1</v>
      </c>
      <c r="Q1958" s="53">
        <v>2</v>
      </c>
      <c r="R1958" s="53">
        <v>0</v>
      </c>
      <c r="S1958" s="53">
        <v>0</v>
      </c>
      <c r="T1958" s="11">
        <f>SUM(C1958:S1958)</f>
        <v>14</v>
      </c>
      <c r="V1958" s="73"/>
    </row>
    <row r="1959" spans="1:22" ht="18" customHeight="1">
      <c r="A1959" s="105"/>
      <c r="B1959" s="52" t="s">
        <v>25</v>
      </c>
      <c r="C1959" s="53">
        <v>0</v>
      </c>
      <c r="D1959" s="53">
        <v>0</v>
      </c>
      <c r="E1959" s="53">
        <v>0</v>
      </c>
      <c r="F1959" s="53">
        <v>1</v>
      </c>
      <c r="G1959" s="53">
        <v>0</v>
      </c>
      <c r="H1959" s="53">
        <v>0</v>
      </c>
      <c r="I1959" s="53">
        <v>0</v>
      </c>
      <c r="J1959" s="53">
        <v>0</v>
      </c>
      <c r="K1959" s="53">
        <v>0</v>
      </c>
      <c r="L1959" s="53">
        <v>0</v>
      </c>
      <c r="M1959" s="53">
        <v>0</v>
      </c>
      <c r="N1959" s="53">
        <v>0</v>
      </c>
      <c r="O1959" s="53">
        <v>0</v>
      </c>
      <c r="P1959" s="53">
        <v>0</v>
      </c>
      <c r="Q1959" s="53">
        <v>0</v>
      </c>
      <c r="R1959" s="53">
        <v>0</v>
      </c>
      <c r="S1959" s="53">
        <v>0</v>
      </c>
      <c r="T1959" s="11">
        <f>SUM(C1959:S1959)</f>
        <v>1</v>
      </c>
      <c r="V1959" s="73"/>
    </row>
    <row r="1960" spans="1:22" ht="18" customHeight="1">
      <c r="A1960" s="105"/>
      <c r="B1960" s="52" t="s">
        <v>26</v>
      </c>
      <c r="C1960" s="36" t="str">
        <f t="shared" ref="C1960:T1960" si="687">IF(C1958+C1959&gt;0, C1959/(C1958+C1959), "-")</f>
        <v>-</v>
      </c>
      <c r="D1960" s="36" t="str">
        <f t="shared" si="687"/>
        <v>-</v>
      </c>
      <c r="E1960" s="36" t="str">
        <f t="shared" ref="E1960:G1960" si="688">IF(E1958+E1959&gt;0, E1959/(E1958+E1959), "-")</f>
        <v>-</v>
      </c>
      <c r="F1960" s="36">
        <f t="shared" si="688"/>
        <v>0.33333333333333331</v>
      </c>
      <c r="G1960" s="36">
        <f t="shared" si="688"/>
        <v>0</v>
      </c>
      <c r="H1960" s="36" t="str">
        <f t="shared" si="687"/>
        <v>-</v>
      </c>
      <c r="I1960" s="36" t="str">
        <f t="shared" si="687"/>
        <v>-</v>
      </c>
      <c r="J1960" s="36" t="str">
        <f t="shared" ref="J1960:L1960" si="689">IF(J1958+J1959&gt;0, J1959/(J1958+J1959), "-")</f>
        <v>-</v>
      </c>
      <c r="K1960" s="36" t="str">
        <f t="shared" si="689"/>
        <v>-</v>
      </c>
      <c r="L1960" s="36">
        <f t="shared" si="689"/>
        <v>0</v>
      </c>
      <c r="M1960" s="36">
        <f t="shared" ref="M1960:O1960" si="690">IF(M1958+M1959&gt;0, M1959/(M1958+M1959), "-")</f>
        <v>0</v>
      </c>
      <c r="N1960" s="36" t="str">
        <f t="shared" si="690"/>
        <v>-</v>
      </c>
      <c r="O1960" s="36">
        <f t="shared" si="690"/>
        <v>0</v>
      </c>
      <c r="P1960" s="36">
        <f t="shared" si="687"/>
        <v>0</v>
      </c>
      <c r="Q1960" s="36">
        <f t="shared" si="687"/>
        <v>0</v>
      </c>
      <c r="R1960" s="36" t="str">
        <f t="shared" si="687"/>
        <v>-</v>
      </c>
      <c r="S1960" s="36" t="str">
        <f t="shared" si="687"/>
        <v>-</v>
      </c>
      <c r="T1960" s="40">
        <f t="shared" si="687"/>
        <v>6.6666666666666666E-2</v>
      </c>
      <c r="V1960" s="73"/>
    </row>
    <row r="1961" spans="1:22" ht="18" customHeight="1">
      <c r="A1961" s="105"/>
      <c r="B1961" s="52" t="s">
        <v>22</v>
      </c>
      <c r="C1961" s="53">
        <v>0</v>
      </c>
      <c r="D1961" s="53">
        <v>0</v>
      </c>
      <c r="E1961" s="53">
        <v>0</v>
      </c>
      <c r="F1961" s="53">
        <v>3</v>
      </c>
      <c r="G1961" s="53">
        <v>1</v>
      </c>
      <c r="H1961" s="53">
        <v>0</v>
      </c>
      <c r="I1961" s="53">
        <v>0</v>
      </c>
      <c r="J1961" s="53">
        <v>0</v>
      </c>
      <c r="K1961" s="53">
        <v>0</v>
      </c>
      <c r="L1961" s="53">
        <v>2</v>
      </c>
      <c r="M1961" s="53">
        <v>3</v>
      </c>
      <c r="N1961" s="53">
        <v>0</v>
      </c>
      <c r="O1961" s="53">
        <v>1</v>
      </c>
      <c r="P1961" s="53">
        <v>1</v>
      </c>
      <c r="Q1961" s="53">
        <v>1</v>
      </c>
      <c r="R1961" s="53">
        <v>0</v>
      </c>
      <c r="S1961" s="53">
        <v>0</v>
      </c>
      <c r="T1961" s="11">
        <f>SUM(C1961:S1961)</f>
        <v>12</v>
      </c>
      <c r="V1961" s="73"/>
    </row>
    <row r="1962" spans="1:22" ht="18" customHeight="1">
      <c r="A1962" s="105"/>
      <c r="B1962" s="52" t="s">
        <v>23</v>
      </c>
      <c r="C1962" s="37" t="str">
        <f>IF(C1961&gt;0,(C1956+C1957)/C1961, "-")</f>
        <v>-</v>
      </c>
      <c r="D1962" s="37" t="str">
        <f t="shared" ref="D1962:E1962" si="691">IF(D1961&gt;0,(D1956+D1957)/D1961, "-")</f>
        <v>-</v>
      </c>
      <c r="E1962" s="37" t="str">
        <f t="shared" si="691"/>
        <v>-</v>
      </c>
      <c r="F1962" s="37">
        <f>IF(F1961&gt;0,(F1956+F1957)/F1961, "-")</f>
        <v>1</v>
      </c>
      <c r="G1962" s="37">
        <f t="shared" ref="G1962:H1962" si="692">IF(G1961&gt;0,(G1956+G1957)/G1961, "-")</f>
        <v>1</v>
      </c>
      <c r="H1962" s="37" t="str">
        <f t="shared" si="692"/>
        <v>-</v>
      </c>
      <c r="I1962" s="37" t="str">
        <f>IF(I1961&gt;0,(I1956+I1957)/I1961, "-")</f>
        <v>-</v>
      </c>
      <c r="J1962" s="37" t="str">
        <f t="shared" ref="J1962:L1962" si="693">IF(J1961&gt;0,(J1956+J1957)/J1961, "-")</f>
        <v>-</v>
      </c>
      <c r="K1962" s="37" t="str">
        <f t="shared" si="693"/>
        <v>-</v>
      </c>
      <c r="L1962" s="37">
        <f t="shared" si="693"/>
        <v>1.5</v>
      </c>
      <c r="M1962" s="37">
        <f>IF(M1961&gt;0,(M1956+M1957)/M1961, "-")</f>
        <v>1</v>
      </c>
      <c r="N1962" s="37" t="str">
        <f t="shared" ref="N1962:S1962" si="694">IF(N1961&gt;0,(N1956+N1957)/N1961, "-")</f>
        <v>-</v>
      </c>
      <c r="O1962" s="37">
        <f t="shared" si="694"/>
        <v>2</v>
      </c>
      <c r="P1962" s="37">
        <f t="shared" si="694"/>
        <v>1</v>
      </c>
      <c r="Q1962" s="37">
        <f t="shared" si="694"/>
        <v>2</v>
      </c>
      <c r="R1962" s="37" t="str">
        <f t="shared" si="694"/>
        <v>-</v>
      </c>
      <c r="S1962" s="37" t="str">
        <f t="shared" si="694"/>
        <v>-</v>
      </c>
      <c r="T1962" s="44">
        <f>IF(T1961&gt;0,(T1956+T1957)/T1961, "-")</f>
        <v>1.25</v>
      </c>
      <c r="V1962" s="73"/>
    </row>
    <row r="1963" spans="1:22" ht="18" customHeight="1">
      <c r="A1963" s="106"/>
      <c r="B1963" s="52" t="s">
        <v>44</v>
      </c>
      <c r="C1963" s="57" t="s">
        <v>43</v>
      </c>
      <c r="D1963" s="57" t="s">
        <v>43</v>
      </c>
      <c r="E1963" s="57" t="s">
        <v>43</v>
      </c>
      <c r="F1963" s="58">
        <v>0</v>
      </c>
      <c r="G1963" s="58">
        <v>0</v>
      </c>
      <c r="H1963" s="57" t="s">
        <v>43</v>
      </c>
      <c r="I1963" s="57" t="s">
        <v>43</v>
      </c>
      <c r="J1963" s="57" t="s">
        <v>43</v>
      </c>
      <c r="K1963" s="57" t="s">
        <v>43</v>
      </c>
      <c r="L1963" s="58">
        <v>0</v>
      </c>
      <c r="M1963" s="58">
        <v>0.33329999999999999</v>
      </c>
      <c r="N1963" s="57" t="s">
        <v>43</v>
      </c>
      <c r="O1963" s="58">
        <v>1</v>
      </c>
      <c r="P1963" s="58">
        <v>0</v>
      </c>
      <c r="Q1963" s="58">
        <v>0</v>
      </c>
      <c r="R1963" s="57" t="s">
        <v>43</v>
      </c>
      <c r="S1963" s="57" t="s">
        <v>43</v>
      </c>
      <c r="T1963" s="59">
        <v>0.16669999999999999</v>
      </c>
      <c r="V1963" s="73"/>
    </row>
    <row r="1964" spans="1:22" ht="18" customHeight="1">
      <c r="A1964" s="104">
        <v>44879</v>
      </c>
      <c r="B1964" s="50" t="s">
        <v>20</v>
      </c>
      <c r="C1964" s="51">
        <v>0</v>
      </c>
      <c r="D1964" s="51">
        <v>0</v>
      </c>
      <c r="E1964" s="51">
        <v>0</v>
      </c>
      <c r="F1964" s="51">
        <v>0</v>
      </c>
      <c r="G1964" s="51">
        <v>0</v>
      </c>
      <c r="H1964" s="51">
        <v>0</v>
      </c>
      <c r="I1964" s="51">
        <v>0</v>
      </c>
      <c r="J1964" s="51">
        <v>0</v>
      </c>
      <c r="K1964" s="51">
        <v>0</v>
      </c>
      <c r="L1964" s="51">
        <v>0</v>
      </c>
      <c r="M1964" s="51">
        <v>0</v>
      </c>
      <c r="N1964" s="51">
        <v>0</v>
      </c>
      <c r="O1964" s="51">
        <v>0</v>
      </c>
      <c r="P1964" s="51">
        <v>0</v>
      </c>
      <c r="Q1964" s="51">
        <v>0</v>
      </c>
      <c r="R1964" s="51">
        <v>0</v>
      </c>
      <c r="S1964" s="51">
        <v>0</v>
      </c>
      <c r="T1964" s="11">
        <f>SUM(C1964:S1964)</f>
        <v>0</v>
      </c>
      <c r="V1964" s="74"/>
    </row>
    <row r="1965" spans="1:22" ht="18" customHeight="1">
      <c r="A1965" s="105"/>
      <c r="B1965" s="52" t="s">
        <v>21</v>
      </c>
      <c r="C1965" s="53">
        <v>0</v>
      </c>
      <c r="D1965" s="53">
        <v>2</v>
      </c>
      <c r="E1965" s="53">
        <v>2</v>
      </c>
      <c r="F1965" s="53">
        <v>2</v>
      </c>
      <c r="G1965" s="53">
        <v>0</v>
      </c>
      <c r="H1965" s="53">
        <v>0</v>
      </c>
      <c r="I1965" s="53">
        <v>1</v>
      </c>
      <c r="J1965" s="53">
        <v>0</v>
      </c>
      <c r="K1965" s="53">
        <v>2</v>
      </c>
      <c r="L1965" s="53">
        <v>3</v>
      </c>
      <c r="M1965" s="53">
        <v>2</v>
      </c>
      <c r="N1965" s="53">
        <v>0</v>
      </c>
      <c r="O1965" s="53">
        <v>1</v>
      </c>
      <c r="P1965" s="53">
        <v>0</v>
      </c>
      <c r="Q1965" s="53">
        <v>1</v>
      </c>
      <c r="R1965" s="53">
        <v>0</v>
      </c>
      <c r="S1965" s="53">
        <v>0</v>
      </c>
      <c r="T1965" s="11">
        <f>SUM(C1965:S1965)</f>
        <v>16</v>
      </c>
      <c r="V1965" s="74"/>
    </row>
    <row r="1966" spans="1:22" ht="18" customHeight="1">
      <c r="A1966" s="105"/>
      <c r="B1966" s="52" t="s">
        <v>24</v>
      </c>
      <c r="C1966" s="53">
        <v>0</v>
      </c>
      <c r="D1966" s="53">
        <v>2</v>
      </c>
      <c r="E1966" s="53">
        <v>2</v>
      </c>
      <c r="F1966" s="53">
        <v>2</v>
      </c>
      <c r="G1966" s="53">
        <v>0</v>
      </c>
      <c r="H1966" s="53">
        <v>0</v>
      </c>
      <c r="I1966" s="53">
        <v>1</v>
      </c>
      <c r="J1966" s="53">
        <v>0</v>
      </c>
      <c r="K1966" s="53">
        <v>2</v>
      </c>
      <c r="L1966" s="53">
        <v>3</v>
      </c>
      <c r="M1966" s="53">
        <v>2</v>
      </c>
      <c r="N1966" s="53">
        <v>0</v>
      </c>
      <c r="O1966" s="53">
        <v>1</v>
      </c>
      <c r="P1966" s="53">
        <v>0</v>
      </c>
      <c r="Q1966" s="53">
        <v>1</v>
      </c>
      <c r="R1966" s="53">
        <v>0</v>
      </c>
      <c r="S1966" s="53">
        <v>0</v>
      </c>
      <c r="T1966" s="11">
        <f>SUM(C1966:S1966)</f>
        <v>16</v>
      </c>
      <c r="V1966" s="74"/>
    </row>
    <row r="1967" spans="1:22" ht="18" customHeight="1">
      <c r="A1967" s="105"/>
      <c r="B1967" s="52" t="s">
        <v>25</v>
      </c>
      <c r="C1967" s="53">
        <v>0</v>
      </c>
      <c r="D1967" s="53">
        <v>0</v>
      </c>
      <c r="E1967" s="53">
        <v>0</v>
      </c>
      <c r="F1967" s="53">
        <v>0</v>
      </c>
      <c r="G1967" s="53">
        <v>0</v>
      </c>
      <c r="H1967" s="53">
        <v>0</v>
      </c>
      <c r="I1967" s="53">
        <v>0</v>
      </c>
      <c r="J1967" s="53">
        <v>0</v>
      </c>
      <c r="K1967" s="53">
        <v>0</v>
      </c>
      <c r="L1967" s="53">
        <v>0</v>
      </c>
      <c r="M1967" s="53">
        <v>0</v>
      </c>
      <c r="N1967" s="53">
        <v>0</v>
      </c>
      <c r="O1967" s="53">
        <v>0</v>
      </c>
      <c r="P1967" s="53">
        <v>0</v>
      </c>
      <c r="Q1967" s="53">
        <v>0</v>
      </c>
      <c r="R1967" s="53">
        <v>0</v>
      </c>
      <c r="S1967" s="53">
        <v>0</v>
      </c>
      <c r="T1967" s="11">
        <f>SUM(C1967:S1967)</f>
        <v>0</v>
      </c>
      <c r="V1967" s="74"/>
    </row>
    <row r="1968" spans="1:22" ht="18" customHeight="1">
      <c r="A1968" s="105"/>
      <c r="B1968" s="52" t="s">
        <v>26</v>
      </c>
      <c r="C1968" s="36" t="str">
        <f t="shared" ref="C1968:T1968" si="695">IF(C1966+C1967&gt;0, C1967/(C1966+C1967), "-")</f>
        <v>-</v>
      </c>
      <c r="D1968" s="36">
        <f t="shared" si="695"/>
        <v>0</v>
      </c>
      <c r="E1968" s="36">
        <f t="shared" ref="E1968:H1968" si="696">IF(E1966+E1967&gt;0, E1967/(E1966+E1967), "-")</f>
        <v>0</v>
      </c>
      <c r="F1968" s="36">
        <f t="shared" si="696"/>
        <v>0</v>
      </c>
      <c r="G1968" s="36" t="str">
        <f t="shared" si="696"/>
        <v>-</v>
      </c>
      <c r="H1968" s="36" t="str">
        <f t="shared" si="696"/>
        <v>-</v>
      </c>
      <c r="I1968" s="36">
        <f t="shared" si="695"/>
        <v>0</v>
      </c>
      <c r="J1968" s="36" t="str">
        <f t="shared" si="695"/>
        <v>-</v>
      </c>
      <c r="K1968" s="36">
        <f t="shared" si="695"/>
        <v>0</v>
      </c>
      <c r="L1968" s="36">
        <f t="shared" ref="L1968:R1968" si="697">IF(L1966+L1967&gt;0, L1967/(L1966+L1967), "-")</f>
        <v>0</v>
      </c>
      <c r="M1968" s="36">
        <f t="shared" si="697"/>
        <v>0</v>
      </c>
      <c r="N1968" s="36" t="str">
        <f t="shared" si="697"/>
        <v>-</v>
      </c>
      <c r="O1968" s="36">
        <f t="shared" si="697"/>
        <v>0</v>
      </c>
      <c r="P1968" s="36" t="str">
        <f t="shared" si="697"/>
        <v>-</v>
      </c>
      <c r="Q1968" s="36">
        <f t="shared" si="697"/>
        <v>0</v>
      </c>
      <c r="R1968" s="36" t="str">
        <f t="shared" si="697"/>
        <v>-</v>
      </c>
      <c r="S1968" s="36" t="str">
        <f t="shared" si="695"/>
        <v>-</v>
      </c>
      <c r="T1968" s="40">
        <f t="shared" si="695"/>
        <v>0</v>
      </c>
      <c r="V1968" s="74"/>
    </row>
    <row r="1969" spans="1:22" ht="18" customHeight="1">
      <c r="A1969" s="105"/>
      <c r="B1969" s="52" t="s">
        <v>22</v>
      </c>
      <c r="C1969" s="53">
        <v>0</v>
      </c>
      <c r="D1969" s="53">
        <v>1</v>
      </c>
      <c r="E1969" s="53">
        <v>1</v>
      </c>
      <c r="F1969" s="53">
        <v>2</v>
      </c>
      <c r="G1969" s="53">
        <v>0</v>
      </c>
      <c r="H1969" s="53">
        <v>0</v>
      </c>
      <c r="I1969" s="53">
        <v>1</v>
      </c>
      <c r="J1969" s="53">
        <v>0</v>
      </c>
      <c r="K1969" s="53">
        <v>2</v>
      </c>
      <c r="L1969" s="53">
        <v>2</v>
      </c>
      <c r="M1969" s="53">
        <v>1</v>
      </c>
      <c r="N1969" s="53">
        <v>0</v>
      </c>
      <c r="O1969" s="53">
        <v>1</v>
      </c>
      <c r="P1969" s="53">
        <v>0</v>
      </c>
      <c r="Q1969" s="53">
        <v>1</v>
      </c>
      <c r="R1969" s="53">
        <v>0</v>
      </c>
      <c r="S1969" s="53">
        <v>0</v>
      </c>
      <c r="T1969" s="11">
        <f>SUM(C1969:S1969)</f>
        <v>12</v>
      </c>
      <c r="V1969" s="74"/>
    </row>
    <row r="1970" spans="1:22" ht="18" customHeight="1">
      <c r="A1970" s="105"/>
      <c r="B1970" s="52" t="s">
        <v>23</v>
      </c>
      <c r="C1970" s="37" t="str">
        <f>IF(C1969&gt;0,(C1964+C1965)/C1969, "-")</f>
        <v>-</v>
      </c>
      <c r="D1970" s="37">
        <f t="shared" ref="D1970:E1970" si="698">IF(D1969&gt;0,(D1964+D1965)/D1969, "-")</f>
        <v>2</v>
      </c>
      <c r="E1970" s="37">
        <f t="shared" si="698"/>
        <v>2</v>
      </c>
      <c r="F1970" s="37">
        <f>IF(F1969&gt;0,(F1964+F1965)/F1969, "-")</f>
        <v>1</v>
      </c>
      <c r="G1970" s="37" t="str">
        <f t="shared" ref="G1970:H1970" si="699">IF(G1969&gt;0,(G1964+G1965)/G1969, "-")</f>
        <v>-</v>
      </c>
      <c r="H1970" s="37" t="str">
        <f t="shared" si="699"/>
        <v>-</v>
      </c>
      <c r="I1970" s="37">
        <f>IF(I1969&gt;0,(I1964+I1965)/I1969, "-")</f>
        <v>1</v>
      </c>
      <c r="J1970" s="37" t="str">
        <f t="shared" ref="J1970:L1970" si="700">IF(J1969&gt;0,(J1964+J1965)/J1969, "-")</f>
        <v>-</v>
      </c>
      <c r="K1970" s="37">
        <f t="shared" si="700"/>
        <v>1</v>
      </c>
      <c r="L1970" s="37">
        <f t="shared" si="700"/>
        <v>1.5</v>
      </c>
      <c r="M1970" s="37">
        <f>IF(M1969&gt;0,(M1964+M1965)/M1969, "-")</f>
        <v>2</v>
      </c>
      <c r="N1970" s="37" t="str">
        <f t="shared" ref="N1970:S1970" si="701">IF(N1969&gt;0,(N1964+N1965)/N1969, "-")</f>
        <v>-</v>
      </c>
      <c r="O1970" s="37">
        <f t="shared" si="701"/>
        <v>1</v>
      </c>
      <c r="P1970" s="37" t="str">
        <f t="shared" si="701"/>
        <v>-</v>
      </c>
      <c r="Q1970" s="37">
        <f t="shared" si="701"/>
        <v>1</v>
      </c>
      <c r="R1970" s="37" t="str">
        <f t="shared" si="701"/>
        <v>-</v>
      </c>
      <c r="S1970" s="37" t="str">
        <f t="shared" si="701"/>
        <v>-</v>
      </c>
      <c r="T1970" s="44">
        <f>IF(T1969&gt;0,(T1964+T1965)/T1969, "-")</f>
        <v>1.3333333333333333</v>
      </c>
      <c r="V1970" s="74"/>
    </row>
    <row r="1971" spans="1:22" ht="18" customHeight="1">
      <c r="A1971" s="106"/>
      <c r="B1971" s="52" t="s">
        <v>44</v>
      </c>
      <c r="C1971" s="57" t="s">
        <v>43</v>
      </c>
      <c r="D1971" s="58">
        <v>0</v>
      </c>
      <c r="E1971" s="58">
        <v>0</v>
      </c>
      <c r="F1971" s="58">
        <v>0</v>
      </c>
      <c r="G1971" s="57" t="s">
        <v>43</v>
      </c>
      <c r="H1971" s="57" t="s">
        <v>43</v>
      </c>
      <c r="I1971" s="58">
        <v>0</v>
      </c>
      <c r="J1971" s="57" t="s">
        <v>43</v>
      </c>
      <c r="K1971" s="58">
        <v>0</v>
      </c>
      <c r="L1971" s="58">
        <v>0.5</v>
      </c>
      <c r="M1971" s="58">
        <v>0</v>
      </c>
      <c r="N1971" s="57" t="s">
        <v>43</v>
      </c>
      <c r="O1971" s="58">
        <v>1</v>
      </c>
      <c r="P1971" s="57" t="s">
        <v>43</v>
      </c>
      <c r="Q1971" s="58">
        <v>1</v>
      </c>
      <c r="R1971" s="57" t="s">
        <v>43</v>
      </c>
      <c r="S1971" s="57" t="s">
        <v>43</v>
      </c>
      <c r="T1971" s="59">
        <v>0.25</v>
      </c>
      <c r="V1971" s="74"/>
    </row>
    <row r="1972" spans="1:22" ht="18" customHeight="1">
      <c r="A1972" s="104">
        <v>44880</v>
      </c>
      <c r="B1972" s="50" t="s">
        <v>20</v>
      </c>
      <c r="C1972" s="51">
        <v>0</v>
      </c>
      <c r="D1972" s="51">
        <v>0</v>
      </c>
      <c r="E1972" s="51">
        <v>0</v>
      </c>
      <c r="F1972" s="51">
        <v>0</v>
      </c>
      <c r="G1972" s="51">
        <v>0</v>
      </c>
      <c r="H1972" s="51">
        <v>0</v>
      </c>
      <c r="I1972" s="51">
        <v>0</v>
      </c>
      <c r="J1972" s="51">
        <v>0</v>
      </c>
      <c r="K1972" s="51">
        <v>0</v>
      </c>
      <c r="L1972" s="51">
        <v>0</v>
      </c>
      <c r="M1972" s="51">
        <v>0</v>
      </c>
      <c r="N1972" s="51">
        <v>0</v>
      </c>
      <c r="O1972" s="51">
        <v>1</v>
      </c>
      <c r="P1972" s="51">
        <v>0</v>
      </c>
      <c r="Q1972" s="51">
        <v>1</v>
      </c>
      <c r="R1972" s="51">
        <v>0</v>
      </c>
      <c r="S1972" s="51">
        <v>0</v>
      </c>
      <c r="T1972" s="11">
        <f>SUM(C1972:S1972)</f>
        <v>2</v>
      </c>
      <c r="V1972" s="75"/>
    </row>
    <row r="1973" spans="1:22" ht="18" customHeight="1">
      <c r="A1973" s="105"/>
      <c r="B1973" s="52" t="s">
        <v>21</v>
      </c>
      <c r="C1973" s="53">
        <v>0</v>
      </c>
      <c r="D1973" s="53">
        <v>0</v>
      </c>
      <c r="E1973" s="53">
        <v>1</v>
      </c>
      <c r="F1973" s="53">
        <v>3</v>
      </c>
      <c r="G1973" s="53">
        <v>0</v>
      </c>
      <c r="H1973" s="53">
        <v>0</v>
      </c>
      <c r="I1973" s="53">
        <v>2</v>
      </c>
      <c r="J1973" s="53">
        <v>2</v>
      </c>
      <c r="K1973" s="53">
        <v>0</v>
      </c>
      <c r="L1973" s="53">
        <v>3</v>
      </c>
      <c r="M1973" s="53">
        <v>0</v>
      </c>
      <c r="N1973" s="53">
        <v>0</v>
      </c>
      <c r="O1973" s="53">
        <v>1</v>
      </c>
      <c r="P1973" s="53">
        <v>1</v>
      </c>
      <c r="Q1973" s="53">
        <v>1</v>
      </c>
      <c r="R1973" s="53">
        <v>0</v>
      </c>
      <c r="S1973" s="53">
        <v>0</v>
      </c>
      <c r="T1973" s="11">
        <f>SUM(C1973:S1973)</f>
        <v>14</v>
      </c>
      <c r="V1973" s="75"/>
    </row>
    <row r="1974" spans="1:22" ht="18" customHeight="1">
      <c r="A1974" s="105"/>
      <c r="B1974" s="52" t="s">
        <v>24</v>
      </c>
      <c r="C1974" s="53">
        <v>0</v>
      </c>
      <c r="D1974" s="53">
        <v>0</v>
      </c>
      <c r="E1974" s="53">
        <v>1</v>
      </c>
      <c r="F1974" s="53">
        <v>2</v>
      </c>
      <c r="G1974" s="53">
        <v>0</v>
      </c>
      <c r="H1974" s="53">
        <v>0</v>
      </c>
      <c r="I1974" s="53">
        <v>2</v>
      </c>
      <c r="J1974" s="53">
        <v>2</v>
      </c>
      <c r="K1974" s="53">
        <v>0</v>
      </c>
      <c r="L1974" s="53">
        <v>3</v>
      </c>
      <c r="M1974" s="53">
        <v>0</v>
      </c>
      <c r="N1974" s="53">
        <v>0</v>
      </c>
      <c r="O1974" s="53">
        <v>2</v>
      </c>
      <c r="P1974" s="53">
        <v>1</v>
      </c>
      <c r="Q1974" s="53">
        <v>2</v>
      </c>
      <c r="R1974" s="53">
        <v>0</v>
      </c>
      <c r="S1974" s="53">
        <v>0</v>
      </c>
      <c r="T1974" s="11">
        <f>SUM(C1974:S1974)</f>
        <v>15</v>
      </c>
      <c r="V1974" s="75"/>
    </row>
    <row r="1975" spans="1:22" ht="18" customHeight="1">
      <c r="A1975" s="105"/>
      <c r="B1975" s="52" t="s">
        <v>25</v>
      </c>
      <c r="C1975" s="53">
        <v>0</v>
      </c>
      <c r="D1975" s="53">
        <v>0</v>
      </c>
      <c r="E1975" s="53">
        <v>0</v>
      </c>
      <c r="F1975" s="53">
        <v>1</v>
      </c>
      <c r="G1975" s="53">
        <v>0</v>
      </c>
      <c r="H1975" s="53">
        <v>0</v>
      </c>
      <c r="I1975" s="53">
        <v>0</v>
      </c>
      <c r="J1975" s="53">
        <v>0</v>
      </c>
      <c r="K1975" s="53">
        <v>0</v>
      </c>
      <c r="L1975" s="53">
        <v>0</v>
      </c>
      <c r="M1975" s="53">
        <v>0</v>
      </c>
      <c r="N1975" s="53">
        <v>0</v>
      </c>
      <c r="O1975" s="53">
        <v>0</v>
      </c>
      <c r="P1975" s="53">
        <v>0</v>
      </c>
      <c r="Q1975" s="53">
        <v>0</v>
      </c>
      <c r="R1975" s="53">
        <v>0</v>
      </c>
      <c r="S1975" s="53">
        <v>0</v>
      </c>
      <c r="T1975" s="11">
        <f>SUM(C1975:S1975)</f>
        <v>1</v>
      </c>
      <c r="V1975" s="75"/>
    </row>
    <row r="1976" spans="1:22" ht="18" customHeight="1">
      <c r="A1976" s="105"/>
      <c r="B1976" s="52" t="s">
        <v>26</v>
      </c>
      <c r="C1976" s="36" t="str">
        <f t="shared" ref="C1976:F1976" si="702">IF(C1974+C1975&gt;0, C1975/(C1974+C1975), "-")</f>
        <v>-</v>
      </c>
      <c r="D1976" s="36" t="str">
        <f t="shared" si="702"/>
        <v>-</v>
      </c>
      <c r="E1976" s="36">
        <f t="shared" si="702"/>
        <v>0</v>
      </c>
      <c r="F1976" s="36">
        <f t="shared" si="702"/>
        <v>0.33333333333333331</v>
      </c>
      <c r="G1976" s="36" t="str">
        <f t="shared" ref="G1976:T1976" si="703">IF(G1974+G1975&gt;0, G1975/(G1974+G1975), "-")</f>
        <v>-</v>
      </c>
      <c r="H1976" s="36" t="str">
        <f t="shared" si="703"/>
        <v>-</v>
      </c>
      <c r="I1976" s="36">
        <f t="shared" ref="I1976:L1976" si="704">IF(I1974+I1975&gt;0, I1975/(I1974+I1975), "-")</f>
        <v>0</v>
      </c>
      <c r="J1976" s="36">
        <f t="shared" si="704"/>
        <v>0</v>
      </c>
      <c r="K1976" s="36" t="str">
        <f t="shared" si="704"/>
        <v>-</v>
      </c>
      <c r="L1976" s="36">
        <f t="shared" si="704"/>
        <v>0</v>
      </c>
      <c r="M1976" s="36" t="str">
        <f t="shared" ref="M1976:R1976" si="705">IF(M1974+M1975&gt;0, M1975/(M1974+M1975), "-")</f>
        <v>-</v>
      </c>
      <c r="N1976" s="36" t="str">
        <f t="shared" si="705"/>
        <v>-</v>
      </c>
      <c r="O1976" s="36">
        <f t="shared" si="705"/>
        <v>0</v>
      </c>
      <c r="P1976" s="36">
        <f t="shared" si="705"/>
        <v>0</v>
      </c>
      <c r="Q1976" s="36">
        <f t="shared" si="705"/>
        <v>0</v>
      </c>
      <c r="R1976" s="36" t="str">
        <f t="shared" si="705"/>
        <v>-</v>
      </c>
      <c r="S1976" s="36" t="str">
        <f t="shared" si="703"/>
        <v>-</v>
      </c>
      <c r="T1976" s="40">
        <f t="shared" si="703"/>
        <v>6.25E-2</v>
      </c>
      <c r="V1976" s="75"/>
    </row>
    <row r="1977" spans="1:22" ht="18" customHeight="1">
      <c r="A1977" s="105"/>
      <c r="B1977" s="52" t="s">
        <v>22</v>
      </c>
      <c r="C1977" s="53">
        <v>0</v>
      </c>
      <c r="D1977" s="53">
        <v>0</v>
      </c>
      <c r="E1977" s="53">
        <v>1</v>
      </c>
      <c r="F1977" s="53">
        <v>2</v>
      </c>
      <c r="G1977" s="53">
        <v>0</v>
      </c>
      <c r="H1977" s="53">
        <v>0</v>
      </c>
      <c r="I1977" s="53">
        <v>2</v>
      </c>
      <c r="J1977" s="53">
        <v>2</v>
      </c>
      <c r="K1977" s="53">
        <v>0</v>
      </c>
      <c r="L1977" s="53">
        <v>2</v>
      </c>
      <c r="M1977" s="53">
        <v>0</v>
      </c>
      <c r="N1977" s="53">
        <v>0</v>
      </c>
      <c r="O1977" s="53">
        <v>1</v>
      </c>
      <c r="P1977" s="53">
        <v>1</v>
      </c>
      <c r="Q1977" s="53">
        <v>1</v>
      </c>
      <c r="R1977" s="53">
        <v>0</v>
      </c>
      <c r="S1977" s="53">
        <v>0</v>
      </c>
      <c r="T1977" s="11">
        <f>SUM(C1977:S1977)</f>
        <v>12</v>
      </c>
      <c r="V1977" s="75"/>
    </row>
    <row r="1978" spans="1:22" ht="18" customHeight="1">
      <c r="A1978" s="105"/>
      <c r="B1978" s="52" t="s">
        <v>23</v>
      </c>
      <c r="C1978" s="37" t="str">
        <f>IF(C1977&gt;0,(C1972+C1973)/C1977, "-")</f>
        <v>-</v>
      </c>
      <c r="D1978" s="37" t="str">
        <f t="shared" ref="D1978:E1978" si="706">IF(D1977&gt;0,(D1972+D1973)/D1977, "-")</f>
        <v>-</v>
      </c>
      <c r="E1978" s="37">
        <f t="shared" si="706"/>
        <v>1</v>
      </c>
      <c r="F1978" s="37">
        <f>IF(F1977&gt;0,(F1972+F1973)/F1977, "-")</f>
        <v>1.5</v>
      </c>
      <c r="G1978" s="37" t="str">
        <f t="shared" ref="G1978:H1978" si="707">IF(G1977&gt;0,(G1972+G1973)/G1977, "-")</f>
        <v>-</v>
      </c>
      <c r="H1978" s="37" t="str">
        <f t="shared" si="707"/>
        <v>-</v>
      </c>
      <c r="I1978" s="37">
        <f>IF(I1977&gt;0,(I1972+I1973)/I1977, "-")</f>
        <v>1</v>
      </c>
      <c r="J1978" s="37">
        <f t="shared" ref="J1978:L1978" si="708">IF(J1977&gt;0,(J1972+J1973)/J1977, "-")</f>
        <v>1</v>
      </c>
      <c r="K1978" s="37" t="str">
        <f t="shared" si="708"/>
        <v>-</v>
      </c>
      <c r="L1978" s="37">
        <f t="shared" si="708"/>
        <v>1.5</v>
      </c>
      <c r="M1978" s="37" t="str">
        <f>IF(M1977&gt;0,(M1972+M1973)/M1977, "-")</f>
        <v>-</v>
      </c>
      <c r="N1978" s="37" t="str">
        <f t="shared" ref="N1978:S1978" si="709">IF(N1977&gt;0,(N1972+N1973)/N1977, "-")</f>
        <v>-</v>
      </c>
      <c r="O1978" s="37">
        <f t="shared" si="709"/>
        <v>2</v>
      </c>
      <c r="P1978" s="37">
        <f t="shared" si="709"/>
        <v>1</v>
      </c>
      <c r="Q1978" s="37">
        <f t="shared" si="709"/>
        <v>2</v>
      </c>
      <c r="R1978" s="37" t="str">
        <f t="shared" si="709"/>
        <v>-</v>
      </c>
      <c r="S1978" s="37" t="str">
        <f t="shared" si="709"/>
        <v>-</v>
      </c>
      <c r="T1978" s="44">
        <f>IF(T1977&gt;0,(T1972+T1973)/T1977, "-")</f>
        <v>1.3333333333333333</v>
      </c>
      <c r="V1978" s="75"/>
    </row>
    <row r="1979" spans="1:22" ht="18" customHeight="1">
      <c r="A1979" s="106"/>
      <c r="B1979" s="52" t="s">
        <v>44</v>
      </c>
      <c r="C1979" s="57" t="s">
        <v>43</v>
      </c>
      <c r="D1979" s="57" t="s">
        <v>43</v>
      </c>
      <c r="E1979" s="58">
        <v>0</v>
      </c>
      <c r="F1979" s="58">
        <v>0</v>
      </c>
      <c r="G1979" s="57" t="s">
        <v>43</v>
      </c>
      <c r="H1979" s="57" t="s">
        <v>43</v>
      </c>
      <c r="I1979" s="58">
        <v>0.5</v>
      </c>
      <c r="J1979" s="58">
        <v>0</v>
      </c>
      <c r="K1979" s="57" t="s">
        <v>43</v>
      </c>
      <c r="L1979" s="58">
        <v>0</v>
      </c>
      <c r="M1979" s="57" t="s">
        <v>43</v>
      </c>
      <c r="N1979" s="57" t="s">
        <v>43</v>
      </c>
      <c r="O1979" s="58">
        <v>1</v>
      </c>
      <c r="P1979" s="58">
        <v>0</v>
      </c>
      <c r="Q1979" s="58">
        <v>1</v>
      </c>
      <c r="R1979" s="57" t="s">
        <v>43</v>
      </c>
      <c r="S1979" s="57" t="s">
        <v>43</v>
      </c>
      <c r="T1979" s="59">
        <v>0.25</v>
      </c>
      <c r="V1979" s="75"/>
    </row>
    <row r="1980" spans="1:22" ht="18" customHeight="1">
      <c r="A1980" s="104">
        <v>44881</v>
      </c>
      <c r="B1980" s="50" t="s">
        <v>20</v>
      </c>
      <c r="C1980" s="51">
        <v>0</v>
      </c>
      <c r="D1980" s="51">
        <v>0</v>
      </c>
      <c r="E1980" s="51">
        <v>0</v>
      </c>
      <c r="F1980" s="51">
        <v>0</v>
      </c>
      <c r="G1980" s="51">
        <v>0</v>
      </c>
      <c r="H1980" s="51">
        <v>0</v>
      </c>
      <c r="I1980" s="51">
        <v>0</v>
      </c>
      <c r="J1980" s="51">
        <v>0</v>
      </c>
      <c r="K1980" s="51">
        <v>0</v>
      </c>
      <c r="L1980" s="51">
        <v>0</v>
      </c>
      <c r="M1980" s="51">
        <v>0</v>
      </c>
      <c r="N1980" s="51">
        <v>0</v>
      </c>
      <c r="O1980" s="51">
        <v>2</v>
      </c>
      <c r="P1980" s="51">
        <v>0</v>
      </c>
      <c r="Q1980" s="51">
        <v>0</v>
      </c>
      <c r="R1980" s="51">
        <v>0</v>
      </c>
      <c r="S1980" s="51">
        <v>0</v>
      </c>
      <c r="T1980" s="11">
        <f>SUM(C1980:S1980)</f>
        <v>2</v>
      </c>
      <c r="V1980" s="76"/>
    </row>
    <row r="1981" spans="1:22" ht="18" customHeight="1">
      <c r="A1981" s="105"/>
      <c r="B1981" s="52" t="s">
        <v>21</v>
      </c>
      <c r="C1981" s="53">
        <v>0</v>
      </c>
      <c r="D1981" s="53">
        <v>0</v>
      </c>
      <c r="E1981" s="53">
        <v>0</v>
      </c>
      <c r="F1981" s="53">
        <v>1</v>
      </c>
      <c r="G1981" s="53">
        <v>0</v>
      </c>
      <c r="H1981" s="53">
        <v>0</v>
      </c>
      <c r="I1981" s="53">
        <v>0</v>
      </c>
      <c r="J1981" s="53">
        <v>1</v>
      </c>
      <c r="K1981" s="53">
        <v>1</v>
      </c>
      <c r="L1981" s="53">
        <v>1</v>
      </c>
      <c r="M1981" s="53">
        <v>0</v>
      </c>
      <c r="N1981" s="53">
        <v>1</v>
      </c>
      <c r="O1981" s="53">
        <v>4</v>
      </c>
      <c r="P1981" s="53">
        <v>1</v>
      </c>
      <c r="Q1981" s="53">
        <v>0</v>
      </c>
      <c r="R1981" s="53">
        <v>1</v>
      </c>
      <c r="S1981" s="53">
        <v>0</v>
      </c>
      <c r="T1981" s="11">
        <f>SUM(C1981:S1981)</f>
        <v>11</v>
      </c>
      <c r="V1981" s="76"/>
    </row>
    <row r="1982" spans="1:22" ht="18" customHeight="1">
      <c r="A1982" s="105"/>
      <c r="B1982" s="52" t="s">
        <v>24</v>
      </c>
      <c r="C1982" s="53">
        <v>0</v>
      </c>
      <c r="D1982" s="53">
        <v>0</v>
      </c>
      <c r="E1982" s="53">
        <v>0</v>
      </c>
      <c r="F1982" s="53">
        <v>1</v>
      </c>
      <c r="G1982" s="53">
        <v>0</v>
      </c>
      <c r="H1982" s="53">
        <v>0</v>
      </c>
      <c r="I1982" s="53">
        <v>0</v>
      </c>
      <c r="J1982" s="53">
        <v>1</v>
      </c>
      <c r="K1982" s="53">
        <v>1</v>
      </c>
      <c r="L1982" s="53">
        <v>1</v>
      </c>
      <c r="M1982" s="53">
        <v>0</v>
      </c>
      <c r="N1982" s="53">
        <v>1</v>
      </c>
      <c r="O1982" s="53">
        <v>6</v>
      </c>
      <c r="P1982" s="53">
        <v>1</v>
      </c>
      <c r="Q1982" s="53">
        <v>0</v>
      </c>
      <c r="R1982" s="53">
        <v>1</v>
      </c>
      <c r="S1982" s="53">
        <v>0</v>
      </c>
      <c r="T1982" s="11">
        <f>SUM(C1982:S1982)</f>
        <v>13</v>
      </c>
      <c r="V1982" s="76"/>
    </row>
    <row r="1983" spans="1:22" ht="18" customHeight="1">
      <c r="A1983" s="105"/>
      <c r="B1983" s="52" t="s">
        <v>25</v>
      </c>
      <c r="C1983" s="53">
        <v>0</v>
      </c>
      <c r="D1983" s="53">
        <v>0</v>
      </c>
      <c r="E1983" s="53">
        <v>0</v>
      </c>
      <c r="F1983" s="53">
        <v>0</v>
      </c>
      <c r="G1983" s="53">
        <v>0</v>
      </c>
      <c r="H1983" s="53">
        <v>0</v>
      </c>
      <c r="I1983" s="53">
        <v>0</v>
      </c>
      <c r="J1983" s="53">
        <v>0</v>
      </c>
      <c r="K1983" s="53">
        <v>0</v>
      </c>
      <c r="L1983" s="53">
        <v>0</v>
      </c>
      <c r="M1983" s="53">
        <v>0</v>
      </c>
      <c r="N1983" s="53">
        <v>0</v>
      </c>
      <c r="O1983" s="53">
        <v>0</v>
      </c>
      <c r="P1983" s="53">
        <v>0</v>
      </c>
      <c r="Q1983" s="53">
        <v>0</v>
      </c>
      <c r="R1983" s="53">
        <v>0</v>
      </c>
      <c r="S1983" s="53">
        <v>0</v>
      </c>
      <c r="T1983" s="11">
        <f>SUM(C1983:S1983)</f>
        <v>0</v>
      </c>
      <c r="V1983" s="76"/>
    </row>
    <row r="1984" spans="1:22" ht="18" customHeight="1">
      <c r="A1984" s="105"/>
      <c r="B1984" s="52" t="s">
        <v>26</v>
      </c>
      <c r="C1984" s="36" t="str">
        <f t="shared" ref="C1984:T1984" si="710">IF(C1982+C1983&gt;0, C1983/(C1982+C1983), "-")</f>
        <v>-</v>
      </c>
      <c r="D1984" s="36" t="str">
        <f t="shared" si="710"/>
        <v>-</v>
      </c>
      <c r="E1984" s="36" t="str">
        <f t="shared" ref="E1984:F1984" si="711">IF(E1982+E1983&gt;0, E1983/(E1982+E1983), "-")</f>
        <v>-</v>
      </c>
      <c r="F1984" s="36">
        <f t="shared" si="711"/>
        <v>0</v>
      </c>
      <c r="G1984" s="36" t="str">
        <f t="shared" si="710"/>
        <v>-</v>
      </c>
      <c r="H1984" s="36" t="str">
        <f t="shared" si="710"/>
        <v>-</v>
      </c>
      <c r="I1984" s="36" t="str">
        <f t="shared" ref="I1984:J1984" si="712">IF(I1982+I1983&gt;0, I1983/(I1982+I1983), "-")</f>
        <v>-</v>
      </c>
      <c r="J1984" s="36">
        <f t="shared" si="712"/>
        <v>0</v>
      </c>
      <c r="K1984" s="36">
        <f t="shared" si="710"/>
        <v>0</v>
      </c>
      <c r="L1984" s="36">
        <f t="shared" ref="L1984:M1984" si="713">IF(L1982+L1983&gt;0, L1983/(L1982+L1983), "-")</f>
        <v>0</v>
      </c>
      <c r="M1984" s="36" t="str">
        <f t="shared" si="713"/>
        <v>-</v>
      </c>
      <c r="N1984" s="36">
        <f t="shared" si="710"/>
        <v>0</v>
      </c>
      <c r="O1984" s="36">
        <f t="shared" ref="O1984:Q1984" si="714">IF(O1982+O1983&gt;0, O1983/(O1982+O1983), "-")</f>
        <v>0</v>
      </c>
      <c r="P1984" s="36">
        <f t="shared" si="714"/>
        <v>0</v>
      </c>
      <c r="Q1984" s="36" t="str">
        <f t="shared" si="714"/>
        <v>-</v>
      </c>
      <c r="R1984" s="36">
        <f t="shared" si="710"/>
        <v>0</v>
      </c>
      <c r="S1984" s="36" t="str">
        <f t="shared" si="710"/>
        <v>-</v>
      </c>
      <c r="T1984" s="40">
        <f t="shared" si="710"/>
        <v>0</v>
      </c>
      <c r="V1984" s="76"/>
    </row>
    <row r="1985" spans="1:22" ht="18" customHeight="1">
      <c r="A1985" s="105"/>
      <c r="B1985" s="52" t="s">
        <v>22</v>
      </c>
      <c r="C1985" s="53">
        <v>0</v>
      </c>
      <c r="D1985" s="53">
        <v>0</v>
      </c>
      <c r="E1985" s="53">
        <v>0</v>
      </c>
      <c r="F1985" s="53">
        <v>1</v>
      </c>
      <c r="G1985" s="53">
        <v>0</v>
      </c>
      <c r="H1985" s="53">
        <v>0</v>
      </c>
      <c r="I1985" s="53">
        <v>0</v>
      </c>
      <c r="J1985" s="53">
        <v>1</v>
      </c>
      <c r="K1985" s="53">
        <v>1</v>
      </c>
      <c r="L1985" s="53">
        <v>1</v>
      </c>
      <c r="M1985" s="53">
        <v>0</v>
      </c>
      <c r="N1985" s="53">
        <v>1</v>
      </c>
      <c r="O1985" s="53">
        <v>1</v>
      </c>
      <c r="P1985" s="53">
        <v>1</v>
      </c>
      <c r="Q1985" s="53">
        <v>0</v>
      </c>
      <c r="R1985" s="53">
        <v>1</v>
      </c>
      <c r="S1985" s="53">
        <v>0</v>
      </c>
      <c r="T1985" s="11">
        <f>SUM(C1985:S1985)</f>
        <v>8</v>
      </c>
      <c r="V1985" s="76"/>
    </row>
    <row r="1986" spans="1:22" ht="18" customHeight="1">
      <c r="A1986" s="105"/>
      <c r="B1986" s="52" t="s">
        <v>23</v>
      </c>
      <c r="C1986" s="37" t="str">
        <f>IF(C1985&gt;0,(C1980+C1981)/C1985, "-")</f>
        <v>-</v>
      </c>
      <c r="D1986" s="37" t="str">
        <f t="shared" ref="D1986:E1986" si="715">IF(D1985&gt;0,(D1980+D1981)/D1985, "-")</f>
        <v>-</v>
      </c>
      <c r="E1986" s="37" t="str">
        <f t="shared" si="715"/>
        <v>-</v>
      </c>
      <c r="F1986" s="37">
        <f>IF(F1985&gt;0,(F1980+F1981)/F1985, "-")</f>
        <v>1</v>
      </c>
      <c r="G1986" s="37" t="str">
        <f t="shared" ref="G1986:H1986" si="716">IF(G1985&gt;0,(G1980+G1981)/G1985, "-")</f>
        <v>-</v>
      </c>
      <c r="H1986" s="37" t="str">
        <f t="shared" si="716"/>
        <v>-</v>
      </c>
      <c r="I1986" s="37" t="str">
        <f>IF(I1985&gt;0,(I1980+I1981)/I1985, "-")</f>
        <v>-</v>
      </c>
      <c r="J1986" s="37">
        <f t="shared" ref="J1986:L1986" si="717">IF(J1985&gt;0,(J1980+J1981)/J1985, "-")</f>
        <v>1</v>
      </c>
      <c r="K1986" s="37">
        <f t="shared" si="717"/>
        <v>1</v>
      </c>
      <c r="L1986" s="37">
        <f t="shared" si="717"/>
        <v>1</v>
      </c>
      <c r="M1986" s="37" t="str">
        <f>IF(M1985&gt;0,(M1980+M1981)/M1985, "-")</f>
        <v>-</v>
      </c>
      <c r="N1986" s="37">
        <f t="shared" ref="N1986:S1986" si="718">IF(N1985&gt;0,(N1980+N1981)/N1985, "-")</f>
        <v>1</v>
      </c>
      <c r="O1986" s="37">
        <f t="shared" si="718"/>
        <v>6</v>
      </c>
      <c r="P1986" s="37">
        <f t="shared" si="718"/>
        <v>1</v>
      </c>
      <c r="Q1986" s="37" t="str">
        <f t="shared" si="718"/>
        <v>-</v>
      </c>
      <c r="R1986" s="37">
        <f t="shared" si="718"/>
        <v>1</v>
      </c>
      <c r="S1986" s="37" t="str">
        <f t="shared" si="718"/>
        <v>-</v>
      </c>
      <c r="T1986" s="44">
        <f>IF(T1985&gt;0,(T1980+T1981)/T1985, "-")</f>
        <v>1.625</v>
      </c>
      <c r="V1986" s="76"/>
    </row>
    <row r="1987" spans="1:22" ht="18" customHeight="1">
      <c r="A1987" s="106"/>
      <c r="B1987" s="52" t="s">
        <v>44</v>
      </c>
      <c r="C1987" s="57" t="s">
        <v>43</v>
      </c>
      <c r="D1987" s="57" t="s">
        <v>43</v>
      </c>
      <c r="E1987" s="57" t="s">
        <v>43</v>
      </c>
      <c r="F1987" s="58">
        <v>0</v>
      </c>
      <c r="G1987" s="57" t="s">
        <v>43</v>
      </c>
      <c r="H1987" s="57" t="s">
        <v>43</v>
      </c>
      <c r="I1987" s="57" t="s">
        <v>43</v>
      </c>
      <c r="J1987" s="58">
        <v>1</v>
      </c>
      <c r="K1987" s="58">
        <v>0</v>
      </c>
      <c r="L1987" s="58">
        <v>1</v>
      </c>
      <c r="M1987" s="57" t="s">
        <v>43</v>
      </c>
      <c r="N1987" s="58">
        <v>0</v>
      </c>
      <c r="O1987" s="58">
        <v>1</v>
      </c>
      <c r="P1987" s="58">
        <v>0</v>
      </c>
      <c r="Q1987" s="57" t="s">
        <v>43</v>
      </c>
      <c r="R1987" s="58">
        <v>0</v>
      </c>
      <c r="S1987" s="57" t="s">
        <v>43</v>
      </c>
      <c r="T1987" s="59">
        <v>0.375</v>
      </c>
      <c r="V1987" s="76"/>
    </row>
    <row r="1988" spans="1:22" ht="18" customHeight="1">
      <c r="A1988" s="104">
        <v>44882</v>
      </c>
      <c r="B1988" s="50" t="s">
        <v>20</v>
      </c>
      <c r="C1988" s="51">
        <v>0</v>
      </c>
      <c r="D1988" s="51">
        <v>0</v>
      </c>
      <c r="E1988" s="51">
        <v>0</v>
      </c>
      <c r="F1988" s="51">
        <v>0</v>
      </c>
      <c r="G1988" s="51">
        <v>0</v>
      </c>
      <c r="H1988" s="51">
        <v>0</v>
      </c>
      <c r="I1988" s="51">
        <v>0</v>
      </c>
      <c r="J1988" s="51">
        <v>0</v>
      </c>
      <c r="K1988" s="51">
        <v>0</v>
      </c>
      <c r="L1988" s="51">
        <v>1</v>
      </c>
      <c r="M1988" s="51">
        <v>1</v>
      </c>
      <c r="N1988" s="51">
        <v>0</v>
      </c>
      <c r="O1988" s="51">
        <v>2</v>
      </c>
      <c r="P1988" s="51">
        <v>0</v>
      </c>
      <c r="Q1988" s="51">
        <v>0</v>
      </c>
      <c r="R1988" s="51">
        <v>0</v>
      </c>
      <c r="S1988" s="51">
        <v>0</v>
      </c>
      <c r="T1988" s="11">
        <f>SUM(C1988:S1988)</f>
        <v>4</v>
      </c>
      <c r="V1988" s="77"/>
    </row>
    <row r="1989" spans="1:22" ht="18" customHeight="1">
      <c r="A1989" s="105"/>
      <c r="B1989" s="52" t="s">
        <v>21</v>
      </c>
      <c r="C1989" s="53">
        <v>1</v>
      </c>
      <c r="D1989" s="53">
        <v>1</v>
      </c>
      <c r="E1989" s="53">
        <v>2</v>
      </c>
      <c r="F1989" s="53">
        <v>2</v>
      </c>
      <c r="G1989" s="53">
        <v>3</v>
      </c>
      <c r="H1989" s="53">
        <v>2</v>
      </c>
      <c r="I1989" s="53">
        <v>0</v>
      </c>
      <c r="J1989" s="53">
        <v>0</v>
      </c>
      <c r="K1989" s="53">
        <v>2</v>
      </c>
      <c r="L1989" s="53">
        <v>1</v>
      </c>
      <c r="M1989" s="53">
        <v>6</v>
      </c>
      <c r="N1989" s="53">
        <v>0</v>
      </c>
      <c r="O1989" s="53">
        <v>3</v>
      </c>
      <c r="P1989" s="53">
        <v>1</v>
      </c>
      <c r="Q1989" s="53">
        <v>0</v>
      </c>
      <c r="R1989" s="53">
        <v>1</v>
      </c>
      <c r="S1989" s="53">
        <v>0</v>
      </c>
      <c r="T1989" s="11">
        <f>SUM(C1989:S1989)</f>
        <v>25</v>
      </c>
      <c r="V1989" s="77"/>
    </row>
    <row r="1990" spans="1:22" ht="18" customHeight="1">
      <c r="A1990" s="105"/>
      <c r="B1990" s="52" t="s">
        <v>24</v>
      </c>
      <c r="C1990" s="53">
        <v>1</v>
      </c>
      <c r="D1990" s="53">
        <v>1</v>
      </c>
      <c r="E1990" s="53">
        <v>2</v>
      </c>
      <c r="F1990" s="53">
        <v>2</v>
      </c>
      <c r="G1990" s="53">
        <v>3</v>
      </c>
      <c r="H1990" s="53">
        <v>2</v>
      </c>
      <c r="I1990" s="53">
        <v>0</v>
      </c>
      <c r="J1990" s="53">
        <v>0</v>
      </c>
      <c r="K1990" s="53">
        <v>2</v>
      </c>
      <c r="L1990" s="53">
        <v>2</v>
      </c>
      <c r="M1990" s="53">
        <v>7</v>
      </c>
      <c r="N1990" s="53">
        <v>0</v>
      </c>
      <c r="O1990" s="53">
        <v>5</v>
      </c>
      <c r="P1990" s="53">
        <v>1</v>
      </c>
      <c r="Q1990" s="53">
        <v>0</v>
      </c>
      <c r="R1990" s="53">
        <v>1</v>
      </c>
      <c r="S1990" s="53">
        <v>0</v>
      </c>
      <c r="T1990" s="11">
        <f>SUM(C1990:S1990)</f>
        <v>29</v>
      </c>
      <c r="V1990" s="77"/>
    </row>
    <row r="1991" spans="1:22" ht="18" customHeight="1">
      <c r="A1991" s="105"/>
      <c r="B1991" s="52" t="s">
        <v>25</v>
      </c>
      <c r="C1991" s="53">
        <v>0</v>
      </c>
      <c r="D1991" s="53">
        <v>0</v>
      </c>
      <c r="E1991" s="53">
        <v>0</v>
      </c>
      <c r="F1991" s="53">
        <v>0</v>
      </c>
      <c r="G1991" s="53">
        <v>0</v>
      </c>
      <c r="H1991" s="53">
        <v>0</v>
      </c>
      <c r="I1991" s="53">
        <v>0</v>
      </c>
      <c r="J1991" s="53">
        <v>0</v>
      </c>
      <c r="K1991" s="53">
        <v>0</v>
      </c>
      <c r="L1991" s="53">
        <v>0</v>
      </c>
      <c r="M1991" s="53">
        <v>0</v>
      </c>
      <c r="N1991" s="53">
        <v>0</v>
      </c>
      <c r="O1991" s="53">
        <v>0</v>
      </c>
      <c r="P1991" s="53">
        <v>0</v>
      </c>
      <c r="Q1991" s="53">
        <v>0</v>
      </c>
      <c r="R1991" s="53">
        <v>0</v>
      </c>
      <c r="S1991" s="53">
        <v>0</v>
      </c>
      <c r="T1991" s="11">
        <f>SUM(C1991:S1991)</f>
        <v>0</v>
      </c>
      <c r="V1991" s="77"/>
    </row>
    <row r="1992" spans="1:22" ht="18" customHeight="1">
      <c r="A1992" s="105"/>
      <c r="B1992" s="52" t="s">
        <v>26</v>
      </c>
      <c r="C1992" s="36">
        <f t="shared" ref="C1992:T1992" si="719">IF(C1990+C1991&gt;0, C1991/(C1990+C1991), "-")</f>
        <v>0</v>
      </c>
      <c r="D1992" s="36">
        <f t="shared" si="719"/>
        <v>0</v>
      </c>
      <c r="E1992" s="36">
        <f t="shared" si="719"/>
        <v>0</v>
      </c>
      <c r="F1992" s="36">
        <f t="shared" ref="F1992:H1992" si="720">IF(F1990+F1991&gt;0, F1991/(F1990+F1991), "-")</f>
        <v>0</v>
      </c>
      <c r="G1992" s="36">
        <f t="shared" si="720"/>
        <v>0</v>
      </c>
      <c r="H1992" s="36">
        <f t="shared" si="720"/>
        <v>0</v>
      </c>
      <c r="I1992" s="36" t="str">
        <f t="shared" si="719"/>
        <v>-</v>
      </c>
      <c r="J1992" s="36" t="str">
        <f t="shared" ref="J1992:L1992" si="721">IF(J1990+J1991&gt;0, J1991/(J1990+J1991), "-")</f>
        <v>-</v>
      </c>
      <c r="K1992" s="36">
        <f t="shared" si="721"/>
        <v>0</v>
      </c>
      <c r="L1992" s="36">
        <f t="shared" si="721"/>
        <v>0</v>
      </c>
      <c r="M1992" s="36">
        <f t="shared" si="719"/>
        <v>0</v>
      </c>
      <c r="N1992" s="36" t="str">
        <f t="shared" ref="N1992:R1992" si="722">IF(N1990+N1991&gt;0, N1991/(N1990+N1991), "-")</f>
        <v>-</v>
      </c>
      <c r="O1992" s="36">
        <f t="shared" si="722"/>
        <v>0</v>
      </c>
      <c r="P1992" s="36">
        <f t="shared" si="722"/>
        <v>0</v>
      </c>
      <c r="Q1992" s="36" t="str">
        <f t="shared" si="722"/>
        <v>-</v>
      </c>
      <c r="R1992" s="36">
        <f t="shared" si="722"/>
        <v>0</v>
      </c>
      <c r="S1992" s="36" t="str">
        <f t="shared" si="719"/>
        <v>-</v>
      </c>
      <c r="T1992" s="40">
        <f t="shared" si="719"/>
        <v>0</v>
      </c>
      <c r="V1992" s="77"/>
    </row>
    <row r="1993" spans="1:22" ht="18" customHeight="1">
      <c r="A1993" s="105"/>
      <c r="B1993" s="52" t="s">
        <v>22</v>
      </c>
      <c r="C1993" s="53">
        <v>1</v>
      </c>
      <c r="D1993" s="53">
        <v>1</v>
      </c>
      <c r="E1993" s="53">
        <v>1</v>
      </c>
      <c r="F1993" s="53">
        <v>2</v>
      </c>
      <c r="G1993" s="53">
        <v>3</v>
      </c>
      <c r="H1993" s="53">
        <v>2</v>
      </c>
      <c r="I1993" s="53">
        <v>0</v>
      </c>
      <c r="J1993" s="53">
        <v>0</v>
      </c>
      <c r="K1993" s="53">
        <v>2</v>
      </c>
      <c r="L1993" s="53">
        <v>2</v>
      </c>
      <c r="M1993" s="53">
        <v>7</v>
      </c>
      <c r="N1993" s="53">
        <v>0</v>
      </c>
      <c r="O1993" s="53">
        <v>1</v>
      </c>
      <c r="P1993" s="53">
        <v>1</v>
      </c>
      <c r="Q1993" s="53">
        <v>0</v>
      </c>
      <c r="R1993" s="53">
        <v>1</v>
      </c>
      <c r="S1993" s="53">
        <v>0</v>
      </c>
      <c r="T1993" s="11">
        <f>SUM(C1993:S1993)</f>
        <v>24</v>
      </c>
      <c r="V1993" s="77"/>
    </row>
    <row r="1994" spans="1:22" ht="18" customHeight="1">
      <c r="A1994" s="105"/>
      <c r="B1994" s="52" t="s">
        <v>23</v>
      </c>
      <c r="C1994" s="37">
        <f>IF(C1993&gt;0,(C1988+C1989)/C1993, "-")</f>
        <v>1</v>
      </c>
      <c r="D1994" s="37">
        <f t="shared" ref="D1994:E1994" si="723">IF(D1993&gt;0,(D1988+D1989)/D1993, "-")</f>
        <v>1</v>
      </c>
      <c r="E1994" s="37">
        <f t="shared" si="723"/>
        <v>2</v>
      </c>
      <c r="F1994" s="37">
        <f>IF(F1993&gt;0,(F1988+F1989)/F1993, "-")</f>
        <v>1</v>
      </c>
      <c r="G1994" s="37">
        <f t="shared" ref="G1994:H1994" si="724">IF(G1993&gt;0,(G1988+G1989)/G1993, "-")</f>
        <v>1</v>
      </c>
      <c r="H1994" s="37">
        <f t="shared" si="724"/>
        <v>1</v>
      </c>
      <c r="I1994" s="37" t="str">
        <f>IF(I1993&gt;0,(I1988+I1989)/I1993, "-")</f>
        <v>-</v>
      </c>
      <c r="J1994" s="37" t="str">
        <f t="shared" ref="J1994:L1994" si="725">IF(J1993&gt;0,(J1988+J1989)/J1993, "-")</f>
        <v>-</v>
      </c>
      <c r="K1994" s="37">
        <f t="shared" si="725"/>
        <v>1</v>
      </c>
      <c r="L1994" s="37">
        <f t="shared" si="725"/>
        <v>1</v>
      </c>
      <c r="M1994" s="37">
        <f>IF(M1993&gt;0,(M1988+M1989)/M1993, "-")</f>
        <v>1</v>
      </c>
      <c r="N1994" s="37" t="str">
        <f t="shared" ref="N1994:S1994" si="726">IF(N1993&gt;0,(N1988+N1989)/N1993, "-")</f>
        <v>-</v>
      </c>
      <c r="O1994" s="37">
        <f t="shared" si="726"/>
        <v>5</v>
      </c>
      <c r="P1994" s="37">
        <f t="shared" si="726"/>
        <v>1</v>
      </c>
      <c r="Q1994" s="37" t="str">
        <f t="shared" si="726"/>
        <v>-</v>
      </c>
      <c r="R1994" s="37">
        <f t="shared" si="726"/>
        <v>1</v>
      </c>
      <c r="S1994" s="37" t="str">
        <f t="shared" si="726"/>
        <v>-</v>
      </c>
      <c r="T1994" s="44">
        <f>IF(T1993&gt;0,(T1988+T1989)/T1993, "-")</f>
        <v>1.2083333333333333</v>
      </c>
      <c r="V1994" s="77"/>
    </row>
    <row r="1995" spans="1:22" ht="18" customHeight="1">
      <c r="A1995" s="106"/>
      <c r="B1995" s="52" t="s">
        <v>44</v>
      </c>
      <c r="C1995" s="58">
        <v>0</v>
      </c>
      <c r="D1995" s="58">
        <v>1</v>
      </c>
      <c r="E1995" s="58">
        <v>1</v>
      </c>
      <c r="F1995" s="58">
        <v>0</v>
      </c>
      <c r="G1995" s="58">
        <v>0</v>
      </c>
      <c r="H1995" s="58">
        <v>0</v>
      </c>
      <c r="I1995" s="57" t="s">
        <v>43</v>
      </c>
      <c r="J1995" s="57" t="s">
        <v>43</v>
      </c>
      <c r="K1995" s="58">
        <v>0</v>
      </c>
      <c r="L1995" s="58">
        <v>0</v>
      </c>
      <c r="M1995" s="58">
        <v>0</v>
      </c>
      <c r="N1995" s="57" t="s">
        <v>43</v>
      </c>
      <c r="O1995" s="58">
        <v>1</v>
      </c>
      <c r="P1995" s="58">
        <v>0</v>
      </c>
      <c r="Q1995" s="57" t="s">
        <v>43</v>
      </c>
      <c r="R1995" s="58">
        <v>1</v>
      </c>
      <c r="S1995" s="57" t="s">
        <v>43</v>
      </c>
      <c r="T1995" s="59">
        <v>0.16669999999999999</v>
      </c>
      <c r="V1995" s="77"/>
    </row>
    <row r="1996" spans="1:22" ht="18" customHeight="1">
      <c r="A1996" s="104">
        <v>44883</v>
      </c>
      <c r="B1996" s="50" t="s">
        <v>20</v>
      </c>
      <c r="C1996" s="51">
        <v>0</v>
      </c>
      <c r="D1996" s="51">
        <v>1</v>
      </c>
      <c r="E1996" s="51">
        <v>0</v>
      </c>
      <c r="F1996" s="51">
        <v>0</v>
      </c>
      <c r="G1996" s="51">
        <v>0</v>
      </c>
      <c r="H1996" s="51">
        <v>0</v>
      </c>
      <c r="I1996" s="51">
        <v>0</v>
      </c>
      <c r="J1996" s="51">
        <v>0</v>
      </c>
      <c r="K1996" s="51">
        <v>0</v>
      </c>
      <c r="L1996" s="51">
        <v>0</v>
      </c>
      <c r="M1996" s="51">
        <v>4</v>
      </c>
      <c r="N1996" s="51">
        <v>0</v>
      </c>
      <c r="O1996" s="51">
        <v>1</v>
      </c>
      <c r="P1996" s="51">
        <v>0</v>
      </c>
      <c r="Q1996" s="51">
        <v>0</v>
      </c>
      <c r="R1996" s="51">
        <v>0</v>
      </c>
      <c r="S1996" s="51">
        <v>0</v>
      </c>
      <c r="T1996" s="11">
        <f>SUM(C1996:S1996)</f>
        <v>6</v>
      </c>
      <c r="V1996" s="78"/>
    </row>
    <row r="1997" spans="1:22" ht="18" customHeight="1">
      <c r="A1997" s="105"/>
      <c r="B1997" s="52" t="s">
        <v>21</v>
      </c>
      <c r="C1997" s="53">
        <v>1</v>
      </c>
      <c r="D1997" s="53">
        <v>0</v>
      </c>
      <c r="E1997" s="53">
        <v>0</v>
      </c>
      <c r="F1997" s="53">
        <v>2</v>
      </c>
      <c r="G1997" s="53">
        <v>0</v>
      </c>
      <c r="H1997" s="53">
        <v>0</v>
      </c>
      <c r="I1997" s="53">
        <v>0</v>
      </c>
      <c r="J1997" s="53">
        <v>0</v>
      </c>
      <c r="K1997" s="53">
        <v>0</v>
      </c>
      <c r="L1997" s="53">
        <v>2</v>
      </c>
      <c r="M1997" s="53">
        <v>12</v>
      </c>
      <c r="N1997" s="53">
        <v>0</v>
      </c>
      <c r="O1997" s="53">
        <v>2</v>
      </c>
      <c r="P1997" s="53">
        <v>0</v>
      </c>
      <c r="Q1997" s="53">
        <v>1</v>
      </c>
      <c r="R1997" s="53">
        <v>2</v>
      </c>
      <c r="S1997" s="53">
        <v>0</v>
      </c>
      <c r="T1997" s="11">
        <f>SUM(C1997:S1997)</f>
        <v>22</v>
      </c>
      <c r="V1997" s="78"/>
    </row>
    <row r="1998" spans="1:22" ht="18" customHeight="1">
      <c r="A1998" s="105"/>
      <c r="B1998" s="52" t="s">
        <v>24</v>
      </c>
      <c r="C1998" s="53">
        <v>1</v>
      </c>
      <c r="D1998" s="53">
        <v>1</v>
      </c>
      <c r="E1998" s="53">
        <v>0</v>
      </c>
      <c r="F1998" s="53">
        <v>2</v>
      </c>
      <c r="G1998" s="53">
        <v>0</v>
      </c>
      <c r="H1998" s="53">
        <v>0</v>
      </c>
      <c r="I1998" s="53">
        <v>0</v>
      </c>
      <c r="J1998" s="53">
        <v>0</v>
      </c>
      <c r="K1998" s="53">
        <v>0</v>
      </c>
      <c r="L1998" s="53">
        <v>2</v>
      </c>
      <c r="M1998" s="53">
        <v>16</v>
      </c>
      <c r="N1998" s="53">
        <v>0</v>
      </c>
      <c r="O1998" s="53">
        <v>3</v>
      </c>
      <c r="P1998" s="53">
        <v>0</v>
      </c>
      <c r="Q1998" s="53">
        <v>1</v>
      </c>
      <c r="R1998" s="53">
        <v>2</v>
      </c>
      <c r="S1998" s="53">
        <v>0</v>
      </c>
      <c r="T1998" s="11">
        <f>SUM(C1998:S1998)</f>
        <v>28</v>
      </c>
      <c r="V1998" s="78"/>
    </row>
    <row r="1999" spans="1:22" ht="18" customHeight="1">
      <c r="A1999" s="105"/>
      <c r="B1999" s="52" t="s">
        <v>25</v>
      </c>
      <c r="C1999" s="53">
        <v>0</v>
      </c>
      <c r="D1999" s="53">
        <v>0</v>
      </c>
      <c r="E1999" s="53">
        <v>0</v>
      </c>
      <c r="F1999" s="53">
        <v>0</v>
      </c>
      <c r="G1999" s="53">
        <v>0</v>
      </c>
      <c r="H1999" s="53">
        <v>0</v>
      </c>
      <c r="I1999" s="53">
        <v>0</v>
      </c>
      <c r="J1999" s="53">
        <v>0</v>
      </c>
      <c r="K1999" s="53">
        <v>0</v>
      </c>
      <c r="L1999" s="53">
        <v>0</v>
      </c>
      <c r="M1999" s="53">
        <v>0</v>
      </c>
      <c r="N1999" s="53">
        <v>0</v>
      </c>
      <c r="O1999" s="53">
        <v>0</v>
      </c>
      <c r="P1999" s="53">
        <v>0</v>
      </c>
      <c r="Q1999" s="53">
        <v>0</v>
      </c>
      <c r="R1999" s="53">
        <v>0</v>
      </c>
      <c r="S1999" s="53">
        <v>0</v>
      </c>
      <c r="T1999" s="11">
        <f>SUM(C1999:S1999)</f>
        <v>0</v>
      </c>
      <c r="V1999" s="78"/>
    </row>
    <row r="2000" spans="1:22" ht="18" customHeight="1">
      <c r="A2000" s="105"/>
      <c r="B2000" s="52" t="s">
        <v>26</v>
      </c>
      <c r="C2000" s="36">
        <f t="shared" ref="C2000:F2000" si="727">IF(C1998+C1999&gt;0, C1999/(C1998+C1999), "-")</f>
        <v>0</v>
      </c>
      <c r="D2000" s="36">
        <f t="shared" si="727"/>
        <v>0</v>
      </c>
      <c r="E2000" s="36" t="str">
        <f t="shared" si="727"/>
        <v>-</v>
      </c>
      <c r="F2000" s="36">
        <f t="shared" si="727"/>
        <v>0</v>
      </c>
      <c r="G2000" s="36" t="str">
        <f t="shared" ref="G2000:H2000" si="728">IF(G1998+G1999&gt;0, G1999/(G1998+G1999), "-")</f>
        <v>-</v>
      </c>
      <c r="H2000" s="36" t="str">
        <f t="shared" si="728"/>
        <v>-</v>
      </c>
      <c r="I2000" s="36" t="str">
        <f t="shared" ref="I2000:T2000" si="729">IF(I1998+I1999&gt;0, I1999/(I1998+I1999), "-")</f>
        <v>-</v>
      </c>
      <c r="J2000" s="36" t="str">
        <f t="shared" si="729"/>
        <v>-</v>
      </c>
      <c r="K2000" s="36" t="str">
        <f t="shared" si="729"/>
        <v>-</v>
      </c>
      <c r="L2000" s="36">
        <f t="shared" si="729"/>
        <v>0</v>
      </c>
      <c r="M2000" s="36">
        <f t="shared" ref="M2000:R2000" si="730">IF(M1998+M1999&gt;0, M1999/(M1998+M1999), "-")</f>
        <v>0</v>
      </c>
      <c r="N2000" s="36" t="str">
        <f t="shared" si="730"/>
        <v>-</v>
      </c>
      <c r="O2000" s="36">
        <f t="shared" si="730"/>
        <v>0</v>
      </c>
      <c r="P2000" s="36" t="str">
        <f t="shared" si="730"/>
        <v>-</v>
      </c>
      <c r="Q2000" s="36">
        <f t="shared" si="730"/>
        <v>0</v>
      </c>
      <c r="R2000" s="36">
        <f t="shared" si="730"/>
        <v>0</v>
      </c>
      <c r="S2000" s="36" t="str">
        <f t="shared" si="729"/>
        <v>-</v>
      </c>
      <c r="T2000" s="40">
        <f t="shared" si="729"/>
        <v>0</v>
      </c>
      <c r="V2000" s="78"/>
    </row>
    <row r="2001" spans="1:22" ht="18" customHeight="1">
      <c r="A2001" s="105"/>
      <c r="B2001" s="52" t="s">
        <v>22</v>
      </c>
      <c r="C2001" s="53">
        <v>1</v>
      </c>
      <c r="D2001" s="53">
        <v>1</v>
      </c>
      <c r="E2001" s="53">
        <v>0</v>
      </c>
      <c r="F2001" s="53">
        <v>1</v>
      </c>
      <c r="G2001" s="53">
        <v>0</v>
      </c>
      <c r="H2001" s="53">
        <v>0</v>
      </c>
      <c r="I2001" s="53">
        <v>0</v>
      </c>
      <c r="J2001" s="53">
        <v>0</v>
      </c>
      <c r="K2001" s="53">
        <v>0</v>
      </c>
      <c r="L2001" s="53">
        <v>1</v>
      </c>
      <c r="M2001" s="53">
        <v>15</v>
      </c>
      <c r="N2001" s="53">
        <v>0</v>
      </c>
      <c r="O2001" s="53">
        <v>1</v>
      </c>
      <c r="P2001" s="53">
        <v>0</v>
      </c>
      <c r="Q2001" s="53">
        <v>1</v>
      </c>
      <c r="R2001" s="53">
        <v>2</v>
      </c>
      <c r="S2001" s="53">
        <v>0</v>
      </c>
      <c r="T2001" s="11">
        <f>SUM(C2001:S2001)</f>
        <v>23</v>
      </c>
      <c r="V2001" s="78"/>
    </row>
    <row r="2002" spans="1:22" ht="18" customHeight="1">
      <c r="A2002" s="105"/>
      <c r="B2002" s="52" t="s">
        <v>23</v>
      </c>
      <c r="C2002" s="37">
        <f>IF(C2001&gt;0,(C1996+C1997)/C2001, "-")</f>
        <v>1</v>
      </c>
      <c r="D2002" s="37">
        <f t="shared" ref="D2002:E2002" si="731">IF(D2001&gt;0,(D1996+D1997)/D2001, "-")</f>
        <v>1</v>
      </c>
      <c r="E2002" s="37" t="str">
        <f t="shared" si="731"/>
        <v>-</v>
      </c>
      <c r="F2002" s="37">
        <f>IF(F2001&gt;0,(F1996+F1997)/F2001, "-")</f>
        <v>2</v>
      </c>
      <c r="G2002" s="37" t="str">
        <f t="shared" ref="G2002:H2002" si="732">IF(G2001&gt;0,(G1996+G1997)/G2001, "-")</f>
        <v>-</v>
      </c>
      <c r="H2002" s="37" t="str">
        <f t="shared" si="732"/>
        <v>-</v>
      </c>
      <c r="I2002" s="37" t="str">
        <f>IF(I2001&gt;0,(I1996+I1997)/I2001, "-")</f>
        <v>-</v>
      </c>
      <c r="J2002" s="37" t="str">
        <f t="shared" ref="J2002:L2002" si="733">IF(J2001&gt;0,(J1996+J1997)/J2001, "-")</f>
        <v>-</v>
      </c>
      <c r="K2002" s="37" t="str">
        <f t="shared" si="733"/>
        <v>-</v>
      </c>
      <c r="L2002" s="37">
        <f t="shared" si="733"/>
        <v>2</v>
      </c>
      <c r="M2002" s="37">
        <f>IF(M2001&gt;0,(M1996+M1997)/M2001, "-")</f>
        <v>1.0666666666666667</v>
      </c>
      <c r="N2002" s="37" t="str">
        <f t="shared" ref="N2002:S2002" si="734">IF(N2001&gt;0,(N1996+N1997)/N2001, "-")</f>
        <v>-</v>
      </c>
      <c r="O2002" s="37">
        <f t="shared" si="734"/>
        <v>3</v>
      </c>
      <c r="P2002" s="37" t="str">
        <f t="shared" si="734"/>
        <v>-</v>
      </c>
      <c r="Q2002" s="37">
        <f t="shared" si="734"/>
        <v>1</v>
      </c>
      <c r="R2002" s="37">
        <f t="shared" si="734"/>
        <v>1</v>
      </c>
      <c r="S2002" s="37" t="str">
        <f t="shared" si="734"/>
        <v>-</v>
      </c>
      <c r="T2002" s="44">
        <f>IF(T2001&gt;0,(T1996+T1997)/T2001, "-")</f>
        <v>1.2173913043478262</v>
      </c>
      <c r="V2002" s="78"/>
    </row>
    <row r="2003" spans="1:22" ht="18" customHeight="1">
      <c r="A2003" s="106"/>
      <c r="B2003" s="52" t="s">
        <v>44</v>
      </c>
      <c r="C2003" s="58">
        <v>1</v>
      </c>
      <c r="D2003" s="58">
        <v>1</v>
      </c>
      <c r="E2003" s="57" t="s">
        <v>43</v>
      </c>
      <c r="F2003" s="58">
        <v>1</v>
      </c>
      <c r="G2003" s="57" t="s">
        <v>43</v>
      </c>
      <c r="H2003" s="57" t="s">
        <v>43</v>
      </c>
      <c r="I2003" s="57" t="s">
        <v>43</v>
      </c>
      <c r="J2003" s="57" t="s">
        <v>43</v>
      </c>
      <c r="K2003" s="57" t="s">
        <v>43</v>
      </c>
      <c r="L2003" s="58">
        <v>1</v>
      </c>
      <c r="M2003" s="58">
        <v>6.6699999999999995E-2</v>
      </c>
      <c r="N2003" s="57" t="s">
        <v>43</v>
      </c>
      <c r="O2003" s="58">
        <v>1</v>
      </c>
      <c r="P2003" s="57" t="s">
        <v>43</v>
      </c>
      <c r="Q2003" s="58">
        <v>1</v>
      </c>
      <c r="R2003" s="58">
        <v>0.5</v>
      </c>
      <c r="S2003" s="57" t="s">
        <v>43</v>
      </c>
      <c r="T2003" s="59">
        <v>0.3478</v>
      </c>
      <c r="V2003" s="78"/>
    </row>
    <row r="2004" spans="1:22" ht="18" customHeight="1">
      <c r="A2004" s="104">
        <v>44884</v>
      </c>
      <c r="B2004" s="50" t="s">
        <v>20</v>
      </c>
      <c r="C2004" s="51">
        <v>0</v>
      </c>
      <c r="D2004" s="51">
        <v>0</v>
      </c>
      <c r="E2004" s="51">
        <v>0</v>
      </c>
      <c r="F2004" s="51">
        <v>0</v>
      </c>
      <c r="G2004" s="51">
        <v>0</v>
      </c>
      <c r="H2004" s="51">
        <v>0</v>
      </c>
      <c r="I2004" s="51">
        <v>0</v>
      </c>
      <c r="J2004" s="51">
        <v>0</v>
      </c>
      <c r="K2004" s="51">
        <v>0</v>
      </c>
      <c r="L2004" s="51">
        <v>0</v>
      </c>
      <c r="M2004" s="51">
        <v>2</v>
      </c>
      <c r="N2004" s="51">
        <v>0</v>
      </c>
      <c r="O2004" s="51">
        <v>2</v>
      </c>
      <c r="P2004" s="51">
        <v>0</v>
      </c>
      <c r="Q2004" s="51">
        <v>0</v>
      </c>
      <c r="R2004" s="51">
        <v>0</v>
      </c>
      <c r="S2004" s="51">
        <v>0</v>
      </c>
      <c r="T2004" s="11">
        <f>SUM(C2004:S2004)</f>
        <v>4</v>
      </c>
      <c r="V2004" s="79"/>
    </row>
    <row r="2005" spans="1:22" ht="18" customHeight="1">
      <c r="A2005" s="105"/>
      <c r="B2005" s="52" t="s">
        <v>21</v>
      </c>
      <c r="C2005" s="53">
        <v>0</v>
      </c>
      <c r="D2005" s="53">
        <v>0</v>
      </c>
      <c r="E2005" s="53">
        <v>0</v>
      </c>
      <c r="F2005" s="53">
        <v>3</v>
      </c>
      <c r="G2005" s="53">
        <v>7</v>
      </c>
      <c r="H2005" s="53">
        <v>0</v>
      </c>
      <c r="I2005" s="53">
        <v>1</v>
      </c>
      <c r="J2005" s="53">
        <v>1</v>
      </c>
      <c r="K2005" s="53">
        <v>4</v>
      </c>
      <c r="L2005" s="53">
        <v>3</v>
      </c>
      <c r="M2005" s="53">
        <v>9</v>
      </c>
      <c r="N2005" s="53">
        <v>2</v>
      </c>
      <c r="O2005" s="53">
        <v>4</v>
      </c>
      <c r="P2005" s="53">
        <v>1</v>
      </c>
      <c r="Q2005" s="53">
        <v>0</v>
      </c>
      <c r="R2005" s="53">
        <v>0</v>
      </c>
      <c r="S2005" s="53">
        <v>0</v>
      </c>
      <c r="T2005" s="11">
        <f>SUM(C2005:S2005)</f>
        <v>35</v>
      </c>
      <c r="V2005" s="79"/>
    </row>
    <row r="2006" spans="1:22" ht="18" customHeight="1">
      <c r="A2006" s="105"/>
      <c r="B2006" s="52" t="s">
        <v>24</v>
      </c>
      <c r="C2006" s="53">
        <v>0</v>
      </c>
      <c r="D2006" s="53">
        <v>0</v>
      </c>
      <c r="E2006" s="53">
        <v>0</v>
      </c>
      <c r="F2006" s="53">
        <v>3</v>
      </c>
      <c r="G2006" s="53">
        <v>7</v>
      </c>
      <c r="H2006" s="53">
        <v>0</v>
      </c>
      <c r="I2006" s="53">
        <v>1</v>
      </c>
      <c r="J2006" s="53">
        <v>1</v>
      </c>
      <c r="K2006" s="53">
        <v>3</v>
      </c>
      <c r="L2006" s="53">
        <v>2</v>
      </c>
      <c r="M2006" s="53">
        <v>11</v>
      </c>
      <c r="N2006" s="53">
        <v>2</v>
      </c>
      <c r="O2006" s="53">
        <v>6</v>
      </c>
      <c r="P2006" s="53">
        <v>1</v>
      </c>
      <c r="Q2006" s="53">
        <v>0</v>
      </c>
      <c r="R2006" s="53">
        <v>0</v>
      </c>
      <c r="S2006" s="53">
        <v>0</v>
      </c>
      <c r="T2006" s="11">
        <f>SUM(C2006:S2006)</f>
        <v>37</v>
      </c>
      <c r="V2006" s="79"/>
    </row>
    <row r="2007" spans="1:22" ht="18" customHeight="1">
      <c r="A2007" s="105"/>
      <c r="B2007" s="52" t="s">
        <v>25</v>
      </c>
      <c r="C2007" s="53">
        <v>0</v>
      </c>
      <c r="D2007" s="53">
        <v>0</v>
      </c>
      <c r="E2007" s="53">
        <v>0</v>
      </c>
      <c r="F2007" s="53">
        <v>0</v>
      </c>
      <c r="G2007" s="53">
        <v>0</v>
      </c>
      <c r="H2007" s="53">
        <v>0</v>
      </c>
      <c r="I2007" s="53">
        <v>0</v>
      </c>
      <c r="J2007" s="53">
        <v>0</v>
      </c>
      <c r="K2007" s="53">
        <v>1</v>
      </c>
      <c r="L2007" s="53">
        <v>1</v>
      </c>
      <c r="M2007" s="53">
        <v>0</v>
      </c>
      <c r="N2007" s="53">
        <v>0</v>
      </c>
      <c r="O2007" s="53">
        <v>0</v>
      </c>
      <c r="P2007" s="53">
        <v>0</v>
      </c>
      <c r="Q2007" s="53">
        <v>0</v>
      </c>
      <c r="R2007" s="53">
        <v>0</v>
      </c>
      <c r="S2007" s="53">
        <v>0</v>
      </c>
      <c r="T2007" s="11">
        <f>SUM(C2007:S2007)</f>
        <v>2</v>
      </c>
      <c r="V2007" s="79"/>
    </row>
    <row r="2008" spans="1:22" ht="18" customHeight="1">
      <c r="A2008" s="105"/>
      <c r="B2008" s="52" t="s">
        <v>26</v>
      </c>
      <c r="C2008" s="36" t="str">
        <f t="shared" ref="C2008:G2008" si="735">IF(C2006+C2007&gt;0, C2007/(C2006+C2007), "-")</f>
        <v>-</v>
      </c>
      <c r="D2008" s="36" t="str">
        <f t="shared" si="735"/>
        <v>-</v>
      </c>
      <c r="E2008" s="36" t="str">
        <f t="shared" si="735"/>
        <v>-</v>
      </c>
      <c r="F2008" s="36">
        <f t="shared" si="735"/>
        <v>0</v>
      </c>
      <c r="G2008" s="36">
        <f t="shared" si="735"/>
        <v>0</v>
      </c>
      <c r="H2008" s="36" t="str">
        <f t="shared" ref="H2008:T2008" si="736">IF(H2006+H2007&gt;0, H2007/(H2006+H2007), "-")</f>
        <v>-</v>
      </c>
      <c r="I2008" s="36">
        <f t="shared" si="736"/>
        <v>0</v>
      </c>
      <c r="J2008" s="36">
        <f t="shared" si="736"/>
        <v>0</v>
      </c>
      <c r="K2008" s="36">
        <f t="shared" si="736"/>
        <v>0.25</v>
      </c>
      <c r="L2008" s="36">
        <f t="shared" ref="L2008:P2008" si="737">IF(L2006+L2007&gt;0, L2007/(L2006+L2007), "-")</f>
        <v>0.33333333333333331</v>
      </c>
      <c r="M2008" s="36">
        <f t="shared" si="737"/>
        <v>0</v>
      </c>
      <c r="N2008" s="36">
        <f t="shared" si="737"/>
        <v>0</v>
      </c>
      <c r="O2008" s="36">
        <f t="shared" si="737"/>
        <v>0</v>
      </c>
      <c r="P2008" s="36">
        <f t="shared" si="737"/>
        <v>0</v>
      </c>
      <c r="Q2008" s="36" t="str">
        <f t="shared" ref="Q2008:R2008" si="738">IF(Q2006+Q2007&gt;0, Q2007/(Q2006+Q2007), "-")</f>
        <v>-</v>
      </c>
      <c r="R2008" s="36" t="str">
        <f t="shared" si="738"/>
        <v>-</v>
      </c>
      <c r="S2008" s="36" t="str">
        <f t="shared" si="736"/>
        <v>-</v>
      </c>
      <c r="T2008" s="40">
        <f t="shared" si="736"/>
        <v>5.128205128205128E-2</v>
      </c>
      <c r="V2008" s="79"/>
    </row>
    <row r="2009" spans="1:22" ht="18" customHeight="1">
      <c r="A2009" s="105"/>
      <c r="B2009" s="52" t="s">
        <v>22</v>
      </c>
      <c r="C2009" s="53">
        <v>0</v>
      </c>
      <c r="D2009" s="53">
        <v>0</v>
      </c>
      <c r="E2009" s="53">
        <v>0</v>
      </c>
      <c r="F2009" s="53">
        <v>2</v>
      </c>
      <c r="G2009" s="53">
        <v>3</v>
      </c>
      <c r="H2009" s="53">
        <v>0</v>
      </c>
      <c r="I2009" s="53">
        <v>1</v>
      </c>
      <c r="J2009" s="53">
        <v>1</v>
      </c>
      <c r="K2009" s="53">
        <v>4</v>
      </c>
      <c r="L2009" s="53">
        <v>3</v>
      </c>
      <c r="M2009" s="53">
        <v>11</v>
      </c>
      <c r="N2009" s="53">
        <v>1</v>
      </c>
      <c r="O2009" s="53">
        <v>1</v>
      </c>
      <c r="P2009" s="53">
        <v>1</v>
      </c>
      <c r="Q2009" s="53">
        <v>0</v>
      </c>
      <c r="R2009" s="53">
        <v>0</v>
      </c>
      <c r="S2009" s="53">
        <v>0</v>
      </c>
      <c r="T2009" s="11">
        <f>SUM(C2009:S2009)</f>
        <v>28</v>
      </c>
      <c r="V2009" s="79"/>
    </row>
    <row r="2010" spans="1:22" ht="18" customHeight="1">
      <c r="A2010" s="105"/>
      <c r="B2010" s="52" t="s">
        <v>23</v>
      </c>
      <c r="C2010" s="37" t="str">
        <f>IF(C2009&gt;0,(C2004+C2005)/C2009, "-")</f>
        <v>-</v>
      </c>
      <c r="D2010" s="37" t="str">
        <f t="shared" ref="D2010:E2010" si="739">IF(D2009&gt;0,(D2004+D2005)/D2009, "-")</f>
        <v>-</v>
      </c>
      <c r="E2010" s="37" t="str">
        <f t="shared" si="739"/>
        <v>-</v>
      </c>
      <c r="F2010" s="37">
        <f>IF(F2009&gt;0,(F2004+F2005)/F2009, "-")</f>
        <v>1.5</v>
      </c>
      <c r="G2010" s="37">
        <f t="shared" ref="G2010:H2010" si="740">IF(G2009&gt;0,(G2004+G2005)/G2009, "-")</f>
        <v>2.3333333333333335</v>
      </c>
      <c r="H2010" s="37" t="str">
        <f t="shared" si="740"/>
        <v>-</v>
      </c>
      <c r="I2010" s="37">
        <f>IF(I2009&gt;0,(I2004+I2005)/I2009, "-")</f>
        <v>1</v>
      </c>
      <c r="J2010" s="37">
        <f t="shared" ref="J2010:L2010" si="741">IF(J2009&gt;0,(J2004+J2005)/J2009, "-")</f>
        <v>1</v>
      </c>
      <c r="K2010" s="37">
        <f t="shared" si="741"/>
        <v>1</v>
      </c>
      <c r="L2010" s="37">
        <f t="shared" si="741"/>
        <v>1</v>
      </c>
      <c r="M2010" s="37">
        <f>IF(M2009&gt;0,(M2004+M2005)/M2009, "-")</f>
        <v>1</v>
      </c>
      <c r="N2010" s="37">
        <f t="shared" ref="N2010:S2010" si="742">IF(N2009&gt;0,(N2004+N2005)/N2009, "-")</f>
        <v>2</v>
      </c>
      <c r="O2010" s="37">
        <f t="shared" si="742"/>
        <v>6</v>
      </c>
      <c r="P2010" s="37">
        <f t="shared" si="742"/>
        <v>1</v>
      </c>
      <c r="Q2010" s="37" t="str">
        <f t="shared" si="742"/>
        <v>-</v>
      </c>
      <c r="R2010" s="37" t="str">
        <f t="shared" si="742"/>
        <v>-</v>
      </c>
      <c r="S2010" s="37" t="str">
        <f t="shared" si="742"/>
        <v>-</v>
      </c>
      <c r="T2010" s="44">
        <f>IF(T2009&gt;0,(T2004+T2005)/T2009, "-")</f>
        <v>1.3928571428571428</v>
      </c>
      <c r="V2010" s="79"/>
    </row>
    <row r="2011" spans="1:22" ht="18" customHeight="1">
      <c r="A2011" s="106"/>
      <c r="B2011" s="52" t="s">
        <v>44</v>
      </c>
      <c r="C2011" s="57" t="s">
        <v>43</v>
      </c>
      <c r="D2011" s="57" t="s">
        <v>43</v>
      </c>
      <c r="E2011" s="57" t="s">
        <v>43</v>
      </c>
      <c r="F2011" s="58">
        <v>1</v>
      </c>
      <c r="G2011" s="58">
        <v>0</v>
      </c>
      <c r="H2011" s="57" t="s">
        <v>43</v>
      </c>
      <c r="I2011" s="58">
        <v>0</v>
      </c>
      <c r="J2011" s="58">
        <v>0</v>
      </c>
      <c r="K2011" s="58">
        <v>0.25</v>
      </c>
      <c r="L2011" s="58">
        <v>0</v>
      </c>
      <c r="M2011" s="58">
        <v>0</v>
      </c>
      <c r="N2011" s="58">
        <v>1</v>
      </c>
      <c r="O2011" s="58">
        <v>1</v>
      </c>
      <c r="P2011" s="58">
        <v>1</v>
      </c>
      <c r="Q2011" s="57" t="s">
        <v>43</v>
      </c>
      <c r="R2011" s="57" t="s">
        <v>43</v>
      </c>
      <c r="S2011" s="57" t="s">
        <v>43</v>
      </c>
      <c r="T2011" s="59">
        <v>0.21429999999999999</v>
      </c>
      <c r="V2011" s="79"/>
    </row>
    <row r="2012" spans="1:22" ht="18" customHeight="1">
      <c r="A2012" s="104">
        <v>44885</v>
      </c>
      <c r="B2012" s="50" t="s">
        <v>20</v>
      </c>
      <c r="C2012" s="51">
        <v>0</v>
      </c>
      <c r="D2012" s="51">
        <v>1</v>
      </c>
      <c r="E2012" s="51">
        <v>0</v>
      </c>
      <c r="F2012" s="51">
        <v>0</v>
      </c>
      <c r="G2012" s="51">
        <v>0</v>
      </c>
      <c r="H2012" s="51">
        <v>0</v>
      </c>
      <c r="I2012" s="51">
        <v>1</v>
      </c>
      <c r="J2012" s="51">
        <v>0</v>
      </c>
      <c r="K2012" s="51">
        <v>0</v>
      </c>
      <c r="L2012" s="51">
        <v>0</v>
      </c>
      <c r="M2012" s="51">
        <v>4</v>
      </c>
      <c r="N2012" s="51">
        <v>0</v>
      </c>
      <c r="O2012" s="51">
        <v>0</v>
      </c>
      <c r="P2012" s="51">
        <v>0</v>
      </c>
      <c r="Q2012" s="51">
        <v>0</v>
      </c>
      <c r="R2012" s="51">
        <v>0</v>
      </c>
      <c r="S2012" s="51">
        <v>0</v>
      </c>
      <c r="T2012" s="11">
        <f>SUM(C2012:S2012)</f>
        <v>6</v>
      </c>
      <c r="V2012" s="80"/>
    </row>
    <row r="2013" spans="1:22" ht="18" customHeight="1">
      <c r="A2013" s="105"/>
      <c r="B2013" s="52" t="s">
        <v>21</v>
      </c>
      <c r="C2013" s="53">
        <v>1</v>
      </c>
      <c r="D2013" s="53">
        <v>0</v>
      </c>
      <c r="E2013" s="53">
        <v>1</v>
      </c>
      <c r="F2013" s="53">
        <v>1</v>
      </c>
      <c r="G2013" s="53">
        <v>2</v>
      </c>
      <c r="H2013" s="53">
        <v>0</v>
      </c>
      <c r="I2013" s="53">
        <v>4</v>
      </c>
      <c r="J2013" s="53">
        <v>1</v>
      </c>
      <c r="K2013" s="53">
        <v>2</v>
      </c>
      <c r="L2013" s="53">
        <v>8</v>
      </c>
      <c r="M2013" s="53">
        <v>8</v>
      </c>
      <c r="N2013" s="53">
        <v>0</v>
      </c>
      <c r="O2013" s="53">
        <v>1</v>
      </c>
      <c r="P2013" s="53">
        <v>1</v>
      </c>
      <c r="Q2013" s="53">
        <v>0</v>
      </c>
      <c r="R2013" s="53">
        <v>3</v>
      </c>
      <c r="S2013" s="53">
        <v>0</v>
      </c>
      <c r="T2013" s="11">
        <f>SUM(C2013:S2013)</f>
        <v>33</v>
      </c>
      <c r="V2013" s="80"/>
    </row>
    <row r="2014" spans="1:22" ht="18" customHeight="1">
      <c r="A2014" s="105"/>
      <c r="B2014" s="52" t="s">
        <v>24</v>
      </c>
      <c r="C2014" s="53">
        <v>1</v>
      </c>
      <c r="D2014" s="53">
        <v>1</v>
      </c>
      <c r="E2014" s="53">
        <v>1</v>
      </c>
      <c r="F2014" s="53">
        <v>1</v>
      </c>
      <c r="G2014" s="53">
        <v>2</v>
      </c>
      <c r="H2014" s="53">
        <v>0</v>
      </c>
      <c r="I2014" s="53">
        <v>5</v>
      </c>
      <c r="J2014" s="53">
        <v>1</v>
      </c>
      <c r="K2014" s="53">
        <v>2</v>
      </c>
      <c r="L2014" s="53">
        <v>8</v>
      </c>
      <c r="M2014" s="53">
        <v>12</v>
      </c>
      <c r="N2014" s="53">
        <v>0</v>
      </c>
      <c r="O2014" s="53">
        <v>1</v>
      </c>
      <c r="P2014" s="53">
        <v>1</v>
      </c>
      <c r="Q2014" s="53">
        <v>0</v>
      </c>
      <c r="R2014" s="53">
        <v>3</v>
      </c>
      <c r="S2014" s="53">
        <v>0</v>
      </c>
      <c r="T2014" s="11">
        <f>SUM(C2014:S2014)</f>
        <v>39</v>
      </c>
      <c r="V2014" s="80"/>
    </row>
    <row r="2015" spans="1:22" ht="18" customHeight="1">
      <c r="A2015" s="105"/>
      <c r="B2015" s="52" t="s">
        <v>25</v>
      </c>
      <c r="C2015" s="53">
        <v>0</v>
      </c>
      <c r="D2015" s="53">
        <v>0</v>
      </c>
      <c r="E2015" s="53">
        <v>0</v>
      </c>
      <c r="F2015" s="53">
        <v>0</v>
      </c>
      <c r="G2015" s="53">
        <v>0</v>
      </c>
      <c r="H2015" s="53">
        <v>0</v>
      </c>
      <c r="I2015" s="53">
        <v>0</v>
      </c>
      <c r="J2015" s="53">
        <v>0</v>
      </c>
      <c r="K2015" s="53">
        <v>0</v>
      </c>
      <c r="L2015" s="53">
        <v>0</v>
      </c>
      <c r="M2015" s="53">
        <v>0</v>
      </c>
      <c r="N2015" s="53">
        <v>0</v>
      </c>
      <c r="O2015" s="53">
        <v>0</v>
      </c>
      <c r="P2015" s="53">
        <v>0</v>
      </c>
      <c r="Q2015" s="53">
        <v>0</v>
      </c>
      <c r="R2015" s="53">
        <v>0</v>
      </c>
      <c r="S2015" s="53">
        <v>0</v>
      </c>
      <c r="T2015" s="11">
        <f>SUM(C2015:S2015)</f>
        <v>0</v>
      </c>
      <c r="V2015" s="80"/>
    </row>
    <row r="2016" spans="1:22" ht="18" customHeight="1">
      <c r="A2016" s="105"/>
      <c r="B2016" s="52" t="s">
        <v>26</v>
      </c>
      <c r="C2016" s="36">
        <f t="shared" ref="C2016:T2016" si="743">IF(C2014+C2015&gt;0, C2015/(C2014+C2015), "-")</f>
        <v>0</v>
      </c>
      <c r="D2016" s="36">
        <f t="shared" si="743"/>
        <v>0</v>
      </c>
      <c r="E2016" s="36">
        <f t="shared" si="743"/>
        <v>0</v>
      </c>
      <c r="F2016" s="36">
        <f t="shared" ref="F2016:P2016" si="744">IF(F2014+F2015&gt;0, F2015/(F2014+F2015), "-")</f>
        <v>0</v>
      </c>
      <c r="G2016" s="36">
        <f t="shared" si="744"/>
        <v>0</v>
      </c>
      <c r="H2016" s="36" t="str">
        <f t="shared" si="744"/>
        <v>-</v>
      </c>
      <c r="I2016" s="36">
        <f t="shared" si="744"/>
        <v>0</v>
      </c>
      <c r="J2016" s="36">
        <f t="shared" si="744"/>
        <v>0</v>
      </c>
      <c r="K2016" s="36">
        <f t="shared" si="744"/>
        <v>0</v>
      </c>
      <c r="L2016" s="36">
        <f t="shared" si="744"/>
        <v>0</v>
      </c>
      <c r="M2016" s="36">
        <f t="shared" si="744"/>
        <v>0</v>
      </c>
      <c r="N2016" s="36" t="str">
        <f t="shared" si="744"/>
        <v>-</v>
      </c>
      <c r="O2016" s="36">
        <f t="shared" si="744"/>
        <v>0</v>
      </c>
      <c r="P2016" s="36">
        <f t="shared" si="744"/>
        <v>0</v>
      </c>
      <c r="Q2016" s="36" t="str">
        <f t="shared" si="743"/>
        <v>-</v>
      </c>
      <c r="R2016" s="36">
        <f t="shared" si="743"/>
        <v>0</v>
      </c>
      <c r="S2016" s="36" t="str">
        <f t="shared" si="743"/>
        <v>-</v>
      </c>
      <c r="T2016" s="40">
        <f t="shared" si="743"/>
        <v>0</v>
      </c>
      <c r="V2016" s="80"/>
    </row>
    <row r="2017" spans="1:22" ht="18" customHeight="1">
      <c r="A2017" s="105"/>
      <c r="B2017" s="52" t="s">
        <v>22</v>
      </c>
      <c r="C2017" s="53">
        <v>1</v>
      </c>
      <c r="D2017" s="53">
        <v>1</v>
      </c>
      <c r="E2017" s="53">
        <v>1</v>
      </c>
      <c r="F2017" s="53">
        <v>1</v>
      </c>
      <c r="G2017" s="53">
        <v>1</v>
      </c>
      <c r="H2017" s="53">
        <v>0</v>
      </c>
      <c r="I2017" s="53">
        <v>5</v>
      </c>
      <c r="J2017" s="53">
        <v>1</v>
      </c>
      <c r="K2017" s="53">
        <v>1</v>
      </c>
      <c r="L2017" s="53">
        <v>4</v>
      </c>
      <c r="M2017" s="53">
        <v>11</v>
      </c>
      <c r="N2017" s="53">
        <v>0</v>
      </c>
      <c r="O2017" s="53">
        <v>1</v>
      </c>
      <c r="P2017" s="53">
        <v>1</v>
      </c>
      <c r="Q2017" s="53">
        <v>0</v>
      </c>
      <c r="R2017" s="53">
        <v>1</v>
      </c>
      <c r="S2017" s="53">
        <v>0</v>
      </c>
      <c r="T2017" s="11">
        <f>SUM(C2017:S2017)</f>
        <v>30</v>
      </c>
      <c r="V2017" s="80"/>
    </row>
    <row r="2018" spans="1:22" ht="18" customHeight="1">
      <c r="A2018" s="105"/>
      <c r="B2018" s="52" t="s">
        <v>23</v>
      </c>
      <c r="C2018" s="37">
        <f>IF(C2017&gt;0,(C2012+C2013)/C2017, "-")</f>
        <v>1</v>
      </c>
      <c r="D2018" s="37">
        <f t="shared" ref="D2018:E2018" si="745">IF(D2017&gt;0,(D2012+D2013)/D2017, "-")</f>
        <v>1</v>
      </c>
      <c r="E2018" s="37">
        <f t="shared" si="745"/>
        <v>1</v>
      </c>
      <c r="F2018" s="37">
        <f>IF(F2017&gt;0,(F2012+F2013)/F2017, "-")</f>
        <v>1</v>
      </c>
      <c r="G2018" s="37">
        <f t="shared" ref="G2018:H2018" si="746">IF(G2017&gt;0,(G2012+G2013)/G2017, "-")</f>
        <v>2</v>
      </c>
      <c r="H2018" s="37" t="str">
        <f t="shared" si="746"/>
        <v>-</v>
      </c>
      <c r="I2018" s="37">
        <f>IF(I2017&gt;0,(I2012+I2013)/I2017, "-")</f>
        <v>1</v>
      </c>
      <c r="J2018" s="37">
        <f t="shared" ref="J2018:L2018" si="747">IF(J2017&gt;0,(J2012+J2013)/J2017, "-")</f>
        <v>1</v>
      </c>
      <c r="K2018" s="37">
        <f t="shared" si="747"/>
        <v>2</v>
      </c>
      <c r="L2018" s="37">
        <f t="shared" si="747"/>
        <v>2</v>
      </c>
      <c r="M2018" s="37">
        <f>IF(M2017&gt;0,(M2012+M2013)/M2017, "-")</f>
        <v>1.0909090909090908</v>
      </c>
      <c r="N2018" s="37" t="str">
        <f t="shared" ref="N2018:S2018" si="748">IF(N2017&gt;0,(N2012+N2013)/N2017, "-")</f>
        <v>-</v>
      </c>
      <c r="O2018" s="37">
        <f t="shared" si="748"/>
        <v>1</v>
      </c>
      <c r="P2018" s="37">
        <f t="shared" si="748"/>
        <v>1</v>
      </c>
      <c r="Q2018" s="37" t="str">
        <f t="shared" si="748"/>
        <v>-</v>
      </c>
      <c r="R2018" s="37">
        <f t="shared" si="748"/>
        <v>3</v>
      </c>
      <c r="S2018" s="37" t="str">
        <f t="shared" si="748"/>
        <v>-</v>
      </c>
      <c r="T2018" s="44">
        <f>IF(T2017&gt;0,(T2012+T2013)/T2017, "-")</f>
        <v>1.3</v>
      </c>
      <c r="V2018" s="80"/>
    </row>
    <row r="2019" spans="1:22" ht="18" customHeight="1">
      <c r="A2019" s="106"/>
      <c r="B2019" s="52" t="s">
        <v>44</v>
      </c>
      <c r="C2019" s="58">
        <v>1</v>
      </c>
      <c r="D2019" s="58">
        <v>1</v>
      </c>
      <c r="E2019" s="58">
        <v>0</v>
      </c>
      <c r="F2019" s="58">
        <v>1</v>
      </c>
      <c r="G2019" s="58">
        <v>0</v>
      </c>
      <c r="H2019" s="57" t="s">
        <v>43</v>
      </c>
      <c r="I2019" s="58">
        <v>0.2</v>
      </c>
      <c r="J2019" s="58">
        <v>0</v>
      </c>
      <c r="K2019" s="58">
        <v>1</v>
      </c>
      <c r="L2019" s="58">
        <v>0</v>
      </c>
      <c r="M2019" s="58">
        <v>0.54549999999999998</v>
      </c>
      <c r="N2019" s="57" t="s">
        <v>43</v>
      </c>
      <c r="O2019" s="58">
        <v>1</v>
      </c>
      <c r="P2019" s="58">
        <v>0</v>
      </c>
      <c r="Q2019" s="57" t="s">
        <v>43</v>
      </c>
      <c r="R2019" s="58">
        <v>1</v>
      </c>
      <c r="S2019" s="57" t="s">
        <v>43</v>
      </c>
      <c r="T2019" s="59">
        <v>0.43330000000000002</v>
      </c>
      <c r="V2019" s="80"/>
    </row>
    <row r="2020" spans="1:22" ht="18" customHeight="1">
      <c r="A2020" s="104">
        <v>44886</v>
      </c>
      <c r="B2020" s="50" t="s">
        <v>20</v>
      </c>
      <c r="C2020" s="51">
        <v>0</v>
      </c>
      <c r="D2020" s="51">
        <v>0</v>
      </c>
      <c r="E2020" s="51">
        <v>0</v>
      </c>
      <c r="F2020" s="51">
        <v>0</v>
      </c>
      <c r="G2020" s="51">
        <v>0</v>
      </c>
      <c r="H2020" s="51">
        <v>0</v>
      </c>
      <c r="I2020" s="51">
        <v>0</v>
      </c>
      <c r="J2020" s="51">
        <v>1</v>
      </c>
      <c r="K2020" s="51">
        <v>0</v>
      </c>
      <c r="L2020" s="51">
        <v>1</v>
      </c>
      <c r="M2020" s="51">
        <v>1</v>
      </c>
      <c r="N2020" s="51">
        <v>0</v>
      </c>
      <c r="O2020" s="51">
        <v>1</v>
      </c>
      <c r="P2020" s="51">
        <v>0</v>
      </c>
      <c r="Q2020" s="51">
        <v>0</v>
      </c>
      <c r="R2020" s="51">
        <v>0</v>
      </c>
      <c r="S2020" s="51">
        <v>0</v>
      </c>
      <c r="T2020" s="11">
        <f>SUM(C2020:S2020)</f>
        <v>4</v>
      </c>
      <c r="V2020" s="81"/>
    </row>
    <row r="2021" spans="1:22" ht="18" customHeight="1">
      <c r="A2021" s="105"/>
      <c r="B2021" s="52" t="s">
        <v>21</v>
      </c>
      <c r="C2021" s="53">
        <v>1</v>
      </c>
      <c r="D2021" s="53">
        <v>3</v>
      </c>
      <c r="E2021" s="53">
        <v>1</v>
      </c>
      <c r="F2021" s="53">
        <v>3</v>
      </c>
      <c r="G2021" s="53">
        <v>1</v>
      </c>
      <c r="H2021" s="53">
        <v>2</v>
      </c>
      <c r="I2021" s="53">
        <v>1</v>
      </c>
      <c r="J2021" s="53">
        <v>3</v>
      </c>
      <c r="K2021" s="53">
        <v>5</v>
      </c>
      <c r="L2021" s="53">
        <v>9</v>
      </c>
      <c r="M2021" s="53">
        <v>5</v>
      </c>
      <c r="N2021" s="53">
        <v>1</v>
      </c>
      <c r="O2021" s="53">
        <v>1</v>
      </c>
      <c r="P2021" s="53">
        <v>6</v>
      </c>
      <c r="Q2021" s="53">
        <v>1</v>
      </c>
      <c r="R2021" s="53">
        <v>1</v>
      </c>
      <c r="S2021" s="53">
        <v>0</v>
      </c>
      <c r="T2021" s="11">
        <f>SUM(C2021:S2021)</f>
        <v>44</v>
      </c>
      <c r="V2021" s="81"/>
    </row>
    <row r="2022" spans="1:22" ht="18" customHeight="1">
      <c r="A2022" s="105"/>
      <c r="B2022" s="52" t="s">
        <v>24</v>
      </c>
      <c r="C2022" s="53">
        <v>1</v>
      </c>
      <c r="D2022" s="53">
        <v>3</v>
      </c>
      <c r="E2022" s="53">
        <v>1</v>
      </c>
      <c r="F2022" s="53">
        <v>3</v>
      </c>
      <c r="G2022" s="53">
        <v>1</v>
      </c>
      <c r="H2022" s="53">
        <v>2</v>
      </c>
      <c r="I2022" s="53">
        <v>1</v>
      </c>
      <c r="J2022" s="53">
        <v>4</v>
      </c>
      <c r="K2022" s="53">
        <v>5</v>
      </c>
      <c r="L2022" s="53">
        <v>10</v>
      </c>
      <c r="M2022" s="53">
        <v>6</v>
      </c>
      <c r="N2022" s="53">
        <v>1</v>
      </c>
      <c r="O2022" s="53">
        <v>2</v>
      </c>
      <c r="P2022" s="53">
        <v>6</v>
      </c>
      <c r="Q2022" s="53">
        <v>1</v>
      </c>
      <c r="R2022" s="53">
        <v>1</v>
      </c>
      <c r="S2022" s="53">
        <v>0</v>
      </c>
      <c r="T2022" s="11">
        <f>SUM(C2022:S2022)</f>
        <v>48</v>
      </c>
      <c r="V2022" s="81"/>
    </row>
    <row r="2023" spans="1:22" ht="18" customHeight="1">
      <c r="A2023" s="105"/>
      <c r="B2023" s="52" t="s">
        <v>25</v>
      </c>
      <c r="C2023" s="53">
        <v>0</v>
      </c>
      <c r="D2023" s="53">
        <v>0</v>
      </c>
      <c r="E2023" s="53">
        <v>0</v>
      </c>
      <c r="F2023" s="53">
        <v>0</v>
      </c>
      <c r="G2023" s="53">
        <v>0</v>
      </c>
      <c r="H2023" s="53">
        <v>0</v>
      </c>
      <c r="I2023" s="53">
        <v>0</v>
      </c>
      <c r="J2023" s="53">
        <v>0</v>
      </c>
      <c r="K2023" s="53">
        <v>0</v>
      </c>
      <c r="L2023" s="53">
        <v>0</v>
      </c>
      <c r="M2023" s="53">
        <v>0</v>
      </c>
      <c r="N2023" s="53">
        <v>0</v>
      </c>
      <c r="O2023" s="53">
        <v>0</v>
      </c>
      <c r="P2023" s="53">
        <v>0</v>
      </c>
      <c r="Q2023" s="53">
        <v>0</v>
      </c>
      <c r="R2023" s="53">
        <v>0</v>
      </c>
      <c r="S2023" s="53">
        <v>0</v>
      </c>
      <c r="T2023" s="11">
        <f>SUM(C2023:S2023)</f>
        <v>0</v>
      </c>
      <c r="V2023" s="81"/>
    </row>
    <row r="2024" spans="1:22" ht="18" customHeight="1">
      <c r="A2024" s="105"/>
      <c r="B2024" s="52" t="s">
        <v>26</v>
      </c>
      <c r="C2024" s="36">
        <f t="shared" ref="C2024:G2024" si="749">IF(C2022+C2023&gt;0, C2023/(C2022+C2023), "-")</f>
        <v>0</v>
      </c>
      <c r="D2024" s="36">
        <f t="shared" si="749"/>
        <v>0</v>
      </c>
      <c r="E2024" s="36">
        <f t="shared" si="749"/>
        <v>0</v>
      </c>
      <c r="F2024" s="36">
        <f t="shared" si="749"/>
        <v>0</v>
      </c>
      <c r="G2024" s="36">
        <f t="shared" si="749"/>
        <v>0</v>
      </c>
      <c r="H2024" s="36">
        <f t="shared" ref="H2024:T2024" si="750">IF(H2022+H2023&gt;0, H2023/(H2022+H2023), "-")</f>
        <v>0</v>
      </c>
      <c r="I2024" s="36">
        <f t="shared" ref="I2024:M2024" si="751">IF(I2022+I2023&gt;0, I2023/(I2022+I2023), "-")</f>
        <v>0</v>
      </c>
      <c r="J2024" s="36">
        <f t="shared" si="751"/>
        <v>0</v>
      </c>
      <c r="K2024" s="36">
        <f t="shared" si="751"/>
        <v>0</v>
      </c>
      <c r="L2024" s="36">
        <f t="shared" si="751"/>
        <v>0</v>
      </c>
      <c r="M2024" s="36">
        <f t="shared" si="751"/>
        <v>0</v>
      </c>
      <c r="N2024" s="36">
        <f t="shared" si="750"/>
        <v>0</v>
      </c>
      <c r="O2024" s="36">
        <f t="shared" ref="O2024" si="752">IF(O2022+O2023&gt;0, O2023/(O2022+O2023), "-")</f>
        <v>0</v>
      </c>
      <c r="P2024" s="36">
        <f t="shared" ref="P2024:R2024" si="753">IF(P2022+P2023&gt;0, P2023/(P2022+P2023), "-")</f>
        <v>0</v>
      </c>
      <c r="Q2024" s="36">
        <f t="shared" si="750"/>
        <v>0</v>
      </c>
      <c r="R2024" s="36">
        <f t="shared" si="753"/>
        <v>0</v>
      </c>
      <c r="S2024" s="36" t="str">
        <f t="shared" si="750"/>
        <v>-</v>
      </c>
      <c r="T2024" s="40">
        <f t="shared" si="750"/>
        <v>0</v>
      </c>
      <c r="V2024" s="81"/>
    </row>
    <row r="2025" spans="1:22" ht="18" customHeight="1">
      <c r="A2025" s="105"/>
      <c r="B2025" s="52" t="s">
        <v>22</v>
      </c>
      <c r="C2025" s="53">
        <v>1</v>
      </c>
      <c r="D2025" s="53">
        <v>1</v>
      </c>
      <c r="E2025" s="53">
        <v>1</v>
      </c>
      <c r="F2025" s="53">
        <v>3</v>
      </c>
      <c r="G2025" s="53">
        <v>1</v>
      </c>
      <c r="H2025" s="53">
        <v>2</v>
      </c>
      <c r="I2025" s="53">
        <v>1</v>
      </c>
      <c r="J2025" s="53">
        <v>2</v>
      </c>
      <c r="K2025" s="53">
        <v>5</v>
      </c>
      <c r="L2025" s="53">
        <v>4</v>
      </c>
      <c r="M2025" s="53">
        <v>4</v>
      </c>
      <c r="N2025" s="53">
        <v>1</v>
      </c>
      <c r="O2025" s="53">
        <v>1</v>
      </c>
      <c r="P2025" s="53">
        <v>3</v>
      </c>
      <c r="Q2025" s="53">
        <v>1</v>
      </c>
      <c r="R2025" s="53">
        <v>1</v>
      </c>
      <c r="S2025" s="53">
        <v>0</v>
      </c>
      <c r="T2025" s="11">
        <f>SUM(C2025:S2025)</f>
        <v>32</v>
      </c>
      <c r="V2025" s="81"/>
    </row>
    <row r="2026" spans="1:22" ht="18" customHeight="1">
      <c r="A2026" s="105"/>
      <c r="B2026" s="52" t="s">
        <v>23</v>
      </c>
      <c r="C2026" s="37">
        <f t="shared" ref="C2026:G2026" si="754">IF(C2025&gt;0,(C2020+C2021)/C2025, "-")</f>
        <v>1</v>
      </c>
      <c r="D2026" s="37">
        <f t="shared" si="754"/>
        <v>3</v>
      </c>
      <c r="E2026" s="37">
        <f t="shared" si="754"/>
        <v>1</v>
      </c>
      <c r="F2026" s="37">
        <f t="shared" si="754"/>
        <v>1</v>
      </c>
      <c r="G2026" s="37">
        <f t="shared" si="754"/>
        <v>1</v>
      </c>
      <c r="H2026" s="37">
        <f t="shared" ref="H2026:M2026" si="755">IF(H2025&gt;0,(H2020+H2021)/H2025, "-")</f>
        <v>1</v>
      </c>
      <c r="I2026" s="37">
        <f t="shared" si="755"/>
        <v>1</v>
      </c>
      <c r="J2026" s="37">
        <f t="shared" si="755"/>
        <v>2</v>
      </c>
      <c r="K2026" s="37">
        <f t="shared" si="755"/>
        <v>1</v>
      </c>
      <c r="L2026" s="37">
        <f t="shared" si="755"/>
        <v>2.5</v>
      </c>
      <c r="M2026" s="37">
        <f t="shared" si="755"/>
        <v>1.5</v>
      </c>
      <c r="N2026" s="37">
        <f t="shared" ref="N2026:S2026" si="756">IF(N2025&gt;0,(N2020+N2021)/N2025, "-")</f>
        <v>1</v>
      </c>
      <c r="O2026" s="37">
        <f t="shared" ref="O2026" si="757">IF(O2025&gt;0,(O2020+O2021)/O2025, "-")</f>
        <v>2</v>
      </c>
      <c r="P2026" s="37">
        <f t="shared" ref="P2026:R2026" si="758">IF(P2025&gt;0,(P2020+P2021)/P2025, "-")</f>
        <v>2</v>
      </c>
      <c r="Q2026" s="37">
        <f t="shared" si="756"/>
        <v>1</v>
      </c>
      <c r="R2026" s="37">
        <f t="shared" si="758"/>
        <v>1</v>
      </c>
      <c r="S2026" s="37" t="str">
        <f t="shared" si="756"/>
        <v>-</v>
      </c>
      <c r="T2026" s="44">
        <f>IF(T2025&gt;0,(T2020+T2021)/T2025, "-")</f>
        <v>1.5</v>
      </c>
      <c r="V2026" s="81"/>
    </row>
    <row r="2027" spans="1:22" ht="18" customHeight="1">
      <c r="A2027" s="106"/>
      <c r="B2027" s="52" t="s">
        <v>44</v>
      </c>
      <c r="C2027" s="58">
        <v>1</v>
      </c>
      <c r="D2027" s="58">
        <v>1</v>
      </c>
      <c r="E2027" s="58">
        <v>0</v>
      </c>
      <c r="F2027" s="58">
        <v>0.33329999999999999</v>
      </c>
      <c r="G2027" s="58">
        <v>1</v>
      </c>
      <c r="H2027" s="58">
        <v>0</v>
      </c>
      <c r="I2027" s="58">
        <v>0</v>
      </c>
      <c r="J2027" s="58">
        <v>0</v>
      </c>
      <c r="K2027" s="58">
        <v>0.2</v>
      </c>
      <c r="L2027" s="58">
        <v>0</v>
      </c>
      <c r="M2027" s="58">
        <v>0.75</v>
      </c>
      <c r="N2027" s="58">
        <v>1</v>
      </c>
      <c r="O2027" s="58">
        <v>1</v>
      </c>
      <c r="P2027" s="58">
        <v>0</v>
      </c>
      <c r="Q2027" s="58">
        <v>1</v>
      </c>
      <c r="R2027" s="58">
        <v>1</v>
      </c>
      <c r="S2027" s="57" t="s">
        <v>43</v>
      </c>
      <c r="T2027" s="59">
        <v>0.375</v>
      </c>
      <c r="V2027" s="81"/>
    </row>
    <row r="2028" spans="1:22" ht="18" customHeight="1">
      <c r="A2028" s="104">
        <v>44887</v>
      </c>
      <c r="B2028" s="50" t="s">
        <v>20</v>
      </c>
      <c r="C2028" s="51">
        <v>0</v>
      </c>
      <c r="D2028" s="51">
        <v>0</v>
      </c>
      <c r="E2028" s="51">
        <v>0</v>
      </c>
      <c r="F2028" s="51">
        <v>0</v>
      </c>
      <c r="G2028" s="51">
        <v>1</v>
      </c>
      <c r="H2028" s="51">
        <v>0</v>
      </c>
      <c r="I2028" s="51">
        <v>1</v>
      </c>
      <c r="J2028" s="51">
        <v>2</v>
      </c>
      <c r="K2028" s="51">
        <v>0</v>
      </c>
      <c r="L2028" s="51">
        <v>5</v>
      </c>
      <c r="M2028" s="51">
        <v>2</v>
      </c>
      <c r="N2028" s="51">
        <v>0</v>
      </c>
      <c r="O2028" s="51">
        <v>2</v>
      </c>
      <c r="P2028" s="51">
        <v>2</v>
      </c>
      <c r="Q2028" s="51">
        <v>0</v>
      </c>
      <c r="R2028" s="51">
        <v>0</v>
      </c>
      <c r="S2028" s="51">
        <v>0</v>
      </c>
      <c r="T2028" s="11">
        <f>SUM(C2028:S2028)</f>
        <v>15</v>
      </c>
      <c r="V2028" s="82"/>
    </row>
    <row r="2029" spans="1:22" ht="18" customHeight="1">
      <c r="A2029" s="105"/>
      <c r="B2029" s="52" t="s">
        <v>21</v>
      </c>
      <c r="C2029" s="53">
        <v>0</v>
      </c>
      <c r="D2029" s="53">
        <v>1</v>
      </c>
      <c r="E2029" s="53">
        <v>1</v>
      </c>
      <c r="F2029" s="53">
        <v>3</v>
      </c>
      <c r="G2029" s="53">
        <v>2</v>
      </c>
      <c r="H2029" s="53">
        <v>2</v>
      </c>
      <c r="I2029" s="53">
        <v>10</v>
      </c>
      <c r="J2029" s="53">
        <v>4</v>
      </c>
      <c r="K2029" s="53">
        <v>3</v>
      </c>
      <c r="L2029" s="53">
        <v>4</v>
      </c>
      <c r="M2029" s="53">
        <v>17</v>
      </c>
      <c r="N2029" s="53">
        <v>0</v>
      </c>
      <c r="O2029" s="53">
        <v>3</v>
      </c>
      <c r="P2029" s="53">
        <v>2</v>
      </c>
      <c r="Q2029" s="53">
        <v>0</v>
      </c>
      <c r="R2029" s="53">
        <v>1</v>
      </c>
      <c r="S2029" s="53">
        <v>0</v>
      </c>
      <c r="T2029" s="11">
        <f>SUM(C2029:S2029)</f>
        <v>53</v>
      </c>
      <c r="V2029" s="82"/>
    </row>
    <row r="2030" spans="1:22" ht="18" customHeight="1">
      <c r="A2030" s="105"/>
      <c r="B2030" s="52" t="s">
        <v>24</v>
      </c>
      <c r="C2030" s="53">
        <v>0</v>
      </c>
      <c r="D2030" s="53">
        <v>1</v>
      </c>
      <c r="E2030" s="53">
        <v>1</v>
      </c>
      <c r="F2030" s="53">
        <v>3</v>
      </c>
      <c r="G2030" s="53">
        <v>2</v>
      </c>
      <c r="H2030" s="53">
        <v>2</v>
      </c>
      <c r="I2030" s="53">
        <v>10</v>
      </c>
      <c r="J2030" s="53">
        <v>6</v>
      </c>
      <c r="K2030" s="53">
        <v>3</v>
      </c>
      <c r="L2030" s="53">
        <v>9</v>
      </c>
      <c r="M2030" s="53">
        <v>19</v>
      </c>
      <c r="N2030" s="53">
        <v>0</v>
      </c>
      <c r="O2030" s="53">
        <v>5</v>
      </c>
      <c r="P2030" s="53">
        <v>4</v>
      </c>
      <c r="Q2030" s="53">
        <v>0</v>
      </c>
      <c r="R2030" s="53">
        <v>1</v>
      </c>
      <c r="S2030" s="53">
        <v>0</v>
      </c>
      <c r="T2030" s="11">
        <f>SUM(C2030:S2030)</f>
        <v>66</v>
      </c>
      <c r="V2030" s="82"/>
    </row>
    <row r="2031" spans="1:22" ht="18" customHeight="1">
      <c r="A2031" s="105"/>
      <c r="B2031" s="52" t="s">
        <v>25</v>
      </c>
      <c r="C2031" s="53">
        <v>0</v>
      </c>
      <c r="D2031" s="53">
        <v>0</v>
      </c>
      <c r="E2031" s="53">
        <v>0</v>
      </c>
      <c r="F2031" s="53">
        <v>0</v>
      </c>
      <c r="G2031" s="53">
        <v>1</v>
      </c>
      <c r="H2031" s="53">
        <v>0</v>
      </c>
      <c r="I2031" s="53">
        <v>1</v>
      </c>
      <c r="J2031" s="53">
        <v>0</v>
      </c>
      <c r="K2031" s="53">
        <v>0</v>
      </c>
      <c r="L2031" s="53">
        <v>0</v>
      </c>
      <c r="M2031" s="53">
        <v>0</v>
      </c>
      <c r="N2031" s="53">
        <v>0</v>
      </c>
      <c r="O2031" s="53">
        <v>0</v>
      </c>
      <c r="P2031" s="53">
        <v>0</v>
      </c>
      <c r="Q2031" s="53">
        <v>0</v>
      </c>
      <c r="R2031" s="53">
        <v>0</v>
      </c>
      <c r="S2031" s="53">
        <v>0</v>
      </c>
      <c r="T2031" s="11">
        <f>SUM(C2031:S2031)</f>
        <v>2</v>
      </c>
      <c r="V2031" s="82"/>
    </row>
    <row r="2032" spans="1:22" ht="18" customHeight="1">
      <c r="A2032" s="105"/>
      <c r="B2032" s="52" t="s">
        <v>26</v>
      </c>
      <c r="C2032" s="36" t="str">
        <f t="shared" ref="C2032:O2032" si="759">IF(C2030+C2031&gt;0, C2031/(C2030+C2031), "-")</f>
        <v>-</v>
      </c>
      <c r="D2032" s="36">
        <f t="shared" si="759"/>
        <v>0</v>
      </c>
      <c r="E2032" s="36">
        <f t="shared" si="759"/>
        <v>0</v>
      </c>
      <c r="F2032" s="36">
        <f t="shared" si="759"/>
        <v>0</v>
      </c>
      <c r="G2032" s="36">
        <f t="shared" si="759"/>
        <v>0.33333333333333331</v>
      </c>
      <c r="H2032" s="36">
        <f t="shared" si="759"/>
        <v>0</v>
      </c>
      <c r="I2032" s="36">
        <f t="shared" si="759"/>
        <v>9.0909090909090912E-2</v>
      </c>
      <c r="J2032" s="36">
        <f t="shared" si="759"/>
        <v>0</v>
      </c>
      <c r="K2032" s="36">
        <f t="shared" si="759"/>
        <v>0</v>
      </c>
      <c r="L2032" s="36">
        <f t="shared" si="759"/>
        <v>0</v>
      </c>
      <c r="M2032" s="36">
        <f t="shared" si="759"/>
        <v>0</v>
      </c>
      <c r="N2032" s="36" t="str">
        <f t="shared" si="759"/>
        <v>-</v>
      </c>
      <c r="O2032" s="36">
        <f t="shared" si="759"/>
        <v>0</v>
      </c>
      <c r="P2032" s="36">
        <f t="shared" ref="P2032:R2032" si="760">IF(P2030+P2031&gt;0, P2031/(P2030+P2031), "-")</f>
        <v>0</v>
      </c>
      <c r="Q2032" s="36" t="str">
        <f t="shared" si="760"/>
        <v>-</v>
      </c>
      <c r="R2032" s="36">
        <f t="shared" si="760"/>
        <v>0</v>
      </c>
      <c r="S2032" s="36" t="str">
        <f t="shared" ref="S2032:T2032" si="761">IF(S2030+S2031&gt;0, S2031/(S2030+S2031), "-")</f>
        <v>-</v>
      </c>
      <c r="T2032" s="40">
        <f t="shared" si="761"/>
        <v>2.9411764705882353E-2</v>
      </c>
      <c r="V2032" s="82"/>
    </row>
    <row r="2033" spans="1:22" ht="18" customHeight="1">
      <c r="A2033" s="105"/>
      <c r="B2033" s="52" t="s">
        <v>22</v>
      </c>
      <c r="C2033" s="53">
        <v>0</v>
      </c>
      <c r="D2033" s="53">
        <v>1</v>
      </c>
      <c r="E2033" s="53">
        <v>1</v>
      </c>
      <c r="F2033" s="53">
        <v>2</v>
      </c>
      <c r="G2033" s="53">
        <v>3</v>
      </c>
      <c r="H2033" s="53">
        <v>2</v>
      </c>
      <c r="I2033" s="53">
        <v>8</v>
      </c>
      <c r="J2033" s="53">
        <v>6</v>
      </c>
      <c r="K2033" s="53">
        <v>3</v>
      </c>
      <c r="L2033" s="53">
        <v>1</v>
      </c>
      <c r="M2033" s="53">
        <v>17</v>
      </c>
      <c r="N2033" s="53">
        <v>0</v>
      </c>
      <c r="O2033" s="53">
        <v>1</v>
      </c>
      <c r="P2033" s="53">
        <v>1</v>
      </c>
      <c r="Q2033" s="53">
        <v>0</v>
      </c>
      <c r="R2033" s="53">
        <v>1</v>
      </c>
      <c r="S2033" s="53">
        <v>0</v>
      </c>
      <c r="T2033" s="11">
        <f>SUM(C2033:S2033)</f>
        <v>47</v>
      </c>
      <c r="V2033" s="82"/>
    </row>
    <row r="2034" spans="1:22" ht="18" customHeight="1">
      <c r="A2034" s="105"/>
      <c r="B2034" s="52" t="s">
        <v>23</v>
      </c>
      <c r="C2034" s="37" t="str">
        <f t="shared" ref="C2034:S2034" si="762">IF(C2033&gt;0,(C2028+C2029)/C2033, "-")</f>
        <v>-</v>
      </c>
      <c r="D2034" s="37">
        <f t="shared" si="762"/>
        <v>1</v>
      </c>
      <c r="E2034" s="37">
        <f t="shared" si="762"/>
        <v>1</v>
      </c>
      <c r="F2034" s="37">
        <f t="shared" si="762"/>
        <v>1.5</v>
      </c>
      <c r="G2034" s="37">
        <f t="shared" si="762"/>
        <v>1</v>
      </c>
      <c r="H2034" s="37">
        <f t="shared" si="762"/>
        <v>1</v>
      </c>
      <c r="I2034" s="37">
        <f t="shared" si="762"/>
        <v>1.375</v>
      </c>
      <c r="J2034" s="37">
        <f t="shared" si="762"/>
        <v>1</v>
      </c>
      <c r="K2034" s="37">
        <f t="shared" si="762"/>
        <v>1</v>
      </c>
      <c r="L2034" s="37">
        <f t="shared" si="762"/>
        <v>9</v>
      </c>
      <c r="M2034" s="37">
        <f t="shared" si="762"/>
        <v>1.1176470588235294</v>
      </c>
      <c r="N2034" s="37" t="str">
        <f t="shared" si="762"/>
        <v>-</v>
      </c>
      <c r="O2034" s="37">
        <f t="shared" si="762"/>
        <v>5</v>
      </c>
      <c r="P2034" s="37">
        <f t="shared" si="762"/>
        <v>4</v>
      </c>
      <c r="Q2034" s="37" t="str">
        <f t="shared" si="762"/>
        <v>-</v>
      </c>
      <c r="R2034" s="37">
        <f t="shared" si="762"/>
        <v>1</v>
      </c>
      <c r="S2034" s="37" t="str">
        <f t="shared" si="762"/>
        <v>-</v>
      </c>
      <c r="T2034" s="44">
        <f>IF(T2033&gt;0,(T2028+T2029)/T2033, "-")</f>
        <v>1.446808510638298</v>
      </c>
      <c r="V2034" s="82"/>
    </row>
    <row r="2035" spans="1:22" ht="18" customHeight="1">
      <c r="A2035" s="106"/>
      <c r="B2035" s="52" t="s">
        <v>44</v>
      </c>
      <c r="C2035" s="57" t="s">
        <v>43</v>
      </c>
      <c r="D2035" s="58">
        <v>1</v>
      </c>
      <c r="E2035" s="58">
        <v>0</v>
      </c>
      <c r="F2035" s="58">
        <v>0.5</v>
      </c>
      <c r="G2035" s="58">
        <v>0</v>
      </c>
      <c r="H2035" s="58">
        <v>0</v>
      </c>
      <c r="I2035" s="58">
        <v>0.125</v>
      </c>
      <c r="J2035" s="58">
        <v>0.16669999999999999</v>
      </c>
      <c r="K2035" s="58">
        <v>0.33329999999999999</v>
      </c>
      <c r="L2035" s="58">
        <v>1</v>
      </c>
      <c r="M2035" s="58">
        <v>0.29409999999999997</v>
      </c>
      <c r="N2035" s="57" t="s">
        <v>43</v>
      </c>
      <c r="O2035" s="58">
        <v>1</v>
      </c>
      <c r="P2035" s="58">
        <v>1</v>
      </c>
      <c r="Q2035" s="57" t="s">
        <v>43</v>
      </c>
      <c r="R2035" s="58">
        <v>1</v>
      </c>
      <c r="S2035" s="57" t="s">
        <v>43</v>
      </c>
      <c r="T2035" s="59">
        <v>0.2979</v>
      </c>
      <c r="V2035" s="82"/>
    </row>
    <row r="2036" spans="1:22" ht="18" customHeight="1">
      <c r="A2036" s="104">
        <v>44888</v>
      </c>
      <c r="B2036" s="50" t="s">
        <v>20</v>
      </c>
      <c r="C2036" s="51">
        <v>0</v>
      </c>
      <c r="D2036" s="51">
        <v>0</v>
      </c>
      <c r="E2036" s="51">
        <v>0</v>
      </c>
      <c r="F2036" s="51">
        <v>0</v>
      </c>
      <c r="G2036" s="51">
        <v>0</v>
      </c>
      <c r="H2036" s="51">
        <v>0</v>
      </c>
      <c r="I2036" s="51">
        <v>0</v>
      </c>
      <c r="J2036" s="51">
        <v>1</v>
      </c>
      <c r="K2036" s="51">
        <v>2</v>
      </c>
      <c r="L2036" s="51">
        <v>2</v>
      </c>
      <c r="M2036" s="51">
        <v>0</v>
      </c>
      <c r="N2036" s="51">
        <v>0</v>
      </c>
      <c r="O2036" s="51">
        <v>1</v>
      </c>
      <c r="P2036" s="51">
        <v>3</v>
      </c>
      <c r="Q2036" s="51">
        <v>0</v>
      </c>
      <c r="R2036" s="51">
        <v>0</v>
      </c>
      <c r="S2036" s="51">
        <v>0</v>
      </c>
      <c r="T2036" s="11">
        <f>SUM(C2036:S2036)</f>
        <v>9</v>
      </c>
      <c r="V2036" s="83"/>
    </row>
    <row r="2037" spans="1:22" ht="18" customHeight="1">
      <c r="A2037" s="105"/>
      <c r="B2037" s="52" t="s">
        <v>21</v>
      </c>
      <c r="C2037" s="53">
        <v>2</v>
      </c>
      <c r="D2037" s="53">
        <v>6</v>
      </c>
      <c r="E2037" s="53">
        <v>0</v>
      </c>
      <c r="F2037" s="53">
        <v>3</v>
      </c>
      <c r="G2037" s="53">
        <v>1</v>
      </c>
      <c r="H2037" s="53">
        <v>2</v>
      </c>
      <c r="I2037" s="53">
        <v>7</v>
      </c>
      <c r="J2037" s="53">
        <v>8</v>
      </c>
      <c r="K2037" s="53">
        <v>3</v>
      </c>
      <c r="L2037" s="53">
        <v>2</v>
      </c>
      <c r="M2037" s="53">
        <v>14</v>
      </c>
      <c r="N2037" s="53">
        <v>0</v>
      </c>
      <c r="O2037" s="53">
        <v>7</v>
      </c>
      <c r="P2037" s="53">
        <v>2</v>
      </c>
      <c r="Q2037" s="53">
        <v>1</v>
      </c>
      <c r="R2037" s="53">
        <v>0</v>
      </c>
      <c r="S2037" s="53">
        <v>0</v>
      </c>
      <c r="T2037" s="11">
        <f>SUM(C2037:S2037)</f>
        <v>58</v>
      </c>
      <c r="V2037" s="83"/>
    </row>
    <row r="2038" spans="1:22" ht="18" customHeight="1">
      <c r="A2038" s="105"/>
      <c r="B2038" s="52" t="s">
        <v>24</v>
      </c>
      <c r="C2038" s="53">
        <v>2</v>
      </c>
      <c r="D2038" s="53">
        <v>6</v>
      </c>
      <c r="E2038" s="53">
        <v>0</v>
      </c>
      <c r="F2038" s="53">
        <v>3</v>
      </c>
      <c r="G2038" s="53">
        <v>1</v>
      </c>
      <c r="H2038" s="53">
        <v>2</v>
      </c>
      <c r="I2038" s="53">
        <v>7</v>
      </c>
      <c r="J2038" s="53">
        <v>8</v>
      </c>
      <c r="K2038" s="53">
        <v>5</v>
      </c>
      <c r="L2038" s="53">
        <v>4</v>
      </c>
      <c r="M2038" s="53">
        <v>14</v>
      </c>
      <c r="N2038" s="53">
        <v>0</v>
      </c>
      <c r="O2038" s="53">
        <v>7</v>
      </c>
      <c r="P2038" s="53">
        <v>5</v>
      </c>
      <c r="Q2038" s="53">
        <v>1</v>
      </c>
      <c r="R2038" s="53">
        <v>0</v>
      </c>
      <c r="S2038" s="53">
        <v>0</v>
      </c>
      <c r="T2038" s="11">
        <f>SUM(C2038:S2038)</f>
        <v>65</v>
      </c>
      <c r="V2038" s="83"/>
    </row>
    <row r="2039" spans="1:22" ht="18" customHeight="1">
      <c r="A2039" s="105"/>
      <c r="B2039" s="52" t="s">
        <v>25</v>
      </c>
      <c r="C2039" s="53">
        <v>0</v>
      </c>
      <c r="D2039" s="53">
        <v>0</v>
      </c>
      <c r="E2039" s="53">
        <v>0</v>
      </c>
      <c r="F2039" s="53">
        <v>0</v>
      </c>
      <c r="G2039" s="53">
        <v>0</v>
      </c>
      <c r="H2039" s="53">
        <v>0</v>
      </c>
      <c r="I2039" s="53">
        <v>0</v>
      </c>
      <c r="J2039" s="53">
        <v>1</v>
      </c>
      <c r="K2039" s="53">
        <v>0</v>
      </c>
      <c r="L2039" s="53">
        <v>0</v>
      </c>
      <c r="M2039" s="53">
        <v>0</v>
      </c>
      <c r="N2039" s="53">
        <v>0</v>
      </c>
      <c r="O2039" s="53">
        <v>1</v>
      </c>
      <c r="P2039" s="53">
        <v>0</v>
      </c>
      <c r="Q2039" s="53">
        <v>0</v>
      </c>
      <c r="R2039" s="53">
        <v>0</v>
      </c>
      <c r="S2039" s="53">
        <v>0</v>
      </c>
      <c r="T2039" s="11">
        <f>SUM(C2039:S2039)</f>
        <v>2</v>
      </c>
      <c r="V2039" s="83"/>
    </row>
    <row r="2040" spans="1:22" ht="18" customHeight="1">
      <c r="A2040" s="105"/>
      <c r="B2040" s="52" t="s">
        <v>26</v>
      </c>
      <c r="C2040" s="36">
        <f t="shared" ref="C2040:T2040" si="763">IF(C2038+C2039&gt;0, C2039/(C2038+C2039), "-")</f>
        <v>0</v>
      </c>
      <c r="D2040" s="36">
        <f t="shared" ref="D2040:M2040" si="764">IF(D2038+D2039&gt;0, D2039/(D2038+D2039), "-")</f>
        <v>0</v>
      </c>
      <c r="E2040" s="36" t="str">
        <f t="shared" si="764"/>
        <v>-</v>
      </c>
      <c r="F2040" s="36">
        <f t="shared" si="764"/>
        <v>0</v>
      </c>
      <c r="G2040" s="36">
        <f t="shared" si="764"/>
        <v>0</v>
      </c>
      <c r="H2040" s="36">
        <f t="shared" si="764"/>
        <v>0</v>
      </c>
      <c r="I2040" s="36">
        <f t="shared" si="764"/>
        <v>0</v>
      </c>
      <c r="J2040" s="36">
        <f t="shared" si="764"/>
        <v>0.1111111111111111</v>
      </c>
      <c r="K2040" s="36">
        <f t="shared" si="764"/>
        <v>0</v>
      </c>
      <c r="L2040" s="36">
        <f t="shared" si="764"/>
        <v>0</v>
      </c>
      <c r="M2040" s="36">
        <f t="shared" si="764"/>
        <v>0</v>
      </c>
      <c r="N2040" s="36" t="str">
        <f t="shared" si="763"/>
        <v>-</v>
      </c>
      <c r="O2040" s="36">
        <f t="shared" ref="O2040:P2040" si="765">IF(O2038+O2039&gt;0, O2039/(O2038+O2039), "-")</f>
        <v>0.125</v>
      </c>
      <c r="P2040" s="36">
        <f t="shared" si="765"/>
        <v>0</v>
      </c>
      <c r="Q2040" s="36">
        <f t="shared" si="763"/>
        <v>0</v>
      </c>
      <c r="R2040" s="36" t="str">
        <f t="shared" ref="R2040" si="766">IF(R2038+R2039&gt;0, R2039/(R2038+R2039), "-")</f>
        <v>-</v>
      </c>
      <c r="S2040" s="36" t="str">
        <f t="shared" si="763"/>
        <v>-</v>
      </c>
      <c r="T2040" s="40">
        <f t="shared" si="763"/>
        <v>2.9850746268656716E-2</v>
      </c>
      <c r="V2040" s="83"/>
    </row>
    <row r="2041" spans="1:22" ht="18" customHeight="1">
      <c r="A2041" s="105"/>
      <c r="B2041" s="52" t="s">
        <v>22</v>
      </c>
      <c r="C2041" s="53">
        <v>2</v>
      </c>
      <c r="D2041" s="53">
        <v>1</v>
      </c>
      <c r="E2041" s="53">
        <v>0</v>
      </c>
      <c r="F2041" s="53">
        <v>3</v>
      </c>
      <c r="G2041" s="53">
        <v>1</v>
      </c>
      <c r="H2041" s="53">
        <v>2</v>
      </c>
      <c r="I2041" s="53">
        <v>7</v>
      </c>
      <c r="J2041" s="53">
        <v>7</v>
      </c>
      <c r="K2041" s="53">
        <v>5</v>
      </c>
      <c r="L2041" s="53">
        <v>1</v>
      </c>
      <c r="M2041" s="53">
        <v>13</v>
      </c>
      <c r="N2041" s="53">
        <v>0</v>
      </c>
      <c r="O2041" s="53">
        <v>3</v>
      </c>
      <c r="P2041" s="53">
        <v>2</v>
      </c>
      <c r="Q2041" s="53">
        <v>1</v>
      </c>
      <c r="R2041" s="53">
        <v>0</v>
      </c>
      <c r="S2041" s="53">
        <v>0</v>
      </c>
      <c r="T2041" s="11">
        <f>SUM(C2041:S2041)</f>
        <v>48</v>
      </c>
      <c r="V2041" s="83"/>
    </row>
    <row r="2042" spans="1:22" ht="18" customHeight="1">
      <c r="A2042" s="105"/>
      <c r="B2042" s="52" t="s">
        <v>23</v>
      </c>
      <c r="C2042" s="37">
        <f t="shared" ref="C2042:S2042" si="767">IF(C2041&gt;0,(C2036+C2037)/C2041, "-")</f>
        <v>1</v>
      </c>
      <c r="D2042" s="37">
        <f t="shared" si="767"/>
        <v>6</v>
      </c>
      <c r="E2042" s="37" t="str">
        <f t="shared" si="767"/>
        <v>-</v>
      </c>
      <c r="F2042" s="37">
        <f t="shared" si="767"/>
        <v>1</v>
      </c>
      <c r="G2042" s="37">
        <f t="shared" si="767"/>
        <v>1</v>
      </c>
      <c r="H2042" s="37">
        <f t="shared" si="767"/>
        <v>1</v>
      </c>
      <c r="I2042" s="37">
        <f t="shared" si="767"/>
        <v>1</v>
      </c>
      <c r="J2042" s="37">
        <f t="shared" si="767"/>
        <v>1.2857142857142858</v>
      </c>
      <c r="K2042" s="37">
        <f t="shared" si="767"/>
        <v>1</v>
      </c>
      <c r="L2042" s="37">
        <f t="shared" si="767"/>
        <v>4</v>
      </c>
      <c r="M2042" s="37">
        <f t="shared" si="767"/>
        <v>1.0769230769230769</v>
      </c>
      <c r="N2042" s="37" t="str">
        <f t="shared" si="767"/>
        <v>-</v>
      </c>
      <c r="O2042" s="37">
        <f t="shared" si="767"/>
        <v>2.6666666666666665</v>
      </c>
      <c r="P2042" s="37">
        <f t="shared" si="767"/>
        <v>2.5</v>
      </c>
      <c r="Q2042" s="37">
        <f t="shared" si="767"/>
        <v>1</v>
      </c>
      <c r="R2042" s="37" t="str">
        <f t="shared" si="767"/>
        <v>-</v>
      </c>
      <c r="S2042" s="37" t="str">
        <f t="shared" si="767"/>
        <v>-</v>
      </c>
      <c r="T2042" s="44">
        <f>IF(T2041&gt;0,(T2036+T2037)/T2041, "-")</f>
        <v>1.3958333333333333</v>
      </c>
      <c r="V2042" s="83"/>
    </row>
    <row r="2043" spans="1:22" ht="18" customHeight="1">
      <c r="A2043" s="106"/>
      <c r="B2043" s="52" t="s">
        <v>44</v>
      </c>
      <c r="C2043" s="58">
        <v>0</v>
      </c>
      <c r="D2043" s="58">
        <v>1</v>
      </c>
      <c r="E2043" s="57" t="s">
        <v>43</v>
      </c>
      <c r="F2043" s="58">
        <v>0.66669999999999996</v>
      </c>
      <c r="G2043" s="58">
        <v>0</v>
      </c>
      <c r="H2043" s="58">
        <v>0</v>
      </c>
      <c r="I2043" s="58">
        <v>0.1429</v>
      </c>
      <c r="J2043" s="58">
        <v>0.1429</v>
      </c>
      <c r="K2043" s="58">
        <v>0.2</v>
      </c>
      <c r="L2043" s="58">
        <v>0</v>
      </c>
      <c r="M2043" s="58">
        <v>0.30769999999999997</v>
      </c>
      <c r="N2043" s="57" t="s">
        <v>43</v>
      </c>
      <c r="O2043" s="58">
        <v>0</v>
      </c>
      <c r="P2043" s="58">
        <v>0</v>
      </c>
      <c r="Q2043" s="58">
        <v>0</v>
      </c>
      <c r="R2043" s="57" t="s">
        <v>43</v>
      </c>
      <c r="S2043" s="57" t="s">
        <v>43</v>
      </c>
      <c r="T2043" s="59">
        <v>0.20830000000000001</v>
      </c>
      <c r="V2043" s="83"/>
    </row>
    <row r="2044" spans="1:22" ht="18" customHeight="1">
      <c r="A2044" s="104">
        <v>44889</v>
      </c>
      <c r="B2044" s="50" t="s">
        <v>20</v>
      </c>
      <c r="C2044" s="51">
        <v>0</v>
      </c>
      <c r="D2044" s="51">
        <v>1</v>
      </c>
      <c r="E2044" s="51">
        <v>0</v>
      </c>
      <c r="F2044" s="51">
        <v>0</v>
      </c>
      <c r="G2044" s="51">
        <v>0</v>
      </c>
      <c r="H2044" s="51">
        <v>0</v>
      </c>
      <c r="I2044" s="51">
        <v>0</v>
      </c>
      <c r="J2044" s="51">
        <v>1</v>
      </c>
      <c r="K2044" s="51">
        <v>0</v>
      </c>
      <c r="L2044" s="51">
        <v>2</v>
      </c>
      <c r="M2044" s="51">
        <v>2</v>
      </c>
      <c r="N2044" s="51">
        <v>0</v>
      </c>
      <c r="O2044" s="51">
        <v>2</v>
      </c>
      <c r="P2044" s="51">
        <v>1</v>
      </c>
      <c r="Q2044" s="51">
        <v>0</v>
      </c>
      <c r="R2044" s="51">
        <v>0</v>
      </c>
      <c r="S2044" s="51">
        <v>0</v>
      </c>
      <c r="T2044" s="11">
        <f>SUM(C2044:S2044)</f>
        <v>9</v>
      </c>
      <c r="V2044" s="84"/>
    </row>
    <row r="2045" spans="1:22" ht="18" customHeight="1">
      <c r="A2045" s="105"/>
      <c r="B2045" s="52" t="s">
        <v>21</v>
      </c>
      <c r="C2045" s="53">
        <v>3</v>
      </c>
      <c r="D2045" s="53">
        <v>2</v>
      </c>
      <c r="E2045" s="53">
        <v>1</v>
      </c>
      <c r="F2045" s="53">
        <v>5</v>
      </c>
      <c r="G2045" s="53">
        <v>2</v>
      </c>
      <c r="H2045" s="53">
        <v>5</v>
      </c>
      <c r="I2045" s="53">
        <v>9</v>
      </c>
      <c r="J2045" s="53">
        <v>5</v>
      </c>
      <c r="K2045" s="53">
        <v>7</v>
      </c>
      <c r="L2045" s="53">
        <v>5</v>
      </c>
      <c r="M2045" s="53">
        <v>18</v>
      </c>
      <c r="N2045" s="53">
        <v>1</v>
      </c>
      <c r="O2045" s="53">
        <v>6</v>
      </c>
      <c r="P2045" s="53">
        <v>7</v>
      </c>
      <c r="Q2045" s="53">
        <v>1</v>
      </c>
      <c r="R2045" s="53">
        <v>0</v>
      </c>
      <c r="S2045" s="53">
        <v>0</v>
      </c>
      <c r="T2045" s="11">
        <f>SUM(C2045:S2045)</f>
        <v>77</v>
      </c>
      <c r="V2045" s="84"/>
    </row>
    <row r="2046" spans="1:22" ht="18" customHeight="1">
      <c r="A2046" s="105"/>
      <c r="B2046" s="52" t="s">
        <v>24</v>
      </c>
      <c r="C2046" s="53">
        <v>3</v>
      </c>
      <c r="D2046" s="53">
        <v>3</v>
      </c>
      <c r="E2046" s="53">
        <v>1</v>
      </c>
      <c r="F2046" s="53">
        <v>5</v>
      </c>
      <c r="G2046" s="53">
        <v>2</v>
      </c>
      <c r="H2046" s="53">
        <v>5</v>
      </c>
      <c r="I2046" s="53">
        <v>9</v>
      </c>
      <c r="J2046" s="53">
        <v>6</v>
      </c>
      <c r="K2046" s="53">
        <v>6</v>
      </c>
      <c r="L2046" s="53">
        <v>7</v>
      </c>
      <c r="M2046" s="53">
        <v>20</v>
      </c>
      <c r="N2046" s="53">
        <v>1</v>
      </c>
      <c r="O2046" s="53">
        <v>7</v>
      </c>
      <c r="P2046" s="53">
        <v>8</v>
      </c>
      <c r="Q2046" s="53">
        <v>1</v>
      </c>
      <c r="R2046" s="53">
        <v>0</v>
      </c>
      <c r="S2046" s="53">
        <v>0</v>
      </c>
      <c r="T2046" s="11">
        <f>SUM(C2046:S2046)</f>
        <v>84</v>
      </c>
      <c r="V2046" s="84"/>
    </row>
    <row r="2047" spans="1:22" ht="18" customHeight="1">
      <c r="A2047" s="105"/>
      <c r="B2047" s="52" t="s">
        <v>25</v>
      </c>
      <c r="C2047" s="53">
        <v>0</v>
      </c>
      <c r="D2047" s="53">
        <v>0</v>
      </c>
      <c r="E2047" s="53">
        <v>0</v>
      </c>
      <c r="F2047" s="53">
        <v>0</v>
      </c>
      <c r="G2047" s="53">
        <v>0</v>
      </c>
      <c r="H2047" s="53">
        <v>0</v>
      </c>
      <c r="I2047" s="53">
        <v>0</v>
      </c>
      <c r="J2047" s="53">
        <v>0</v>
      </c>
      <c r="K2047" s="53">
        <v>1</v>
      </c>
      <c r="L2047" s="53">
        <v>0</v>
      </c>
      <c r="M2047" s="53">
        <v>0</v>
      </c>
      <c r="N2047" s="53">
        <v>0</v>
      </c>
      <c r="O2047" s="53">
        <v>1</v>
      </c>
      <c r="P2047" s="53">
        <v>0</v>
      </c>
      <c r="Q2047" s="53">
        <v>0</v>
      </c>
      <c r="R2047" s="53">
        <v>0</v>
      </c>
      <c r="S2047" s="53">
        <v>0</v>
      </c>
      <c r="T2047" s="11">
        <f>SUM(C2047:S2047)</f>
        <v>2</v>
      </c>
      <c r="V2047" s="84"/>
    </row>
    <row r="2048" spans="1:22" ht="18" customHeight="1">
      <c r="A2048" s="105"/>
      <c r="B2048" s="52" t="s">
        <v>26</v>
      </c>
      <c r="C2048" s="36">
        <f t="shared" ref="C2048:L2048" si="768">IF(C2046+C2047&gt;0, C2047/(C2046+C2047), "-")</f>
        <v>0</v>
      </c>
      <c r="D2048" s="36">
        <f t="shared" si="768"/>
        <v>0</v>
      </c>
      <c r="E2048" s="36">
        <f t="shared" si="768"/>
        <v>0</v>
      </c>
      <c r="F2048" s="36">
        <f t="shared" si="768"/>
        <v>0</v>
      </c>
      <c r="G2048" s="36">
        <f t="shared" si="768"/>
        <v>0</v>
      </c>
      <c r="H2048" s="36">
        <f t="shared" si="768"/>
        <v>0</v>
      </c>
      <c r="I2048" s="36">
        <f t="shared" si="768"/>
        <v>0</v>
      </c>
      <c r="J2048" s="36">
        <f t="shared" si="768"/>
        <v>0</v>
      </c>
      <c r="K2048" s="36">
        <f t="shared" si="768"/>
        <v>0.14285714285714285</v>
      </c>
      <c r="L2048" s="36">
        <f t="shared" si="768"/>
        <v>0</v>
      </c>
      <c r="M2048" s="36">
        <f t="shared" ref="M2048" si="769">IF(M2046+M2047&gt;0, M2047/(M2046+M2047), "-")</f>
        <v>0</v>
      </c>
      <c r="N2048" s="36">
        <f t="shared" ref="N2048:T2048" si="770">IF(N2046+N2047&gt;0, N2047/(N2046+N2047), "-")</f>
        <v>0</v>
      </c>
      <c r="O2048" s="36">
        <f t="shared" si="770"/>
        <v>0.125</v>
      </c>
      <c r="P2048" s="36">
        <f t="shared" ref="P2048:Q2048" si="771">IF(P2046+P2047&gt;0, P2047/(P2046+P2047), "-")</f>
        <v>0</v>
      </c>
      <c r="Q2048" s="36">
        <f t="shared" si="771"/>
        <v>0</v>
      </c>
      <c r="R2048" s="36" t="str">
        <f t="shared" si="770"/>
        <v>-</v>
      </c>
      <c r="S2048" s="36" t="str">
        <f t="shared" si="770"/>
        <v>-</v>
      </c>
      <c r="T2048" s="40">
        <f t="shared" si="770"/>
        <v>2.3255813953488372E-2</v>
      </c>
      <c r="V2048" s="84"/>
    </row>
    <row r="2049" spans="1:22" ht="18" customHeight="1">
      <c r="A2049" s="105"/>
      <c r="B2049" s="52" t="s">
        <v>22</v>
      </c>
      <c r="C2049" s="53">
        <v>2</v>
      </c>
      <c r="D2049" s="53">
        <v>1</v>
      </c>
      <c r="E2049" s="53">
        <v>1</v>
      </c>
      <c r="F2049" s="53">
        <v>5</v>
      </c>
      <c r="G2049" s="53">
        <v>2</v>
      </c>
      <c r="H2049" s="53">
        <v>4</v>
      </c>
      <c r="I2049" s="53">
        <v>8</v>
      </c>
      <c r="J2049" s="53">
        <v>5</v>
      </c>
      <c r="K2049" s="53">
        <v>3</v>
      </c>
      <c r="L2049" s="53">
        <v>1</v>
      </c>
      <c r="M2049" s="53">
        <v>14</v>
      </c>
      <c r="N2049" s="53">
        <v>1</v>
      </c>
      <c r="O2049" s="53">
        <v>3</v>
      </c>
      <c r="P2049" s="53">
        <v>1</v>
      </c>
      <c r="Q2049" s="53">
        <v>1</v>
      </c>
      <c r="R2049" s="53">
        <v>0</v>
      </c>
      <c r="S2049" s="53">
        <v>0</v>
      </c>
      <c r="T2049" s="11">
        <f>SUM(C2049:S2049)</f>
        <v>52</v>
      </c>
      <c r="V2049" s="84"/>
    </row>
    <row r="2050" spans="1:22" ht="18" customHeight="1">
      <c r="A2050" s="105"/>
      <c r="B2050" s="52" t="s">
        <v>23</v>
      </c>
      <c r="C2050" s="37">
        <f t="shared" ref="C2050:S2050" si="772">IF(C2049&gt;0,(C2044+C2045)/C2049, "-")</f>
        <v>1.5</v>
      </c>
      <c r="D2050" s="37">
        <f t="shared" si="772"/>
        <v>3</v>
      </c>
      <c r="E2050" s="37">
        <f t="shared" si="772"/>
        <v>1</v>
      </c>
      <c r="F2050" s="37">
        <f t="shared" si="772"/>
        <v>1</v>
      </c>
      <c r="G2050" s="37">
        <f t="shared" si="772"/>
        <v>1</v>
      </c>
      <c r="H2050" s="37">
        <f t="shared" si="772"/>
        <v>1.25</v>
      </c>
      <c r="I2050" s="37">
        <f t="shared" si="772"/>
        <v>1.125</v>
      </c>
      <c r="J2050" s="37">
        <f t="shared" si="772"/>
        <v>1.2</v>
      </c>
      <c r="K2050" s="37">
        <f t="shared" si="772"/>
        <v>2.3333333333333335</v>
      </c>
      <c r="L2050" s="37">
        <f t="shared" si="772"/>
        <v>7</v>
      </c>
      <c r="M2050" s="37">
        <f t="shared" si="772"/>
        <v>1.4285714285714286</v>
      </c>
      <c r="N2050" s="37">
        <f t="shared" si="772"/>
        <v>1</v>
      </c>
      <c r="O2050" s="37">
        <f t="shared" si="772"/>
        <v>2.6666666666666665</v>
      </c>
      <c r="P2050" s="37">
        <f t="shared" si="772"/>
        <v>8</v>
      </c>
      <c r="Q2050" s="37">
        <f t="shared" si="772"/>
        <v>1</v>
      </c>
      <c r="R2050" s="37" t="str">
        <f t="shared" si="772"/>
        <v>-</v>
      </c>
      <c r="S2050" s="37" t="str">
        <f t="shared" si="772"/>
        <v>-</v>
      </c>
      <c r="T2050" s="44">
        <f>IF(T2049&gt;0,(T2044+T2045)/T2049, "-")</f>
        <v>1.6538461538461537</v>
      </c>
      <c r="V2050" s="84"/>
    </row>
    <row r="2051" spans="1:22" ht="18" customHeight="1">
      <c r="A2051" s="106"/>
      <c r="B2051" s="52" t="s">
        <v>44</v>
      </c>
      <c r="C2051" s="58">
        <v>0</v>
      </c>
      <c r="D2051" s="58">
        <v>1</v>
      </c>
      <c r="E2051" s="58">
        <v>0</v>
      </c>
      <c r="F2051" s="58">
        <v>0</v>
      </c>
      <c r="G2051" s="58">
        <v>0</v>
      </c>
      <c r="H2051" s="58">
        <v>0</v>
      </c>
      <c r="I2051" s="58">
        <v>0</v>
      </c>
      <c r="J2051" s="58">
        <v>0.4</v>
      </c>
      <c r="K2051" s="58">
        <v>0.33329999999999999</v>
      </c>
      <c r="L2051" s="58">
        <v>1</v>
      </c>
      <c r="M2051" s="58">
        <v>0.28570000000000001</v>
      </c>
      <c r="N2051" s="58">
        <v>1</v>
      </c>
      <c r="O2051" s="58">
        <v>0</v>
      </c>
      <c r="P2051" s="58">
        <v>0</v>
      </c>
      <c r="Q2051" s="58">
        <v>0</v>
      </c>
      <c r="R2051" s="57" t="s">
        <v>43</v>
      </c>
      <c r="S2051" s="57" t="s">
        <v>43</v>
      </c>
      <c r="T2051" s="59">
        <v>0.1923</v>
      </c>
      <c r="V2051" s="84"/>
    </row>
    <row r="2052" spans="1:22" ht="18" customHeight="1">
      <c r="A2052" s="104">
        <v>44890</v>
      </c>
      <c r="B2052" s="50" t="s">
        <v>20</v>
      </c>
      <c r="C2052" s="51">
        <v>0</v>
      </c>
      <c r="D2052" s="51">
        <v>1</v>
      </c>
      <c r="E2052" s="51">
        <v>0</v>
      </c>
      <c r="F2052" s="51">
        <v>0</v>
      </c>
      <c r="G2052" s="51">
        <v>1</v>
      </c>
      <c r="H2052" s="51">
        <v>0</v>
      </c>
      <c r="I2052" s="51">
        <v>1</v>
      </c>
      <c r="J2052" s="51">
        <v>1</v>
      </c>
      <c r="K2052" s="51">
        <v>1</v>
      </c>
      <c r="L2052" s="51">
        <v>1</v>
      </c>
      <c r="M2052" s="51">
        <v>2</v>
      </c>
      <c r="N2052" s="51">
        <v>0</v>
      </c>
      <c r="O2052" s="51">
        <v>3</v>
      </c>
      <c r="P2052" s="51">
        <v>0</v>
      </c>
      <c r="Q2052" s="51">
        <v>0</v>
      </c>
      <c r="R2052" s="51">
        <v>0</v>
      </c>
      <c r="S2052" s="51">
        <v>0</v>
      </c>
      <c r="T2052" s="11">
        <f>SUM(C2052:S2052)</f>
        <v>11</v>
      </c>
      <c r="V2052" s="85"/>
    </row>
    <row r="2053" spans="1:22" ht="18" customHeight="1">
      <c r="A2053" s="105"/>
      <c r="B2053" s="52" t="s">
        <v>21</v>
      </c>
      <c r="C2053" s="53">
        <v>3</v>
      </c>
      <c r="D2053" s="53">
        <v>4</v>
      </c>
      <c r="E2053" s="53">
        <v>1</v>
      </c>
      <c r="F2053" s="53">
        <v>4</v>
      </c>
      <c r="G2053" s="53">
        <v>1</v>
      </c>
      <c r="H2053" s="53">
        <v>2</v>
      </c>
      <c r="I2053" s="53">
        <v>9</v>
      </c>
      <c r="J2053" s="53">
        <v>11</v>
      </c>
      <c r="K2053" s="53">
        <v>8</v>
      </c>
      <c r="L2053" s="53">
        <v>5</v>
      </c>
      <c r="M2053" s="53">
        <v>19</v>
      </c>
      <c r="N2053" s="53">
        <v>3</v>
      </c>
      <c r="O2053" s="53">
        <v>1</v>
      </c>
      <c r="P2053" s="53">
        <v>7</v>
      </c>
      <c r="Q2053" s="53">
        <v>0</v>
      </c>
      <c r="R2053" s="53">
        <v>0</v>
      </c>
      <c r="S2053" s="53">
        <v>0</v>
      </c>
      <c r="T2053" s="11">
        <f>SUM(C2053:S2053)</f>
        <v>78</v>
      </c>
      <c r="V2053" s="85"/>
    </row>
    <row r="2054" spans="1:22" ht="18" customHeight="1">
      <c r="A2054" s="105"/>
      <c r="B2054" s="52" t="s">
        <v>24</v>
      </c>
      <c r="C2054" s="53">
        <v>3</v>
      </c>
      <c r="D2054" s="53">
        <v>5</v>
      </c>
      <c r="E2054" s="53">
        <v>1</v>
      </c>
      <c r="F2054" s="53">
        <v>4</v>
      </c>
      <c r="G2054" s="53">
        <v>2</v>
      </c>
      <c r="H2054" s="53">
        <v>2</v>
      </c>
      <c r="I2054" s="53">
        <v>10</v>
      </c>
      <c r="J2054" s="53">
        <v>10</v>
      </c>
      <c r="K2054" s="53">
        <v>8</v>
      </c>
      <c r="L2054" s="53">
        <v>6</v>
      </c>
      <c r="M2054" s="53">
        <v>21</v>
      </c>
      <c r="N2054" s="53">
        <v>3</v>
      </c>
      <c r="O2054" s="53">
        <v>4</v>
      </c>
      <c r="P2054" s="53">
        <v>6</v>
      </c>
      <c r="Q2054" s="53">
        <v>0</v>
      </c>
      <c r="R2054" s="53">
        <v>0</v>
      </c>
      <c r="S2054" s="53">
        <v>0</v>
      </c>
      <c r="T2054" s="11">
        <f>SUM(C2054:S2054)</f>
        <v>85</v>
      </c>
      <c r="V2054" s="85"/>
    </row>
    <row r="2055" spans="1:22" ht="18" customHeight="1">
      <c r="A2055" s="105"/>
      <c r="B2055" s="52" t="s">
        <v>25</v>
      </c>
      <c r="C2055" s="53">
        <v>0</v>
      </c>
      <c r="D2055" s="53">
        <v>0</v>
      </c>
      <c r="E2055" s="53">
        <v>0</v>
      </c>
      <c r="F2055" s="53">
        <v>0</v>
      </c>
      <c r="G2055" s="53">
        <v>0</v>
      </c>
      <c r="H2055" s="53">
        <v>0</v>
      </c>
      <c r="I2055" s="53">
        <v>0</v>
      </c>
      <c r="J2055" s="53">
        <v>2</v>
      </c>
      <c r="K2055" s="53">
        <v>1</v>
      </c>
      <c r="L2055" s="53">
        <v>0</v>
      </c>
      <c r="M2055" s="53">
        <v>0</v>
      </c>
      <c r="N2055" s="53">
        <v>0</v>
      </c>
      <c r="O2055" s="53">
        <v>0</v>
      </c>
      <c r="P2055" s="53">
        <v>1</v>
      </c>
      <c r="Q2055" s="53">
        <v>0</v>
      </c>
      <c r="R2055" s="53">
        <v>0</v>
      </c>
      <c r="S2055" s="53">
        <v>0</v>
      </c>
      <c r="T2055" s="11">
        <f>SUM(C2055:S2055)</f>
        <v>4</v>
      </c>
      <c r="V2055" s="85"/>
    </row>
    <row r="2056" spans="1:22" ht="18" customHeight="1">
      <c r="A2056" s="105"/>
      <c r="B2056" s="52" t="s">
        <v>26</v>
      </c>
      <c r="C2056" s="36">
        <f t="shared" ref="C2056:I2056" si="773">IF(C2054+C2055&gt;0, C2055/(C2054+C2055), "-")</f>
        <v>0</v>
      </c>
      <c r="D2056" s="36">
        <f t="shared" si="773"/>
        <v>0</v>
      </c>
      <c r="E2056" s="36">
        <f t="shared" si="773"/>
        <v>0</v>
      </c>
      <c r="F2056" s="36">
        <f t="shared" si="773"/>
        <v>0</v>
      </c>
      <c r="G2056" s="36">
        <f t="shared" si="773"/>
        <v>0</v>
      </c>
      <c r="H2056" s="36">
        <f t="shared" si="773"/>
        <v>0</v>
      </c>
      <c r="I2056" s="36">
        <f t="shared" si="773"/>
        <v>0</v>
      </c>
      <c r="J2056" s="36">
        <f t="shared" ref="J2056:K2056" si="774">IF(J2054+J2055&gt;0, J2055/(J2054+J2055), "-")</f>
        <v>0.16666666666666666</v>
      </c>
      <c r="K2056" s="36">
        <f t="shared" si="774"/>
        <v>0.1111111111111111</v>
      </c>
      <c r="L2056" s="36">
        <f t="shared" ref="L2056:T2056" si="775">IF(L2054+L2055&gt;0, L2055/(L2054+L2055), "-")</f>
        <v>0</v>
      </c>
      <c r="M2056" s="36">
        <f t="shared" si="775"/>
        <v>0</v>
      </c>
      <c r="N2056" s="36">
        <f t="shared" ref="N2056:O2056" si="776">IF(N2054+N2055&gt;0, N2055/(N2054+N2055), "-")</f>
        <v>0</v>
      </c>
      <c r="O2056" s="36">
        <f t="shared" si="776"/>
        <v>0</v>
      </c>
      <c r="P2056" s="36">
        <f t="shared" ref="P2056:Q2056" si="777">IF(P2054+P2055&gt;0, P2055/(P2054+P2055), "-")</f>
        <v>0.14285714285714285</v>
      </c>
      <c r="Q2056" s="36" t="str">
        <f t="shared" si="777"/>
        <v>-</v>
      </c>
      <c r="R2056" s="36" t="str">
        <f t="shared" si="775"/>
        <v>-</v>
      </c>
      <c r="S2056" s="36" t="str">
        <f t="shared" si="775"/>
        <v>-</v>
      </c>
      <c r="T2056" s="40">
        <f t="shared" si="775"/>
        <v>4.49438202247191E-2</v>
      </c>
      <c r="V2056" s="85"/>
    </row>
    <row r="2057" spans="1:22" ht="18" customHeight="1">
      <c r="A2057" s="105"/>
      <c r="B2057" s="52" t="s">
        <v>22</v>
      </c>
      <c r="C2057" s="53">
        <v>2</v>
      </c>
      <c r="D2057" s="53">
        <v>1</v>
      </c>
      <c r="E2057" s="53">
        <v>1</v>
      </c>
      <c r="F2057" s="53">
        <v>3</v>
      </c>
      <c r="G2057" s="53">
        <v>1</v>
      </c>
      <c r="H2057" s="53">
        <v>2</v>
      </c>
      <c r="I2057" s="53">
        <v>7</v>
      </c>
      <c r="J2057" s="53">
        <v>12</v>
      </c>
      <c r="K2057" s="53">
        <v>6</v>
      </c>
      <c r="L2057" s="53">
        <v>3</v>
      </c>
      <c r="M2057" s="53">
        <v>15</v>
      </c>
      <c r="N2057" s="53">
        <v>1</v>
      </c>
      <c r="O2057" s="53">
        <v>1</v>
      </c>
      <c r="P2057" s="53">
        <v>3</v>
      </c>
      <c r="Q2057" s="53">
        <v>0</v>
      </c>
      <c r="R2057" s="53">
        <v>0</v>
      </c>
      <c r="S2057" s="53">
        <v>0</v>
      </c>
      <c r="T2057" s="11">
        <f>SUM(C2057:S2057)</f>
        <v>58</v>
      </c>
      <c r="V2057" s="85"/>
    </row>
    <row r="2058" spans="1:22" ht="18" customHeight="1">
      <c r="A2058" s="105"/>
      <c r="B2058" s="52" t="s">
        <v>23</v>
      </c>
      <c r="C2058" s="37">
        <f t="shared" ref="C2058:S2058" si="778">IF(C2057&gt;0,(C2052+C2053)/C2057, "-")</f>
        <v>1.5</v>
      </c>
      <c r="D2058" s="37">
        <f t="shared" si="778"/>
        <v>5</v>
      </c>
      <c r="E2058" s="37">
        <f t="shared" si="778"/>
        <v>1</v>
      </c>
      <c r="F2058" s="37">
        <f t="shared" si="778"/>
        <v>1.3333333333333333</v>
      </c>
      <c r="G2058" s="37">
        <f t="shared" si="778"/>
        <v>2</v>
      </c>
      <c r="H2058" s="37">
        <f t="shared" si="778"/>
        <v>1</v>
      </c>
      <c r="I2058" s="37">
        <f t="shared" si="778"/>
        <v>1.4285714285714286</v>
      </c>
      <c r="J2058" s="37">
        <f t="shared" si="778"/>
        <v>1</v>
      </c>
      <c r="K2058" s="37">
        <f t="shared" si="778"/>
        <v>1.5</v>
      </c>
      <c r="L2058" s="37">
        <f t="shared" si="778"/>
        <v>2</v>
      </c>
      <c r="M2058" s="37">
        <f t="shared" si="778"/>
        <v>1.4</v>
      </c>
      <c r="N2058" s="37">
        <f t="shared" si="778"/>
        <v>3</v>
      </c>
      <c r="O2058" s="37">
        <f t="shared" si="778"/>
        <v>4</v>
      </c>
      <c r="P2058" s="37">
        <f t="shared" si="778"/>
        <v>2.3333333333333335</v>
      </c>
      <c r="Q2058" s="37" t="str">
        <f t="shared" si="778"/>
        <v>-</v>
      </c>
      <c r="R2058" s="37" t="str">
        <f t="shared" si="778"/>
        <v>-</v>
      </c>
      <c r="S2058" s="37" t="str">
        <f t="shared" si="778"/>
        <v>-</v>
      </c>
      <c r="T2058" s="44">
        <f>IF(T2057&gt;0,(T2052+T2053)/T2057, "-")</f>
        <v>1.5344827586206897</v>
      </c>
      <c r="V2058" s="85"/>
    </row>
    <row r="2059" spans="1:22" ht="18" customHeight="1">
      <c r="A2059" s="106"/>
      <c r="B2059" s="52" t="s">
        <v>44</v>
      </c>
      <c r="C2059" s="58">
        <v>0</v>
      </c>
      <c r="D2059" s="58">
        <v>1</v>
      </c>
      <c r="E2059" s="58">
        <v>0</v>
      </c>
      <c r="F2059" s="58">
        <v>0.33329999999999999</v>
      </c>
      <c r="G2059" s="58">
        <v>1</v>
      </c>
      <c r="H2059" s="58">
        <v>0</v>
      </c>
      <c r="I2059" s="58">
        <v>0.28570000000000001</v>
      </c>
      <c r="J2059" s="58">
        <v>8.3299999999999999E-2</v>
      </c>
      <c r="K2059" s="58">
        <v>0</v>
      </c>
      <c r="L2059" s="58">
        <v>0</v>
      </c>
      <c r="M2059" s="58">
        <v>0.33329999999999999</v>
      </c>
      <c r="N2059" s="58">
        <v>1</v>
      </c>
      <c r="O2059" s="58">
        <v>1</v>
      </c>
      <c r="P2059" s="58">
        <v>0</v>
      </c>
      <c r="Q2059" s="57" t="s">
        <v>43</v>
      </c>
      <c r="R2059" s="57" t="s">
        <v>43</v>
      </c>
      <c r="S2059" s="57" t="s">
        <v>43</v>
      </c>
      <c r="T2059" s="59">
        <v>0.22409999999999999</v>
      </c>
      <c r="V2059" s="85"/>
    </row>
    <row r="2060" spans="1:22" ht="18" customHeight="1">
      <c r="A2060" s="104">
        <v>44891</v>
      </c>
      <c r="B2060" s="50" t="s">
        <v>20</v>
      </c>
      <c r="C2060" s="51">
        <v>0</v>
      </c>
      <c r="D2060" s="51">
        <v>0</v>
      </c>
      <c r="E2060" s="51">
        <v>0</v>
      </c>
      <c r="F2060" s="51">
        <v>0</v>
      </c>
      <c r="G2060" s="51">
        <v>2</v>
      </c>
      <c r="H2060" s="51">
        <v>0</v>
      </c>
      <c r="I2060" s="51">
        <v>0</v>
      </c>
      <c r="J2060" s="51">
        <v>1</v>
      </c>
      <c r="K2060" s="51">
        <v>1</v>
      </c>
      <c r="L2060" s="51">
        <v>0</v>
      </c>
      <c r="M2060" s="51">
        <v>4</v>
      </c>
      <c r="N2060" s="51">
        <v>0</v>
      </c>
      <c r="O2060" s="51">
        <v>3</v>
      </c>
      <c r="P2060" s="51">
        <v>0</v>
      </c>
      <c r="Q2060" s="51">
        <v>0</v>
      </c>
      <c r="R2060" s="51">
        <v>0</v>
      </c>
      <c r="S2060" s="51">
        <v>0</v>
      </c>
      <c r="T2060" s="11">
        <f>SUM(C2060:S2060)</f>
        <v>11</v>
      </c>
      <c r="V2060" s="86"/>
    </row>
    <row r="2061" spans="1:22" ht="18" customHeight="1">
      <c r="A2061" s="105"/>
      <c r="B2061" s="52" t="s">
        <v>21</v>
      </c>
      <c r="C2061" s="53">
        <v>1</v>
      </c>
      <c r="D2061" s="53">
        <v>7</v>
      </c>
      <c r="E2061" s="53">
        <v>3</v>
      </c>
      <c r="F2061" s="53">
        <v>6</v>
      </c>
      <c r="G2061" s="53">
        <v>3</v>
      </c>
      <c r="H2061" s="53">
        <v>1</v>
      </c>
      <c r="I2061" s="53">
        <v>7</v>
      </c>
      <c r="J2061" s="53">
        <v>15</v>
      </c>
      <c r="K2061" s="53">
        <v>11</v>
      </c>
      <c r="L2061" s="53">
        <v>5</v>
      </c>
      <c r="M2061" s="53">
        <v>35</v>
      </c>
      <c r="N2061" s="53">
        <v>3</v>
      </c>
      <c r="O2061" s="53">
        <v>4</v>
      </c>
      <c r="P2061" s="53">
        <v>11</v>
      </c>
      <c r="Q2061" s="53">
        <v>7</v>
      </c>
      <c r="R2061" s="53">
        <v>0</v>
      </c>
      <c r="S2061" s="53">
        <v>0</v>
      </c>
      <c r="T2061" s="11">
        <f>SUM(C2061:S2061)</f>
        <v>119</v>
      </c>
      <c r="V2061" s="86"/>
    </row>
    <row r="2062" spans="1:22" ht="18" customHeight="1">
      <c r="A2062" s="105"/>
      <c r="B2062" s="52" t="s">
        <v>24</v>
      </c>
      <c r="C2062" s="53">
        <v>1</v>
      </c>
      <c r="D2062" s="53">
        <v>7</v>
      </c>
      <c r="E2062" s="53">
        <v>3</v>
      </c>
      <c r="F2062" s="53">
        <v>6</v>
      </c>
      <c r="G2062" s="53">
        <v>4</v>
      </c>
      <c r="H2062" s="53">
        <v>0</v>
      </c>
      <c r="I2062" s="53">
        <v>6</v>
      </c>
      <c r="J2062" s="53">
        <v>15</v>
      </c>
      <c r="K2062" s="53">
        <v>12</v>
      </c>
      <c r="L2062" s="53">
        <v>5</v>
      </c>
      <c r="M2062" s="53">
        <v>39</v>
      </c>
      <c r="N2062" s="53">
        <v>3</v>
      </c>
      <c r="O2062" s="53">
        <v>7</v>
      </c>
      <c r="P2062" s="53">
        <v>11</v>
      </c>
      <c r="Q2062" s="53">
        <v>7</v>
      </c>
      <c r="R2062" s="53">
        <v>0</v>
      </c>
      <c r="S2062" s="53">
        <v>0</v>
      </c>
      <c r="T2062" s="11">
        <f>SUM(C2062:S2062)</f>
        <v>126</v>
      </c>
      <c r="V2062" s="86"/>
    </row>
    <row r="2063" spans="1:22" ht="18" customHeight="1">
      <c r="A2063" s="105"/>
      <c r="B2063" s="52" t="s">
        <v>25</v>
      </c>
      <c r="C2063" s="53">
        <v>0</v>
      </c>
      <c r="D2063" s="53">
        <v>0</v>
      </c>
      <c r="E2063" s="53">
        <v>0</v>
      </c>
      <c r="F2063" s="53">
        <v>0</v>
      </c>
      <c r="G2063" s="53">
        <v>1</v>
      </c>
      <c r="H2063" s="53">
        <v>1</v>
      </c>
      <c r="I2063" s="53">
        <v>1</v>
      </c>
      <c r="J2063" s="53">
        <v>1</v>
      </c>
      <c r="K2063" s="53">
        <v>0</v>
      </c>
      <c r="L2063" s="53">
        <v>0</v>
      </c>
      <c r="M2063" s="53">
        <v>0</v>
      </c>
      <c r="N2063" s="53">
        <v>0</v>
      </c>
      <c r="O2063" s="53">
        <v>0</v>
      </c>
      <c r="P2063" s="53">
        <v>0</v>
      </c>
      <c r="Q2063" s="53">
        <v>0</v>
      </c>
      <c r="R2063" s="53">
        <v>0</v>
      </c>
      <c r="S2063" s="53">
        <v>0</v>
      </c>
      <c r="T2063" s="11">
        <f>SUM(C2063:S2063)</f>
        <v>4</v>
      </c>
      <c r="V2063" s="86"/>
    </row>
    <row r="2064" spans="1:22" ht="18" customHeight="1">
      <c r="A2064" s="105"/>
      <c r="B2064" s="52" t="s">
        <v>26</v>
      </c>
      <c r="C2064" s="36">
        <f t="shared" ref="C2064:G2064" si="779">IF(C2062+C2063&gt;0, C2063/(C2062+C2063), "-")</f>
        <v>0</v>
      </c>
      <c r="D2064" s="36">
        <f t="shared" si="779"/>
        <v>0</v>
      </c>
      <c r="E2064" s="36">
        <f t="shared" si="779"/>
        <v>0</v>
      </c>
      <c r="F2064" s="36">
        <f t="shared" si="779"/>
        <v>0</v>
      </c>
      <c r="G2064" s="36">
        <f t="shared" si="779"/>
        <v>0.2</v>
      </c>
      <c r="H2064" s="36">
        <f t="shared" ref="H2064:J2064" si="780">IF(H2062+H2063&gt;0, H2063/(H2062+H2063), "-")</f>
        <v>1</v>
      </c>
      <c r="I2064" s="36">
        <f t="shared" si="780"/>
        <v>0.14285714285714285</v>
      </c>
      <c r="J2064" s="36">
        <f t="shared" si="780"/>
        <v>6.25E-2</v>
      </c>
      <c r="K2064" s="36">
        <f t="shared" ref="K2064:M2064" si="781">IF(K2062+K2063&gt;0, K2063/(K2062+K2063), "-")</f>
        <v>0</v>
      </c>
      <c r="L2064" s="36">
        <f t="shared" si="781"/>
        <v>0</v>
      </c>
      <c r="M2064" s="36">
        <f t="shared" si="781"/>
        <v>0</v>
      </c>
      <c r="N2064" s="36">
        <f t="shared" ref="N2064:P2064" si="782">IF(N2062+N2063&gt;0, N2063/(N2062+N2063), "-")</f>
        <v>0</v>
      </c>
      <c r="O2064" s="36">
        <f t="shared" si="782"/>
        <v>0</v>
      </c>
      <c r="P2064" s="36">
        <f t="shared" si="782"/>
        <v>0</v>
      </c>
      <c r="Q2064" s="36">
        <f t="shared" ref="Q2064:T2064" si="783">IF(Q2062+Q2063&gt;0, Q2063/(Q2062+Q2063), "-")</f>
        <v>0</v>
      </c>
      <c r="R2064" s="36" t="str">
        <f t="shared" si="783"/>
        <v>-</v>
      </c>
      <c r="S2064" s="36" t="str">
        <f t="shared" si="783"/>
        <v>-</v>
      </c>
      <c r="T2064" s="40">
        <f t="shared" si="783"/>
        <v>3.0769230769230771E-2</v>
      </c>
      <c r="V2064" s="86"/>
    </row>
    <row r="2065" spans="1:22" ht="18" customHeight="1">
      <c r="A2065" s="105"/>
      <c r="B2065" s="52" t="s">
        <v>22</v>
      </c>
      <c r="C2065" s="53">
        <v>1</v>
      </c>
      <c r="D2065" s="53">
        <v>1</v>
      </c>
      <c r="E2065" s="53">
        <v>2</v>
      </c>
      <c r="F2065" s="53">
        <v>4</v>
      </c>
      <c r="G2065" s="53">
        <v>3</v>
      </c>
      <c r="H2065" s="53">
        <v>1</v>
      </c>
      <c r="I2065" s="53">
        <v>7</v>
      </c>
      <c r="J2065" s="53">
        <v>10</v>
      </c>
      <c r="K2065" s="53">
        <v>7</v>
      </c>
      <c r="L2065" s="53">
        <v>2</v>
      </c>
      <c r="M2065" s="53">
        <v>16</v>
      </c>
      <c r="N2065" s="53">
        <v>1</v>
      </c>
      <c r="O2065" s="53">
        <v>1</v>
      </c>
      <c r="P2065" s="53">
        <v>3</v>
      </c>
      <c r="Q2065" s="53">
        <v>2</v>
      </c>
      <c r="R2065" s="53">
        <v>0</v>
      </c>
      <c r="S2065" s="53">
        <v>0</v>
      </c>
      <c r="T2065" s="11">
        <f>SUM(C2065:S2065)</f>
        <v>61</v>
      </c>
      <c r="V2065" s="86"/>
    </row>
    <row r="2066" spans="1:22" ht="18" customHeight="1">
      <c r="A2066" s="105"/>
      <c r="B2066" s="52" t="s">
        <v>23</v>
      </c>
      <c r="C2066" s="37">
        <f t="shared" ref="C2066:S2066" si="784">IF(C2065&gt;0,(C2060+C2061)/C2065, "-")</f>
        <v>1</v>
      </c>
      <c r="D2066" s="37">
        <f t="shared" si="784"/>
        <v>7</v>
      </c>
      <c r="E2066" s="37">
        <f t="shared" si="784"/>
        <v>1.5</v>
      </c>
      <c r="F2066" s="37">
        <f t="shared" si="784"/>
        <v>1.5</v>
      </c>
      <c r="G2066" s="37">
        <f t="shared" si="784"/>
        <v>1.6666666666666667</v>
      </c>
      <c r="H2066" s="37">
        <f t="shared" si="784"/>
        <v>1</v>
      </c>
      <c r="I2066" s="37">
        <f t="shared" si="784"/>
        <v>1</v>
      </c>
      <c r="J2066" s="37">
        <f t="shared" si="784"/>
        <v>1.6</v>
      </c>
      <c r="K2066" s="37">
        <f t="shared" si="784"/>
        <v>1.7142857142857142</v>
      </c>
      <c r="L2066" s="37">
        <f t="shared" si="784"/>
        <v>2.5</v>
      </c>
      <c r="M2066" s="37">
        <f t="shared" si="784"/>
        <v>2.4375</v>
      </c>
      <c r="N2066" s="37">
        <f t="shared" si="784"/>
        <v>3</v>
      </c>
      <c r="O2066" s="37">
        <f t="shared" si="784"/>
        <v>7</v>
      </c>
      <c r="P2066" s="37">
        <f t="shared" si="784"/>
        <v>3.6666666666666665</v>
      </c>
      <c r="Q2066" s="37">
        <f t="shared" si="784"/>
        <v>3.5</v>
      </c>
      <c r="R2066" s="37" t="str">
        <f t="shared" si="784"/>
        <v>-</v>
      </c>
      <c r="S2066" s="37" t="str">
        <f t="shared" si="784"/>
        <v>-</v>
      </c>
      <c r="T2066" s="44">
        <f>IF(T2065&gt;0,(T2060+T2061)/T2065, "-")</f>
        <v>2.1311475409836067</v>
      </c>
      <c r="V2066" s="86"/>
    </row>
    <row r="2067" spans="1:22" ht="18" customHeight="1">
      <c r="A2067" s="106"/>
      <c r="B2067" s="52" t="s">
        <v>44</v>
      </c>
      <c r="C2067" s="58">
        <v>1</v>
      </c>
      <c r="D2067" s="58">
        <v>1</v>
      </c>
      <c r="E2067" s="58">
        <v>0</v>
      </c>
      <c r="F2067" s="58">
        <v>0.5</v>
      </c>
      <c r="G2067" s="58">
        <v>0</v>
      </c>
      <c r="H2067" s="58">
        <v>0</v>
      </c>
      <c r="I2067" s="58">
        <v>0.42859999999999998</v>
      </c>
      <c r="J2067" s="58">
        <v>0.2</v>
      </c>
      <c r="K2067" s="58">
        <v>0</v>
      </c>
      <c r="L2067" s="58">
        <v>0</v>
      </c>
      <c r="M2067" s="58">
        <v>0.25</v>
      </c>
      <c r="N2067" s="58">
        <v>1</v>
      </c>
      <c r="O2067" s="58">
        <v>1</v>
      </c>
      <c r="P2067" s="58">
        <v>0</v>
      </c>
      <c r="Q2067" s="58">
        <v>0</v>
      </c>
      <c r="R2067" s="57" t="s">
        <v>43</v>
      </c>
      <c r="S2067" s="57" t="s">
        <v>43</v>
      </c>
      <c r="T2067" s="59">
        <v>0.24590000000000001</v>
      </c>
      <c r="V2067" s="86"/>
    </row>
    <row r="2068" spans="1:22" ht="18" customHeight="1">
      <c r="A2068" s="104">
        <v>44892</v>
      </c>
      <c r="B2068" s="50" t="s">
        <v>20</v>
      </c>
      <c r="C2068" s="51">
        <v>0</v>
      </c>
      <c r="D2068" s="51">
        <v>2</v>
      </c>
      <c r="E2068" s="51">
        <v>0</v>
      </c>
      <c r="F2068" s="51">
        <v>2</v>
      </c>
      <c r="G2068" s="51">
        <v>0</v>
      </c>
      <c r="H2068" s="51">
        <v>0</v>
      </c>
      <c r="I2068" s="51">
        <v>0</v>
      </c>
      <c r="J2068" s="51">
        <v>1</v>
      </c>
      <c r="K2068" s="51">
        <v>1</v>
      </c>
      <c r="L2068" s="51">
        <v>0</v>
      </c>
      <c r="M2068" s="51">
        <v>3</v>
      </c>
      <c r="N2068" s="51">
        <v>2</v>
      </c>
      <c r="O2068" s="51">
        <v>5</v>
      </c>
      <c r="P2068" s="51">
        <v>0</v>
      </c>
      <c r="Q2068" s="51">
        <v>0</v>
      </c>
      <c r="R2068" s="51">
        <v>0</v>
      </c>
      <c r="S2068" s="51">
        <v>0</v>
      </c>
      <c r="T2068" s="11">
        <f>SUM(C2068:S2068)</f>
        <v>16</v>
      </c>
      <c r="V2068" s="86"/>
    </row>
    <row r="2069" spans="1:22" ht="18" customHeight="1">
      <c r="A2069" s="105"/>
      <c r="B2069" s="52" t="s">
        <v>21</v>
      </c>
      <c r="C2069" s="53">
        <v>4</v>
      </c>
      <c r="D2069" s="53">
        <v>6</v>
      </c>
      <c r="E2069" s="53">
        <v>1</v>
      </c>
      <c r="F2069" s="53">
        <v>6</v>
      </c>
      <c r="G2069" s="53">
        <v>3</v>
      </c>
      <c r="H2069" s="53">
        <v>3</v>
      </c>
      <c r="I2069" s="53">
        <v>9</v>
      </c>
      <c r="J2069" s="53">
        <v>26</v>
      </c>
      <c r="K2069" s="53">
        <v>7</v>
      </c>
      <c r="L2069" s="53">
        <v>5</v>
      </c>
      <c r="M2069" s="53">
        <v>36</v>
      </c>
      <c r="N2069" s="53">
        <v>6</v>
      </c>
      <c r="O2069" s="53">
        <v>11</v>
      </c>
      <c r="P2069" s="53">
        <v>2</v>
      </c>
      <c r="Q2069" s="53">
        <v>3</v>
      </c>
      <c r="R2069" s="53">
        <v>0</v>
      </c>
      <c r="S2069" s="53">
        <v>0</v>
      </c>
      <c r="T2069" s="11">
        <f>SUM(C2069:S2069)</f>
        <v>128</v>
      </c>
      <c r="V2069" s="86"/>
    </row>
    <row r="2070" spans="1:22" ht="18" customHeight="1">
      <c r="A2070" s="105"/>
      <c r="B2070" s="52" t="s">
        <v>24</v>
      </c>
      <c r="C2070" s="53">
        <v>4</v>
      </c>
      <c r="D2070" s="53">
        <v>8</v>
      </c>
      <c r="E2070" s="53">
        <v>1</v>
      </c>
      <c r="F2070" s="53">
        <v>7</v>
      </c>
      <c r="G2070" s="53">
        <v>3</v>
      </c>
      <c r="H2070" s="53">
        <v>3</v>
      </c>
      <c r="I2070" s="53">
        <v>9</v>
      </c>
      <c r="J2070" s="53">
        <v>26</v>
      </c>
      <c r="K2070" s="53">
        <v>8</v>
      </c>
      <c r="L2070" s="53">
        <v>5</v>
      </c>
      <c r="M2070" s="53">
        <v>38</v>
      </c>
      <c r="N2070" s="53">
        <v>7</v>
      </c>
      <c r="O2070" s="53">
        <v>16</v>
      </c>
      <c r="P2070" s="53">
        <v>2</v>
      </c>
      <c r="Q2070" s="53">
        <v>3</v>
      </c>
      <c r="R2070" s="53">
        <v>0</v>
      </c>
      <c r="S2070" s="53">
        <v>0</v>
      </c>
      <c r="T2070" s="11">
        <f>SUM(C2070:S2070)</f>
        <v>140</v>
      </c>
      <c r="V2070" s="86"/>
    </row>
    <row r="2071" spans="1:22" ht="18" customHeight="1">
      <c r="A2071" s="105"/>
      <c r="B2071" s="52" t="s">
        <v>25</v>
      </c>
      <c r="C2071" s="53">
        <v>0</v>
      </c>
      <c r="D2071" s="53">
        <v>0</v>
      </c>
      <c r="E2071" s="53">
        <v>0</v>
      </c>
      <c r="F2071" s="53">
        <v>1</v>
      </c>
      <c r="G2071" s="53">
        <v>0</v>
      </c>
      <c r="H2071" s="53">
        <v>0</v>
      </c>
      <c r="I2071" s="53">
        <v>0</v>
      </c>
      <c r="J2071" s="53">
        <v>1</v>
      </c>
      <c r="K2071" s="53">
        <v>0</v>
      </c>
      <c r="L2071" s="53">
        <v>0</v>
      </c>
      <c r="M2071" s="53">
        <v>1</v>
      </c>
      <c r="N2071" s="53">
        <v>1</v>
      </c>
      <c r="O2071" s="53">
        <v>0</v>
      </c>
      <c r="P2071" s="53">
        <v>0</v>
      </c>
      <c r="Q2071" s="53">
        <v>0</v>
      </c>
      <c r="R2071" s="53">
        <v>0</v>
      </c>
      <c r="S2071" s="53">
        <v>0</v>
      </c>
      <c r="T2071" s="11">
        <f>SUM(C2071:S2071)</f>
        <v>4</v>
      </c>
      <c r="V2071" s="86"/>
    </row>
    <row r="2072" spans="1:22" ht="18" customHeight="1">
      <c r="A2072" s="105"/>
      <c r="B2072" s="52" t="s">
        <v>26</v>
      </c>
      <c r="C2072" s="36">
        <f t="shared" ref="C2072:N2072" si="785">IF(C2070+C2071&gt;0, C2071/(C2070+C2071), "-")</f>
        <v>0</v>
      </c>
      <c r="D2072" s="36">
        <f t="shared" si="785"/>
        <v>0</v>
      </c>
      <c r="E2072" s="36">
        <f t="shared" si="785"/>
        <v>0</v>
      </c>
      <c r="F2072" s="36">
        <f t="shared" si="785"/>
        <v>0.125</v>
      </c>
      <c r="G2072" s="36">
        <f t="shared" si="785"/>
        <v>0</v>
      </c>
      <c r="H2072" s="36">
        <f t="shared" si="785"/>
        <v>0</v>
      </c>
      <c r="I2072" s="36">
        <f t="shared" si="785"/>
        <v>0</v>
      </c>
      <c r="J2072" s="36">
        <f t="shared" si="785"/>
        <v>3.7037037037037035E-2</v>
      </c>
      <c r="K2072" s="36">
        <f t="shared" si="785"/>
        <v>0</v>
      </c>
      <c r="L2072" s="36">
        <f t="shared" si="785"/>
        <v>0</v>
      </c>
      <c r="M2072" s="36">
        <f t="shared" si="785"/>
        <v>2.564102564102564E-2</v>
      </c>
      <c r="N2072" s="36">
        <f t="shared" si="785"/>
        <v>0.125</v>
      </c>
      <c r="O2072" s="36">
        <f t="shared" ref="O2072" si="786">IF(O2070+O2071&gt;0, O2071/(O2070+O2071), "-")</f>
        <v>0</v>
      </c>
      <c r="P2072" s="36">
        <f t="shared" ref="P2072:Q2072" si="787">IF(P2070+P2071&gt;0, P2071/(P2070+P2071), "-")</f>
        <v>0</v>
      </c>
      <c r="Q2072" s="36">
        <f t="shared" si="787"/>
        <v>0</v>
      </c>
      <c r="R2072" s="36" t="str">
        <f t="shared" ref="R2072:T2072" si="788">IF(R2070+R2071&gt;0, R2071/(R2070+R2071), "-")</f>
        <v>-</v>
      </c>
      <c r="S2072" s="36" t="str">
        <f t="shared" si="788"/>
        <v>-</v>
      </c>
      <c r="T2072" s="40">
        <f t="shared" si="788"/>
        <v>2.7777777777777776E-2</v>
      </c>
      <c r="V2072" s="86"/>
    </row>
    <row r="2073" spans="1:22" ht="18" customHeight="1">
      <c r="A2073" s="105"/>
      <c r="B2073" s="52" t="s">
        <v>22</v>
      </c>
      <c r="C2073" s="53">
        <v>3</v>
      </c>
      <c r="D2073" s="53">
        <v>1</v>
      </c>
      <c r="E2073" s="53">
        <v>1</v>
      </c>
      <c r="F2073" s="53">
        <v>7</v>
      </c>
      <c r="G2073" s="53">
        <v>2</v>
      </c>
      <c r="H2073" s="53">
        <v>3</v>
      </c>
      <c r="I2073" s="53">
        <v>8</v>
      </c>
      <c r="J2073" s="53">
        <v>24</v>
      </c>
      <c r="K2073" s="53">
        <v>6</v>
      </c>
      <c r="L2073" s="53">
        <v>2</v>
      </c>
      <c r="M2073" s="53">
        <v>16</v>
      </c>
      <c r="N2073" s="53">
        <v>4</v>
      </c>
      <c r="O2073" s="53">
        <v>1</v>
      </c>
      <c r="P2073" s="53">
        <v>2</v>
      </c>
      <c r="Q2073" s="53">
        <v>3</v>
      </c>
      <c r="R2073" s="53">
        <v>0</v>
      </c>
      <c r="S2073" s="53">
        <v>0</v>
      </c>
      <c r="T2073" s="11">
        <f>SUM(C2073:S2073)</f>
        <v>83</v>
      </c>
      <c r="V2073" s="86"/>
    </row>
    <row r="2074" spans="1:22" ht="18" customHeight="1">
      <c r="A2074" s="105"/>
      <c r="B2074" s="52" t="s">
        <v>23</v>
      </c>
      <c r="C2074" s="37">
        <f t="shared" ref="C2074:S2074" si="789">IF(C2073&gt;0,(C2068+C2069)/C2073, "-")</f>
        <v>1.3333333333333333</v>
      </c>
      <c r="D2074" s="37">
        <f t="shared" si="789"/>
        <v>8</v>
      </c>
      <c r="E2074" s="37">
        <f t="shared" si="789"/>
        <v>1</v>
      </c>
      <c r="F2074" s="37">
        <f t="shared" si="789"/>
        <v>1.1428571428571428</v>
      </c>
      <c r="G2074" s="37">
        <f t="shared" si="789"/>
        <v>1.5</v>
      </c>
      <c r="H2074" s="37">
        <f t="shared" si="789"/>
        <v>1</v>
      </c>
      <c r="I2074" s="37">
        <f t="shared" si="789"/>
        <v>1.125</v>
      </c>
      <c r="J2074" s="37">
        <f t="shared" si="789"/>
        <v>1.125</v>
      </c>
      <c r="K2074" s="37">
        <f t="shared" si="789"/>
        <v>1.3333333333333333</v>
      </c>
      <c r="L2074" s="37">
        <f t="shared" si="789"/>
        <v>2.5</v>
      </c>
      <c r="M2074" s="37">
        <f t="shared" si="789"/>
        <v>2.4375</v>
      </c>
      <c r="N2074" s="37">
        <f t="shared" si="789"/>
        <v>2</v>
      </c>
      <c r="O2074" s="37">
        <f t="shared" si="789"/>
        <v>16</v>
      </c>
      <c r="P2074" s="37">
        <f t="shared" si="789"/>
        <v>1</v>
      </c>
      <c r="Q2074" s="37">
        <f t="shared" si="789"/>
        <v>1</v>
      </c>
      <c r="R2074" s="37" t="str">
        <f t="shared" si="789"/>
        <v>-</v>
      </c>
      <c r="S2074" s="37" t="str">
        <f t="shared" si="789"/>
        <v>-</v>
      </c>
      <c r="T2074" s="44">
        <f>IF(T2073&gt;0,(T2068+T2069)/T2073, "-")</f>
        <v>1.7349397590361446</v>
      </c>
      <c r="V2074" s="86"/>
    </row>
    <row r="2075" spans="1:22" ht="18" customHeight="1">
      <c r="A2075" s="106"/>
      <c r="B2075" s="52" t="s">
        <v>44</v>
      </c>
      <c r="C2075" s="58">
        <v>0</v>
      </c>
      <c r="D2075" s="58">
        <v>1</v>
      </c>
      <c r="E2075" s="58">
        <v>1</v>
      </c>
      <c r="F2075" s="58">
        <v>0</v>
      </c>
      <c r="G2075" s="58">
        <v>0.5</v>
      </c>
      <c r="H2075" s="58">
        <v>0.33329999999999999</v>
      </c>
      <c r="I2075" s="58">
        <v>0.25</v>
      </c>
      <c r="J2075" s="58">
        <v>0.29170000000000001</v>
      </c>
      <c r="K2075" s="58">
        <v>0.16669999999999999</v>
      </c>
      <c r="L2075" s="58">
        <v>0</v>
      </c>
      <c r="M2075" s="58">
        <v>0.125</v>
      </c>
      <c r="N2075" s="58">
        <v>0</v>
      </c>
      <c r="O2075" s="58">
        <v>1</v>
      </c>
      <c r="P2075" s="58">
        <v>0</v>
      </c>
      <c r="Q2075" s="58">
        <v>0</v>
      </c>
      <c r="R2075" s="57" t="s">
        <v>43</v>
      </c>
      <c r="S2075" s="57" t="s">
        <v>43</v>
      </c>
      <c r="T2075" s="59">
        <v>0.20480000000000001</v>
      </c>
      <c r="V2075" s="86"/>
    </row>
    <row r="2076" spans="1:22" ht="18" customHeight="1">
      <c r="A2076" s="104">
        <v>44893</v>
      </c>
      <c r="B2076" s="50" t="s">
        <v>20</v>
      </c>
      <c r="C2076" s="51">
        <v>0</v>
      </c>
      <c r="D2076" s="51">
        <v>1</v>
      </c>
      <c r="E2076" s="51">
        <v>0</v>
      </c>
      <c r="F2076" s="51">
        <v>0</v>
      </c>
      <c r="G2076" s="51">
        <v>3</v>
      </c>
      <c r="H2076" s="51">
        <v>0</v>
      </c>
      <c r="I2076" s="51">
        <v>1</v>
      </c>
      <c r="J2076" s="51">
        <v>2</v>
      </c>
      <c r="K2076" s="51">
        <v>1</v>
      </c>
      <c r="L2076" s="51">
        <v>0</v>
      </c>
      <c r="M2076" s="51">
        <v>5</v>
      </c>
      <c r="N2076" s="51">
        <v>0</v>
      </c>
      <c r="O2076" s="51">
        <v>6</v>
      </c>
      <c r="P2076" s="51">
        <v>1</v>
      </c>
      <c r="Q2076" s="51">
        <v>0</v>
      </c>
      <c r="R2076" s="51">
        <v>0</v>
      </c>
      <c r="S2076" s="51">
        <v>0</v>
      </c>
      <c r="T2076" s="11">
        <f>SUM(C2076:S2076)</f>
        <v>20</v>
      </c>
      <c r="V2076" s="96"/>
    </row>
    <row r="2077" spans="1:22" ht="18" customHeight="1">
      <c r="A2077" s="105"/>
      <c r="B2077" s="52" t="s">
        <v>21</v>
      </c>
      <c r="C2077" s="53">
        <v>4</v>
      </c>
      <c r="D2077" s="53">
        <v>7</v>
      </c>
      <c r="E2077" s="53">
        <v>5</v>
      </c>
      <c r="F2077" s="53">
        <v>11</v>
      </c>
      <c r="G2077" s="53">
        <v>4</v>
      </c>
      <c r="H2077" s="53">
        <v>4</v>
      </c>
      <c r="I2077" s="53">
        <v>5</v>
      </c>
      <c r="J2077" s="53">
        <v>14</v>
      </c>
      <c r="K2077" s="53">
        <v>8</v>
      </c>
      <c r="L2077" s="53">
        <v>17</v>
      </c>
      <c r="M2077" s="53">
        <v>43</v>
      </c>
      <c r="N2077" s="53">
        <v>6</v>
      </c>
      <c r="O2077" s="53">
        <v>14</v>
      </c>
      <c r="P2077" s="53">
        <v>13</v>
      </c>
      <c r="Q2077" s="53">
        <v>3</v>
      </c>
      <c r="R2077" s="53">
        <v>0</v>
      </c>
      <c r="S2077" s="53">
        <v>0</v>
      </c>
      <c r="T2077" s="11">
        <f>SUM(C2077:S2077)</f>
        <v>158</v>
      </c>
      <c r="V2077" s="96"/>
    </row>
    <row r="2078" spans="1:22" ht="18" customHeight="1">
      <c r="A2078" s="105"/>
      <c r="B2078" s="52" t="s">
        <v>24</v>
      </c>
      <c r="C2078" s="53">
        <v>4</v>
      </c>
      <c r="D2078" s="53">
        <v>7</v>
      </c>
      <c r="E2078" s="53">
        <v>5</v>
      </c>
      <c r="F2078" s="53">
        <v>11</v>
      </c>
      <c r="G2078" s="53">
        <v>7</v>
      </c>
      <c r="H2078" s="53">
        <v>2</v>
      </c>
      <c r="I2078" s="53">
        <v>6</v>
      </c>
      <c r="J2078" s="53">
        <v>16</v>
      </c>
      <c r="K2078" s="53">
        <v>9</v>
      </c>
      <c r="L2078" s="53">
        <v>17</v>
      </c>
      <c r="M2078" s="53">
        <v>48</v>
      </c>
      <c r="N2078" s="53">
        <v>6</v>
      </c>
      <c r="O2078" s="53">
        <v>19</v>
      </c>
      <c r="P2078" s="53">
        <v>12</v>
      </c>
      <c r="Q2078" s="53">
        <v>3</v>
      </c>
      <c r="R2078" s="53">
        <v>0</v>
      </c>
      <c r="S2078" s="53">
        <v>0</v>
      </c>
      <c r="T2078" s="11">
        <f>SUM(C2078:S2078)</f>
        <v>172</v>
      </c>
      <c r="V2078" s="96"/>
    </row>
    <row r="2079" spans="1:22" ht="18" customHeight="1">
      <c r="A2079" s="105"/>
      <c r="B2079" s="52" t="s">
        <v>25</v>
      </c>
      <c r="C2079" s="53">
        <v>0</v>
      </c>
      <c r="D2079" s="53">
        <v>1</v>
      </c>
      <c r="E2079" s="53">
        <v>0</v>
      </c>
      <c r="F2079" s="53">
        <v>0</v>
      </c>
      <c r="G2079" s="53">
        <v>0</v>
      </c>
      <c r="H2079" s="53">
        <v>2</v>
      </c>
      <c r="I2079" s="53">
        <v>0</v>
      </c>
      <c r="J2079" s="53">
        <v>0</v>
      </c>
      <c r="K2079" s="53">
        <v>0</v>
      </c>
      <c r="L2079" s="53">
        <v>0</v>
      </c>
      <c r="M2079" s="53">
        <v>0</v>
      </c>
      <c r="N2079" s="53">
        <v>0</v>
      </c>
      <c r="O2079" s="53">
        <v>1</v>
      </c>
      <c r="P2079" s="53">
        <v>2</v>
      </c>
      <c r="Q2079" s="53">
        <v>0</v>
      </c>
      <c r="R2079" s="53">
        <v>0</v>
      </c>
      <c r="S2079" s="53">
        <v>0</v>
      </c>
      <c r="T2079" s="11">
        <f>SUM(C2079:S2079)</f>
        <v>6</v>
      </c>
      <c r="V2079" s="96"/>
    </row>
    <row r="2080" spans="1:22" ht="18" customHeight="1">
      <c r="A2080" s="105"/>
      <c r="B2080" s="52" t="s">
        <v>26</v>
      </c>
      <c r="C2080" s="36">
        <f t="shared" ref="C2080:F2080" si="790">IF(C2078+C2079&gt;0, C2079/(C2078+C2079), "-")</f>
        <v>0</v>
      </c>
      <c r="D2080" s="36">
        <f t="shared" si="790"/>
        <v>0.125</v>
      </c>
      <c r="E2080" s="36">
        <f t="shared" si="790"/>
        <v>0</v>
      </c>
      <c r="F2080" s="36">
        <f t="shared" si="790"/>
        <v>0</v>
      </c>
      <c r="G2080" s="36">
        <f t="shared" ref="G2080" si="791">IF(G2078+G2079&gt;0, G2079/(G2078+G2079), "-")</f>
        <v>0</v>
      </c>
      <c r="H2080" s="36">
        <f t="shared" ref="H2080:I2080" si="792">IF(H2078+H2079&gt;0, H2079/(H2078+H2079), "-")</f>
        <v>0.5</v>
      </c>
      <c r="I2080" s="36">
        <f t="shared" si="792"/>
        <v>0</v>
      </c>
      <c r="J2080" s="36">
        <f t="shared" ref="J2080:K2080" si="793">IF(J2078+J2079&gt;0, J2079/(J2078+J2079), "-")</f>
        <v>0</v>
      </c>
      <c r="K2080" s="36">
        <f t="shared" si="793"/>
        <v>0</v>
      </c>
      <c r="L2080" s="36">
        <f t="shared" ref="L2080:M2080" si="794">IF(L2078+L2079&gt;0, L2079/(L2078+L2079), "-")</f>
        <v>0</v>
      </c>
      <c r="M2080" s="36">
        <f t="shared" si="794"/>
        <v>0</v>
      </c>
      <c r="N2080" s="36">
        <f t="shared" ref="N2080:O2080" si="795">IF(N2078+N2079&gt;0, N2079/(N2078+N2079), "-")</f>
        <v>0</v>
      </c>
      <c r="O2080" s="36">
        <f t="shared" si="795"/>
        <v>0.05</v>
      </c>
      <c r="P2080" s="36">
        <f t="shared" ref="P2080:Q2080" si="796">IF(P2078+P2079&gt;0, P2079/(P2078+P2079), "-")</f>
        <v>0.14285714285714285</v>
      </c>
      <c r="Q2080" s="36">
        <f t="shared" si="796"/>
        <v>0</v>
      </c>
      <c r="R2080" s="36" t="str">
        <f t="shared" ref="R2080:T2080" si="797">IF(R2078+R2079&gt;0, R2079/(R2078+R2079), "-")</f>
        <v>-</v>
      </c>
      <c r="S2080" s="36" t="str">
        <f t="shared" si="797"/>
        <v>-</v>
      </c>
      <c r="T2080" s="40">
        <f t="shared" si="797"/>
        <v>3.3707865168539325E-2</v>
      </c>
      <c r="V2080" s="96"/>
    </row>
    <row r="2081" spans="1:22" ht="18" customHeight="1">
      <c r="A2081" s="105"/>
      <c r="B2081" s="52" t="s">
        <v>22</v>
      </c>
      <c r="C2081" s="53">
        <v>2</v>
      </c>
      <c r="D2081" s="53">
        <v>1</v>
      </c>
      <c r="E2081" s="53">
        <v>3</v>
      </c>
      <c r="F2081" s="53">
        <v>8</v>
      </c>
      <c r="G2081" s="53">
        <v>4</v>
      </c>
      <c r="H2081" s="53">
        <v>3</v>
      </c>
      <c r="I2081" s="53">
        <v>5</v>
      </c>
      <c r="J2081" s="53">
        <v>9</v>
      </c>
      <c r="K2081" s="53">
        <v>7</v>
      </c>
      <c r="L2081" s="53">
        <v>6</v>
      </c>
      <c r="M2081" s="53">
        <v>24</v>
      </c>
      <c r="N2081" s="53">
        <v>2</v>
      </c>
      <c r="O2081" s="53">
        <v>5</v>
      </c>
      <c r="P2081" s="53">
        <v>7</v>
      </c>
      <c r="Q2081" s="53">
        <v>2</v>
      </c>
      <c r="R2081" s="53">
        <v>0</v>
      </c>
      <c r="S2081" s="53">
        <v>0</v>
      </c>
      <c r="T2081" s="11">
        <f>SUM(C2081:S2081)</f>
        <v>88</v>
      </c>
      <c r="V2081" s="96"/>
    </row>
    <row r="2082" spans="1:22" ht="18" customHeight="1">
      <c r="A2082" s="105"/>
      <c r="B2082" s="52" t="s">
        <v>23</v>
      </c>
      <c r="C2082" s="37">
        <f t="shared" ref="C2082:S2082" si="798">IF(C2081&gt;0,(C2076+C2077)/C2081, "-")</f>
        <v>2</v>
      </c>
      <c r="D2082" s="37">
        <f t="shared" si="798"/>
        <v>8</v>
      </c>
      <c r="E2082" s="37">
        <f t="shared" si="798"/>
        <v>1.6666666666666667</v>
      </c>
      <c r="F2082" s="37">
        <f t="shared" si="798"/>
        <v>1.375</v>
      </c>
      <c r="G2082" s="37">
        <f t="shared" si="798"/>
        <v>1.75</v>
      </c>
      <c r="H2082" s="37">
        <f t="shared" si="798"/>
        <v>1.3333333333333333</v>
      </c>
      <c r="I2082" s="37">
        <f t="shared" si="798"/>
        <v>1.2</v>
      </c>
      <c r="J2082" s="37">
        <f t="shared" si="798"/>
        <v>1.7777777777777777</v>
      </c>
      <c r="K2082" s="37">
        <f t="shared" si="798"/>
        <v>1.2857142857142858</v>
      </c>
      <c r="L2082" s="37">
        <f t="shared" si="798"/>
        <v>2.8333333333333335</v>
      </c>
      <c r="M2082" s="37">
        <f t="shared" si="798"/>
        <v>2</v>
      </c>
      <c r="N2082" s="37">
        <f t="shared" si="798"/>
        <v>3</v>
      </c>
      <c r="O2082" s="37">
        <f t="shared" si="798"/>
        <v>4</v>
      </c>
      <c r="P2082" s="37">
        <f t="shared" si="798"/>
        <v>2</v>
      </c>
      <c r="Q2082" s="37">
        <f t="shared" si="798"/>
        <v>1.5</v>
      </c>
      <c r="R2082" s="37" t="str">
        <f t="shared" si="798"/>
        <v>-</v>
      </c>
      <c r="S2082" s="37" t="str">
        <f t="shared" si="798"/>
        <v>-</v>
      </c>
      <c r="T2082" s="44">
        <f>IF(T2081&gt;0,(T2076+T2077)/T2081, "-")</f>
        <v>2.0227272727272729</v>
      </c>
      <c r="V2082" s="96"/>
    </row>
    <row r="2083" spans="1:22" ht="18" customHeight="1">
      <c r="A2083" s="106"/>
      <c r="B2083" s="52" t="s">
        <v>44</v>
      </c>
      <c r="C2083" s="58">
        <v>0</v>
      </c>
      <c r="D2083" s="58">
        <v>0</v>
      </c>
      <c r="E2083" s="58">
        <v>0</v>
      </c>
      <c r="F2083" s="58">
        <v>0.375</v>
      </c>
      <c r="G2083" s="58">
        <v>0</v>
      </c>
      <c r="H2083" s="58">
        <v>0</v>
      </c>
      <c r="I2083" s="58">
        <v>0.2</v>
      </c>
      <c r="J2083" s="58">
        <v>0.33329999999999999</v>
      </c>
      <c r="K2083" s="58">
        <v>0.28570000000000001</v>
      </c>
      <c r="L2083" s="58">
        <v>0</v>
      </c>
      <c r="M2083" s="58">
        <v>0.33329999999999999</v>
      </c>
      <c r="N2083" s="58">
        <v>0</v>
      </c>
      <c r="O2083" s="58">
        <v>0</v>
      </c>
      <c r="P2083" s="58">
        <v>0</v>
      </c>
      <c r="Q2083" s="58">
        <v>0</v>
      </c>
      <c r="R2083" s="57" t="s">
        <v>43</v>
      </c>
      <c r="S2083" s="57" t="s">
        <v>43</v>
      </c>
      <c r="T2083" s="59">
        <v>0.19320000000000001</v>
      </c>
      <c r="V2083" s="96"/>
    </row>
    <row r="2084" spans="1:22" ht="18" customHeight="1">
      <c r="A2084" s="104">
        <v>44894</v>
      </c>
      <c r="B2084" s="50" t="s">
        <v>20</v>
      </c>
      <c r="C2084" s="51">
        <v>0</v>
      </c>
      <c r="D2084" s="51">
        <v>3</v>
      </c>
      <c r="E2084" s="51">
        <v>1</v>
      </c>
      <c r="F2084" s="51">
        <v>0</v>
      </c>
      <c r="G2084" s="51">
        <v>1</v>
      </c>
      <c r="H2084" s="51">
        <v>0</v>
      </c>
      <c r="I2084" s="51">
        <v>0</v>
      </c>
      <c r="J2084" s="51">
        <v>1</v>
      </c>
      <c r="K2084" s="51">
        <v>0</v>
      </c>
      <c r="L2084" s="51">
        <v>0</v>
      </c>
      <c r="M2084" s="51">
        <v>3</v>
      </c>
      <c r="N2084" s="51">
        <v>0</v>
      </c>
      <c r="O2084" s="51">
        <v>1</v>
      </c>
      <c r="P2084" s="51">
        <v>1</v>
      </c>
      <c r="Q2084" s="51">
        <v>0</v>
      </c>
      <c r="R2084" s="51">
        <v>0</v>
      </c>
      <c r="S2084" s="51">
        <v>0</v>
      </c>
      <c r="T2084" s="11">
        <f>SUM(C2084:S2084)</f>
        <v>11</v>
      </c>
      <c r="V2084" s="97"/>
    </row>
    <row r="2085" spans="1:22" ht="18" customHeight="1">
      <c r="A2085" s="105"/>
      <c r="B2085" s="52" t="s">
        <v>21</v>
      </c>
      <c r="C2085" s="53">
        <v>8</v>
      </c>
      <c r="D2085" s="53">
        <v>10</v>
      </c>
      <c r="E2085" s="53">
        <v>7</v>
      </c>
      <c r="F2085" s="53">
        <v>6</v>
      </c>
      <c r="G2085" s="53">
        <v>15</v>
      </c>
      <c r="H2085" s="53">
        <v>6</v>
      </c>
      <c r="I2085" s="53">
        <v>5</v>
      </c>
      <c r="J2085" s="53">
        <v>25</v>
      </c>
      <c r="K2085" s="53">
        <v>6</v>
      </c>
      <c r="L2085" s="53">
        <v>8</v>
      </c>
      <c r="M2085" s="53">
        <v>41</v>
      </c>
      <c r="N2085" s="53">
        <v>1</v>
      </c>
      <c r="O2085" s="53">
        <v>20</v>
      </c>
      <c r="P2085" s="53">
        <v>10</v>
      </c>
      <c r="Q2085" s="53">
        <v>6</v>
      </c>
      <c r="R2085" s="53">
        <v>2</v>
      </c>
      <c r="S2085" s="53">
        <v>0</v>
      </c>
      <c r="T2085" s="11">
        <f>SUM(C2085:S2085)</f>
        <v>176</v>
      </c>
      <c r="V2085" s="97"/>
    </row>
    <row r="2086" spans="1:22" ht="18" customHeight="1">
      <c r="A2086" s="105"/>
      <c r="B2086" s="52" t="s">
        <v>24</v>
      </c>
      <c r="C2086" s="53">
        <v>7</v>
      </c>
      <c r="D2086" s="53">
        <v>11</v>
      </c>
      <c r="E2086" s="53">
        <v>8</v>
      </c>
      <c r="F2086" s="53">
        <v>6</v>
      </c>
      <c r="G2086" s="53">
        <v>15</v>
      </c>
      <c r="H2086" s="53">
        <v>6</v>
      </c>
      <c r="I2086" s="53">
        <v>5</v>
      </c>
      <c r="J2086" s="53">
        <v>24</v>
      </c>
      <c r="K2086" s="53">
        <v>5</v>
      </c>
      <c r="L2086" s="53">
        <v>8</v>
      </c>
      <c r="M2086" s="53">
        <v>43</v>
      </c>
      <c r="N2086" s="53">
        <v>1</v>
      </c>
      <c r="O2086" s="53">
        <v>19</v>
      </c>
      <c r="P2086" s="53">
        <v>9</v>
      </c>
      <c r="Q2086" s="53">
        <v>6</v>
      </c>
      <c r="R2086" s="53">
        <v>2</v>
      </c>
      <c r="S2086" s="53">
        <v>0</v>
      </c>
      <c r="T2086" s="11">
        <f>SUM(C2086:S2086)</f>
        <v>175</v>
      </c>
      <c r="V2086" s="97"/>
    </row>
    <row r="2087" spans="1:22" ht="18" customHeight="1">
      <c r="A2087" s="105"/>
      <c r="B2087" s="52" t="s">
        <v>25</v>
      </c>
      <c r="C2087" s="53">
        <v>1</v>
      </c>
      <c r="D2087" s="53">
        <v>2</v>
      </c>
      <c r="E2087" s="53">
        <v>0</v>
      </c>
      <c r="F2087" s="53">
        <v>0</v>
      </c>
      <c r="G2087" s="53">
        <v>1</v>
      </c>
      <c r="H2087" s="53">
        <v>0</v>
      </c>
      <c r="I2087" s="53">
        <v>0</v>
      </c>
      <c r="J2087" s="53">
        <v>2</v>
      </c>
      <c r="K2087" s="53">
        <v>1</v>
      </c>
      <c r="L2087" s="53">
        <v>0</v>
      </c>
      <c r="M2087" s="53">
        <v>1</v>
      </c>
      <c r="N2087" s="53">
        <v>0</v>
      </c>
      <c r="O2087" s="53">
        <v>2</v>
      </c>
      <c r="P2087" s="53">
        <v>2</v>
      </c>
      <c r="Q2087" s="53">
        <v>0</v>
      </c>
      <c r="R2087" s="53">
        <v>0</v>
      </c>
      <c r="S2087" s="53">
        <v>0</v>
      </c>
      <c r="T2087" s="11">
        <f>SUM(C2087:S2087)</f>
        <v>12</v>
      </c>
      <c r="V2087" s="97"/>
    </row>
    <row r="2088" spans="1:22" ht="18" customHeight="1">
      <c r="A2088" s="105"/>
      <c r="B2088" s="52" t="s">
        <v>26</v>
      </c>
      <c r="C2088" s="36">
        <f t="shared" ref="C2088:F2088" si="799">IF(C2086+C2087&gt;0, C2087/(C2086+C2087), "-")</f>
        <v>0.125</v>
      </c>
      <c r="D2088" s="36">
        <f t="shared" si="799"/>
        <v>0.15384615384615385</v>
      </c>
      <c r="E2088" s="36">
        <f t="shared" si="799"/>
        <v>0</v>
      </c>
      <c r="F2088" s="36">
        <f t="shared" si="799"/>
        <v>0</v>
      </c>
      <c r="G2088" s="36">
        <f t="shared" ref="G2088" si="800">IF(G2086+G2087&gt;0, G2087/(G2086+G2087), "-")</f>
        <v>6.25E-2</v>
      </c>
      <c r="H2088" s="36">
        <f t="shared" ref="H2088:I2088" si="801">IF(H2086+H2087&gt;0, H2087/(H2086+H2087), "-")</f>
        <v>0</v>
      </c>
      <c r="I2088" s="36">
        <f t="shared" si="801"/>
        <v>0</v>
      </c>
      <c r="J2088" s="36">
        <f t="shared" ref="J2088:K2088" si="802">IF(J2086+J2087&gt;0, J2087/(J2086+J2087), "-")</f>
        <v>7.6923076923076927E-2</v>
      </c>
      <c r="K2088" s="36">
        <f t="shared" si="802"/>
        <v>0.16666666666666666</v>
      </c>
      <c r="L2088" s="36">
        <f t="shared" ref="L2088:M2088" si="803">IF(L2086+L2087&gt;0, L2087/(L2086+L2087), "-")</f>
        <v>0</v>
      </c>
      <c r="M2088" s="36">
        <f t="shared" si="803"/>
        <v>2.2727272727272728E-2</v>
      </c>
      <c r="N2088" s="36">
        <f t="shared" ref="N2088:O2088" si="804">IF(N2086+N2087&gt;0, N2087/(N2086+N2087), "-")</f>
        <v>0</v>
      </c>
      <c r="O2088" s="36">
        <f t="shared" si="804"/>
        <v>9.5238095238095233E-2</v>
      </c>
      <c r="P2088" s="36">
        <f t="shared" ref="P2088:Q2088" si="805">IF(P2086+P2087&gt;0, P2087/(P2086+P2087), "-")</f>
        <v>0.18181818181818182</v>
      </c>
      <c r="Q2088" s="36">
        <f t="shared" si="805"/>
        <v>0</v>
      </c>
      <c r="R2088" s="36">
        <f t="shared" ref="R2088:T2088" si="806">IF(R2086+R2087&gt;0, R2087/(R2086+R2087), "-")</f>
        <v>0</v>
      </c>
      <c r="S2088" s="36" t="str">
        <f t="shared" si="806"/>
        <v>-</v>
      </c>
      <c r="T2088" s="40">
        <f t="shared" si="806"/>
        <v>6.4171122994652413E-2</v>
      </c>
      <c r="V2088" s="97"/>
    </row>
    <row r="2089" spans="1:22" ht="18" customHeight="1">
      <c r="A2089" s="105"/>
      <c r="B2089" s="52" t="s">
        <v>22</v>
      </c>
      <c r="C2089" s="53">
        <v>7</v>
      </c>
      <c r="D2089" s="53">
        <v>2</v>
      </c>
      <c r="E2089" s="53">
        <v>6</v>
      </c>
      <c r="F2089" s="53">
        <v>6</v>
      </c>
      <c r="G2089" s="53">
        <v>10</v>
      </c>
      <c r="H2089" s="53">
        <v>5</v>
      </c>
      <c r="I2089" s="53">
        <v>5</v>
      </c>
      <c r="J2089" s="53">
        <v>15</v>
      </c>
      <c r="K2089" s="53">
        <v>5</v>
      </c>
      <c r="L2089" s="53">
        <v>3</v>
      </c>
      <c r="M2089" s="53">
        <v>24</v>
      </c>
      <c r="N2089" s="53">
        <v>1</v>
      </c>
      <c r="O2089" s="53">
        <v>5</v>
      </c>
      <c r="P2089" s="53">
        <v>4</v>
      </c>
      <c r="Q2089" s="53">
        <v>4</v>
      </c>
      <c r="R2089" s="53">
        <v>1</v>
      </c>
      <c r="S2089" s="53">
        <v>0</v>
      </c>
      <c r="T2089" s="11">
        <f>SUM(C2089:S2089)</f>
        <v>103</v>
      </c>
      <c r="V2089" s="97"/>
    </row>
    <row r="2090" spans="1:22" ht="18" customHeight="1">
      <c r="A2090" s="105"/>
      <c r="B2090" s="52" t="s">
        <v>23</v>
      </c>
      <c r="C2090" s="37">
        <f t="shared" ref="C2090:S2090" si="807">IF(C2089&gt;0,(C2084+C2085)/C2089, "-")</f>
        <v>1.1428571428571428</v>
      </c>
      <c r="D2090" s="37">
        <f t="shared" si="807"/>
        <v>6.5</v>
      </c>
      <c r="E2090" s="37">
        <f t="shared" si="807"/>
        <v>1.3333333333333333</v>
      </c>
      <c r="F2090" s="37">
        <f t="shared" si="807"/>
        <v>1</v>
      </c>
      <c r="G2090" s="37">
        <f t="shared" si="807"/>
        <v>1.6</v>
      </c>
      <c r="H2090" s="37">
        <f t="shared" si="807"/>
        <v>1.2</v>
      </c>
      <c r="I2090" s="37">
        <f t="shared" si="807"/>
        <v>1</v>
      </c>
      <c r="J2090" s="37">
        <f t="shared" si="807"/>
        <v>1.7333333333333334</v>
      </c>
      <c r="K2090" s="37">
        <f t="shared" si="807"/>
        <v>1.2</v>
      </c>
      <c r="L2090" s="37">
        <f t="shared" si="807"/>
        <v>2.6666666666666665</v>
      </c>
      <c r="M2090" s="37">
        <f t="shared" si="807"/>
        <v>1.8333333333333333</v>
      </c>
      <c r="N2090" s="37">
        <f t="shared" si="807"/>
        <v>1</v>
      </c>
      <c r="O2090" s="37">
        <f t="shared" si="807"/>
        <v>4.2</v>
      </c>
      <c r="P2090" s="37">
        <f t="shared" si="807"/>
        <v>2.75</v>
      </c>
      <c r="Q2090" s="37">
        <f t="shared" si="807"/>
        <v>1.5</v>
      </c>
      <c r="R2090" s="37">
        <f t="shared" si="807"/>
        <v>2</v>
      </c>
      <c r="S2090" s="37" t="str">
        <f t="shared" si="807"/>
        <v>-</v>
      </c>
      <c r="T2090" s="44">
        <f>IF(T2089&gt;0,(T2084+T2085)/T2089, "-")</f>
        <v>1.8155339805825244</v>
      </c>
      <c r="V2090" s="97"/>
    </row>
    <row r="2091" spans="1:22" ht="18" customHeight="1">
      <c r="A2091" s="106"/>
      <c r="B2091" s="52" t="s">
        <v>44</v>
      </c>
      <c r="C2091" s="58">
        <v>0</v>
      </c>
      <c r="D2091" s="58">
        <v>0</v>
      </c>
      <c r="E2091" s="58">
        <v>0</v>
      </c>
      <c r="F2091" s="58">
        <v>0</v>
      </c>
      <c r="G2091" s="58">
        <v>0</v>
      </c>
      <c r="H2091" s="58">
        <v>0</v>
      </c>
      <c r="I2091" s="58">
        <v>0</v>
      </c>
      <c r="J2091" s="58">
        <v>0.2</v>
      </c>
      <c r="K2091" s="58">
        <v>0.2</v>
      </c>
      <c r="L2091" s="58">
        <v>0</v>
      </c>
      <c r="M2091" s="58">
        <v>0.20830000000000001</v>
      </c>
      <c r="N2091" s="58">
        <v>1</v>
      </c>
      <c r="O2091" s="58">
        <v>0</v>
      </c>
      <c r="P2091" s="58">
        <v>0</v>
      </c>
      <c r="Q2091" s="58">
        <v>0.25</v>
      </c>
      <c r="R2091" s="58">
        <v>0</v>
      </c>
      <c r="S2091" s="57" t="s">
        <v>43</v>
      </c>
      <c r="T2091" s="59">
        <v>0.10680000000000001</v>
      </c>
      <c r="V2091" s="97"/>
    </row>
    <row r="2092" spans="1:22" ht="18" customHeight="1">
      <c r="A2092" s="104">
        <v>44895</v>
      </c>
      <c r="B2092" s="50" t="s">
        <v>20</v>
      </c>
      <c r="C2092" s="51">
        <v>0</v>
      </c>
      <c r="D2092" s="51">
        <v>0</v>
      </c>
      <c r="E2092" s="51">
        <v>2</v>
      </c>
      <c r="F2092" s="51">
        <v>4</v>
      </c>
      <c r="G2092" s="51">
        <v>0</v>
      </c>
      <c r="H2092" s="51">
        <v>0</v>
      </c>
      <c r="I2092" s="51">
        <v>0</v>
      </c>
      <c r="J2092" s="51">
        <v>5</v>
      </c>
      <c r="K2092" s="51">
        <v>2</v>
      </c>
      <c r="L2092" s="51">
        <v>0</v>
      </c>
      <c r="M2092" s="51">
        <v>7</v>
      </c>
      <c r="N2092" s="51">
        <v>0</v>
      </c>
      <c r="O2092" s="51">
        <v>1</v>
      </c>
      <c r="P2092" s="51">
        <v>1</v>
      </c>
      <c r="Q2092" s="51">
        <v>1</v>
      </c>
      <c r="R2092" s="51">
        <v>0</v>
      </c>
      <c r="S2092" s="51">
        <v>0</v>
      </c>
      <c r="T2092" s="11">
        <f>SUM(C2092:S2092)</f>
        <v>23</v>
      </c>
      <c r="V2092" s="98"/>
    </row>
    <row r="2093" spans="1:22" ht="18" customHeight="1">
      <c r="A2093" s="105"/>
      <c r="B2093" s="52" t="s">
        <v>21</v>
      </c>
      <c r="C2093" s="53">
        <v>14</v>
      </c>
      <c r="D2093" s="53">
        <v>8</v>
      </c>
      <c r="E2093" s="53">
        <v>13</v>
      </c>
      <c r="F2093" s="53">
        <v>6</v>
      </c>
      <c r="G2093" s="53">
        <v>9</v>
      </c>
      <c r="H2093" s="53">
        <v>9</v>
      </c>
      <c r="I2093" s="53">
        <v>9</v>
      </c>
      <c r="J2093" s="53">
        <v>16</v>
      </c>
      <c r="K2093" s="53">
        <v>11</v>
      </c>
      <c r="L2093" s="53">
        <v>12</v>
      </c>
      <c r="M2093" s="53">
        <v>34</v>
      </c>
      <c r="N2093" s="53">
        <v>4</v>
      </c>
      <c r="O2093" s="53">
        <v>12</v>
      </c>
      <c r="P2093" s="53">
        <v>12</v>
      </c>
      <c r="Q2093" s="53">
        <v>4</v>
      </c>
      <c r="R2093" s="53">
        <v>1</v>
      </c>
      <c r="S2093" s="53">
        <v>0</v>
      </c>
      <c r="T2093" s="11">
        <f>SUM(C2093:S2093)</f>
        <v>174</v>
      </c>
      <c r="V2093" s="98"/>
    </row>
    <row r="2094" spans="1:22" ht="18" customHeight="1">
      <c r="A2094" s="105"/>
      <c r="B2094" s="52" t="s">
        <v>24</v>
      </c>
      <c r="C2094" s="53">
        <v>14</v>
      </c>
      <c r="D2094" s="53">
        <v>8</v>
      </c>
      <c r="E2094" s="53">
        <v>14</v>
      </c>
      <c r="F2094" s="53">
        <v>10</v>
      </c>
      <c r="G2094" s="53">
        <v>9</v>
      </c>
      <c r="H2094" s="53">
        <v>8</v>
      </c>
      <c r="I2094" s="53">
        <v>9</v>
      </c>
      <c r="J2094" s="53">
        <v>18</v>
      </c>
      <c r="K2094" s="53">
        <v>13</v>
      </c>
      <c r="L2094" s="53">
        <v>12</v>
      </c>
      <c r="M2094" s="53">
        <v>39</v>
      </c>
      <c r="N2094" s="53">
        <v>4</v>
      </c>
      <c r="O2094" s="53">
        <v>13</v>
      </c>
      <c r="P2094" s="53">
        <v>12</v>
      </c>
      <c r="Q2094" s="53">
        <v>5</v>
      </c>
      <c r="R2094" s="53">
        <v>1</v>
      </c>
      <c r="S2094" s="53">
        <v>0</v>
      </c>
      <c r="T2094" s="11">
        <f>SUM(C2094:S2094)</f>
        <v>189</v>
      </c>
      <c r="V2094" s="98"/>
    </row>
    <row r="2095" spans="1:22" ht="18" customHeight="1">
      <c r="A2095" s="105"/>
      <c r="B2095" s="52" t="s">
        <v>25</v>
      </c>
      <c r="C2095" s="53">
        <v>0</v>
      </c>
      <c r="D2095" s="53">
        <v>0</v>
      </c>
      <c r="E2095" s="53">
        <v>1</v>
      </c>
      <c r="F2095" s="53">
        <v>0</v>
      </c>
      <c r="G2095" s="53">
        <v>0</v>
      </c>
      <c r="H2095" s="53">
        <v>1</v>
      </c>
      <c r="I2095" s="53">
        <v>0</v>
      </c>
      <c r="J2095" s="53">
        <v>3</v>
      </c>
      <c r="K2095" s="53">
        <v>0</v>
      </c>
      <c r="L2095" s="53">
        <v>0</v>
      </c>
      <c r="M2095" s="53">
        <v>2</v>
      </c>
      <c r="N2095" s="53">
        <v>0</v>
      </c>
      <c r="O2095" s="53">
        <v>0</v>
      </c>
      <c r="P2095" s="53">
        <v>1</v>
      </c>
      <c r="Q2095" s="53">
        <v>0</v>
      </c>
      <c r="R2095" s="53">
        <v>0</v>
      </c>
      <c r="S2095" s="53">
        <v>0</v>
      </c>
      <c r="T2095" s="11">
        <f>SUM(C2095:S2095)</f>
        <v>8</v>
      </c>
      <c r="V2095" s="98"/>
    </row>
    <row r="2096" spans="1:22" ht="18" customHeight="1">
      <c r="A2096" s="105"/>
      <c r="B2096" s="52" t="s">
        <v>26</v>
      </c>
      <c r="C2096" s="36">
        <f t="shared" ref="C2096:F2096" si="808">IF(C2094+C2095&gt;0, C2095/(C2094+C2095), "-")</f>
        <v>0</v>
      </c>
      <c r="D2096" s="36">
        <f t="shared" si="808"/>
        <v>0</v>
      </c>
      <c r="E2096" s="36">
        <f t="shared" si="808"/>
        <v>6.6666666666666666E-2</v>
      </c>
      <c r="F2096" s="36">
        <f t="shared" si="808"/>
        <v>0</v>
      </c>
      <c r="G2096" s="36">
        <f t="shared" ref="G2096:T2096" si="809">IF(G2094+G2095&gt;0, G2095/(G2094+G2095), "-")</f>
        <v>0</v>
      </c>
      <c r="H2096" s="36">
        <f t="shared" si="809"/>
        <v>0.1111111111111111</v>
      </c>
      <c r="I2096" s="36">
        <f t="shared" si="809"/>
        <v>0</v>
      </c>
      <c r="J2096" s="36">
        <f t="shared" si="809"/>
        <v>0.14285714285714285</v>
      </c>
      <c r="K2096" s="36">
        <f t="shared" si="809"/>
        <v>0</v>
      </c>
      <c r="L2096" s="36">
        <f t="shared" si="809"/>
        <v>0</v>
      </c>
      <c r="M2096" s="36">
        <f t="shared" si="809"/>
        <v>4.878048780487805E-2</v>
      </c>
      <c r="N2096" s="36">
        <f t="shared" si="809"/>
        <v>0</v>
      </c>
      <c r="O2096" s="36">
        <f t="shared" ref="O2096" si="810">IF(O2094+O2095&gt;0, O2095/(O2094+O2095), "-")</f>
        <v>0</v>
      </c>
      <c r="P2096" s="36">
        <f t="shared" ref="P2096" si="811">IF(P2094+P2095&gt;0, P2095/(P2094+P2095), "-")</f>
        <v>7.6923076923076927E-2</v>
      </c>
      <c r="Q2096" s="36">
        <f t="shared" ref="Q2096" si="812">IF(Q2094+Q2095&gt;0, Q2095/(Q2094+Q2095), "-")</f>
        <v>0</v>
      </c>
      <c r="R2096" s="36">
        <f t="shared" ref="R2096" si="813">IF(R2094+R2095&gt;0, R2095/(R2094+R2095), "-")</f>
        <v>0</v>
      </c>
      <c r="S2096" s="36" t="str">
        <f t="shared" si="809"/>
        <v>-</v>
      </c>
      <c r="T2096" s="40">
        <f t="shared" si="809"/>
        <v>4.060913705583756E-2</v>
      </c>
      <c r="V2096" s="98"/>
    </row>
    <row r="2097" spans="1:22" ht="18" customHeight="1">
      <c r="A2097" s="105"/>
      <c r="B2097" s="52" t="s">
        <v>22</v>
      </c>
      <c r="C2097" s="53">
        <v>7</v>
      </c>
      <c r="D2097" s="53">
        <v>1</v>
      </c>
      <c r="E2097" s="53">
        <v>9</v>
      </c>
      <c r="F2097" s="53">
        <v>8</v>
      </c>
      <c r="G2097" s="53">
        <v>3</v>
      </c>
      <c r="H2097" s="53">
        <v>6</v>
      </c>
      <c r="I2097" s="53">
        <v>8</v>
      </c>
      <c r="J2097" s="53">
        <v>12</v>
      </c>
      <c r="K2097" s="53">
        <v>7</v>
      </c>
      <c r="L2097" s="53">
        <v>3</v>
      </c>
      <c r="M2097" s="53">
        <v>20</v>
      </c>
      <c r="N2097" s="53">
        <v>1</v>
      </c>
      <c r="O2097" s="53">
        <v>1</v>
      </c>
      <c r="P2097" s="53">
        <v>4</v>
      </c>
      <c r="Q2097" s="53">
        <v>3</v>
      </c>
      <c r="R2097" s="53">
        <v>1</v>
      </c>
      <c r="S2097" s="53">
        <v>0</v>
      </c>
      <c r="T2097" s="11">
        <f>SUM(C2097:S2097)</f>
        <v>94</v>
      </c>
      <c r="V2097" s="98"/>
    </row>
    <row r="2098" spans="1:22" ht="18" customHeight="1">
      <c r="A2098" s="105"/>
      <c r="B2098" s="52" t="s">
        <v>23</v>
      </c>
      <c r="C2098" s="37">
        <f t="shared" ref="C2098:S2098" si="814">IF(C2097&gt;0,(C2092+C2093)/C2097, "-")</f>
        <v>2</v>
      </c>
      <c r="D2098" s="37">
        <f t="shared" si="814"/>
        <v>8</v>
      </c>
      <c r="E2098" s="37">
        <f t="shared" si="814"/>
        <v>1.6666666666666667</v>
      </c>
      <c r="F2098" s="37">
        <f t="shared" si="814"/>
        <v>1.25</v>
      </c>
      <c r="G2098" s="37">
        <f t="shared" si="814"/>
        <v>3</v>
      </c>
      <c r="H2098" s="37">
        <f t="shared" si="814"/>
        <v>1.5</v>
      </c>
      <c r="I2098" s="37">
        <f t="shared" si="814"/>
        <v>1.125</v>
      </c>
      <c r="J2098" s="37">
        <f t="shared" si="814"/>
        <v>1.75</v>
      </c>
      <c r="K2098" s="37">
        <f t="shared" si="814"/>
        <v>1.8571428571428572</v>
      </c>
      <c r="L2098" s="37">
        <f t="shared" si="814"/>
        <v>4</v>
      </c>
      <c r="M2098" s="37">
        <f t="shared" si="814"/>
        <v>2.0499999999999998</v>
      </c>
      <c r="N2098" s="37">
        <f t="shared" si="814"/>
        <v>4</v>
      </c>
      <c r="O2098" s="37">
        <f t="shared" si="814"/>
        <v>13</v>
      </c>
      <c r="P2098" s="37">
        <f t="shared" si="814"/>
        <v>3.25</v>
      </c>
      <c r="Q2098" s="37">
        <f t="shared" si="814"/>
        <v>1.6666666666666667</v>
      </c>
      <c r="R2098" s="37">
        <f t="shared" si="814"/>
        <v>1</v>
      </c>
      <c r="S2098" s="37" t="str">
        <f t="shared" si="814"/>
        <v>-</v>
      </c>
      <c r="T2098" s="44">
        <f>IF(T2097&gt;0,(T2092+T2093)/T2097, "-")</f>
        <v>2.0957446808510638</v>
      </c>
      <c r="V2098" s="98"/>
    </row>
    <row r="2099" spans="1:22" ht="18" customHeight="1">
      <c r="A2099" s="106"/>
      <c r="B2099" s="52" t="s">
        <v>44</v>
      </c>
      <c r="C2099" s="58">
        <v>0.42859999999999998</v>
      </c>
      <c r="D2099" s="58">
        <v>1</v>
      </c>
      <c r="E2099" s="58">
        <v>0</v>
      </c>
      <c r="F2099" s="58">
        <v>0.25</v>
      </c>
      <c r="G2099" s="58">
        <v>0.33329999999999999</v>
      </c>
      <c r="H2099" s="58">
        <v>0.33329999999999999</v>
      </c>
      <c r="I2099" s="58">
        <v>0.375</v>
      </c>
      <c r="J2099" s="58">
        <v>0.25</v>
      </c>
      <c r="K2099" s="58">
        <v>0.28570000000000001</v>
      </c>
      <c r="L2099" s="58">
        <v>0</v>
      </c>
      <c r="M2099" s="58">
        <v>0.05</v>
      </c>
      <c r="N2099" s="58">
        <v>1</v>
      </c>
      <c r="O2099" s="58">
        <v>1</v>
      </c>
      <c r="P2099" s="58">
        <v>0</v>
      </c>
      <c r="Q2099" s="58">
        <v>0</v>
      </c>
      <c r="R2099" s="58">
        <v>1</v>
      </c>
      <c r="S2099" s="57" t="s">
        <v>43</v>
      </c>
      <c r="T2099" s="59">
        <v>0.22339999999999999</v>
      </c>
      <c r="V2099" s="98"/>
    </row>
    <row r="2100" spans="1:22" ht="18" customHeight="1">
      <c r="A2100" s="104">
        <v>44896</v>
      </c>
      <c r="B2100" s="50" t="s">
        <v>20</v>
      </c>
      <c r="C2100" s="51">
        <v>0</v>
      </c>
      <c r="D2100" s="51">
        <v>2</v>
      </c>
      <c r="E2100" s="51">
        <v>1</v>
      </c>
      <c r="F2100" s="51">
        <v>2</v>
      </c>
      <c r="G2100" s="51">
        <v>0</v>
      </c>
      <c r="H2100" s="51">
        <v>0</v>
      </c>
      <c r="I2100" s="51">
        <v>1</v>
      </c>
      <c r="J2100" s="51">
        <v>2</v>
      </c>
      <c r="K2100" s="51">
        <v>1</v>
      </c>
      <c r="L2100" s="51">
        <v>3</v>
      </c>
      <c r="M2100" s="51">
        <v>10</v>
      </c>
      <c r="N2100" s="51">
        <v>0</v>
      </c>
      <c r="O2100" s="51">
        <v>4</v>
      </c>
      <c r="P2100" s="51">
        <v>0</v>
      </c>
      <c r="Q2100" s="51">
        <v>0</v>
      </c>
      <c r="R2100" s="51">
        <v>0</v>
      </c>
      <c r="S2100" s="51">
        <v>0</v>
      </c>
      <c r="T2100" s="11">
        <f>SUM(C2100:S2100)</f>
        <v>26</v>
      </c>
      <c r="V2100" s="99"/>
    </row>
    <row r="2101" spans="1:22" ht="18" customHeight="1">
      <c r="A2101" s="105"/>
      <c r="B2101" s="52" t="s">
        <v>21</v>
      </c>
      <c r="C2101" s="53">
        <v>4</v>
      </c>
      <c r="D2101" s="53">
        <v>15</v>
      </c>
      <c r="E2101" s="53">
        <v>18</v>
      </c>
      <c r="F2101" s="53">
        <v>7</v>
      </c>
      <c r="G2101" s="53">
        <v>13</v>
      </c>
      <c r="H2101" s="53">
        <v>4</v>
      </c>
      <c r="I2101" s="53">
        <v>14</v>
      </c>
      <c r="J2101" s="53">
        <v>31</v>
      </c>
      <c r="K2101" s="53">
        <v>12</v>
      </c>
      <c r="L2101" s="53">
        <v>10</v>
      </c>
      <c r="M2101" s="53">
        <v>60</v>
      </c>
      <c r="N2101" s="53">
        <v>9</v>
      </c>
      <c r="O2101" s="53">
        <v>6</v>
      </c>
      <c r="P2101" s="53">
        <v>4</v>
      </c>
      <c r="Q2101" s="53">
        <v>1</v>
      </c>
      <c r="R2101" s="53">
        <v>1</v>
      </c>
      <c r="S2101" s="53">
        <v>0</v>
      </c>
      <c r="T2101" s="11">
        <f>SUM(C2101:S2101)</f>
        <v>209</v>
      </c>
      <c r="V2101" s="99"/>
    </row>
    <row r="2102" spans="1:22" ht="18" customHeight="1">
      <c r="A2102" s="105"/>
      <c r="B2102" s="52" t="s">
        <v>24</v>
      </c>
      <c r="C2102" s="53">
        <v>3</v>
      </c>
      <c r="D2102" s="53">
        <v>16</v>
      </c>
      <c r="E2102" s="53">
        <v>18</v>
      </c>
      <c r="F2102" s="53">
        <v>8</v>
      </c>
      <c r="G2102" s="53">
        <v>13</v>
      </c>
      <c r="H2102" s="53">
        <v>4</v>
      </c>
      <c r="I2102" s="53">
        <v>14</v>
      </c>
      <c r="J2102" s="53">
        <v>31</v>
      </c>
      <c r="K2102" s="53">
        <v>13</v>
      </c>
      <c r="L2102" s="53">
        <v>11</v>
      </c>
      <c r="M2102" s="53">
        <v>69</v>
      </c>
      <c r="N2102" s="53">
        <v>9</v>
      </c>
      <c r="O2102" s="53">
        <v>8</v>
      </c>
      <c r="P2102" s="53">
        <v>4</v>
      </c>
      <c r="Q2102" s="53">
        <v>1</v>
      </c>
      <c r="R2102" s="53">
        <v>1</v>
      </c>
      <c r="S2102" s="53">
        <v>0</v>
      </c>
      <c r="T2102" s="11">
        <f>SUM(C2102:S2102)</f>
        <v>223</v>
      </c>
      <c r="V2102" s="99"/>
    </row>
    <row r="2103" spans="1:22" ht="18" customHeight="1">
      <c r="A2103" s="105"/>
      <c r="B2103" s="52" t="s">
        <v>25</v>
      </c>
      <c r="C2103" s="53">
        <v>1</v>
      </c>
      <c r="D2103" s="53">
        <v>1</v>
      </c>
      <c r="E2103" s="53">
        <v>1</v>
      </c>
      <c r="F2103" s="53">
        <v>1</v>
      </c>
      <c r="G2103" s="53">
        <v>0</v>
      </c>
      <c r="H2103" s="53">
        <v>0</v>
      </c>
      <c r="I2103" s="53">
        <v>1</v>
      </c>
      <c r="J2103" s="53">
        <v>2</v>
      </c>
      <c r="K2103" s="53">
        <v>0</v>
      </c>
      <c r="L2103" s="53">
        <v>2</v>
      </c>
      <c r="M2103" s="53">
        <v>1</v>
      </c>
      <c r="N2103" s="53">
        <v>0</v>
      </c>
      <c r="O2103" s="53">
        <v>2</v>
      </c>
      <c r="P2103" s="53">
        <v>0</v>
      </c>
      <c r="Q2103" s="53">
        <v>0</v>
      </c>
      <c r="R2103" s="53">
        <v>0</v>
      </c>
      <c r="S2103" s="53">
        <v>0</v>
      </c>
      <c r="T2103" s="11">
        <f>SUM(C2103:S2103)</f>
        <v>12</v>
      </c>
      <c r="V2103" s="99"/>
    </row>
    <row r="2104" spans="1:22" ht="18" customHeight="1">
      <c r="A2104" s="105"/>
      <c r="B2104" s="52" t="s">
        <v>26</v>
      </c>
      <c r="C2104" s="36">
        <f t="shared" ref="C2104:F2104" si="815">IF(C2102+C2103&gt;0, C2103/(C2102+C2103), "-")</f>
        <v>0.25</v>
      </c>
      <c r="D2104" s="36">
        <f t="shared" si="815"/>
        <v>5.8823529411764705E-2</v>
      </c>
      <c r="E2104" s="36">
        <f t="shared" si="815"/>
        <v>5.2631578947368418E-2</v>
      </c>
      <c r="F2104" s="36">
        <f t="shared" si="815"/>
        <v>0.1111111111111111</v>
      </c>
      <c r="G2104" s="36">
        <f t="shared" ref="G2104:T2104" si="816">IF(G2102+G2103&gt;0, G2103/(G2102+G2103), "-")</f>
        <v>0</v>
      </c>
      <c r="H2104" s="36">
        <f t="shared" si="816"/>
        <v>0</v>
      </c>
      <c r="I2104" s="36">
        <f t="shared" si="816"/>
        <v>6.6666666666666666E-2</v>
      </c>
      <c r="J2104" s="36">
        <f t="shared" si="816"/>
        <v>6.0606060606060608E-2</v>
      </c>
      <c r="K2104" s="36">
        <f t="shared" si="816"/>
        <v>0</v>
      </c>
      <c r="L2104" s="36">
        <f t="shared" si="816"/>
        <v>0.15384615384615385</v>
      </c>
      <c r="M2104" s="36">
        <f t="shared" si="816"/>
        <v>1.4285714285714285E-2</v>
      </c>
      <c r="N2104" s="36">
        <f t="shared" si="816"/>
        <v>0</v>
      </c>
      <c r="O2104" s="36">
        <f t="shared" ref="O2104" si="817">IF(O2102+O2103&gt;0, O2103/(O2102+O2103), "-")</f>
        <v>0.2</v>
      </c>
      <c r="P2104" s="36">
        <f t="shared" ref="P2104" si="818">IF(P2102+P2103&gt;0, P2103/(P2102+P2103), "-")</f>
        <v>0</v>
      </c>
      <c r="Q2104" s="36">
        <f t="shared" ref="Q2104" si="819">IF(Q2102+Q2103&gt;0, Q2103/(Q2102+Q2103), "-")</f>
        <v>0</v>
      </c>
      <c r="R2104" s="36">
        <f t="shared" ref="R2104" si="820">IF(R2102+R2103&gt;0, R2103/(R2102+R2103), "-")</f>
        <v>0</v>
      </c>
      <c r="S2104" s="36" t="str">
        <f t="shared" si="816"/>
        <v>-</v>
      </c>
      <c r="T2104" s="40">
        <f t="shared" si="816"/>
        <v>5.106382978723404E-2</v>
      </c>
      <c r="V2104" s="99"/>
    </row>
    <row r="2105" spans="1:22" ht="18" customHeight="1">
      <c r="A2105" s="105"/>
      <c r="B2105" s="52" t="s">
        <v>22</v>
      </c>
      <c r="C2105" s="53">
        <v>3</v>
      </c>
      <c r="D2105" s="53">
        <v>1</v>
      </c>
      <c r="E2105" s="53">
        <v>6</v>
      </c>
      <c r="F2105" s="53">
        <v>7</v>
      </c>
      <c r="G2105" s="53">
        <v>4</v>
      </c>
      <c r="H2105" s="53">
        <v>4</v>
      </c>
      <c r="I2105" s="53">
        <v>14</v>
      </c>
      <c r="J2105" s="53">
        <v>18</v>
      </c>
      <c r="K2105" s="53">
        <v>9</v>
      </c>
      <c r="L2105" s="53">
        <v>7</v>
      </c>
      <c r="M2105" s="53">
        <v>47</v>
      </c>
      <c r="N2105" s="53">
        <v>2</v>
      </c>
      <c r="O2105" s="53">
        <v>4</v>
      </c>
      <c r="P2105" s="53">
        <v>3</v>
      </c>
      <c r="Q2105" s="53">
        <v>1</v>
      </c>
      <c r="R2105" s="53">
        <v>1</v>
      </c>
      <c r="S2105" s="53">
        <v>0</v>
      </c>
      <c r="T2105" s="11">
        <f>SUM(C2105:S2105)</f>
        <v>131</v>
      </c>
      <c r="V2105" s="99"/>
    </row>
    <row r="2106" spans="1:22" ht="18" customHeight="1">
      <c r="A2106" s="105"/>
      <c r="B2106" s="52" t="s">
        <v>23</v>
      </c>
      <c r="C2106" s="37">
        <f t="shared" ref="C2106:S2106" si="821">IF(C2105&gt;0,(C2100+C2101)/C2105, "-")</f>
        <v>1.3333333333333333</v>
      </c>
      <c r="D2106" s="37">
        <f t="shared" si="821"/>
        <v>17</v>
      </c>
      <c r="E2106" s="37">
        <f t="shared" si="821"/>
        <v>3.1666666666666665</v>
      </c>
      <c r="F2106" s="37">
        <f t="shared" si="821"/>
        <v>1.2857142857142858</v>
      </c>
      <c r="G2106" s="37">
        <f t="shared" si="821"/>
        <v>3.25</v>
      </c>
      <c r="H2106" s="37">
        <f t="shared" si="821"/>
        <v>1</v>
      </c>
      <c r="I2106" s="37">
        <f t="shared" si="821"/>
        <v>1.0714285714285714</v>
      </c>
      <c r="J2106" s="37">
        <f t="shared" si="821"/>
        <v>1.8333333333333333</v>
      </c>
      <c r="K2106" s="37">
        <f t="shared" si="821"/>
        <v>1.4444444444444444</v>
      </c>
      <c r="L2106" s="37">
        <f t="shared" si="821"/>
        <v>1.8571428571428572</v>
      </c>
      <c r="M2106" s="37">
        <f t="shared" si="821"/>
        <v>1.4893617021276595</v>
      </c>
      <c r="N2106" s="37">
        <f t="shared" si="821"/>
        <v>4.5</v>
      </c>
      <c r="O2106" s="37">
        <f t="shared" si="821"/>
        <v>2.5</v>
      </c>
      <c r="P2106" s="37">
        <f t="shared" si="821"/>
        <v>1.3333333333333333</v>
      </c>
      <c r="Q2106" s="37">
        <f t="shared" si="821"/>
        <v>1</v>
      </c>
      <c r="R2106" s="37">
        <f t="shared" si="821"/>
        <v>1</v>
      </c>
      <c r="S2106" s="37" t="str">
        <f t="shared" si="821"/>
        <v>-</v>
      </c>
      <c r="T2106" s="44">
        <f>IF(T2105&gt;0,(T2100+T2101)/T2105, "-")</f>
        <v>1.7938931297709924</v>
      </c>
      <c r="V2106" s="99"/>
    </row>
    <row r="2107" spans="1:22" ht="18" customHeight="1">
      <c r="A2107" s="106"/>
      <c r="B2107" s="52" t="s">
        <v>44</v>
      </c>
      <c r="C2107" s="58">
        <v>0</v>
      </c>
      <c r="D2107" s="58">
        <v>0</v>
      </c>
      <c r="E2107" s="58">
        <v>0</v>
      </c>
      <c r="F2107" s="58">
        <v>0.1429</v>
      </c>
      <c r="G2107" s="58">
        <v>0</v>
      </c>
      <c r="H2107" s="58">
        <v>0.5</v>
      </c>
      <c r="I2107" s="58">
        <v>0.5</v>
      </c>
      <c r="J2107" s="58">
        <v>0.22220000000000001</v>
      </c>
      <c r="K2107" s="58">
        <v>0.1111</v>
      </c>
      <c r="L2107" s="58">
        <v>0</v>
      </c>
      <c r="M2107" s="58">
        <v>0.25530000000000003</v>
      </c>
      <c r="N2107" s="58">
        <v>0</v>
      </c>
      <c r="O2107" s="58">
        <v>0.25</v>
      </c>
      <c r="P2107" s="58">
        <v>0</v>
      </c>
      <c r="Q2107" s="58">
        <v>0</v>
      </c>
      <c r="R2107" s="58">
        <v>1</v>
      </c>
      <c r="S2107" s="57" t="s">
        <v>43</v>
      </c>
      <c r="T2107" s="59">
        <v>0.22140000000000001</v>
      </c>
      <c r="V2107" s="99"/>
    </row>
    <row r="2108" spans="1:22" ht="18" customHeight="1">
      <c r="A2108" s="104">
        <v>44897</v>
      </c>
      <c r="B2108" s="50" t="s">
        <v>20</v>
      </c>
      <c r="C2108" s="51">
        <v>0</v>
      </c>
      <c r="D2108" s="51">
        <v>7</v>
      </c>
      <c r="E2108" s="51">
        <v>5</v>
      </c>
      <c r="F2108" s="51">
        <v>0</v>
      </c>
      <c r="G2108" s="51">
        <v>0</v>
      </c>
      <c r="H2108" s="51">
        <v>3</v>
      </c>
      <c r="I2108" s="51">
        <v>0</v>
      </c>
      <c r="J2108" s="51">
        <v>2</v>
      </c>
      <c r="K2108" s="51">
        <v>0</v>
      </c>
      <c r="L2108" s="51">
        <v>3</v>
      </c>
      <c r="M2108" s="51">
        <v>3</v>
      </c>
      <c r="N2108" s="51">
        <v>0</v>
      </c>
      <c r="O2108" s="51">
        <v>2</v>
      </c>
      <c r="P2108" s="51">
        <v>2</v>
      </c>
      <c r="Q2108" s="51">
        <v>0</v>
      </c>
      <c r="R2108" s="51">
        <v>0</v>
      </c>
      <c r="S2108" s="51">
        <v>0</v>
      </c>
      <c r="T2108" s="11">
        <f>SUM(C2108:S2108)</f>
        <v>27</v>
      </c>
      <c r="V2108" s="100"/>
    </row>
    <row r="2109" spans="1:22" ht="18" customHeight="1">
      <c r="A2109" s="105"/>
      <c r="B2109" s="52" t="s">
        <v>21</v>
      </c>
      <c r="C2109" s="53">
        <v>13</v>
      </c>
      <c r="D2109" s="53">
        <v>18</v>
      </c>
      <c r="E2109" s="53">
        <v>14</v>
      </c>
      <c r="F2109" s="53">
        <v>10</v>
      </c>
      <c r="G2109" s="53">
        <v>17</v>
      </c>
      <c r="H2109" s="53">
        <v>11</v>
      </c>
      <c r="I2109" s="53">
        <v>7</v>
      </c>
      <c r="J2109" s="53">
        <v>22</v>
      </c>
      <c r="K2109" s="53">
        <v>15</v>
      </c>
      <c r="L2109" s="53">
        <v>19</v>
      </c>
      <c r="M2109" s="53">
        <v>56</v>
      </c>
      <c r="N2109" s="53">
        <v>3</v>
      </c>
      <c r="O2109" s="53">
        <v>22</v>
      </c>
      <c r="P2109" s="53">
        <v>14</v>
      </c>
      <c r="Q2109" s="53">
        <v>21</v>
      </c>
      <c r="R2109" s="53">
        <v>2</v>
      </c>
      <c r="S2109" s="53">
        <v>0</v>
      </c>
      <c r="T2109" s="11">
        <f>SUM(C2109:S2109)</f>
        <v>264</v>
      </c>
      <c r="V2109" s="100"/>
    </row>
    <row r="2110" spans="1:22" ht="18" customHeight="1">
      <c r="A2110" s="105"/>
      <c r="B2110" s="52" t="s">
        <v>24</v>
      </c>
      <c r="C2110" s="53">
        <v>13</v>
      </c>
      <c r="D2110" s="53">
        <v>23</v>
      </c>
      <c r="E2110" s="53">
        <v>19</v>
      </c>
      <c r="F2110" s="53">
        <v>10</v>
      </c>
      <c r="G2110" s="53">
        <v>17</v>
      </c>
      <c r="H2110" s="53">
        <v>13</v>
      </c>
      <c r="I2110" s="53">
        <v>7</v>
      </c>
      <c r="J2110" s="53">
        <v>23</v>
      </c>
      <c r="K2110" s="53">
        <v>15</v>
      </c>
      <c r="L2110" s="53">
        <v>21</v>
      </c>
      <c r="M2110" s="53">
        <v>58</v>
      </c>
      <c r="N2110" s="53">
        <v>3</v>
      </c>
      <c r="O2110" s="53">
        <v>22</v>
      </c>
      <c r="P2110" s="53">
        <v>15</v>
      </c>
      <c r="Q2110" s="53">
        <v>21</v>
      </c>
      <c r="R2110" s="53">
        <v>2</v>
      </c>
      <c r="S2110" s="53">
        <v>0</v>
      </c>
      <c r="T2110" s="11">
        <f>SUM(C2110:S2110)</f>
        <v>282</v>
      </c>
      <c r="V2110" s="100"/>
    </row>
    <row r="2111" spans="1:22" ht="18" customHeight="1">
      <c r="A2111" s="105"/>
      <c r="B2111" s="52" t="s">
        <v>25</v>
      </c>
      <c r="C2111" s="53">
        <v>0</v>
      </c>
      <c r="D2111" s="53">
        <v>2</v>
      </c>
      <c r="E2111" s="53">
        <v>0</v>
      </c>
      <c r="F2111" s="53">
        <v>0</v>
      </c>
      <c r="G2111" s="53">
        <v>0</v>
      </c>
      <c r="H2111" s="53">
        <v>1</v>
      </c>
      <c r="I2111" s="53">
        <v>0</v>
      </c>
      <c r="J2111" s="53">
        <v>1</v>
      </c>
      <c r="K2111" s="53">
        <v>0</v>
      </c>
      <c r="L2111" s="53">
        <v>1</v>
      </c>
      <c r="M2111" s="53">
        <v>1</v>
      </c>
      <c r="N2111" s="53">
        <v>0</v>
      </c>
      <c r="O2111" s="53">
        <v>2</v>
      </c>
      <c r="P2111" s="53">
        <v>1</v>
      </c>
      <c r="Q2111" s="53">
        <v>0</v>
      </c>
      <c r="R2111" s="53">
        <v>0</v>
      </c>
      <c r="S2111" s="53">
        <v>0</v>
      </c>
      <c r="T2111" s="11">
        <f>SUM(C2111:S2111)</f>
        <v>9</v>
      </c>
      <c r="V2111" s="100"/>
    </row>
    <row r="2112" spans="1:22" ht="18" customHeight="1">
      <c r="A2112" s="105"/>
      <c r="B2112" s="52" t="s">
        <v>26</v>
      </c>
      <c r="C2112" s="36">
        <f t="shared" ref="C2112:N2112" si="822">IF(C2110+C2111&gt;0, C2111/(C2110+C2111), "-")</f>
        <v>0</v>
      </c>
      <c r="D2112" s="36">
        <f t="shared" si="822"/>
        <v>0.08</v>
      </c>
      <c r="E2112" s="36">
        <f t="shared" si="822"/>
        <v>0</v>
      </c>
      <c r="F2112" s="36">
        <f t="shared" si="822"/>
        <v>0</v>
      </c>
      <c r="G2112" s="36">
        <f t="shared" si="822"/>
        <v>0</v>
      </c>
      <c r="H2112" s="36">
        <f t="shared" si="822"/>
        <v>7.1428571428571425E-2</v>
      </c>
      <c r="I2112" s="36">
        <f t="shared" si="822"/>
        <v>0</v>
      </c>
      <c r="J2112" s="36">
        <f t="shared" si="822"/>
        <v>4.1666666666666664E-2</v>
      </c>
      <c r="K2112" s="36">
        <f t="shared" si="822"/>
        <v>0</v>
      </c>
      <c r="L2112" s="36">
        <f t="shared" si="822"/>
        <v>4.5454545454545456E-2</v>
      </c>
      <c r="M2112" s="36">
        <f t="shared" si="822"/>
        <v>1.6949152542372881E-2</v>
      </c>
      <c r="N2112" s="36">
        <f t="shared" si="822"/>
        <v>0</v>
      </c>
      <c r="O2112" s="36">
        <f t="shared" ref="O2112" si="823">IF(O2110+O2111&gt;0, O2111/(O2110+O2111), "-")</f>
        <v>8.3333333333333329E-2</v>
      </c>
      <c r="P2112" s="36">
        <f t="shared" ref="P2112" si="824">IF(P2110+P2111&gt;0, P2111/(P2110+P2111), "-")</f>
        <v>6.25E-2</v>
      </c>
      <c r="Q2112" s="36">
        <f t="shared" ref="Q2112" si="825">IF(Q2110+Q2111&gt;0, Q2111/(Q2110+Q2111), "-")</f>
        <v>0</v>
      </c>
      <c r="R2112" s="36">
        <f t="shared" ref="R2112" si="826">IF(R2110+R2111&gt;0, R2111/(R2110+R2111), "-")</f>
        <v>0</v>
      </c>
      <c r="S2112" s="36" t="str">
        <f t="shared" ref="S2112:T2112" si="827">IF(S2110+S2111&gt;0, S2111/(S2110+S2111), "-")</f>
        <v>-</v>
      </c>
      <c r="T2112" s="40">
        <f t="shared" si="827"/>
        <v>3.0927835051546393E-2</v>
      </c>
      <c r="V2112" s="100"/>
    </row>
    <row r="2113" spans="1:22" ht="18" customHeight="1">
      <c r="A2113" s="105"/>
      <c r="B2113" s="52" t="s">
        <v>22</v>
      </c>
      <c r="C2113" s="53">
        <v>8</v>
      </c>
      <c r="D2113" s="53">
        <v>2</v>
      </c>
      <c r="E2113" s="53">
        <v>12</v>
      </c>
      <c r="F2113" s="53">
        <v>10</v>
      </c>
      <c r="G2113" s="53">
        <v>10</v>
      </c>
      <c r="H2113" s="53">
        <v>11</v>
      </c>
      <c r="I2113" s="53">
        <v>5</v>
      </c>
      <c r="J2113" s="53">
        <v>15</v>
      </c>
      <c r="K2113" s="53">
        <v>13</v>
      </c>
      <c r="L2113" s="53">
        <v>16</v>
      </c>
      <c r="M2113" s="53">
        <v>43</v>
      </c>
      <c r="N2113" s="53">
        <v>1</v>
      </c>
      <c r="O2113" s="53">
        <v>13</v>
      </c>
      <c r="P2113" s="53">
        <v>6</v>
      </c>
      <c r="Q2113" s="53">
        <v>7</v>
      </c>
      <c r="R2113" s="53">
        <v>2</v>
      </c>
      <c r="S2113" s="53">
        <v>0</v>
      </c>
      <c r="T2113" s="11">
        <f>SUM(C2113:S2113)</f>
        <v>174</v>
      </c>
      <c r="V2113" s="100"/>
    </row>
    <row r="2114" spans="1:22" ht="18" customHeight="1">
      <c r="A2114" s="105"/>
      <c r="B2114" s="52" t="s">
        <v>23</v>
      </c>
      <c r="C2114" s="37">
        <f t="shared" ref="C2114:S2114" si="828">IF(C2113&gt;0,(C2108+C2109)/C2113, "-")</f>
        <v>1.625</v>
      </c>
      <c r="D2114" s="37">
        <f t="shared" si="828"/>
        <v>12.5</v>
      </c>
      <c r="E2114" s="37">
        <f t="shared" si="828"/>
        <v>1.5833333333333333</v>
      </c>
      <c r="F2114" s="37">
        <f t="shared" si="828"/>
        <v>1</v>
      </c>
      <c r="G2114" s="37">
        <f t="shared" si="828"/>
        <v>1.7</v>
      </c>
      <c r="H2114" s="37">
        <f t="shared" si="828"/>
        <v>1.2727272727272727</v>
      </c>
      <c r="I2114" s="37">
        <f t="shared" si="828"/>
        <v>1.4</v>
      </c>
      <c r="J2114" s="37">
        <f t="shared" si="828"/>
        <v>1.6</v>
      </c>
      <c r="K2114" s="37">
        <f t="shared" si="828"/>
        <v>1.1538461538461537</v>
      </c>
      <c r="L2114" s="37">
        <f t="shared" si="828"/>
        <v>1.375</v>
      </c>
      <c r="M2114" s="37">
        <f t="shared" si="828"/>
        <v>1.3720930232558139</v>
      </c>
      <c r="N2114" s="37">
        <f t="shared" si="828"/>
        <v>3</v>
      </c>
      <c r="O2114" s="37">
        <f t="shared" si="828"/>
        <v>1.8461538461538463</v>
      </c>
      <c r="P2114" s="37">
        <f t="shared" si="828"/>
        <v>2.6666666666666665</v>
      </c>
      <c r="Q2114" s="37">
        <f t="shared" si="828"/>
        <v>3</v>
      </c>
      <c r="R2114" s="37">
        <f t="shared" si="828"/>
        <v>1</v>
      </c>
      <c r="S2114" s="37" t="str">
        <f t="shared" si="828"/>
        <v>-</v>
      </c>
      <c r="T2114" s="44">
        <f>IF(T2113&gt;0,(T2108+T2109)/T2113, "-")</f>
        <v>1.6724137931034482</v>
      </c>
      <c r="V2114" s="100"/>
    </row>
    <row r="2115" spans="1:22" ht="18" customHeight="1">
      <c r="A2115" s="106"/>
      <c r="B2115" s="52" t="s">
        <v>44</v>
      </c>
      <c r="C2115" s="58">
        <v>0.125</v>
      </c>
      <c r="D2115" s="58">
        <v>0</v>
      </c>
      <c r="E2115" s="58">
        <v>0</v>
      </c>
      <c r="F2115" s="58">
        <v>0.3</v>
      </c>
      <c r="G2115" s="58">
        <v>0</v>
      </c>
      <c r="H2115" s="58">
        <v>0.2727</v>
      </c>
      <c r="I2115" s="58">
        <v>0.4</v>
      </c>
      <c r="J2115" s="58">
        <v>0.33329999999999999</v>
      </c>
      <c r="K2115" s="58">
        <v>0.30769999999999997</v>
      </c>
      <c r="L2115" s="58">
        <v>0.1875</v>
      </c>
      <c r="M2115" s="58">
        <v>0.20930000000000001</v>
      </c>
      <c r="N2115" s="58">
        <v>0</v>
      </c>
      <c r="O2115" s="58">
        <v>0.30769999999999997</v>
      </c>
      <c r="P2115" s="58">
        <v>0</v>
      </c>
      <c r="Q2115" s="58">
        <v>0</v>
      </c>
      <c r="R2115" s="58">
        <v>0</v>
      </c>
      <c r="S2115" s="57" t="s">
        <v>43</v>
      </c>
      <c r="T2115" s="59">
        <v>0.19539999999999999</v>
      </c>
      <c r="V2115" s="100"/>
    </row>
    <row r="2116" spans="1:22" ht="18" customHeight="1">
      <c r="A2116" s="104">
        <v>44898</v>
      </c>
      <c r="B2116" s="50" t="s">
        <v>20</v>
      </c>
      <c r="C2116" s="51">
        <v>1</v>
      </c>
      <c r="D2116" s="51">
        <v>0</v>
      </c>
      <c r="E2116" s="51">
        <v>4</v>
      </c>
      <c r="F2116" s="51">
        <v>0</v>
      </c>
      <c r="G2116" s="51">
        <v>2</v>
      </c>
      <c r="H2116" s="51">
        <v>3</v>
      </c>
      <c r="I2116" s="51">
        <v>1</v>
      </c>
      <c r="J2116" s="51">
        <v>4</v>
      </c>
      <c r="K2116" s="51">
        <v>4</v>
      </c>
      <c r="L2116" s="51">
        <v>2</v>
      </c>
      <c r="M2116" s="51">
        <v>5</v>
      </c>
      <c r="N2116" s="51">
        <v>0</v>
      </c>
      <c r="O2116" s="51">
        <v>4</v>
      </c>
      <c r="P2116" s="51">
        <v>4</v>
      </c>
      <c r="Q2116" s="51">
        <v>2</v>
      </c>
      <c r="R2116" s="51">
        <v>0</v>
      </c>
      <c r="S2116" s="51">
        <v>0</v>
      </c>
      <c r="T2116" s="11">
        <f>SUM(C2116:S2116)</f>
        <v>36</v>
      </c>
      <c r="V2116" s="101"/>
    </row>
    <row r="2117" spans="1:22" ht="18" customHeight="1">
      <c r="A2117" s="105"/>
      <c r="B2117" s="52" t="s">
        <v>21</v>
      </c>
      <c r="C2117" s="53">
        <v>25</v>
      </c>
      <c r="D2117" s="53">
        <v>19</v>
      </c>
      <c r="E2117" s="53">
        <v>23</v>
      </c>
      <c r="F2117" s="53">
        <v>14</v>
      </c>
      <c r="G2117" s="53">
        <v>18</v>
      </c>
      <c r="H2117" s="53">
        <v>13</v>
      </c>
      <c r="I2117" s="53">
        <v>27</v>
      </c>
      <c r="J2117" s="53">
        <v>41</v>
      </c>
      <c r="K2117" s="53">
        <v>19</v>
      </c>
      <c r="L2117" s="53">
        <v>26</v>
      </c>
      <c r="M2117" s="53">
        <v>125</v>
      </c>
      <c r="N2117" s="53">
        <v>5</v>
      </c>
      <c r="O2117" s="53">
        <v>38</v>
      </c>
      <c r="P2117" s="53">
        <v>26</v>
      </c>
      <c r="Q2117" s="53">
        <v>28</v>
      </c>
      <c r="R2117" s="53">
        <v>3</v>
      </c>
      <c r="S2117" s="53">
        <v>0</v>
      </c>
      <c r="T2117" s="11">
        <f>SUM(C2117:S2117)</f>
        <v>450</v>
      </c>
      <c r="V2117" s="101"/>
    </row>
    <row r="2118" spans="1:22" ht="18" customHeight="1">
      <c r="A2118" s="105"/>
      <c r="B2118" s="52" t="s">
        <v>24</v>
      </c>
      <c r="C2118" s="53">
        <v>25</v>
      </c>
      <c r="D2118" s="53">
        <v>19</v>
      </c>
      <c r="E2118" s="53">
        <v>26</v>
      </c>
      <c r="F2118" s="53">
        <v>13</v>
      </c>
      <c r="G2118" s="53">
        <v>20</v>
      </c>
      <c r="H2118" s="53">
        <v>16</v>
      </c>
      <c r="I2118" s="53">
        <v>28</v>
      </c>
      <c r="J2118" s="53">
        <v>44</v>
      </c>
      <c r="K2118" s="53">
        <v>21</v>
      </c>
      <c r="L2118" s="53">
        <v>28</v>
      </c>
      <c r="M2118" s="53">
        <v>128</v>
      </c>
      <c r="N2118" s="53">
        <v>5</v>
      </c>
      <c r="O2118" s="53">
        <v>39</v>
      </c>
      <c r="P2118" s="53">
        <v>27</v>
      </c>
      <c r="Q2118" s="53">
        <v>30</v>
      </c>
      <c r="R2118" s="53">
        <v>3</v>
      </c>
      <c r="S2118" s="53">
        <v>0</v>
      </c>
      <c r="T2118" s="11">
        <f>SUM(C2118:S2118)</f>
        <v>472</v>
      </c>
      <c r="V2118" s="101"/>
    </row>
    <row r="2119" spans="1:22" ht="18" customHeight="1">
      <c r="A2119" s="105"/>
      <c r="B2119" s="52" t="s">
        <v>25</v>
      </c>
      <c r="C2119" s="53">
        <v>1</v>
      </c>
      <c r="D2119" s="53">
        <v>0</v>
      </c>
      <c r="E2119" s="53">
        <v>1</v>
      </c>
      <c r="F2119" s="53">
        <v>1</v>
      </c>
      <c r="G2119" s="53">
        <v>0</v>
      </c>
      <c r="H2119" s="53">
        <v>0</v>
      </c>
      <c r="I2119" s="53">
        <v>0</v>
      </c>
      <c r="J2119" s="53">
        <v>1</v>
      </c>
      <c r="K2119" s="53">
        <v>2</v>
      </c>
      <c r="L2119" s="53">
        <v>0</v>
      </c>
      <c r="M2119" s="53">
        <v>2</v>
      </c>
      <c r="N2119" s="53">
        <v>0</v>
      </c>
      <c r="O2119" s="53">
        <v>3</v>
      </c>
      <c r="P2119" s="53">
        <v>3</v>
      </c>
      <c r="Q2119" s="53">
        <v>0</v>
      </c>
      <c r="R2119" s="53">
        <v>0</v>
      </c>
      <c r="S2119" s="53">
        <v>0</v>
      </c>
      <c r="T2119" s="11">
        <f>SUM(C2119:S2119)</f>
        <v>14</v>
      </c>
      <c r="V2119" s="101"/>
    </row>
    <row r="2120" spans="1:22" ht="18" customHeight="1">
      <c r="A2120" s="105"/>
      <c r="B2120" s="52" t="s">
        <v>26</v>
      </c>
      <c r="C2120" s="36">
        <f t="shared" ref="C2120:F2120" si="829">IF(C2118+C2119&gt;0, C2119/(C2118+C2119), "-")</f>
        <v>3.8461538461538464E-2</v>
      </c>
      <c r="D2120" s="36">
        <f t="shared" si="829"/>
        <v>0</v>
      </c>
      <c r="E2120" s="36">
        <f t="shared" si="829"/>
        <v>3.7037037037037035E-2</v>
      </c>
      <c r="F2120" s="36">
        <f t="shared" si="829"/>
        <v>7.1428571428571425E-2</v>
      </c>
      <c r="G2120" s="36">
        <f t="shared" ref="G2120:T2120" si="830">IF(G2118+G2119&gt;0, G2119/(G2118+G2119), "-")</f>
        <v>0</v>
      </c>
      <c r="H2120" s="36">
        <f t="shared" si="830"/>
        <v>0</v>
      </c>
      <c r="I2120" s="36">
        <f t="shared" si="830"/>
        <v>0</v>
      </c>
      <c r="J2120" s="36">
        <f t="shared" si="830"/>
        <v>2.2222222222222223E-2</v>
      </c>
      <c r="K2120" s="36">
        <f t="shared" si="830"/>
        <v>8.6956521739130432E-2</v>
      </c>
      <c r="L2120" s="36">
        <f t="shared" si="830"/>
        <v>0</v>
      </c>
      <c r="M2120" s="36">
        <f t="shared" si="830"/>
        <v>1.5384615384615385E-2</v>
      </c>
      <c r="N2120" s="36">
        <f t="shared" si="830"/>
        <v>0</v>
      </c>
      <c r="O2120" s="36">
        <f t="shared" ref="O2120:R2120" si="831">IF(O2118+O2119&gt;0, O2119/(O2118+O2119), "-")</f>
        <v>7.1428571428571425E-2</v>
      </c>
      <c r="P2120" s="36">
        <f t="shared" si="831"/>
        <v>0.1</v>
      </c>
      <c r="Q2120" s="36">
        <f t="shared" si="831"/>
        <v>0</v>
      </c>
      <c r="R2120" s="36">
        <f t="shared" si="831"/>
        <v>0</v>
      </c>
      <c r="S2120" s="36" t="str">
        <f t="shared" si="830"/>
        <v>-</v>
      </c>
      <c r="T2120" s="40">
        <f t="shared" si="830"/>
        <v>2.8806584362139918E-2</v>
      </c>
      <c r="V2120" s="101"/>
    </row>
    <row r="2121" spans="1:22" ht="18" customHeight="1">
      <c r="A2121" s="105"/>
      <c r="B2121" s="52" t="s">
        <v>22</v>
      </c>
      <c r="C2121" s="53">
        <v>14</v>
      </c>
      <c r="D2121" s="53">
        <v>1</v>
      </c>
      <c r="E2121" s="53">
        <v>15</v>
      </c>
      <c r="F2121" s="53">
        <v>10</v>
      </c>
      <c r="G2121" s="53">
        <v>10</v>
      </c>
      <c r="H2121" s="53">
        <v>10</v>
      </c>
      <c r="I2121" s="53">
        <v>21</v>
      </c>
      <c r="J2121" s="53">
        <v>31</v>
      </c>
      <c r="K2121" s="53">
        <v>17</v>
      </c>
      <c r="L2121" s="53">
        <v>15</v>
      </c>
      <c r="M2121" s="53">
        <v>75</v>
      </c>
      <c r="N2121" s="53">
        <v>1</v>
      </c>
      <c r="O2121" s="53">
        <v>15</v>
      </c>
      <c r="P2121" s="53">
        <v>14</v>
      </c>
      <c r="Q2121" s="53">
        <v>8</v>
      </c>
      <c r="R2121" s="53">
        <v>2</v>
      </c>
      <c r="S2121" s="53">
        <v>0</v>
      </c>
      <c r="T2121" s="11">
        <f>SUM(C2121:S2121)</f>
        <v>259</v>
      </c>
      <c r="V2121" s="101"/>
    </row>
    <row r="2122" spans="1:22" ht="18" customHeight="1">
      <c r="A2122" s="105"/>
      <c r="B2122" s="52" t="s">
        <v>23</v>
      </c>
      <c r="C2122" s="37">
        <f t="shared" ref="C2122:S2122" si="832">IF(C2121&gt;0,(C2116+C2117)/C2121, "-")</f>
        <v>1.8571428571428572</v>
      </c>
      <c r="D2122" s="37">
        <f t="shared" si="832"/>
        <v>19</v>
      </c>
      <c r="E2122" s="37">
        <f t="shared" si="832"/>
        <v>1.8</v>
      </c>
      <c r="F2122" s="37">
        <f t="shared" si="832"/>
        <v>1.4</v>
      </c>
      <c r="G2122" s="37">
        <f t="shared" si="832"/>
        <v>2</v>
      </c>
      <c r="H2122" s="37">
        <f t="shared" si="832"/>
        <v>1.6</v>
      </c>
      <c r="I2122" s="37">
        <f t="shared" si="832"/>
        <v>1.3333333333333333</v>
      </c>
      <c r="J2122" s="37">
        <f t="shared" si="832"/>
        <v>1.4516129032258065</v>
      </c>
      <c r="K2122" s="37">
        <f t="shared" si="832"/>
        <v>1.3529411764705883</v>
      </c>
      <c r="L2122" s="37">
        <f t="shared" si="832"/>
        <v>1.8666666666666667</v>
      </c>
      <c r="M2122" s="37">
        <f t="shared" si="832"/>
        <v>1.7333333333333334</v>
      </c>
      <c r="N2122" s="37">
        <f t="shared" si="832"/>
        <v>5</v>
      </c>
      <c r="O2122" s="37">
        <f t="shared" si="832"/>
        <v>2.8</v>
      </c>
      <c r="P2122" s="37">
        <f t="shared" si="832"/>
        <v>2.1428571428571428</v>
      </c>
      <c r="Q2122" s="37">
        <f t="shared" si="832"/>
        <v>3.75</v>
      </c>
      <c r="R2122" s="37">
        <f t="shared" si="832"/>
        <v>1.5</v>
      </c>
      <c r="S2122" s="37" t="str">
        <f t="shared" si="832"/>
        <v>-</v>
      </c>
      <c r="T2122" s="44">
        <f>IF(T2121&gt;0,(T2116+T2117)/T2121, "-")</f>
        <v>1.8764478764478765</v>
      </c>
      <c r="V2122" s="101"/>
    </row>
    <row r="2123" spans="1:22" ht="18" customHeight="1">
      <c r="A2123" s="106"/>
      <c r="B2123" s="52" t="s">
        <v>44</v>
      </c>
      <c r="C2123" s="58">
        <v>0.21429999999999999</v>
      </c>
      <c r="D2123" s="58">
        <v>1</v>
      </c>
      <c r="E2123" s="58">
        <v>6.6699999999999995E-2</v>
      </c>
      <c r="F2123" s="58">
        <v>0.3</v>
      </c>
      <c r="G2123" s="58">
        <v>0</v>
      </c>
      <c r="H2123" s="58">
        <v>0.1</v>
      </c>
      <c r="I2123" s="58">
        <v>0.33329999999999999</v>
      </c>
      <c r="J2123" s="58">
        <v>0.1613</v>
      </c>
      <c r="K2123" s="58">
        <v>0</v>
      </c>
      <c r="L2123" s="58">
        <v>6.6699999999999995E-2</v>
      </c>
      <c r="M2123" s="58">
        <v>0.1333</v>
      </c>
      <c r="N2123" s="58">
        <v>1</v>
      </c>
      <c r="O2123" s="58">
        <v>0.26669999999999999</v>
      </c>
      <c r="P2123" s="58">
        <v>0</v>
      </c>
      <c r="Q2123" s="58">
        <v>0</v>
      </c>
      <c r="R2123" s="58">
        <v>0.5</v>
      </c>
      <c r="S2123" s="57" t="s">
        <v>43</v>
      </c>
      <c r="T2123" s="59">
        <v>0.1467</v>
      </c>
      <c r="V2123" s="101"/>
    </row>
    <row r="2124" spans="1:22" ht="18" customHeight="1">
      <c r="A2124" s="104">
        <v>44899</v>
      </c>
      <c r="B2124" s="50" t="s">
        <v>20</v>
      </c>
      <c r="C2124" s="51">
        <v>0</v>
      </c>
      <c r="D2124" s="51">
        <v>2</v>
      </c>
      <c r="E2124" s="51">
        <v>2</v>
      </c>
      <c r="F2124" s="51">
        <v>13</v>
      </c>
      <c r="G2124" s="51">
        <v>1</v>
      </c>
      <c r="H2124" s="51">
        <v>2</v>
      </c>
      <c r="I2124" s="51">
        <v>0</v>
      </c>
      <c r="J2124" s="51">
        <v>3</v>
      </c>
      <c r="K2124" s="51">
        <v>1</v>
      </c>
      <c r="L2124" s="51">
        <v>1</v>
      </c>
      <c r="M2124" s="51">
        <v>5</v>
      </c>
      <c r="N2124" s="51">
        <v>1</v>
      </c>
      <c r="O2124" s="51">
        <v>5</v>
      </c>
      <c r="P2124" s="51">
        <v>2</v>
      </c>
      <c r="Q2124" s="51">
        <v>3</v>
      </c>
      <c r="R2124" s="51">
        <v>0</v>
      </c>
      <c r="S2124" s="51">
        <v>0</v>
      </c>
      <c r="T2124" s="11">
        <f>SUM(C2124:S2124)</f>
        <v>41</v>
      </c>
      <c r="V2124" s="102"/>
    </row>
    <row r="2125" spans="1:22" ht="18" customHeight="1">
      <c r="A2125" s="105"/>
      <c r="B2125" s="52" t="s">
        <v>21</v>
      </c>
      <c r="C2125" s="53">
        <v>31</v>
      </c>
      <c r="D2125" s="53">
        <v>19</v>
      </c>
      <c r="E2125" s="53">
        <v>13</v>
      </c>
      <c r="F2125" s="53">
        <v>12</v>
      </c>
      <c r="G2125" s="53">
        <v>28</v>
      </c>
      <c r="H2125" s="53">
        <v>24</v>
      </c>
      <c r="I2125" s="53">
        <v>29</v>
      </c>
      <c r="J2125" s="53">
        <v>73</v>
      </c>
      <c r="K2125" s="53">
        <v>32</v>
      </c>
      <c r="L2125" s="53">
        <v>25</v>
      </c>
      <c r="M2125" s="53">
        <v>139</v>
      </c>
      <c r="N2125" s="53">
        <v>12</v>
      </c>
      <c r="O2125" s="53">
        <v>36</v>
      </c>
      <c r="P2125" s="53">
        <v>22</v>
      </c>
      <c r="Q2125" s="53">
        <v>24</v>
      </c>
      <c r="R2125" s="53">
        <v>5</v>
      </c>
      <c r="S2125" s="53">
        <v>0</v>
      </c>
      <c r="T2125" s="11">
        <f>SUM(C2125:S2125)</f>
        <v>524</v>
      </c>
      <c r="V2125" s="102"/>
    </row>
    <row r="2126" spans="1:22" ht="18" customHeight="1">
      <c r="A2126" s="105"/>
      <c r="B2126" s="52" t="s">
        <v>24</v>
      </c>
      <c r="C2126" s="53">
        <v>30</v>
      </c>
      <c r="D2126" s="53">
        <v>20</v>
      </c>
      <c r="E2126" s="53">
        <v>14</v>
      </c>
      <c r="F2126" s="53">
        <v>24</v>
      </c>
      <c r="G2126" s="53">
        <v>29</v>
      </c>
      <c r="H2126" s="53">
        <v>26</v>
      </c>
      <c r="I2126" s="53">
        <v>29</v>
      </c>
      <c r="J2126" s="53">
        <v>76</v>
      </c>
      <c r="K2126" s="53">
        <v>32</v>
      </c>
      <c r="L2126" s="53">
        <v>24</v>
      </c>
      <c r="M2126" s="53">
        <v>142</v>
      </c>
      <c r="N2126" s="53">
        <v>13</v>
      </c>
      <c r="O2126" s="53">
        <v>41</v>
      </c>
      <c r="P2126" s="53">
        <v>24</v>
      </c>
      <c r="Q2126" s="53">
        <v>25</v>
      </c>
      <c r="R2126" s="53">
        <v>5</v>
      </c>
      <c r="S2126" s="53">
        <v>0</v>
      </c>
      <c r="T2126" s="11">
        <f>SUM(C2126:S2126)</f>
        <v>554</v>
      </c>
      <c r="V2126" s="102"/>
    </row>
    <row r="2127" spans="1:22" ht="18" customHeight="1">
      <c r="A2127" s="105"/>
      <c r="B2127" s="52" t="s">
        <v>25</v>
      </c>
      <c r="C2127" s="53">
        <v>1</v>
      </c>
      <c r="D2127" s="53">
        <v>1</v>
      </c>
      <c r="E2127" s="53">
        <v>1</v>
      </c>
      <c r="F2127" s="53">
        <v>1</v>
      </c>
      <c r="G2127" s="53">
        <v>0</v>
      </c>
      <c r="H2127" s="53">
        <v>0</v>
      </c>
      <c r="I2127" s="53">
        <v>0</v>
      </c>
      <c r="J2127" s="53">
        <v>0</v>
      </c>
      <c r="K2127" s="53">
        <v>1</v>
      </c>
      <c r="L2127" s="53">
        <v>2</v>
      </c>
      <c r="M2127" s="53">
        <v>2</v>
      </c>
      <c r="N2127" s="53">
        <v>0</v>
      </c>
      <c r="O2127" s="53">
        <v>0</v>
      </c>
      <c r="P2127" s="53">
        <v>0</v>
      </c>
      <c r="Q2127" s="53">
        <v>2</v>
      </c>
      <c r="R2127" s="53">
        <v>0</v>
      </c>
      <c r="S2127" s="53">
        <v>0</v>
      </c>
      <c r="T2127" s="11">
        <f>SUM(C2127:S2127)</f>
        <v>11</v>
      </c>
      <c r="V2127" s="102"/>
    </row>
    <row r="2128" spans="1:22" ht="18" customHeight="1">
      <c r="A2128" s="105"/>
      <c r="B2128" s="52" t="s">
        <v>26</v>
      </c>
      <c r="C2128" s="36">
        <f t="shared" ref="C2128:N2128" si="833">IF(C2126+C2127&gt;0, C2127/(C2126+C2127), "-")</f>
        <v>3.2258064516129031E-2</v>
      </c>
      <c r="D2128" s="36">
        <f t="shared" si="833"/>
        <v>4.7619047619047616E-2</v>
      </c>
      <c r="E2128" s="36">
        <f t="shared" si="833"/>
        <v>6.6666666666666666E-2</v>
      </c>
      <c r="F2128" s="36">
        <f t="shared" si="833"/>
        <v>0.04</v>
      </c>
      <c r="G2128" s="36">
        <f t="shared" si="833"/>
        <v>0</v>
      </c>
      <c r="H2128" s="36">
        <f t="shared" si="833"/>
        <v>0</v>
      </c>
      <c r="I2128" s="36">
        <f t="shared" si="833"/>
        <v>0</v>
      </c>
      <c r="J2128" s="36">
        <f t="shared" si="833"/>
        <v>0</v>
      </c>
      <c r="K2128" s="36">
        <f t="shared" si="833"/>
        <v>3.0303030303030304E-2</v>
      </c>
      <c r="L2128" s="36">
        <f t="shared" si="833"/>
        <v>7.6923076923076927E-2</v>
      </c>
      <c r="M2128" s="36">
        <f t="shared" si="833"/>
        <v>1.3888888888888888E-2</v>
      </c>
      <c r="N2128" s="36">
        <f t="shared" si="833"/>
        <v>0</v>
      </c>
      <c r="O2128" s="36">
        <f t="shared" ref="O2128" si="834">IF(O2126+O2127&gt;0, O2127/(O2126+O2127), "-")</f>
        <v>0</v>
      </c>
      <c r="P2128" s="36">
        <f t="shared" ref="P2128" si="835">IF(P2126+P2127&gt;0, P2127/(P2126+P2127), "-")</f>
        <v>0</v>
      </c>
      <c r="Q2128" s="36">
        <f t="shared" ref="Q2128" si="836">IF(Q2126+Q2127&gt;0, Q2127/(Q2126+Q2127), "-")</f>
        <v>7.407407407407407E-2</v>
      </c>
      <c r="R2128" s="36">
        <f t="shared" ref="R2128" si="837">IF(R2126+R2127&gt;0, R2127/(R2126+R2127), "-")</f>
        <v>0</v>
      </c>
      <c r="S2128" s="36" t="str">
        <f t="shared" ref="S2128:T2128" si="838">IF(S2126+S2127&gt;0, S2127/(S2126+S2127), "-")</f>
        <v>-</v>
      </c>
      <c r="T2128" s="40">
        <f t="shared" si="838"/>
        <v>1.9469026548672566E-2</v>
      </c>
      <c r="V2128" s="102"/>
    </row>
    <row r="2129" spans="1:22" ht="18" customHeight="1">
      <c r="A2129" s="105"/>
      <c r="B2129" s="52" t="s">
        <v>22</v>
      </c>
      <c r="C2129" s="53">
        <v>16</v>
      </c>
      <c r="D2129" s="53">
        <v>1</v>
      </c>
      <c r="E2129" s="53">
        <v>10</v>
      </c>
      <c r="F2129" s="53">
        <v>18</v>
      </c>
      <c r="G2129" s="53">
        <v>19</v>
      </c>
      <c r="H2129" s="53">
        <v>16</v>
      </c>
      <c r="I2129" s="53">
        <v>22</v>
      </c>
      <c r="J2129" s="53">
        <v>54</v>
      </c>
      <c r="K2129" s="53">
        <v>22</v>
      </c>
      <c r="L2129" s="53">
        <v>16</v>
      </c>
      <c r="M2129" s="53">
        <v>99</v>
      </c>
      <c r="N2129" s="53">
        <v>2</v>
      </c>
      <c r="O2129" s="53">
        <v>9</v>
      </c>
      <c r="P2129" s="53">
        <v>10</v>
      </c>
      <c r="Q2129" s="53">
        <v>8</v>
      </c>
      <c r="R2129" s="53">
        <v>3</v>
      </c>
      <c r="S2129" s="53">
        <v>0</v>
      </c>
      <c r="T2129" s="11">
        <f>SUM(C2129:S2129)</f>
        <v>325</v>
      </c>
      <c r="V2129" s="102"/>
    </row>
    <row r="2130" spans="1:22" ht="18" customHeight="1">
      <c r="A2130" s="105"/>
      <c r="B2130" s="52" t="s">
        <v>23</v>
      </c>
      <c r="C2130" s="37">
        <f t="shared" ref="C2130:S2130" si="839">IF(C2129&gt;0,(C2124+C2125)/C2129, "-")</f>
        <v>1.9375</v>
      </c>
      <c r="D2130" s="37">
        <f t="shared" si="839"/>
        <v>21</v>
      </c>
      <c r="E2130" s="37">
        <f t="shared" si="839"/>
        <v>1.5</v>
      </c>
      <c r="F2130" s="37">
        <f t="shared" si="839"/>
        <v>1.3888888888888888</v>
      </c>
      <c r="G2130" s="37">
        <f t="shared" si="839"/>
        <v>1.5263157894736843</v>
      </c>
      <c r="H2130" s="37">
        <f t="shared" si="839"/>
        <v>1.625</v>
      </c>
      <c r="I2130" s="37">
        <f t="shared" si="839"/>
        <v>1.3181818181818181</v>
      </c>
      <c r="J2130" s="37">
        <f t="shared" si="839"/>
        <v>1.4074074074074074</v>
      </c>
      <c r="K2130" s="37">
        <f t="shared" si="839"/>
        <v>1.5</v>
      </c>
      <c r="L2130" s="37">
        <f t="shared" si="839"/>
        <v>1.625</v>
      </c>
      <c r="M2130" s="37">
        <f t="shared" si="839"/>
        <v>1.4545454545454546</v>
      </c>
      <c r="N2130" s="37">
        <f t="shared" si="839"/>
        <v>6.5</v>
      </c>
      <c r="O2130" s="37">
        <f t="shared" si="839"/>
        <v>4.5555555555555554</v>
      </c>
      <c r="P2130" s="37">
        <f t="shared" si="839"/>
        <v>2.4</v>
      </c>
      <c r="Q2130" s="37">
        <f t="shared" si="839"/>
        <v>3.375</v>
      </c>
      <c r="R2130" s="37">
        <f t="shared" si="839"/>
        <v>1.6666666666666667</v>
      </c>
      <c r="S2130" s="37" t="str">
        <f t="shared" si="839"/>
        <v>-</v>
      </c>
      <c r="T2130" s="44">
        <f>IF(T2129&gt;0,(T2124+T2125)/T2129, "-")</f>
        <v>1.7384615384615385</v>
      </c>
      <c r="V2130" s="102"/>
    </row>
    <row r="2131" spans="1:22" ht="18" customHeight="1">
      <c r="A2131" s="106"/>
      <c r="B2131" s="52" t="s">
        <v>44</v>
      </c>
      <c r="C2131" s="58">
        <v>0.25</v>
      </c>
      <c r="D2131" s="58">
        <v>0</v>
      </c>
      <c r="E2131" s="58">
        <v>0.1</v>
      </c>
      <c r="F2131" s="58">
        <v>0.27779999999999999</v>
      </c>
      <c r="G2131" s="58">
        <v>5.2600000000000001E-2</v>
      </c>
      <c r="H2131" s="58">
        <v>0.25</v>
      </c>
      <c r="I2131" s="58">
        <v>0.18179999999999999</v>
      </c>
      <c r="J2131" s="58">
        <v>0.20369999999999999</v>
      </c>
      <c r="K2131" s="58">
        <v>9.0899999999999995E-2</v>
      </c>
      <c r="L2131" s="58">
        <v>6.25E-2</v>
      </c>
      <c r="M2131" s="58">
        <v>0.2525</v>
      </c>
      <c r="N2131" s="58">
        <v>0.5</v>
      </c>
      <c r="O2131" s="58">
        <v>0.22220000000000001</v>
      </c>
      <c r="P2131" s="58">
        <v>0</v>
      </c>
      <c r="Q2131" s="58">
        <v>0</v>
      </c>
      <c r="R2131" s="58">
        <v>0</v>
      </c>
      <c r="S2131" s="57" t="s">
        <v>43</v>
      </c>
      <c r="T2131" s="59">
        <v>0.18770000000000001</v>
      </c>
      <c r="V2131" s="102"/>
    </row>
    <row r="2132" spans="1:22" ht="18" customHeight="1">
      <c r="A2132" s="104">
        <v>44900</v>
      </c>
      <c r="B2132" s="50" t="s">
        <v>20</v>
      </c>
      <c r="C2132" s="51">
        <v>0</v>
      </c>
      <c r="D2132" s="51">
        <v>1</v>
      </c>
      <c r="E2132" s="51">
        <v>3</v>
      </c>
      <c r="F2132" s="51">
        <v>1</v>
      </c>
      <c r="G2132" s="51">
        <v>5</v>
      </c>
      <c r="H2132" s="51">
        <v>0</v>
      </c>
      <c r="I2132" s="51">
        <v>0</v>
      </c>
      <c r="J2132" s="51">
        <v>2</v>
      </c>
      <c r="K2132" s="51">
        <v>4</v>
      </c>
      <c r="L2132" s="51">
        <v>6</v>
      </c>
      <c r="M2132" s="51">
        <v>10</v>
      </c>
      <c r="N2132" s="51">
        <v>0</v>
      </c>
      <c r="O2132" s="51">
        <v>6</v>
      </c>
      <c r="P2132" s="51">
        <v>2</v>
      </c>
      <c r="Q2132" s="51">
        <v>1</v>
      </c>
      <c r="R2132" s="51">
        <v>0</v>
      </c>
      <c r="S2132" s="51">
        <v>0</v>
      </c>
      <c r="T2132" s="11">
        <f>SUM(C2132:S2132)</f>
        <v>41</v>
      </c>
      <c r="V2132" s="103"/>
    </row>
    <row r="2133" spans="1:22" ht="18" customHeight="1">
      <c r="A2133" s="105"/>
      <c r="B2133" s="52" t="s">
        <v>21</v>
      </c>
      <c r="C2133" s="53">
        <v>27</v>
      </c>
      <c r="D2133" s="53">
        <v>20</v>
      </c>
      <c r="E2133" s="53">
        <v>24</v>
      </c>
      <c r="F2133" s="53">
        <v>19</v>
      </c>
      <c r="G2133" s="53">
        <v>34</v>
      </c>
      <c r="H2133" s="53">
        <v>24</v>
      </c>
      <c r="I2133" s="53">
        <v>15</v>
      </c>
      <c r="J2133" s="53">
        <v>56</v>
      </c>
      <c r="K2133" s="53">
        <v>31</v>
      </c>
      <c r="L2133" s="53">
        <v>38</v>
      </c>
      <c r="M2133" s="53">
        <v>128</v>
      </c>
      <c r="N2133" s="53">
        <v>7</v>
      </c>
      <c r="O2133" s="53">
        <v>62</v>
      </c>
      <c r="P2133" s="53">
        <v>25</v>
      </c>
      <c r="Q2133" s="53">
        <v>19</v>
      </c>
      <c r="R2133" s="53">
        <v>7</v>
      </c>
      <c r="S2133" s="53">
        <v>0</v>
      </c>
      <c r="T2133" s="11">
        <f>SUM(C2133:S2133)</f>
        <v>536</v>
      </c>
      <c r="V2133" s="103"/>
    </row>
    <row r="2134" spans="1:22" ht="18" customHeight="1">
      <c r="A2134" s="105"/>
      <c r="B2134" s="52" t="s">
        <v>24</v>
      </c>
      <c r="C2134" s="53">
        <v>27</v>
      </c>
      <c r="D2134" s="53">
        <v>20</v>
      </c>
      <c r="E2134" s="53">
        <v>26</v>
      </c>
      <c r="F2134" s="53">
        <v>20</v>
      </c>
      <c r="G2134" s="53">
        <v>36</v>
      </c>
      <c r="H2134" s="53">
        <v>24</v>
      </c>
      <c r="I2134" s="53">
        <v>15</v>
      </c>
      <c r="J2134" s="53">
        <v>56</v>
      </c>
      <c r="K2134" s="53">
        <v>35</v>
      </c>
      <c r="L2134" s="53">
        <v>43</v>
      </c>
      <c r="M2134" s="53">
        <v>136</v>
      </c>
      <c r="N2134" s="53">
        <v>7</v>
      </c>
      <c r="O2134" s="53">
        <v>67</v>
      </c>
      <c r="P2134" s="53">
        <v>25</v>
      </c>
      <c r="Q2134" s="53">
        <v>19</v>
      </c>
      <c r="R2134" s="53">
        <v>7</v>
      </c>
      <c r="S2134" s="53">
        <v>0</v>
      </c>
      <c r="T2134" s="11">
        <f>SUM(C2134:S2134)</f>
        <v>563</v>
      </c>
      <c r="V2134" s="103"/>
    </row>
    <row r="2135" spans="1:22" ht="18" customHeight="1">
      <c r="A2135" s="105"/>
      <c r="B2135" s="52" t="s">
        <v>25</v>
      </c>
      <c r="C2135" s="53">
        <v>0</v>
      </c>
      <c r="D2135" s="53">
        <v>1</v>
      </c>
      <c r="E2135" s="53">
        <v>1</v>
      </c>
      <c r="F2135" s="53">
        <v>0</v>
      </c>
      <c r="G2135" s="53">
        <v>3</v>
      </c>
      <c r="H2135" s="53">
        <v>0</v>
      </c>
      <c r="I2135" s="53">
        <v>0</v>
      </c>
      <c r="J2135" s="53">
        <v>2</v>
      </c>
      <c r="K2135" s="53">
        <v>0</v>
      </c>
      <c r="L2135" s="53">
        <v>1</v>
      </c>
      <c r="M2135" s="53">
        <v>2</v>
      </c>
      <c r="N2135" s="53">
        <v>0</v>
      </c>
      <c r="O2135" s="53">
        <v>1</v>
      </c>
      <c r="P2135" s="53">
        <v>2</v>
      </c>
      <c r="Q2135" s="53">
        <v>1</v>
      </c>
      <c r="R2135" s="53">
        <v>0</v>
      </c>
      <c r="S2135" s="53">
        <v>0</v>
      </c>
      <c r="T2135" s="11">
        <f>SUM(C2135:S2135)</f>
        <v>14</v>
      </c>
      <c r="V2135" s="103"/>
    </row>
    <row r="2136" spans="1:22" ht="18" customHeight="1">
      <c r="A2136" s="105"/>
      <c r="B2136" s="52" t="s">
        <v>26</v>
      </c>
      <c r="C2136" s="36">
        <f t="shared" ref="C2136:F2136" si="840">IF(C2134+C2135&gt;0, C2135/(C2134+C2135), "-")</f>
        <v>0</v>
      </c>
      <c r="D2136" s="36">
        <f t="shared" si="840"/>
        <v>4.7619047619047616E-2</v>
      </c>
      <c r="E2136" s="36">
        <f t="shared" si="840"/>
        <v>3.7037037037037035E-2</v>
      </c>
      <c r="F2136" s="36">
        <f t="shared" si="840"/>
        <v>0</v>
      </c>
      <c r="G2136" s="36">
        <f t="shared" ref="G2136:T2136" si="841">IF(G2134+G2135&gt;0, G2135/(G2134+G2135), "-")</f>
        <v>7.6923076923076927E-2</v>
      </c>
      <c r="H2136" s="36">
        <f t="shared" si="841"/>
        <v>0</v>
      </c>
      <c r="I2136" s="36">
        <f t="shared" si="841"/>
        <v>0</v>
      </c>
      <c r="J2136" s="36">
        <f t="shared" si="841"/>
        <v>3.4482758620689655E-2</v>
      </c>
      <c r="K2136" s="36">
        <f t="shared" si="841"/>
        <v>0</v>
      </c>
      <c r="L2136" s="36">
        <f t="shared" si="841"/>
        <v>2.2727272727272728E-2</v>
      </c>
      <c r="M2136" s="36">
        <f t="shared" si="841"/>
        <v>1.4492753623188406E-2</v>
      </c>
      <c r="N2136" s="36">
        <f t="shared" si="841"/>
        <v>0</v>
      </c>
      <c r="O2136" s="36">
        <f t="shared" ref="O2136" si="842">IF(O2134+O2135&gt;0, O2135/(O2134+O2135), "-")</f>
        <v>1.4705882352941176E-2</v>
      </c>
      <c r="P2136" s="36">
        <f t="shared" ref="P2136" si="843">IF(P2134+P2135&gt;0, P2135/(P2134+P2135), "-")</f>
        <v>7.407407407407407E-2</v>
      </c>
      <c r="Q2136" s="36">
        <f t="shared" ref="Q2136" si="844">IF(Q2134+Q2135&gt;0, Q2135/(Q2134+Q2135), "-")</f>
        <v>0.05</v>
      </c>
      <c r="R2136" s="36">
        <f t="shared" ref="R2136" si="845">IF(R2134+R2135&gt;0, R2135/(R2134+R2135), "-")</f>
        <v>0</v>
      </c>
      <c r="S2136" s="36" t="str">
        <f t="shared" si="841"/>
        <v>-</v>
      </c>
      <c r="T2136" s="40">
        <f t="shared" si="841"/>
        <v>2.4263431542461005E-2</v>
      </c>
      <c r="V2136" s="103"/>
    </row>
    <row r="2137" spans="1:22" ht="18" customHeight="1">
      <c r="A2137" s="105"/>
      <c r="B2137" s="52" t="s">
        <v>22</v>
      </c>
      <c r="C2137" s="53">
        <v>20</v>
      </c>
      <c r="D2137" s="53">
        <v>1</v>
      </c>
      <c r="E2137" s="53">
        <v>7</v>
      </c>
      <c r="F2137" s="53">
        <v>15</v>
      </c>
      <c r="G2137" s="53">
        <v>29</v>
      </c>
      <c r="H2137" s="53">
        <v>15</v>
      </c>
      <c r="I2137" s="53">
        <v>10</v>
      </c>
      <c r="J2137" s="53">
        <v>30</v>
      </c>
      <c r="K2137" s="53">
        <v>24</v>
      </c>
      <c r="L2137" s="53">
        <v>20</v>
      </c>
      <c r="M2137" s="53">
        <v>75</v>
      </c>
      <c r="N2137" s="53">
        <v>2</v>
      </c>
      <c r="O2137" s="53">
        <v>17</v>
      </c>
      <c r="P2137" s="53">
        <v>8</v>
      </c>
      <c r="Q2137" s="53">
        <v>6</v>
      </c>
      <c r="R2137" s="53">
        <v>4</v>
      </c>
      <c r="S2137" s="53">
        <v>0</v>
      </c>
      <c r="T2137" s="11">
        <f>SUM(C2137:S2137)</f>
        <v>283</v>
      </c>
      <c r="V2137" s="103"/>
    </row>
    <row r="2138" spans="1:22" ht="18" customHeight="1">
      <c r="A2138" s="105"/>
      <c r="B2138" s="52" t="s">
        <v>23</v>
      </c>
      <c r="C2138" s="37">
        <f t="shared" ref="C2138:S2138" si="846">IF(C2137&gt;0,(C2132+C2133)/C2137, "-")</f>
        <v>1.35</v>
      </c>
      <c r="D2138" s="37">
        <f t="shared" si="846"/>
        <v>21</v>
      </c>
      <c r="E2138" s="37">
        <f t="shared" si="846"/>
        <v>3.8571428571428572</v>
      </c>
      <c r="F2138" s="37">
        <f t="shared" si="846"/>
        <v>1.3333333333333333</v>
      </c>
      <c r="G2138" s="37">
        <f t="shared" si="846"/>
        <v>1.3448275862068966</v>
      </c>
      <c r="H2138" s="37">
        <f t="shared" si="846"/>
        <v>1.6</v>
      </c>
      <c r="I2138" s="37">
        <f t="shared" si="846"/>
        <v>1.5</v>
      </c>
      <c r="J2138" s="37">
        <f t="shared" si="846"/>
        <v>1.9333333333333333</v>
      </c>
      <c r="K2138" s="37">
        <f t="shared" si="846"/>
        <v>1.4583333333333333</v>
      </c>
      <c r="L2138" s="37">
        <f t="shared" si="846"/>
        <v>2.2000000000000002</v>
      </c>
      <c r="M2138" s="37">
        <f t="shared" si="846"/>
        <v>1.84</v>
      </c>
      <c r="N2138" s="37">
        <f t="shared" si="846"/>
        <v>3.5</v>
      </c>
      <c r="O2138" s="37">
        <f t="shared" si="846"/>
        <v>4</v>
      </c>
      <c r="P2138" s="37">
        <f t="shared" si="846"/>
        <v>3.375</v>
      </c>
      <c r="Q2138" s="37">
        <f t="shared" si="846"/>
        <v>3.3333333333333335</v>
      </c>
      <c r="R2138" s="37">
        <f t="shared" si="846"/>
        <v>1.75</v>
      </c>
      <c r="S2138" s="37" t="str">
        <f t="shared" si="846"/>
        <v>-</v>
      </c>
      <c r="T2138" s="44">
        <f>IF(T2137&gt;0,(T2132+T2133)/T2137, "-")</f>
        <v>2.0388692579505299</v>
      </c>
      <c r="V2138" s="103"/>
    </row>
    <row r="2139" spans="1:22" ht="18" customHeight="1">
      <c r="A2139" s="106"/>
      <c r="B2139" s="52" t="s">
        <v>44</v>
      </c>
      <c r="C2139" s="58">
        <v>0.25</v>
      </c>
      <c r="D2139" s="58">
        <v>0</v>
      </c>
      <c r="E2139" s="58">
        <v>0</v>
      </c>
      <c r="F2139" s="58">
        <v>0.33329999999999999</v>
      </c>
      <c r="G2139" s="58">
        <v>3.4500000000000003E-2</v>
      </c>
      <c r="H2139" s="58">
        <v>0.1333</v>
      </c>
      <c r="I2139" s="58">
        <v>0.6</v>
      </c>
      <c r="J2139" s="58">
        <v>0.33329999999999999</v>
      </c>
      <c r="K2139" s="58">
        <v>0.25</v>
      </c>
      <c r="L2139" s="58">
        <v>0.05</v>
      </c>
      <c r="M2139" s="58">
        <v>0.1333</v>
      </c>
      <c r="N2139" s="58">
        <v>0</v>
      </c>
      <c r="O2139" s="58">
        <v>0.17649999999999999</v>
      </c>
      <c r="P2139" s="58">
        <v>0</v>
      </c>
      <c r="Q2139" s="58">
        <v>0</v>
      </c>
      <c r="R2139" s="58">
        <v>0.5</v>
      </c>
      <c r="S2139" s="57" t="s">
        <v>43</v>
      </c>
      <c r="T2139" s="59">
        <v>0.1802</v>
      </c>
      <c r="V2139" s="103"/>
    </row>
    <row r="2140" spans="1:22" ht="15" customHeight="1">
      <c r="A2140" s="125" t="s">
        <v>32</v>
      </c>
      <c r="B2140" s="126"/>
      <c r="C2140" s="116" t="s">
        <v>176</v>
      </c>
      <c r="D2140" s="117"/>
      <c r="E2140" s="117"/>
      <c r="F2140" s="117"/>
      <c r="G2140" s="117"/>
      <c r="H2140" s="117"/>
      <c r="I2140" s="117"/>
      <c r="J2140" s="117"/>
      <c r="K2140" s="117"/>
      <c r="L2140" s="117"/>
      <c r="M2140" s="117"/>
      <c r="N2140" s="117"/>
      <c r="O2140" s="117"/>
      <c r="P2140" s="117"/>
      <c r="Q2140" s="117"/>
      <c r="R2140" s="117"/>
      <c r="S2140" s="117"/>
      <c r="T2140" s="118"/>
    </row>
    <row r="2141" spans="1:22">
      <c r="A2141" s="127"/>
      <c r="B2141" s="128"/>
      <c r="C2141" s="119"/>
      <c r="D2141" s="120"/>
      <c r="E2141" s="120"/>
      <c r="F2141" s="120"/>
      <c r="G2141" s="120"/>
      <c r="H2141" s="120"/>
      <c r="I2141" s="120"/>
      <c r="J2141" s="120"/>
      <c r="K2141" s="120"/>
      <c r="L2141" s="120"/>
      <c r="M2141" s="120"/>
      <c r="N2141" s="120"/>
      <c r="O2141" s="120"/>
      <c r="P2141" s="120"/>
      <c r="Q2141" s="120"/>
      <c r="R2141" s="120"/>
      <c r="S2141" s="120"/>
      <c r="T2141" s="121"/>
    </row>
    <row r="2142" spans="1:22">
      <c r="A2142" s="127"/>
      <c r="B2142" s="128"/>
      <c r="C2142" s="119"/>
      <c r="D2142" s="120"/>
      <c r="E2142" s="120"/>
      <c r="F2142" s="120"/>
      <c r="G2142" s="120"/>
      <c r="H2142" s="120"/>
      <c r="I2142" s="120"/>
      <c r="J2142" s="120"/>
      <c r="K2142" s="120"/>
      <c r="L2142" s="120"/>
      <c r="M2142" s="120"/>
      <c r="N2142" s="120"/>
      <c r="O2142" s="120"/>
      <c r="P2142" s="120"/>
      <c r="Q2142" s="120"/>
      <c r="R2142" s="120"/>
      <c r="S2142" s="120"/>
      <c r="T2142" s="121"/>
    </row>
    <row r="2143" spans="1:22">
      <c r="A2143" s="127"/>
      <c r="B2143" s="128"/>
      <c r="C2143" s="119"/>
      <c r="D2143" s="120"/>
      <c r="E2143" s="120"/>
      <c r="F2143" s="120"/>
      <c r="G2143" s="120"/>
      <c r="H2143" s="120"/>
      <c r="I2143" s="120"/>
      <c r="J2143" s="120"/>
      <c r="K2143" s="120"/>
      <c r="L2143" s="120"/>
      <c r="M2143" s="120"/>
      <c r="N2143" s="120"/>
      <c r="O2143" s="120"/>
      <c r="P2143" s="120"/>
      <c r="Q2143" s="120"/>
      <c r="R2143" s="120"/>
      <c r="S2143" s="120"/>
      <c r="T2143" s="121"/>
    </row>
    <row r="2144" spans="1:22">
      <c r="A2144" s="127"/>
      <c r="B2144" s="128"/>
      <c r="C2144" s="119"/>
      <c r="D2144" s="120"/>
      <c r="E2144" s="120"/>
      <c r="F2144" s="120"/>
      <c r="G2144" s="120"/>
      <c r="H2144" s="120"/>
      <c r="I2144" s="120"/>
      <c r="J2144" s="120"/>
      <c r="K2144" s="120"/>
      <c r="L2144" s="120"/>
      <c r="M2144" s="120"/>
      <c r="N2144" s="120"/>
      <c r="O2144" s="120"/>
      <c r="P2144" s="120"/>
      <c r="Q2144" s="120"/>
      <c r="R2144" s="120"/>
      <c r="S2144" s="120"/>
      <c r="T2144" s="121"/>
    </row>
    <row r="2145" spans="1:24">
      <c r="A2145" s="127"/>
      <c r="B2145" s="128"/>
      <c r="C2145" s="122"/>
      <c r="D2145" s="123"/>
      <c r="E2145" s="123"/>
      <c r="F2145" s="123"/>
      <c r="G2145" s="123"/>
      <c r="H2145" s="123"/>
      <c r="I2145" s="123"/>
      <c r="J2145" s="123"/>
      <c r="K2145" s="123"/>
      <c r="L2145" s="123"/>
      <c r="M2145" s="123"/>
      <c r="N2145" s="123"/>
      <c r="O2145" s="123"/>
      <c r="P2145" s="123"/>
      <c r="Q2145" s="123"/>
      <c r="R2145" s="123"/>
      <c r="S2145" s="123"/>
      <c r="T2145" s="124"/>
    </row>
    <row r="2146" spans="1:24">
      <c r="A2146" s="129"/>
      <c r="B2146" s="130"/>
      <c r="C2146" s="131" t="s">
        <v>41</v>
      </c>
      <c r="D2146" s="131"/>
      <c r="E2146" s="131"/>
      <c r="F2146" s="131"/>
      <c r="G2146" s="131"/>
      <c r="H2146" s="131"/>
      <c r="I2146" s="131"/>
      <c r="J2146" s="131"/>
      <c r="K2146" s="131"/>
      <c r="L2146" s="131"/>
      <c r="M2146" s="131"/>
      <c r="N2146" s="131"/>
      <c r="O2146" s="131"/>
      <c r="P2146" s="131"/>
      <c r="Q2146" s="131"/>
      <c r="R2146" s="131"/>
      <c r="S2146" s="131"/>
      <c r="T2146" s="132"/>
    </row>
    <row r="2147" spans="1:24">
      <c r="A2147" s="9"/>
      <c r="B2147" s="8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3"/>
    </row>
    <row r="2148" spans="1:24">
      <c r="A2148" s="9"/>
      <c r="B2148" s="8"/>
      <c r="S2148" s="2"/>
      <c r="T2148" s="3"/>
    </row>
    <row r="2149" spans="1:24">
      <c r="A2149" s="9"/>
      <c r="B2149" s="8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41"/>
      <c r="U2149" s="42"/>
      <c r="V2149" s="49"/>
      <c r="W2149" s="42"/>
      <c r="X2149" s="42"/>
    </row>
    <row r="2150" spans="1:24">
      <c r="A2150" s="9"/>
      <c r="B2150" s="8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41"/>
      <c r="U2150" s="42"/>
      <c r="V2150" s="49"/>
      <c r="W2150" s="43"/>
      <c r="X2150" s="42"/>
    </row>
    <row r="2151" spans="1:24">
      <c r="A2151" s="9"/>
      <c r="B2151" s="8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41"/>
      <c r="U2151" s="42"/>
      <c r="V2151" s="49"/>
      <c r="W2151" s="42"/>
      <c r="X2151" s="42"/>
    </row>
    <row r="2152" spans="1:24">
      <c r="A2152" s="9"/>
      <c r="B2152" s="8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3"/>
    </row>
    <row r="2153" spans="1:24">
      <c r="A2153" s="9"/>
      <c r="B2153" s="8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3"/>
    </row>
    <row r="2154" spans="1:24">
      <c r="A2154" s="9"/>
      <c r="B2154" s="8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3"/>
    </row>
    <row r="2155" spans="1:24">
      <c r="A2155" s="9"/>
      <c r="B2155" s="8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3"/>
      <c r="X2155" s="58"/>
    </row>
  </sheetData>
  <autoFilter ref="A2:B2146" xr:uid="{00000000-0009-0000-0000-000000000000}"/>
  <mergeCells count="290">
    <mergeCell ref="A2124:A2131"/>
    <mergeCell ref="A2116:A2123"/>
    <mergeCell ref="A2100:A2107"/>
    <mergeCell ref="A2084:A2091"/>
    <mergeCell ref="A2052:A2059"/>
    <mergeCell ref="A2036:A2043"/>
    <mergeCell ref="A2020:A2027"/>
    <mergeCell ref="A2004:A2011"/>
    <mergeCell ref="A1988:A1995"/>
    <mergeCell ref="A1972:A1979"/>
    <mergeCell ref="A2108:A2115"/>
    <mergeCell ref="A2092:A2099"/>
    <mergeCell ref="A2076:A2083"/>
    <mergeCell ref="A2060:A2067"/>
    <mergeCell ref="A2068:A2075"/>
    <mergeCell ref="A1908:A1915"/>
    <mergeCell ref="A2044:A2051"/>
    <mergeCell ref="A1892:A1899"/>
    <mergeCell ref="A1980:A1987"/>
    <mergeCell ref="A1996:A2003"/>
    <mergeCell ref="A2012:A2019"/>
    <mergeCell ref="A2028:A2035"/>
    <mergeCell ref="A1740:A1747"/>
    <mergeCell ref="A1748:A1755"/>
    <mergeCell ref="A1756:A1763"/>
    <mergeCell ref="A1876:A1883"/>
    <mergeCell ref="A1884:A1891"/>
    <mergeCell ref="A1900:A1907"/>
    <mergeCell ref="A1916:A1923"/>
    <mergeCell ref="A1932:A1939"/>
    <mergeCell ref="A1964:A1971"/>
    <mergeCell ref="A1956:A1963"/>
    <mergeCell ref="A1948:A1955"/>
    <mergeCell ref="A1924:A1931"/>
    <mergeCell ref="A1940:A1947"/>
    <mergeCell ref="A1660:A1667"/>
    <mergeCell ref="A1668:A1675"/>
    <mergeCell ref="A1676:A1683"/>
    <mergeCell ref="A1684:A1691"/>
    <mergeCell ref="A1692:A1699"/>
    <mergeCell ref="A1700:A1707"/>
    <mergeCell ref="A1716:A1723"/>
    <mergeCell ref="A1724:A1731"/>
    <mergeCell ref="A1732:A1739"/>
    <mergeCell ref="C2140:T2145"/>
    <mergeCell ref="A1836:A1843"/>
    <mergeCell ref="A1852:A1859"/>
    <mergeCell ref="A1772:A1779"/>
    <mergeCell ref="A1804:A1811"/>
    <mergeCell ref="A1612:A1619"/>
    <mergeCell ref="A1620:A1627"/>
    <mergeCell ref="A1628:A1635"/>
    <mergeCell ref="A1820:A1827"/>
    <mergeCell ref="A1636:A1643"/>
    <mergeCell ref="A1764:A1771"/>
    <mergeCell ref="A1788:A1795"/>
    <mergeCell ref="A1860:A1867"/>
    <mergeCell ref="A2140:B2146"/>
    <mergeCell ref="A1796:A1803"/>
    <mergeCell ref="A1780:A1787"/>
    <mergeCell ref="A1708:A1715"/>
    <mergeCell ref="A1868:A1875"/>
    <mergeCell ref="A1828:A1835"/>
    <mergeCell ref="A1844:A1851"/>
    <mergeCell ref="A1812:A1819"/>
    <mergeCell ref="C2146:T2146"/>
    <mergeCell ref="A1644:A1651"/>
    <mergeCell ref="A1652:A1659"/>
    <mergeCell ref="A1412:A1419"/>
    <mergeCell ref="A1420:A1427"/>
    <mergeCell ref="A1428:A1435"/>
    <mergeCell ref="A1436:A1443"/>
    <mergeCell ref="A1444:A1451"/>
    <mergeCell ref="A1452:A1459"/>
    <mergeCell ref="A1460:A1467"/>
    <mergeCell ref="A1404:A1411"/>
    <mergeCell ref="A1388:A1395"/>
    <mergeCell ref="A1220:A1227"/>
    <mergeCell ref="A1212:A1219"/>
    <mergeCell ref="A1204:A1211"/>
    <mergeCell ref="A1228:A1235"/>
    <mergeCell ref="A1468:A1475"/>
    <mergeCell ref="A1588:A1595"/>
    <mergeCell ref="A1564:A1571"/>
    <mergeCell ref="A1572:A1579"/>
    <mergeCell ref="A1604:A1611"/>
    <mergeCell ref="A1500:A1507"/>
    <mergeCell ref="A1532:A1539"/>
    <mergeCell ref="A1492:A1499"/>
    <mergeCell ref="A1508:A1515"/>
    <mergeCell ref="A1484:A1491"/>
    <mergeCell ref="A1516:A1523"/>
    <mergeCell ref="A1548:A1555"/>
    <mergeCell ref="A1556:A1563"/>
    <mergeCell ref="A1540:A1547"/>
    <mergeCell ref="A1524:A1531"/>
    <mergeCell ref="A1596:A1603"/>
    <mergeCell ref="A1580:A1587"/>
    <mergeCell ref="A1476:A1483"/>
    <mergeCell ref="A1396:A1403"/>
    <mergeCell ref="A1380:A1387"/>
    <mergeCell ref="A1100:A1107"/>
    <mergeCell ref="A1068:A1075"/>
    <mergeCell ref="A1076:A1083"/>
    <mergeCell ref="A1052:A1059"/>
    <mergeCell ref="A1124:A1131"/>
    <mergeCell ref="A1300:A1307"/>
    <mergeCell ref="A980:A987"/>
    <mergeCell ref="A1028:A1035"/>
    <mergeCell ref="A1092:A1099"/>
    <mergeCell ref="A1116:A1123"/>
    <mergeCell ref="A1260:A1267"/>
    <mergeCell ref="A1276:A1283"/>
    <mergeCell ref="A1108:A1115"/>
    <mergeCell ref="A1132:A1139"/>
    <mergeCell ref="A1140:A1147"/>
    <mergeCell ref="A1244:A1251"/>
    <mergeCell ref="A1236:A1243"/>
    <mergeCell ref="A1148:A1155"/>
    <mergeCell ref="A1292:A1299"/>
    <mergeCell ref="A1268:A1275"/>
    <mergeCell ref="A1252:A1259"/>
    <mergeCell ref="A1284:A1291"/>
    <mergeCell ref="A1156:A1163"/>
    <mergeCell ref="A1164:A1171"/>
    <mergeCell ref="A1372:A1379"/>
    <mergeCell ref="A1196:A1203"/>
    <mergeCell ref="A1356:A1363"/>
    <mergeCell ref="A1324:A1331"/>
    <mergeCell ref="A1308:A1315"/>
    <mergeCell ref="A1172:A1179"/>
    <mergeCell ref="A1180:A1187"/>
    <mergeCell ref="A1188:A1195"/>
    <mergeCell ref="A233:A239"/>
    <mergeCell ref="A492:A499"/>
    <mergeCell ref="A1084:A1091"/>
    <mergeCell ref="A1060:A1067"/>
    <mergeCell ref="A1044:A1051"/>
    <mergeCell ref="A1020:A1027"/>
    <mergeCell ref="A1004:A1011"/>
    <mergeCell ref="A1036:A1043"/>
    <mergeCell ref="A1012:A1019"/>
    <mergeCell ref="A996:A1003"/>
    <mergeCell ref="A988:A995"/>
    <mergeCell ref="A956:A963"/>
    <mergeCell ref="A900:A907"/>
    <mergeCell ref="A644:A651"/>
    <mergeCell ref="A268:A274"/>
    <mergeCell ref="A324:A330"/>
    <mergeCell ref="A36:A39"/>
    <mergeCell ref="A44:A47"/>
    <mergeCell ref="A338:A344"/>
    <mergeCell ref="A205:A211"/>
    <mergeCell ref="A289:A295"/>
    <mergeCell ref="A303:A309"/>
    <mergeCell ref="A366:A372"/>
    <mergeCell ref="A524:A531"/>
    <mergeCell ref="A114:A120"/>
    <mergeCell ref="A86:A92"/>
    <mergeCell ref="A484:A491"/>
    <mergeCell ref="A516:A523"/>
    <mergeCell ref="A310:A316"/>
    <mergeCell ref="A460:A467"/>
    <mergeCell ref="A198:A204"/>
    <mergeCell ref="A436:A443"/>
    <mergeCell ref="A429:A435"/>
    <mergeCell ref="A331:A337"/>
    <mergeCell ref="A261:A267"/>
    <mergeCell ref="A254:A260"/>
    <mergeCell ref="A380:A386"/>
    <mergeCell ref="A422:A428"/>
    <mergeCell ref="A408:A414"/>
    <mergeCell ref="A415:A421"/>
    <mergeCell ref="A4:A11"/>
    <mergeCell ref="A556:A563"/>
    <mergeCell ref="A564:A571"/>
    <mergeCell ref="A588:A595"/>
    <mergeCell ref="A580:A587"/>
    <mergeCell ref="A12:A13"/>
    <mergeCell ref="A628:A635"/>
    <mergeCell ref="A394:A400"/>
    <mergeCell ref="A452:A459"/>
    <mergeCell ref="A296:A302"/>
    <mergeCell ref="A468:A475"/>
    <mergeCell ref="A14:A15"/>
    <mergeCell ref="A476:A483"/>
    <mergeCell ref="A352:A358"/>
    <mergeCell ref="A345:A351"/>
    <mergeCell ref="A387:A393"/>
    <mergeCell ref="A100:A106"/>
    <mergeCell ref="A177:A183"/>
    <mergeCell ref="A401:A407"/>
    <mergeCell ref="A93:A99"/>
    <mergeCell ref="A68:A71"/>
    <mergeCell ref="A79:A85"/>
    <mergeCell ref="A275:A281"/>
    <mergeCell ref="A32:A35"/>
    <mergeCell ref="A24:A25"/>
    <mergeCell ref="A16:A17"/>
    <mergeCell ref="A212:A218"/>
    <mergeCell ref="A240:A246"/>
    <mergeCell ref="A226:A232"/>
    <mergeCell ref="A18:A19"/>
    <mergeCell ref="A28:A29"/>
    <mergeCell ref="A22:A23"/>
    <mergeCell ref="A163:A169"/>
    <mergeCell ref="A52:A55"/>
    <mergeCell ref="A56:A59"/>
    <mergeCell ref="A156:A162"/>
    <mergeCell ref="A170:A176"/>
    <mergeCell ref="A107:A113"/>
    <mergeCell ref="A128:A134"/>
    <mergeCell ref="A48:A51"/>
    <mergeCell ref="A40:A43"/>
    <mergeCell ref="A64:A67"/>
    <mergeCell ref="A121:A127"/>
    <mergeCell ref="A60:A63"/>
    <mergeCell ref="A219:A225"/>
    <mergeCell ref="A135:A141"/>
    <mergeCell ref="A191:A197"/>
    <mergeCell ref="A26:A27"/>
    <mergeCell ref="A20:A21"/>
    <mergeCell ref="A1364:A1371"/>
    <mergeCell ref="A1332:A1339"/>
    <mergeCell ref="A1340:A1347"/>
    <mergeCell ref="A1348:A1355"/>
    <mergeCell ref="A1316:A1323"/>
    <mergeCell ref="A508:A515"/>
    <mergeCell ref="A149:A155"/>
    <mergeCell ref="A30:A31"/>
    <mergeCell ref="A72:A78"/>
    <mergeCell ref="A184:A190"/>
    <mergeCell ref="A142:A148"/>
    <mergeCell ref="A820:A827"/>
    <mergeCell ref="A804:A811"/>
    <mergeCell ref="A788:A795"/>
    <mergeCell ref="A724:A731"/>
    <mergeCell ref="A708:A715"/>
    <mergeCell ref="A282:A288"/>
    <mergeCell ref="A373:A379"/>
    <mergeCell ref="A359:A365"/>
    <mergeCell ref="A604:A611"/>
    <mergeCell ref="A317:A323"/>
    <mergeCell ref="A924:A931"/>
    <mergeCell ref="A940:A947"/>
    <mergeCell ref="A247:A253"/>
    <mergeCell ref="A684:A691"/>
    <mergeCell ref="A860:A867"/>
    <mergeCell ref="A844:A851"/>
    <mergeCell ref="A852:A859"/>
    <mergeCell ref="A828:A835"/>
    <mergeCell ref="A836:A843"/>
    <mergeCell ref="A668:A675"/>
    <mergeCell ref="A636:A643"/>
    <mergeCell ref="A652:A659"/>
    <mergeCell ref="A660:A667"/>
    <mergeCell ref="A500:A507"/>
    <mergeCell ref="A620:A627"/>
    <mergeCell ref="A444:A451"/>
    <mergeCell ref="A612:A619"/>
    <mergeCell ref="A596:A603"/>
    <mergeCell ref="A572:A579"/>
    <mergeCell ref="A676:A683"/>
    <mergeCell ref="A548:A555"/>
    <mergeCell ref="A540:A547"/>
    <mergeCell ref="A532:A539"/>
    <mergeCell ref="A2132:A2139"/>
    <mergeCell ref="A1:T1"/>
    <mergeCell ref="A892:A899"/>
    <mergeCell ref="A972:A979"/>
    <mergeCell ref="A692:A699"/>
    <mergeCell ref="A812:A819"/>
    <mergeCell ref="A780:A787"/>
    <mergeCell ref="A764:A771"/>
    <mergeCell ref="A756:A763"/>
    <mergeCell ref="A732:A739"/>
    <mergeCell ref="A716:A723"/>
    <mergeCell ref="A700:A707"/>
    <mergeCell ref="A772:A779"/>
    <mergeCell ref="A748:A755"/>
    <mergeCell ref="A740:A747"/>
    <mergeCell ref="A796:A803"/>
    <mergeCell ref="A876:A883"/>
    <mergeCell ref="A868:A875"/>
    <mergeCell ref="A884:A891"/>
    <mergeCell ref="A908:A915"/>
    <mergeCell ref="A964:A971"/>
    <mergeCell ref="A916:A923"/>
    <mergeCell ref="A932:A939"/>
    <mergeCell ref="A948:A955"/>
  </mergeCells>
  <phoneticPr fontId="6" type="noConversion"/>
  <conditionalFormatting sqref="C13:S13 C15:S15 C17:S17 C19:S19 C21:S21 C23:S23 C25:S25 C27:S27 C29:S29 C31:S31 C33:S33 C37:S37 C41:S41 C45:S45 C49:S49 C53:S53 C57:S57 C61:S61 C65:S65 C69:S69 C73:S73 C80:S80 C87:S87 C94:S94 C101:S101 C108:S108 C115:S115 C122:S122 C129:S129 C136:S136 C143:S143 C150:S150 C157:S157 C164:S164 C171:S171 C178:S178 C185:S185 C192:S192 C199:S199 C206:S206 C213:S213 C220:S220 C227:S227 C234:S234 C241:S241 C248:S248">
    <cfRule type="cellIs" dxfId="2025" priority="2300" operator="greaterThanOrEqual">
      <formula>1000</formula>
    </cfRule>
  </conditionalFormatting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2024" priority="2297" operator="greaterThanOrEqual">
      <formula>100</formula>
    </cfRule>
  </conditionalFormatting>
  <conditionalFormatting sqref="C76:S76 C83:S83 C90:S90 C97:S97 C104:S104 C111:S111 C118:S118 C125:S125 C132:S132 C139:S139 C146:S146 C153:S153 C160:S160 C167:S167 C174:S174 C181:S181 C188:S188 C195:S195 C202:S202 C209:S209 C216:S216 C223:S223 C230:S230 C237:S237 C244:S244 C251:S251">
    <cfRule type="cellIs" dxfId="2023" priority="2296" operator="greaterThanOrEqual">
      <formula>0.2</formula>
    </cfRule>
  </conditionalFormatting>
  <conditionalFormatting sqref="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 C253:S253">
    <cfRule type="cellIs" dxfId="2022" priority="2301" operator="greaterThanOrEqual">
      <formula>4</formula>
    </cfRule>
  </conditionalFormatting>
  <conditionalFormatting sqref="C255:S255">
    <cfRule type="cellIs" dxfId="2021" priority="2293" operator="greaterThanOrEqual">
      <formula>1000</formula>
    </cfRule>
  </conditionalFormatting>
  <conditionalFormatting sqref="C254:S254">
    <cfRule type="cellIs" dxfId="2020" priority="2292" operator="greaterThanOrEqual">
      <formula>100</formula>
    </cfRule>
  </conditionalFormatting>
  <conditionalFormatting sqref="C258:S258">
    <cfRule type="cellIs" dxfId="2019" priority="2291" operator="greaterThanOrEqual">
      <formula>0.2</formula>
    </cfRule>
  </conditionalFormatting>
  <conditionalFormatting sqref="C260:S260">
    <cfRule type="cellIs" dxfId="2018" priority="2294" operator="greaterThanOrEqual">
      <formula>4</formula>
    </cfRule>
  </conditionalFormatting>
  <conditionalFormatting sqref="C248:R248">
    <cfRule type="cellIs" dxfId="2017" priority="2290" operator="greaterThanOrEqual">
      <formula>1000</formula>
    </cfRule>
  </conditionalFormatting>
  <conditionalFormatting sqref="C262:S262">
    <cfRule type="cellIs" dxfId="2016" priority="2285" operator="greaterThanOrEqual">
      <formula>1000</formula>
    </cfRule>
  </conditionalFormatting>
  <conditionalFormatting sqref="C261:S261">
    <cfRule type="cellIs" dxfId="2015" priority="2284" operator="greaterThanOrEqual">
      <formula>100</formula>
    </cfRule>
  </conditionalFormatting>
  <conditionalFormatting sqref="C265:S265">
    <cfRule type="cellIs" dxfId="2014" priority="2283" operator="greaterThanOrEqual">
      <formula>0.2</formula>
    </cfRule>
  </conditionalFormatting>
  <conditionalFormatting sqref="C267:S267">
    <cfRule type="cellIs" dxfId="2013" priority="2286" operator="greaterThanOrEqual">
      <formula>4</formula>
    </cfRule>
  </conditionalFormatting>
  <conditionalFormatting sqref="C269:S269">
    <cfRule type="cellIs" dxfId="2012" priority="2281" operator="greaterThanOrEqual">
      <formula>1000</formula>
    </cfRule>
  </conditionalFormatting>
  <conditionalFormatting sqref="C268:S268">
    <cfRule type="cellIs" dxfId="2011" priority="2280" operator="greaterThanOrEqual">
      <formula>100</formula>
    </cfRule>
  </conditionalFormatting>
  <conditionalFormatting sqref="C272:S272">
    <cfRule type="cellIs" dxfId="2010" priority="2279" operator="greaterThanOrEqual">
      <formula>0.2</formula>
    </cfRule>
  </conditionalFormatting>
  <conditionalFormatting sqref="C274:S274">
    <cfRule type="cellIs" dxfId="2009" priority="2282" operator="greaterThanOrEqual">
      <formula>4</formula>
    </cfRule>
  </conditionalFormatting>
  <conditionalFormatting sqref="C276:S276">
    <cfRule type="cellIs" dxfId="2008" priority="2277" operator="greaterThanOrEqual">
      <formula>1000</formula>
    </cfRule>
  </conditionalFormatting>
  <conditionalFormatting sqref="C275:S275">
    <cfRule type="cellIs" dxfId="2007" priority="2276" operator="greaterThanOrEqual">
      <formula>100</formula>
    </cfRule>
  </conditionalFormatting>
  <conditionalFormatting sqref="C279:S279">
    <cfRule type="cellIs" dxfId="2006" priority="2275" operator="greaterThanOrEqual">
      <formula>$T$279*1.2</formula>
    </cfRule>
  </conditionalFormatting>
  <conditionalFormatting sqref="C281:S281">
    <cfRule type="cellIs" dxfId="2005" priority="2278" operator="greaterThanOrEqual">
      <formula>4</formula>
    </cfRule>
  </conditionalFormatting>
  <conditionalFormatting sqref="C283:S283">
    <cfRule type="cellIs" dxfId="2004" priority="2273" operator="greaterThanOrEqual">
      <formula>1000</formula>
    </cfRule>
  </conditionalFormatting>
  <conditionalFormatting sqref="C282:S282">
    <cfRule type="cellIs" dxfId="2003" priority="2272" operator="greaterThanOrEqual">
      <formula>100</formula>
    </cfRule>
  </conditionalFormatting>
  <conditionalFormatting sqref="C286:S286">
    <cfRule type="cellIs" dxfId="2002" priority="2271" operator="greaterThanOrEqual">
      <formula>$T$279*1.2</formula>
    </cfRule>
  </conditionalFormatting>
  <conditionalFormatting sqref="C288:S288">
    <cfRule type="cellIs" dxfId="2001" priority="2274" operator="greaterThanOrEqual">
      <formula>4</formula>
    </cfRule>
  </conditionalFormatting>
  <conditionalFormatting sqref="C290:S290">
    <cfRule type="cellIs" dxfId="2000" priority="2269" operator="greaterThanOrEqual">
      <formula>1000</formula>
    </cfRule>
  </conditionalFormatting>
  <conditionalFormatting sqref="C289:S289">
    <cfRule type="cellIs" dxfId="1999" priority="2268" operator="greaterThanOrEqual">
      <formula>100</formula>
    </cfRule>
  </conditionalFormatting>
  <conditionalFormatting sqref="C293:S293">
    <cfRule type="cellIs" dxfId="1998" priority="2267" operator="greaterThanOrEqual">
      <formula>$T$279*1.2</formula>
    </cfRule>
  </conditionalFormatting>
  <conditionalFormatting sqref="C295:S295">
    <cfRule type="cellIs" dxfId="1997" priority="2270" operator="greaterThanOrEqual">
      <formula>4</formula>
    </cfRule>
  </conditionalFormatting>
  <conditionalFormatting sqref="C297:S297">
    <cfRule type="cellIs" dxfId="1996" priority="2265" operator="greaterThanOrEqual">
      <formula>1000</formula>
    </cfRule>
  </conditionalFormatting>
  <conditionalFormatting sqref="C296:S296">
    <cfRule type="cellIs" dxfId="1995" priority="2264" operator="greaterThanOrEqual">
      <formula>100</formula>
    </cfRule>
  </conditionalFormatting>
  <conditionalFormatting sqref="C300:R300">
    <cfRule type="cellIs" dxfId="1994" priority="2263" operator="greaterThanOrEqual">
      <formula>$T$279*1.2</formula>
    </cfRule>
  </conditionalFormatting>
  <conditionalFormatting sqref="C302:R302">
    <cfRule type="cellIs" dxfId="1993" priority="2266" operator="greaterThanOrEqual">
      <formula>4</formula>
    </cfRule>
  </conditionalFormatting>
  <conditionalFormatting sqref="C304:R304">
    <cfRule type="cellIs" dxfId="1992" priority="2261" operator="greaterThanOrEqual">
      <formula>1000</formula>
    </cfRule>
  </conditionalFormatting>
  <conditionalFormatting sqref="C303:R303">
    <cfRule type="cellIs" dxfId="1991" priority="2260" operator="greaterThanOrEqual">
      <formula>100</formula>
    </cfRule>
  </conditionalFormatting>
  <conditionalFormatting sqref="C307:R307">
    <cfRule type="cellIs" dxfId="1990" priority="2259" operator="greaterThanOrEqual">
      <formula>$T$279*1.2</formula>
    </cfRule>
  </conditionalFormatting>
  <conditionalFormatting sqref="C309:R309">
    <cfRule type="cellIs" dxfId="1989" priority="2262" operator="greaterThanOrEqual">
      <formula>4</formula>
    </cfRule>
  </conditionalFormatting>
  <conditionalFormatting sqref="C311:R311">
    <cfRule type="cellIs" dxfId="1988" priority="2257" operator="greaterThanOrEqual">
      <formula>1000</formula>
    </cfRule>
  </conditionalFormatting>
  <conditionalFormatting sqref="C310:R310">
    <cfRule type="cellIs" dxfId="1987" priority="2256" operator="greaterThanOrEqual">
      <formula>100</formula>
    </cfRule>
  </conditionalFormatting>
  <conditionalFormatting sqref="C314:R314">
    <cfRule type="cellIs" dxfId="1986" priority="2255" operator="greaterThanOrEqual">
      <formula>$T$279*1.2</formula>
    </cfRule>
  </conditionalFormatting>
  <conditionalFormatting sqref="C316:R316">
    <cfRule type="cellIs" dxfId="1985" priority="2258" operator="greaterThanOrEqual">
      <formula>4</formula>
    </cfRule>
  </conditionalFormatting>
  <conditionalFormatting sqref="C318:R318">
    <cfRule type="cellIs" dxfId="1984" priority="2253" operator="greaterThanOrEqual">
      <formula>1000</formula>
    </cfRule>
  </conditionalFormatting>
  <conditionalFormatting sqref="C317:R317">
    <cfRule type="cellIs" dxfId="1983" priority="2252" operator="greaterThanOrEqual">
      <formula>100</formula>
    </cfRule>
  </conditionalFormatting>
  <conditionalFormatting sqref="C321:R321">
    <cfRule type="cellIs" dxfId="1982" priority="2251" operator="greaterThanOrEqual">
      <formula>$T$279*1.2</formula>
    </cfRule>
  </conditionalFormatting>
  <conditionalFormatting sqref="C323:R323">
    <cfRule type="cellIs" dxfId="1981" priority="2254" operator="greaterThanOrEqual">
      <formula>4</formula>
    </cfRule>
  </conditionalFormatting>
  <conditionalFormatting sqref="C325:R325">
    <cfRule type="cellIs" dxfId="1980" priority="2249" operator="greaterThanOrEqual">
      <formula>1000</formula>
    </cfRule>
  </conditionalFormatting>
  <conditionalFormatting sqref="C324:R324">
    <cfRule type="cellIs" dxfId="1979" priority="2248" operator="greaterThanOrEqual">
      <formula>100</formula>
    </cfRule>
  </conditionalFormatting>
  <conditionalFormatting sqref="C328:R328">
    <cfRule type="cellIs" dxfId="1978" priority="2247" operator="greaterThanOrEqual">
      <formula>$T$279*1.2</formula>
    </cfRule>
  </conditionalFormatting>
  <conditionalFormatting sqref="C330:R330">
    <cfRule type="cellIs" dxfId="1977" priority="2250" operator="greaterThanOrEqual">
      <formula>4</formula>
    </cfRule>
  </conditionalFormatting>
  <conditionalFormatting sqref="C332:R332">
    <cfRule type="cellIs" dxfId="1976" priority="2245" operator="greaterThanOrEqual">
      <formula>1000</formula>
    </cfRule>
  </conditionalFormatting>
  <conditionalFormatting sqref="C331:R331">
    <cfRule type="cellIs" dxfId="1975" priority="2244" operator="greaterThanOrEqual">
      <formula>100</formula>
    </cfRule>
  </conditionalFormatting>
  <conditionalFormatting sqref="C335:R335">
    <cfRule type="cellIs" dxfId="1974" priority="2243" operator="greaterThanOrEqual">
      <formula>$T$279*1.2</formula>
    </cfRule>
  </conditionalFormatting>
  <conditionalFormatting sqref="C337:R337">
    <cfRule type="cellIs" dxfId="1973" priority="2246" operator="greaterThanOrEqual">
      <formula>4</formula>
    </cfRule>
  </conditionalFormatting>
  <conditionalFormatting sqref="C339:R339">
    <cfRule type="cellIs" dxfId="1972" priority="2241" operator="greaterThanOrEqual">
      <formula>1000</formula>
    </cfRule>
  </conditionalFormatting>
  <conditionalFormatting sqref="C338:R338">
    <cfRule type="cellIs" dxfId="1971" priority="2240" operator="greaterThanOrEqual">
      <formula>100</formula>
    </cfRule>
  </conditionalFormatting>
  <conditionalFormatting sqref="C342:R342">
    <cfRule type="cellIs" dxfId="1970" priority="2239" operator="greaterThanOrEqual">
      <formula>$T$279*1.2</formula>
    </cfRule>
  </conditionalFormatting>
  <conditionalFormatting sqref="C344:R344">
    <cfRule type="cellIs" dxfId="1969" priority="2242" operator="greaterThanOrEqual">
      <formula>4</formula>
    </cfRule>
  </conditionalFormatting>
  <conditionalFormatting sqref="C346:R346">
    <cfRule type="cellIs" dxfId="1968" priority="2237" operator="greaterThanOrEqual">
      <formula>1000</formula>
    </cfRule>
  </conditionalFormatting>
  <conditionalFormatting sqref="C345:R345">
    <cfRule type="cellIs" dxfId="1967" priority="2236" operator="greaterThanOrEqual">
      <formula>100</formula>
    </cfRule>
  </conditionalFormatting>
  <conditionalFormatting sqref="C349:R349">
    <cfRule type="cellIs" dxfId="1966" priority="2235" operator="greaterThanOrEqual">
      <formula>$T$279*1.2</formula>
    </cfRule>
  </conditionalFormatting>
  <conditionalFormatting sqref="C351:R351">
    <cfRule type="cellIs" dxfId="1965" priority="2238" operator="greaterThanOrEqual">
      <formula>4</formula>
    </cfRule>
  </conditionalFormatting>
  <conditionalFormatting sqref="C353:R353">
    <cfRule type="cellIs" dxfId="1964" priority="2233" operator="greaterThanOrEqual">
      <formula>1000</formula>
    </cfRule>
  </conditionalFormatting>
  <conditionalFormatting sqref="C352:R352">
    <cfRule type="cellIs" dxfId="1963" priority="2232" operator="greaterThanOrEqual">
      <formula>100</formula>
    </cfRule>
  </conditionalFormatting>
  <conditionalFormatting sqref="C356:R356">
    <cfRule type="cellIs" dxfId="1962" priority="2231" operator="greaterThanOrEqual">
      <formula>$T$279*1.2</formula>
    </cfRule>
  </conditionalFormatting>
  <conditionalFormatting sqref="C358:R358">
    <cfRule type="cellIs" dxfId="1961" priority="2234" operator="greaterThanOrEqual">
      <formula>4</formula>
    </cfRule>
  </conditionalFormatting>
  <conditionalFormatting sqref="C360:R360">
    <cfRule type="cellIs" dxfId="1960" priority="2229" operator="greaterThanOrEqual">
      <formula>1000</formula>
    </cfRule>
  </conditionalFormatting>
  <conditionalFormatting sqref="C359:R359">
    <cfRule type="cellIs" dxfId="1959" priority="2228" operator="greaterThanOrEqual">
      <formula>100</formula>
    </cfRule>
  </conditionalFormatting>
  <conditionalFormatting sqref="C363:R363">
    <cfRule type="cellIs" dxfId="1958" priority="2227" operator="greaterThanOrEqual">
      <formula>$T$279*1.2</formula>
    </cfRule>
  </conditionalFormatting>
  <conditionalFormatting sqref="C365:R365">
    <cfRule type="cellIs" dxfId="1957" priority="2230" operator="greaterThanOrEqual">
      <formula>4</formula>
    </cfRule>
  </conditionalFormatting>
  <conditionalFormatting sqref="C367:R367">
    <cfRule type="cellIs" dxfId="1956" priority="2223" operator="greaterThanOrEqual">
      <formula>1000</formula>
    </cfRule>
  </conditionalFormatting>
  <conditionalFormatting sqref="C366:R366">
    <cfRule type="cellIs" dxfId="1955" priority="2222" operator="greaterThanOrEqual">
      <formula>100</formula>
    </cfRule>
  </conditionalFormatting>
  <conditionalFormatting sqref="C370:R370">
    <cfRule type="cellIs" dxfId="1954" priority="2221" operator="greaterThanOrEqual">
      <formula>$T$279*1.2</formula>
    </cfRule>
  </conditionalFormatting>
  <conditionalFormatting sqref="C372:R372">
    <cfRule type="cellIs" dxfId="1953" priority="2224" operator="greaterThanOrEqual">
      <formula>4</formula>
    </cfRule>
  </conditionalFormatting>
  <conditionalFormatting sqref="C374:R374">
    <cfRule type="cellIs" dxfId="1952" priority="2217" operator="greaterThanOrEqual">
      <formula>1000</formula>
    </cfRule>
  </conditionalFormatting>
  <conditionalFormatting sqref="C373:R373">
    <cfRule type="cellIs" dxfId="1951" priority="2216" operator="greaterThanOrEqual">
      <formula>100</formula>
    </cfRule>
  </conditionalFormatting>
  <conditionalFormatting sqref="C377:S377">
    <cfRule type="cellIs" dxfId="1950" priority="2215" operator="greaterThanOrEqual">
      <formula>$T$279*1.2</formula>
    </cfRule>
  </conditionalFormatting>
  <conditionalFormatting sqref="T10 C10:R10">
    <cfRule type="cellIs" dxfId="1949" priority="2211" operator="greaterThan">
      <formula>0</formula>
    </cfRule>
  </conditionalFormatting>
  <conditionalFormatting sqref="C381:R381">
    <cfRule type="cellIs" dxfId="1948" priority="2207" operator="greaterThanOrEqual">
      <formula>1000</formula>
    </cfRule>
  </conditionalFormatting>
  <conditionalFormatting sqref="C380:R380">
    <cfRule type="cellIs" dxfId="1947" priority="2206" operator="greaterThanOrEqual">
      <formula>100</formula>
    </cfRule>
  </conditionalFormatting>
  <conditionalFormatting sqref="C384:S384">
    <cfRule type="cellIs" dxfId="1946" priority="2205" operator="greaterThanOrEqual">
      <formula>$T$279*1.2</formula>
    </cfRule>
  </conditionalFormatting>
  <conditionalFormatting sqref="C388:R388">
    <cfRule type="cellIs" dxfId="1945" priority="2203" operator="greaterThanOrEqual">
      <formula>1000</formula>
    </cfRule>
  </conditionalFormatting>
  <conditionalFormatting sqref="C387:R387">
    <cfRule type="cellIs" dxfId="1944" priority="2202" operator="greaterThanOrEqual">
      <formula>100</formula>
    </cfRule>
  </conditionalFormatting>
  <conditionalFormatting sqref="C391:S391">
    <cfRule type="cellIs" dxfId="1943" priority="2201" operator="greaterThanOrEqual">
      <formula>$T$279*1.2</formula>
    </cfRule>
  </conditionalFormatting>
  <conditionalFormatting sqref="C395:R395">
    <cfRule type="cellIs" dxfId="1942" priority="2200" operator="greaterThanOrEqual">
      <formula>1000</formula>
    </cfRule>
  </conditionalFormatting>
  <conditionalFormatting sqref="C394:R394">
    <cfRule type="cellIs" dxfId="1941" priority="2199" operator="greaterThanOrEqual">
      <formula>100</formula>
    </cfRule>
  </conditionalFormatting>
  <conditionalFormatting sqref="C398:S398">
    <cfRule type="cellIs" dxfId="1940" priority="2198" operator="greaterThanOrEqual">
      <formula>$T$279*1.2</formula>
    </cfRule>
  </conditionalFormatting>
  <conditionalFormatting sqref="C402:R402">
    <cfRule type="cellIs" dxfId="1939" priority="2197" operator="greaterThanOrEqual">
      <formula>1000</formula>
    </cfRule>
  </conditionalFormatting>
  <conditionalFormatting sqref="C401:R401">
    <cfRule type="cellIs" dxfId="1938" priority="2196" operator="greaterThanOrEqual">
      <formula>100</formula>
    </cfRule>
  </conditionalFormatting>
  <conditionalFormatting sqref="C405:S405">
    <cfRule type="cellIs" dxfId="1937" priority="2195" operator="greaterThanOrEqual">
      <formula>$T$279*1.2</formula>
    </cfRule>
  </conditionalFormatting>
  <conditionalFormatting sqref="C409:R409">
    <cfRule type="cellIs" dxfId="1936" priority="2194" operator="greaterThanOrEqual">
      <formula>1000</formula>
    </cfRule>
  </conditionalFormatting>
  <conditionalFormatting sqref="C408:R408">
    <cfRule type="cellIs" dxfId="1935" priority="2193" operator="greaterThanOrEqual">
      <formula>100</formula>
    </cfRule>
  </conditionalFormatting>
  <conditionalFormatting sqref="C412:S412">
    <cfRule type="cellIs" dxfId="1934" priority="2192" operator="greaterThanOrEqual">
      <formula>$T$279*1.2</formula>
    </cfRule>
  </conditionalFormatting>
  <conditionalFormatting sqref="C416:R416">
    <cfRule type="cellIs" dxfId="1933" priority="2191" operator="greaterThanOrEqual">
      <formula>1000</formula>
    </cfRule>
  </conditionalFormatting>
  <conditionalFormatting sqref="C415:R415">
    <cfRule type="cellIs" dxfId="1932" priority="2190" operator="greaterThanOrEqual">
      <formula>100</formula>
    </cfRule>
  </conditionalFormatting>
  <conditionalFormatting sqref="C419:S419">
    <cfRule type="cellIs" dxfId="1931" priority="2189" operator="greaterThanOrEqual">
      <formula>$T$279*1.2</formula>
    </cfRule>
  </conditionalFormatting>
  <conditionalFormatting sqref="C423:R423">
    <cfRule type="cellIs" dxfId="1930" priority="2188" operator="greaterThanOrEqual">
      <formula>1000</formula>
    </cfRule>
  </conditionalFormatting>
  <conditionalFormatting sqref="C422:R422">
    <cfRule type="cellIs" dxfId="1929" priority="2187" operator="greaterThanOrEqual">
      <formula>100</formula>
    </cfRule>
  </conditionalFormatting>
  <conditionalFormatting sqref="C426:S426">
    <cfRule type="cellIs" dxfId="1928" priority="2186" operator="greaterThanOrEqual">
      <formula>$T$279*1.2</formula>
    </cfRule>
  </conditionalFormatting>
  <conditionalFormatting sqref="C430:R430">
    <cfRule type="cellIs" dxfId="1927" priority="2185" operator="greaterThanOrEqual">
      <formula>1000</formula>
    </cfRule>
  </conditionalFormatting>
  <conditionalFormatting sqref="C429:R429">
    <cfRule type="cellIs" dxfId="1926" priority="2184" operator="greaterThanOrEqual">
      <formula>100</formula>
    </cfRule>
  </conditionalFormatting>
  <conditionalFormatting sqref="C433:S433">
    <cfRule type="cellIs" dxfId="1925" priority="2183" operator="greaterThanOrEqual">
      <formula>$T$279*1.2</formula>
    </cfRule>
  </conditionalFormatting>
  <conditionalFormatting sqref="C437:R437">
    <cfRule type="cellIs" dxfId="1924" priority="2182" operator="greaterThanOrEqual">
      <formula>1000</formula>
    </cfRule>
  </conditionalFormatting>
  <conditionalFormatting sqref="C436:R436">
    <cfRule type="cellIs" dxfId="1923" priority="2181" operator="greaterThanOrEqual">
      <formula>100</formula>
    </cfRule>
  </conditionalFormatting>
  <conditionalFormatting sqref="C440:S440">
    <cfRule type="cellIs" dxfId="1922" priority="2180" operator="greaterThanOrEqual">
      <formula>$T$279*1.2</formula>
    </cfRule>
  </conditionalFormatting>
  <conditionalFormatting sqref="C443:S443 C1299:S1299 C1307:S1307 C1315:S1315 C1323:S1323 C1331:S1331 C1339:S1339 C1347:S1347 C1355:S1355 C1363:S1363 C1371:S1371 C1379:S1379 C1387:S1387 C1395:S1395 C1403:S1403 C1411:S1411 C1419:S1419 C1427:S1427 C1435:S1435 C1443:S1443 C1451:S1451 C1459:S1459 C1467:S1467 C1475:S1475 C1483:S1483 C1491:S1491 C1499:S1499 C1507:S1507 C1515:S1515 C1523:S1523 C1531:S1531 C1539:S1539 C1547:S1547 C1555:S1555">
    <cfRule type="cellIs" dxfId="1921" priority="2178" operator="lessThan">
      <formula>$T443*0.8</formula>
    </cfRule>
  </conditionalFormatting>
  <conditionalFormatting sqref="C445:R445">
    <cfRule type="cellIs" dxfId="1920" priority="2173" operator="greaterThanOrEqual">
      <formula>1000</formula>
    </cfRule>
  </conditionalFormatting>
  <conditionalFormatting sqref="C444:R444">
    <cfRule type="cellIs" dxfId="1919" priority="2172" operator="greaterThanOrEqual">
      <formula>100</formula>
    </cfRule>
  </conditionalFormatting>
  <conditionalFormatting sqref="C448:S448">
    <cfRule type="cellIs" dxfId="1918" priority="2171" operator="greaterThanOrEqual">
      <formula>$T$279*1.2</formula>
    </cfRule>
  </conditionalFormatting>
  <conditionalFormatting sqref="C451:M451 O451:P451 R451">
    <cfRule type="cellIs" dxfId="1917" priority="2170" operator="lessThan">
      <formula>$T451*0.8</formula>
    </cfRule>
  </conditionalFormatting>
  <conditionalFormatting sqref="S451">
    <cfRule type="cellIs" dxfId="1916" priority="2167" operator="lessThan">
      <formula>$T451*0.8</formula>
    </cfRule>
  </conditionalFormatting>
  <conditionalFormatting sqref="Q451">
    <cfRule type="cellIs" dxfId="1915" priority="2166" operator="lessThan">
      <formula>$T451*0.8</formula>
    </cfRule>
  </conditionalFormatting>
  <conditionalFormatting sqref="N451">
    <cfRule type="cellIs" dxfId="1914" priority="2165" operator="lessThan">
      <formula>$T451*0.8</formula>
    </cfRule>
  </conditionalFormatting>
  <conditionalFormatting sqref="C453:R453">
    <cfRule type="cellIs" dxfId="1913" priority="2164" operator="greaterThanOrEqual">
      <formula>1000</formula>
    </cfRule>
  </conditionalFormatting>
  <conditionalFormatting sqref="C452:R452">
    <cfRule type="cellIs" dxfId="1912" priority="2163" operator="greaterThanOrEqual">
      <formula>100</formula>
    </cfRule>
  </conditionalFormatting>
  <conditionalFormatting sqref="C456:S456">
    <cfRule type="cellIs" dxfId="1911" priority="2162" operator="greaterThanOrEqual">
      <formula>$T$279*1.2</formula>
    </cfRule>
  </conditionalFormatting>
  <conditionalFormatting sqref="C459:M459 O459:P459 R459">
    <cfRule type="cellIs" dxfId="1910" priority="2161" operator="lessThan">
      <formula>$T459*0.8</formula>
    </cfRule>
  </conditionalFormatting>
  <conditionalFormatting sqref="S459">
    <cfRule type="cellIs" dxfId="1909" priority="2160" operator="lessThan">
      <formula>$T459*0.8</formula>
    </cfRule>
  </conditionalFormatting>
  <conditionalFormatting sqref="N459">
    <cfRule type="cellIs" dxfId="1908" priority="2158" operator="lessThan">
      <formula>$T459*0.8</formula>
    </cfRule>
  </conditionalFormatting>
  <conditionalFormatting sqref="Q459">
    <cfRule type="cellIs" dxfId="1907" priority="2157" operator="lessThan">
      <formula>$T459*0.8</formula>
    </cfRule>
  </conditionalFormatting>
  <conditionalFormatting sqref="C461:R461">
    <cfRule type="cellIs" dxfId="1906" priority="2156" operator="greaterThanOrEqual">
      <formula>1000</formula>
    </cfRule>
  </conditionalFormatting>
  <conditionalFormatting sqref="C460:R460">
    <cfRule type="cellIs" dxfId="1905" priority="2155" operator="greaterThanOrEqual">
      <formula>100</formula>
    </cfRule>
  </conditionalFormatting>
  <conditionalFormatting sqref="C464:S464">
    <cfRule type="cellIs" dxfId="1904" priority="2154" operator="greaterThanOrEqual">
      <formula>$T$279*1.2</formula>
    </cfRule>
  </conditionalFormatting>
  <conditionalFormatting sqref="C467:M467 O467:P467 R467">
    <cfRule type="cellIs" dxfId="1903" priority="2153" operator="lessThan">
      <formula>$T467*0.8</formula>
    </cfRule>
  </conditionalFormatting>
  <conditionalFormatting sqref="S467">
    <cfRule type="cellIs" dxfId="1902" priority="2149" operator="lessThan">
      <formula>$T467*0.8</formula>
    </cfRule>
  </conditionalFormatting>
  <conditionalFormatting sqref="Q467">
    <cfRule type="cellIs" dxfId="1901" priority="2148" operator="lessThan">
      <formula>$T467*0.8</formula>
    </cfRule>
  </conditionalFormatting>
  <conditionalFormatting sqref="N467">
    <cfRule type="cellIs" dxfId="1900" priority="2147" operator="lessThan">
      <formula>$T467*0.8</formula>
    </cfRule>
  </conditionalFormatting>
  <conditionalFormatting sqref="C469:R469">
    <cfRule type="cellIs" dxfId="1899" priority="2146" operator="greaterThanOrEqual">
      <formula>1000</formula>
    </cfRule>
  </conditionalFormatting>
  <conditionalFormatting sqref="C468:R468">
    <cfRule type="cellIs" dxfId="1898" priority="2145" operator="greaterThanOrEqual">
      <formula>100</formula>
    </cfRule>
  </conditionalFormatting>
  <conditionalFormatting sqref="C472:S472">
    <cfRule type="cellIs" dxfId="1897" priority="2144" operator="greaterThanOrEqual">
      <formula>$T$279*1.2</formula>
    </cfRule>
  </conditionalFormatting>
  <conditionalFormatting sqref="C475:M475 O475:P475 R475">
    <cfRule type="cellIs" dxfId="1896" priority="2143" operator="lessThan">
      <formula>$T475*0.8</formula>
    </cfRule>
  </conditionalFormatting>
  <conditionalFormatting sqref="N475">
    <cfRule type="cellIs" dxfId="1895" priority="2139" operator="lessThan">
      <formula>$T475*0.8</formula>
    </cfRule>
  </conditionalFormatting>
  <conditionalFormatting sqref="S475">
    <cfRule type="cellIs" dxfId="1894" priority="2138" operator="lessThan">
      <formula>$T475*0.8</formula>
    </cfRule>
  </conditionalFormatting>
  <conditionalFormatting sqref="Q475">
    <cfRule type="cellIs" dxfId="1893" priority="2137" operator="lessThan">
      <formula>$T475*0.8</formula>
    </cfRule>
  </conditionalFormatting>
  <conditionalFormatting sqref="C477:R477">
    <cfRule type="cellIs" dxfId="1892" priority="2136" operator="greaterThanOrEqual">
      <formula>1000</formula>
    </cfRule>
  </conditionalFormatting>
  <conditionalFormatting sqref="C476:R476">
    <cfRule type="cellIs" dxfId="1891" priority="2135" operator="greaterThanOrEqual">
      <formula>100</formula>
    </cfRule>
  </conditionalFormatting>
  <conditionalFormatting sqref="C480:S480">
    <cfRule type="cellIs" dxfId="1890" priority="2134" operator="greaterThanOrEqual">
      <formula>$T$279*1.2</formula>
    </cfRule>
  </conditionalFormatting>
  <conditionalFormatting sqref="C483:M483 O483:P483 R483">
    <cfRule type="cellIs" dxfId="1889" priority="2133" operator="lessThan">
      <formula>$T483*0.8</formula>
    </cfRule>
  </conditionalFormatting>
  <conditionalFormatting sqref="S483">
    <cfRule type="cellIs" dxfId="1888" priority="2129" operator="lessThan">
      <formula>$T483*0.8</formula>
    </cfRule>
  </conditionalFormatting>
  <conditionalFormatting sqref="Q483">
    <cfRule type="cellIs" dxfId="1887" priority="2128" operator="lessThan">
      <formula>$T483*0.8</formula>
    </cfRule>
  </conditionalFormatting>
  <conditionalFormatting sqref="N483">
    <cfRule type="cellIs" dxfId="1886" priority="2127" operator="lessThan">
      <formula>$T483*0.8</formula>
    </cfRule>
  </conditionalFormatting>
  <conditionalFormatting sqref="C485:R485">
    <cfRule type="cellIs" dxfId="1885" priority="2126" operator="greaterThanOrEqual">
      <formula>1000</formula>
    </cfRule>
  </conditionalFormatting>
  <conditionalFormatting sqref="C484:R484">
    <cfRule type="cellIs" dxfId="1884" priority="2125" operator="greaterThanOrEqual">
      <formula>100</formula>
    </cfRule>
  </conditionalFormatting>
  <conditionalFormatting sqref="C488:S488">
    <cfRule type="cellIs" dxfId="1883" priority="2124" operator="greaterThanOrEqual">
      <formula>$T$279*1.2</formula>
    </cfRule>
  </conditionalFormatting>
  <conditionalFormatting sqref="C491:M491 O491:P491 R491">
    <cfRule type="cellIs" dxfId="1882" priority="2123" operator="lessThan">
      <formula>$T491*0.8</formula>
    </cfRule>
  </conditionalFormatting>
  <conditionalFormatting sqref="N491">
    <cfRule type="cellIs" dxfId="1881" priority="2119" operator="lessThan">
      <formula>$T491*0.8</formula>
    </cfRule>
  </conditionalFormatting>
  <conditionalFormatting sqref="Q491">
    <cfRule type="cellIs" dxfId="1880" priority="2118" operator="lessThan">
      <formula>$T491*0.8</formula>
    </cfRule>
  </conditionalFormatting>
  <conditionalFormatting sqref="S491">
    <cfRule type="cellIs" dxfId="1879" priority="2117" operator="lessThan">
      <formula>$T491*0.8</formula>
    </cfRule>
  </conditionalFormatting>
  <conditionalFormatting sqref="C493:R493">
    <cfRule type="cellIs" dxfId="1878" priority="2116" operator="greaterThanOrEqual">
      <formula>1000</formula>
    </cfRule>
  </conditionalFormatting>
  <conditionalFormatting sqref="C492:R492">
    <cfRule type="cellIs" dxfId="1877" priority="2115" operator="greaterThanOrEqual">
      <formula>100</formula>
    </cfRule>
  </conditionalFormatting>
  <conditionalFormatting sqref="C496:S496">
    <cfRule type="cellIs" dxfId="1876" priority="2114" operator="greaterThanOrEqual">
      <formula>$T$279*1.2</formula>
    </cfRule>
  </conditionalFormatting>
  <conditionalFormatting sqref="C499:M499 O499:P499 R499">
    <cfRule type="cellIs" dxfId="1875" priority="2113" operator="lessThan">
      <formula>$T499*0.8</formula>
    </cfRule>
  </conditionalFormatting>
  <conditionalFormatting sqref="Q499">
    <cfRule type="cellIs" dxfId="1874" priority="2109" operator="lessThan">
      <formula>$T499*0.8</formula>
    </cfRule>
  </conditionalFormatting>
  <conditionalFormatting sqref="S499">
    <cfRule type="cellIs" dxfId="1873" priority="2108" operator="lessThan">
      <formula>$T499*0.8</formula>
    </cfRule>
  </conditionalFormatting>
  <conditionalFormatting sqref="N499">
    <cfRule type="cellIs" dxfId="1872" priority="2107" operator="lessThan">
      <formula>$T499*0.8</formula>
    </cfRule>
  </conditionalFormatting>
  <conditionalFormatting sqref="C501:R501">
    <cfRule type="cellIs" dxfId="1871" priority="2106" operator="greaterThanOrEqual">
      <formula>1000</formula>
    </cfRule>
  </conditionalFormatting>
  <conditionalFormatting sqref="C500:R500">
    <cfRule type="cellIs" dxfId="1870" priority="2105" operator="greaterThanOrEqual">
      <formula>100</formula>
    </cfRule>
  </conditionalFormatting>
  <conditionalFormatting sqref="C504:S504">
    <cfRule type="cellIs" dxfId="1869" priority="2104" operator="greaterThanOrEqual">
      <formula>$T$279*1.2</formula>
    </cfRule>
  </conditionalFormatting>
  <conditionalFormatting sqref="C507:M507 O507:P507">
    <cfRule type="cellIs" dxfId="1868" priority="2103" operator="lessThan">
      <formula>$T507*0.8</formula>
    </cfRule>
  </conditionalFormatting>
  <conditionalFormatting sqref="N507">
    <cfRule type="cellIs" dxfId="1867" priority="2100" operator="lessThan">
      <formula>$T507*0.8</formula>
    </cfRule>
  </conditionalFormatting>
  <conditionalFormatting sqref="S507">
    <cfRule type="cellIs" dxfId="1866" priority="2099" operator="lessThan">
      <formula>$T507*0.8</formula>
    </cfRule>
  </conditionalFormatting>
  <conditionalFormatting sqref="R507">
    <cfRule type="cellIs" dxfId="1865" priority="2098" operator="lessThan">
      <formula>$T507*0.8</formula>
    </cfRule>
  </conditionalFormatting>
  <conditionalFormatting sqref="Q507">
    <cfRule type="cellIs" dxfId="1864" priority="2097" operator="lessThan">
      <formula>$T507*0.8</formula>
    </cfRule>
  </conditionalFormatting>
  <conditionalFormatting sqref="C509:R509">
    <cfRule type="cellIs" dxfId="1863" priority="2096" operator="greaterThanOrEqual">
      <formula>1000</formula>
    </cfRule>
  </conditionalFormatting>
  <conditionalFormatting sqref="C508:R508">
    <cfRule type="cellIs" dxfId="1862" priority="2095" operator="greaterThanOrEqual">
      <formula>100</formula>
    </cfRule>
  </conditionalFormatting>
  <conditionalFormatting sqref="C512:S512">
    <cfRule type="cellIs" dxfId="1861" priority="2094" operator="greaterThanOrEqual">
      <formula>$T$279*1.2</formula>
    </cfRule>
  </conditionalFormatting>
  <conditionalFormatting sqref="C515:M515 O515:P515">
    <cfRule type="cellIs" dxfId="1860" priority="2093" operator="lessThan">
      <formula>$T515*0.8</formula>
    </cfRule>
  </conditionalFormatting>
  <conditionalFormatting sqref="N515">
    <cfRule type="cellIs" dxfId="1859" priority="2092" operator="lessThan">
      <formula>$T515*0.8</formula>
    </cfRule>
  </conditionalFormatting>
  <conditionalFormatting sqref="S515">
    <cfRule type="cellIs" dxfId="1858" priority="2088" operator="lessThan">
      <formula>$T515*0.8</formula>
    </cfRule>
  </conditionalFormatting>
  <conditionalFormatting sqref="Q515">
    <cfRule type="cellIs" dxfId="1857" priority="2087" operator="lessThan">
      <formula>$T515*0.8</formula>
    </cfRule>
  </conditionalFormatting>
  <conditionalFormatting sqref="R515">
    <cfRule type="cellIs" dxfId="1856" priority="2086" operator="lessThan">
      <formula>$T515*0.8</formula>
    </cfRule>
  </conditionalFormatting>
  <conditionalFormatting sqref="C517:R517">
    <cfRule type="cellIs" dxfId="1855" priority="2085" operator="greaterThanOrEqual">
      <formula>1000</formula>
    </cfRule>
  </conditionalFormatting>
  <conditionalFormatting sqref="C516:R516">
    <cfRule type="cellIs" dxfId="1854" priority="2084" operator="greaterThanOrEqual">
      <formula>100</formula>
    </cfRule>
  </conditionalFormatting>
  <conditionalFormatting sqref="C520:S520">
    <cfRule type="cellIs" dxfId="1853" priority="2083" operator="greaterThanOrEqual">
      <formula>$T$279*1.2</formula>
    </cfRule>
  </conditionalFormatting>
  <conditionalFormatting sqref="C523:M523 O523:P523">
    <cfRule type="cellIs" dxfId="1852" priority="2082" operator="lessThan">
      <formula>$T523*0.8</formula>
    </cfRule>
  </conditionalFormatting>
  <conditionalFormatting sqref="S523">
    <cfRule type="cellIs" dxfId="1851" priority="2077" operator="lessThan">
      <formula>$T523*0.8</formula>
    </cfRule>
  </conditionalFormatting>
  <conditionalFormatting sqref="Q523">
    <cfRule type="cellIs" dxfId="1850" priority="2076" operator="lessThan">
      <formula>$T523*0.8</formula>
    </cfRule>
  </conditionalFormatting>
  <conditionalFormatting sqref="N523">
    <cfRule type="cellIs" dxfId="1849" priority="2075" operator="lessThan">
      <formula>$T523*0.8</formula>
    </cfRule>
  </conditionalFormatting>
  <conditionalFormatting sqref="R523">
    <cfRule type="cellIs" dxfId="1848" priority="2074" operator="lessThan">
      <formula>$T523*0.8</formula>
    </cfRule>
  </conditionalFormatting>
  <conditionalFormatting sqref="C525:R525">
    <cfRule type="cellIs" dxfId="1847" priority="2073" operator="greaterThanOrEqual">
      <formula>1000</formula>
    </cfRule>
  </conditionalFormatting>
  <conditionalFormatting sqref="C524:R524">
    <cfRule type="cellIs" dxfId="1846" priority="2072" operator="greaterThanOrEqual">
      <formula>100</formula>
    </cfRule>
  </conditionalFormatting>
  <conditionalFormatting sqref="C528:S528">
    <cfRule type="cellIs" dxfId="1845" priority="2071" operator="greaterThanOrEqual">
      <formula>$T$279*1.2</formula>
    </cfRule>
  </conditionalFormatting>
  <conditionalFormatting sqref="C531:M531 O531:P531">
    <cfRule type="cellIs" dxfId="1844" priority="2070" operator="lessThan">
      <formula>$T531*0.8</formula>
    </cfRule>
  </conditionalFormatting>
  <conditionalFormatting sqref="R531">
    <cfRule type="cellIs" dxfId="1843" priority="2065" operator="lessThan">
      <formula>$T531*0.8</formula>
    </cfRule>
  </conditionalFormatting>
  <conditionalFormatting sqref="S531">
    <cfRule type="cellIs" dxfId="1842" priority="2064" operator="lessThan">
      <formula>$T531*0.8</formula>
    </cfRule>
  </conditionalFormatting>
  <conditionalFormatting sqref="Q531">
    <cfRule type="cellIs" dxfId="1841" priority="2063" operator="lessThan">
      <formula>$T531*0.8</formula>
    </cfRule>
  </conditionalFormatting>
  <conditionalFormatting sqref="N531">
    <cfRule type="cellIs" dxfId="1840" priority="2062" operator="lessThan">
      <formula>$T531*0.8</formula>
    </cfRule>
  </conditionalFormatting>
  <conditionalFormatting sqref="C533:R533">
    <cfRule type="cellIs" dxfId="1839" priority="2061" operator="greaterThanOrEqual">
      <formula>1000</formula>
    </cfRule>
  </conditionalFormatting>
  <conditionalFormatting sqref="C532:R532">
    <cfRule type="cellIs" dxfId="1838" priority="2060" operator="greaterThanOrEqual">
      <formula>100</formula>
    </cfRule>
  </conditionalFormatting>
  <conditionalFormatting sqref="C536:S536">
    <cfRule type="cellIs" dxfId="1837" priority="2059" operator="greaterThanOrEqual">
      <formula>$T$279*1.2</formula>
    </cfRule>
  </conditionalFormatting>
  <conditionalFormatting sqref="C539:K539 O539:P539 M539">
    <cfRule type="cellIs" dxfId="1836" priority="2058" operator="lessThan">
      <formula>$T539*0.8</formula>
    </cfRule>
  </conditionalFormatting>
  <conditionalFormatting sqref="S539">
    <cfRule type="cellIs" dxfId="1835" priority="2053" operator="lessThan">
      <formula>$T539*0.8</formula>
    </cfRule>
  </conditionalFormatting>
  <conditionalFormatting sqref="Q539">
    <cfRule type="cellIs" dxfId="1834" priority="2052" operator="lessThan">
      <formula>$T539*0.8</formula>
    </cfRule>
  </conditionalFormatting>
  <conditionalFormatting sqref="N539">
    <cfRule type="cellIs" dxfId="1833" priority="2051" operator="lessThan">
      <formula>$T539*0.8</formula>
    </cfRule>
  </conditionalFormatting>
  <conditionalFormatting sqref="L539">
    <cfRule type="cellIs" dxfId="1832" priority="2050" operator="lessThan">
      <formula>$T539*0.8</formula>
    </cfRule>
  </conditionalFormatting>
  <conditionalFormatting sqref="R539">
    <cfRule type="cellIs" dxfId="1831" priority="2049" operator="lessThan">
      <formula>$T539*0.8</formula>
    </cfRule>
  </conditionalFormatting>
  <conditionalFormatting sqref="C541:R541">
    <cfRule type="cellIs" dxfId="1830" priority="2048" operator="greaterThanOrEqual">
      <formula>1000</formula>
    </cfRule>
  </conditionalFormatting>
  <conditionalFormatting sqref="C540:R540">
    <cfRule type="cellIs" dxfId="1829" priority="2047" operator="greaterThanOrEqual">
      <formula>100</formula>
    </cfRule>
  </conditionalFormatting>
  <conditionalFormatting sqref="C544:S544">
    <cfRule type="cellIs" dxfId="1828" priority="2046" operator="greaterThanOrEqual">
      <formula>$T$279*1.2</formula>
    </cfRule>
  </conditionalFormatting>
  <conditionalFormatting sqref="C547:K547 O547:P547 M547">
    <cfRule type="cellIs" dxfId="1827" priority="2045" operator="lessThan">
      <formula>$T547*0.8</formula>
    </cfRule>
  </conditionalFormatting>
  <conditionalFormatting sqref="Q547">
    <cfRule type="cellIs" dxfId="1826" priority="2039" operator="lessThan">
      <formula>$T547*0.8</formula>
    </cfRule>
  </conditionalFormatting>
  <conditionalFormatting sqref="R547">
    <cfRule type="cellIs" dxfId="1825" priority="2038" operator="lessThan">
      <formula>$T547*0.8</formula>
    </cfRule>
  </conditionalFormatting>
  <conditionalFormatting sqref="S547">
    <cfRule type="cellIs" dxfId="1824" priority="2037" operator="lessThan">
      <formula>$T547*0.8</formula>
    </cfRule>
  </conditionalFormatting>
  <conditionalFormatting sqref="L547">
    <cfRule type="cellIs" dxfId="1823" priority="2036" operator="lessThan">
      <formula>$T547*0.8</formula>
    </cfRule>
  </conditionalFormatting>
  <conditionalFormatting sqref="N547">
    <cfRule type="cellIs" dxfId="1822" priority="2035" operator="lessThan">
      <formula>$T547*0.8</formula>
    </cfRule>
  </conditionalFormatting>
  <conditionalFormatting sqref="C549:R549">
    <cfRule type="cellIs" dxfId="1821" priority="2034" operator="greaterThanOrEqual">
      <formula>1000</formula>
    </cfRule>
  </conditionalFormatting>
  <conditionalFormatting sqref="C548:R548">
    <cfRule type="cellIs" dxfId="1820" priority="2033" operator="greaterThanOrEqual">
      <formula>100</formula>
    </cfRule>
  </conditionalFormatting>
  <conditionalFormatting sqref="C552:S552">
    <cfRule type="cellIs" dxfId="1819" priority="2032" operator="greaterThanOrEqual">
      <formula>$T$279*1.2</formula>
    </cfRule>
  </conditionalFormatting>
  <conditionalFormatting sqref="C555:K555 O555:P555 M555">
    <cfRule type="cellIs" dxfId="1818" priority="2031" operator="lessThan">
      <formula>$T555*0.8</formula>
    </cfRule>
  </conditionalFormatting>
  <conditionalFormatting sqref="Q555">
    <cfRule type="cellIs" dxfId="1817" priority="2025" operator="lessThan">
      <formula>$T555*0.8</formula>
    </cfRule>
  </conditionalFormatting>
  <conditionalFormatting sqref="R555">
    <cfRule type="cellIs" dxfId="1816" priority="2024" operator="lessThan">
      <formula>$T555*0.8</formula>
    </cfRule>
  </conditionalFormatting>
  <conditionalFormatting sqref="S555">
    <cfRule type="cellIs" dxfId="1815" priority="2023" operator="lessThan">
      <formula>$T555*0.8</formula>
    </cfRule>
  </conditionalFormatting>
  <conditionalFormatting sqref="N555">
    <cfRule type="cellIs" dxfId="1814" priority="2022" operator="lessThan">
      <formula>$T555*0.8</formula>
    </cfRule>
  </conditionalFormatting>
  <conditionalFormatting sqref="L555">
    <cfRule type="cellIs" dxfId="1813" priority="2021" operator="lessThan">
      <formula>$T555*0.8</formula>
    </cfRule>
  </conditionalFormatting>
  <conditionalFormatting sqref="C557:R557">
    <cfRule type="cellIs" dxfId="1812" priority="2020" operator="greaterThanOrEqual">
      <formula>1000</formula>
    </cfRule>
  </conditionalFormatting>
  <conditionalFormatting sqref="C556:R556">
    <cfRule type="cellIs" dxfId="1811" priority="2019" operator="greaterThanOrEqual">
      <formula>100</formula>
    </cfRule>
  </conditionalFormatting>
  <conditionalFormatting sqref="C560:S560">
    <cfRule type="cellIs" dxfId="1810" priority="2018" operator="greaterThanOrEqual">
      <formula>$T$279*1.2</formula>
    </cfRule>
  </conditionalFormatting>
  <conditionalFormatting sqref="C563:K563 O563:P563 M563">
    <cfRule type="cellIs" dxfId="1809" priority="2017" operator="lessThan">
      <formula>$T563*0.8</formula>
    </cfRule>
  </conditionalFormatting>
  <conditionalFormatting sqref="Q563">
    <cfRule type="cellIs" dxfId="1808" priority="2011" operator="lessThan">
      <formula>$T563*0.8</formula>
    </cfRule>
  </conditionalFormatting>
  <conditionalFormatting sqref="R563">
    <cfRule type="cellIs" dxfId="1807" priority="2010" operator="lessThan">
      <formula>$T563*0.8</formula>
    </cfRule>
  </conditionalFormatting>
  <conditionalFormatting sqref="S563">
    <cfRule type="cellIs" dxfId="1806" priority="2009" operator="lessThan">
      <formula>$T563*0.8</formula>
    </cfRule>
  </conditionalFormatting>
  <conditionalFormatting sqref="N563">
    <cfRule type="cellIs" dxfId="1805" priority="2008" operator="lessThan">
      <formula>$T563*0.8</formula>
    </cfRule>
  </conditionalFormatting>
  <conditionalFormatting sqref="L563">
    <cfRule type="cellIs" dxfId="1804" priority="2007" operator="lessThan">
      <formula>$T563*0.8</formula>
    </cfRule>
  </conditionalFormatting>
  <conditionalFormatting sqref="C565:R565">
    <cfRule type="cellIs" dxfId="1803" priority="2006" operator="greaterThanOrEqual">
      <formula>1000</formula>
    </cfRule>
  </conditionalFormatting>
  <conditionalFormatting sqref="C564:R564">
    <cfRule type="cellIs" dxfId="1802" priority="2005" operator="greaterThanOrEqual">
      <formula>100</formula>
    </cfRule>
  </conditionalFormatting>
  <conditionalFormatting sqref="C568:S568">
    <cfRule type="cellIs" dxfId="1801" priority="2004" operator="greaterThanOrEqual">
      <formula>$T$279*1.2</formula>
    </cfRule>
  </conditionalFormatting>
  <conditionalFormatting sqref="C571:K571 O571:P571 M571">
    <cfRule type="cellIs" dxfId="1800" priority="2003" operator="lessThan">
      <formula>$T571*0.8</formula>
    </cfRule>
  </conditionalFormatting>
  <conditionalFormatting sqref="Q571">
    <cfRule type="cellIs" dxfId="1799" priority="1997" operator="lessThan">
      <formula>$T571*0.8</formula>
    </cfRule>
  </conditionalFormatting>
  <conditionalFormatting sqref="R571">
    <cfRule type="cellIs" dxfId="1798" priority="1996" operator="lessThan">
      <formula>$T571*0.8</formula>
    </cfRule>
  </conditionalFormatting>
  <conditionalFormatting sqref="S571">
    <cfRule type="cellIs" dxfId="1797" priority="1995" operator="lessThan">
      <formula>$T571*0.8</formula>
    </cfRule>
  </conditionalFormatting>
  <conditionalFormatting sqref="N571">
    <cfRule type="cellIs" dxfId="1796" priority="1994" operator="lessThan">
      <formula>$T571*0.8</formula>
    </cfRule>
  </conditionalFormatting>
  <conditionalFormatting sqref="L571">
    <cfRule type="cellIs" dxfId="1795" priority="1993" operator="lessThan">
      <formula>$T571*0.8</formula>
    </cfRule>
  </conditionalFormatting>
  <conditionalFormatting sqref="C573:R573">
    <cfRule type="cellIs" dxfId="1794" priority="1992" operator="greaterThanOrEqual">
      <formula>1000</formula>
    </cfRule>
  </conditionalFormatting>
  <conditionalFormatting sqref="C572:R572">
    <cfRule type="cellIs" dxfId="1793" priority="1991" operator="greaterThanOrEqual">
      <formula>100</formula>
    </cfRule>
  </conditionalFormatting>
  <conditionalFormatting sqref="C576:S576">
    <cfRule type="cellIs" dxfId="1792" priority="1990" operator="greaterThanOrEqual">
      <formula>$T$279*1.2</formula>
    </cfRule>
  </conditionalFormatting>
  <conditionalFormatting sqref="C579:K579 O579:P579 M579">
    <cfRule type="cellIs" dxfId="1791" priority="1989" operator="lessThan">
      <formula>$T579*0.8</formula>
    </cfRule>
  </conditionalFormatting>
  <conditionalFormatting sqref="L579">
    <cfRule type="cellIs" dxfId="1790" priority="1984" operator="lessThan">
      <formula>$T579*0.8</formula>
    </cfRule>
  </conditionalFormatting>
  <conditionalFormatting sqref="N579">
    <cfRule type="cellIs" dxfId="1789" priority="1983" operator="lessThan">
      <formula>$T579*0.8</formula>
    </cfRule>
  </conditionalFormatting>
  <conditionalFormatting sqref="Q579">
    <cfRule type="cellIs" dxfId="1788" priority="1982" operator="lessThan">
      <formula>$T579*0.8</formula>
    </cfRule>
  </conditionalFormatting>
  <conditionalFormatting sqref="R579">
    <cfRule type="cellIs" dxfId="1787" priority="1981" operator="lessThan">
      <formula>$T579*0.8</formula>
    </cfRule>
  </conditionalFormatting>
  <conditionalFormatting sqref="S579">
    <cfRule type="cellIs" dxfId="1786" priority="1980" operator="lessThan">
      <formula>$T579*0.8</formula>
    </cfRule>
  </conditionalFormatting>
  <conditionalFormatting sqref="C581:R581">
    <cfRule type="cellIs" dxfId="1785" priority="1979" operator="greaterThanOrEqual">
      <formula>1000</formula>
    </cfRule>
  </conditionalFormatting>
  <conditionalFormatting sqref="C580:R580">
    <cfRule type="cellIs" dxfId="1784" priority="1978" operator="greaterThanOrEqual">
      <formula>100</formula>
    </cfRule>
  </conditionalFormatting>
  <conditionalFormatting sqref="C584:S584">
    <cfRule type="cellIs" dxfId="1783" priority="1977" operator="greaterThanOrEqual">
      <formula>$T$279*1.2</formula>
    </cfRule>
  </conditionalFormatting>
  <conditionalFormatting sqref="C587:K587 P587 M587">
    <cfRule type="cellIs" dxfId="1782" priority="1976" operator="lessThan">
      <formula>$T587*0.8</formula>
    </cfRule>
  </conditionalFormatting>
  <conditionalFormatting sqref="L587">
    <cfRule type="cellIs" dxfId="1781" priority="1975" operator="lessThan">
      <formula>$T587*0.8</formula>
    </cfRule>
  </conditionalFormatting>
  <conditionalFormatting sqref="N587">
    <cfRule type="cellIs" dxfId="1780" priority="1970" operator="lessThan">
      <formula>$T587*0.8</formula>
    </cfRule>
  </conditionalFormatting>
  <conditionalFormatting sqref="O587">
    <cfRule type="cellIs" dxfId="1779" priority="1969" operator="lessThan">
      <formula>$T587*0.8</formula>
    </cfRule>
  </conditionalFormatting>
  <conditionalFormatting sqref="Q587">
    <cfRule type="cellIs" dxfId="1778" priority="1968" operator="lessThan">
      <formula>$T587*0.8</formula>
    </cfRule>
  </conditionalFormatting>
  <conditionalFormatting sqref="R587">
    <cfRule type="cellIs" dxfId="1777" priority="1967" operator="lessThan">
      <formula>$T587*0.8</formula>
    </cfRule>
  </conditionalFormatting>
  <conditionalFormatting sqref="S587">
    <cfRule type="cellIs" dxfId="1776" priority="1966" operator="lessThan">
      <formula>$T587*0.8</formula>
    </cfRule>
  </conditionalFormatting>
  <conditionalFormatting sqref="C589:R589">
    <cfRule type="cellIs" dxfId="1775" priority="1965" operator="greaterThanOrEqual">
      <formula>1000</formula>
    </cfRule>
  </conditionalFormatting>
  <conditionalFormatting sqref="C588:R588">
    <cfRule type="cellIs" dxfId="1774" priority="1964" operator="greaterThanOrEqual">
      <formula>100</formula>
    </cfRule>
  </conditionalFormatting>
  <conditionalFormatting sqref="C592:S592">
    <cfRule type="cellIs" dxfId="1773" priority="1963" operator="greaterThanOrEqual">
      <formula>$T$279*1.2</formula>
    </cfRule>
  </conditionalFormatting>
  <conditionalFormatting sqref="C595:K595 P595 M595">
    <cfRule type="cellIs" dxfId="1772" priority="1962" operator="lessThan">
      <formula>$T595*0.8</formula>
    </cfRule>
  </conditionalFormatting>
  <conditionalFormatting sqref="L595">
    <cfRule type="cellIs" dxfId="1771" priority="1961" operator="lessThan">
      <formula>$T595*0.8</formula>
    </cfRule>
  </conditionalFormatting>
  <conditionalFormatting sqref="R595">
    <cfRule type="cellIs" dxfId="1770" priority="1955" operator="lessThan">
      <formula>$T595*0.8</formula>
    </cfRule>
  </conditionalFormatting>
  <conditionalFormatting sqref="S595">
    <cfRule type="cellIs" dxfId="1769" priority="1954" operator="lessThan">
      <formula>$T595*0.8</formula>
    </cfRule>
  </conditionalFormatting>
  <conditionalFormatting sqref="Q595">
    <cfRule type="cellIs" dxfId="1768" priority="1953" operator="lessThan">
      <formula>$T595*0.8</formula>
    </cfRule>
  </conditionalFormatting>
  <conditionalFormatting sqref="N595">
    <cfRule type="cellIs" dxfId="1767" priority="1952" operator="lessThan">
      <formula>$T595*0.8</formula>
    </cfRule>
  </conditionalFormatting>
  <conditionalFormatting sqref="O595">
    <cfRule type="cellIs" dxfId="1766" priority="1951" operator="lessThan">
      <formula>$T595*0.8</formula>
    </cfRule>
  </conditionalFormatting>
  <conditionalFormatting sqref="C597:R597">
    <cfRule type="cellIs" dxfId="1765" priority="1950" operator="greaterThanOrEqual">
      <formula>1000</formula>
    </cfRule>
  </conditionalFormatting>
  <conditionalFormatting sqref="C596:R596">
    <cfRule type="cellIs" dxfId="1764" priority="1949" operator="greaterThanOrEqual">
      <formula>100</formula>
    </cfRule>
  </conditionalFormatting>
  <conditionalFormatting sqref="C600:S600">
    <cfRule type="cellIs" dxfId="1763" priority="1948" operator="greaterThanOrEqual">
      <formula>$T$279*1.2</formula>
    </cfRule>
  </conditionalFormatting>
  <conditionalFormatting sqref="C603:I603 P603 M603 K603">
    <cfRule type="cellIs" dxfId="1762" priority="1947" operator="lessThan">
      <formula>$T603*0.8</formula>
    </cfRule>
  </conditionalFormatting>
  <conditionalFormatting sqref="L603">
    <cfRule type="cellIs" dxfId="1761" priority="1946" operator="lessThan">
      <formula>$T603*0.8</formula>
    </cfRule>
  </conditionalFormatting>
  <conditionalFormatting sqref="O603">
    <cfRule type="cellIs" dxfId="1760" priority="1941" operator="lessThan">
      <formula>$T603*0.8</formula>
    </cfRule>
  </conditionalFormatting>
  <conditionalFormatting sqref="S603">
    <cfRule type="cellIs" dxfId="1759" priority="1940" operator="lessThan">
      <formula>$T603*0.8</formula>
    </cfRule>
  </conditionalFormatting>
  <conditionalFormatting sqref="Q603">
    <cfRule type="cellIs" dxfId="1758" priority="1939" operator="lessThan">
      <formula>$T603*0.8</formula>
    </cfRule>
  </conditionalFormatting>
  <conditionalFormatting sqref="N603">
    <cfRule type="cellIs" dxfId="1757" priority="1938" operator="lessThan">
      <formula>$T603*0.8</formula>
    </cfRule>
  </conditionalFormatting>
  <conditionalFormatting sqref="R603">
    <cfRule type="cellIs" dxfId="1756" priority="1937" operator="lessThan">
      <formula>$T603*0.8</formula>
    </cfRule>
  </conditionalFormatting>
  <conditionalFormatting sqref="J603">
    <cfRule type="cellIs" dxfId="1755" priority="1936" operator="lessThan">
      <formula>$T603*0.8</formula>
    </cfRule>
  </conditionalFormatting>
  <conditionalFormatting sqref="C605:R605">
    <cfRule type="cellIs" dxfId="1754" priority="1935" operator="greaterThanOrEqual">
      <formula>1000</formula>
    </cfRule>
  </conditionalFormatting>
  <conditionalFormatting sqref="C604:R604">
    <cfRule type="cellIs" dxfId="1753" priority="1934" operator="greaterThanOrEqual">
      <formula>100</formula>
    </cfRule>
  </conditionalFormatting>
  <conditionalFormatting sqref="C608:S608">
    <cfRule type="cellIs" dxfId="1752" priority="1933" operator="greaterThanOrEqual">
      <formula>$T$279*1.2</formula>
    </cfRule>
  </conditionalFormatting>
  <conditionalFormatting sqref="C611:F611 P611 M611 K611 H611:I611">
    <cfRule type="cellIs" dxfId="1751" priority="1932" operator="lessThan">
      <formula>$T611*0.8</formula>
    </cfRule>
  </conditionalFormatting>
  <conditionalFormatting sqref="Q611">
    <cfRule type="cellIs" dxfId="1750" priority="1924" operator="lessThan">
      <formula>$T611*0.8</formula>
    </cfRule>
  </conditionalFormatting>
  <conditionalFormatting sqref="R611">
    <cfRule type="cellIs" dxfId="1749" priority="1923" operator="lessThan">
      <formula>$T611*0.8</formula>
    </cfRule>
  </conditionalFormatting>
  <conditionalFormatting sqref="S611">
    <cfRule type="cellIs" dxfId="1748" priority="1922" operator="lessThan">
      <formula>$T611*0.8</formula>
    </cfRule>
  </conditionalFormatting>
  <conditionalFormatting sqref="O611">
    <cfRule type="cellIs" dxfId="1747" priority="1921" operator="lessThan">
      <formula>$T611*0.8</formula>
    </cfRule>
  </conditionalFormatting>
  <conditionalFormatting sqref="L611">
    <cfRule type="cellIs" dxfId="1746" priority="1920" operator="lessThan">
      <formula>$T611*0.8</formula>
    </cfRule>
  </conditionalFormatting>
  <conditionalFormatting sqref="N611">
    <cfRule type="cellIs" dxfId="1745" priority="1919" operator="lessThan">
      <formula>$T611*0.8</formula>
    </cfRule>
  </conditionalFormatting>
  <conditionalFormatting sqref="G611">
    <cfRule type="cellIs" dxfId="1744" priority="1918" operator="lessThan">
      <formula>$T611*0.8</formula>
    </cfRule>
  </conditionalFormatting>
  <conditionalFormatting sqref="J611">
    <cfRule type="cellIs" dxfId="1743" priority="1917" operator="lessThan">
      <formula>$T611*0.8</formula>
    </cfRule>
  </conditionalFormatting>
  <conditionalFormatting sqref="C613:R613">
    <cfRule type="cellIs" dxfId="1742" priority="1916" operator="greaterThanOrEqual">
      <formula>1000</formula>
    </cfRule>
  </conditionalFormatting>
  <conditionalFormatting sqref="C612:R612">
    <cfRule type="cellIs" dxfId="1741" priority="1915" operator="greaterThanOrEqual">
      <formula>100</formula>
    </cfRule>
  </conditionalFormatting>
  <conditionalFormatting sqref="C616:S616">
    <cfRule type="cellIs" dxfId="1740" priority="1914" operator="greaterThanOrEqual">
      <formula>$T$279*1.2</formula>
    </cfRule>
  </conditionalFormatting>
  <conditionalFormatting sqref="D619:F619 M619 K619 H619:I619">
    <cfRule type="cellIs" dxfId="1739" priority="1913" operator="lessThan">
      <formula>$T619*0.8</formula>
    </cfRule>
  </conditionalFormatting>
  <conditionalFormatting sqref="J619">
    <cfRule type="cellIs" dxfId="1738" priority="1905" operator="lessThan">
      <formula>$T619*0.8</formula>
    </cfRule>
  </conditionalFormatting>
  <conditionalFormatting sqref="L619">
    <cfRule type="cellIs" dxfId="1737" priority="1904" operator="lessThan">
      <formula>$T619*0.8</formula>
    </cfRule>
  </conditionalFormatting>
  <conditionalFormatting sqref="O619">
    <cfRule type="cellIs" dxfId="1736" priority="1903" operator="lessThan">
      <formula>$T619*0.8</formula>
    </cfRule>
  </conditionalFormatting>
  <conditionalFormatting sqref="N619">
    <cfRule type="cellIs" dxfId="1735" priority="1902" operator="lessThan">
      <formula>$T619*0.8</formula>
    </cfRule>
  </conditionalFormatting>
  <conditionalFormatting sqref="P619">
    <cfRule type="cellIs" dxfId="1734" priority="1901" operator="lessThan">
      <formula>$T619*0.8</formula>
    </cfRule>
  </conditionalFormatting>
  <conditionalFormatting sqref="Q619">
    <cfRule type="cellIs" dxfId="1733" priority="1900" operator="lessThan">
      <formula>$T619*0.8</formula>
    </cfRule>
  </conditionalFormatting>
  <conditionalFormatting sqref="R619">
    <cfRule type="cellIs" dxfId="1732" priority="1899" operator="lessThan">
      <formula>$T619*0.8</formula>
    </cfRule>
  </conditionalFormatting>
  <conditionalFormatting sqref="S619">
    <cfRule type="cellIs" dxfId="1731" priority="1898" operator="lessThan">
      <formula>$T619*0.8</formula>
    </cfRule>
  </conditionalFormatting>
  <conditionalFormatting sqref="C619">
    <cfRule type="cellIs" dxfId="1730" priority="1897" operator="lessThan">
      <formula>$T619*0.8</formula>
    </cfRule>
  </conditionalFormatting>
  <conditionalFormatting sqref="G619">
    <cfRule type="cellIs" dxfId="1729" priority="1896" operator="lessThan">
      <formula>$T619*0.8</formula>
    </cfRule>
  </conditionalFormatting>
  <conditionalFormatting sqref="E621:R621">
    <cfRule type="cellIs" dxfId="1728" priority="1895" operator="greaterThanOrEqual">
      <formula>1000</formula>
    </cfRule>
  </conditionalFormatting>
  <conditionalFormatting sqref="E620:R620">
    <cfRule type="cellIs" dxfId="1727" priority="1894" operator="greaterThanOrEqual">
      <formula>100</formula>
    </cfRule>
  </conditionalFormatting>
  <conditionalFormatting sqref="C624:S624">
    <cfRule type="cellIs" dxfId="1726" priority="1893" operator="greaterThanOrEqual">
      <formula>$T$279*1.2</formula>
    </cfRule>
  </conditionalFormatting>
  <conditionalFormatting sqref="E627:F627 M627 H627:I627">
    <cfRule type="cellIs" dxfId="1725" priority="1892" operator="lessThan">
      <formula>$T627*0.8</formula>
    </cfRule>
  </conditionalFormatting>
  <conditionalFormatting sqref="J627">
    <cfRule type="cellIs" dxfId="1724" priority="1891" operator="lessThan">
      <formula>$T627*0.8</formula>
    </cfRule>
  </conditionalFormatting>
  <conditionalFormatting sqref="O627">
    <cfRule type="cellIs" dxfId="1723" priority="1889" operator="lessThan">
      <formula>$T627*0.8</formula>
    </cfRule>
  </conditionalFormatting>
  <conditionalFormatting sqref="C621">
    <cfRule type="cellIs" dxfId="1722" priority="1881" operator="greaterThanOrEqual">
      <formula>1000</formula>
    </cfRule>
  </conditionalFormatting>
  <conditionalFormatting sqref="C620">
    <cfRule type="cellIs" dxfId="1721" priority="1880" operator="greaterThanOrEqual">
      <formula>100</formula>
    </cfRule>
  </conditionalFormatting>
  <conditionalFormatting sqref="C627">
    <cfRule type="cellIs" dxfId="1720" priority="1878" operator="lessThan">
      <formula>$T627*0.8</formula>
    </cfRule>
  </conditionalFormatting>
  <conditionalFormatting sqref="D621">
    <cfRule type="cellIs" dxfId="1719" priority="1876" operator="greaterThanOrEqual">
      <formula>1000</formula>
    </cfRule>
  </conditionalFormatting>
  <conditionalFormatting sqref="D620">
    <cfRule type="cellIs" dxfId="1718" priority="1875" operator="greaterThanOrEqual">
      <formula>100</formula>
    </cfRule>
  </conditionalFormatting>
  <conditionalFormatting sqref="D627">
    <cfRule type="cellIs" dxfId="1717" priority="1874" operator="lessThan">
      <formula>$T627*0.8</formula>
    </cfRule>
  </conditionalFormatting>
  <conditionalFormatting sqref="K627">
    <cfRule type="cellIs" dxfId="1716" priority="1873" operator="lessThan">
      <formula>$T627*0.8</formula>
    </cfRule>
  </conditionalFormatting>
  <conditionalFormatting sqref="G627">
    <cfRule type="cellIs" dxfId="1715" priority="1872" operator="lessThan">
      <formula>$T627*0.8</formula>
    </cfRule>
  </conditionalFormatting>
  <conditionalFormatting sqref="L627">
    <cfRule type="cellIs" dxfId="1714" priority="1871" operator="lessThan">
      <formula>$T627*0.8</formula>
    </cfRule>
  </conditionalFormatting>
  <conditionalFormatting sqref="N627">
    <cfRule type="cellIs" dxfId="1713" priority="1870" operator="lessThan">
      <formula>$T627*0.8</formula>
    </cfRule>
  </conditionalFormatting>
  <conditionalFormatting sqref="P627">
    <cfRule type="cellIs" dxfId="1712" priority="1869" operator="lessThan">
      <formula>$T627*0.8</formula>
    </cfRule>
  </conditionalFormatting>
  <conditionalFormatting sqref="Q627">
    <cfRule type="cellIs" dxfId="1711" priority="1868" operator="lessThan">
      <formula>$T627*0.8</formula>
    </cfRule>
  </conditionalFormatting>
  <conditionalFormatting sqref="R627">
    <cfRule type="cellIs" dxfId="1710" priority="1867" operator="lessThan">
      <formula>$T627*0.8</formula>
    </cfRule>
  </conditionalFormatting>
  <conditionalFormatting sqref="S627">
    <cfRule type="cellIs" dxfId="1709" priority="1866" operator="lessThan">
      <formula>$T627*0.8</formula>
    </cfRule>
  </conditionalFormatting>
  <conditionalFormatting sqref="E629:R629">
    <cfRule type="cellIs" dxfId="1708" priority="1865" operator="greaterThanOrEqual">
      <formula>1000</formula>
    </cfRule>
  </conditionalFormatting>
  <conditionalFormatting sqref="E628:R628">
    <cfRule type="cellIs" dxfId="1707" priority="1864" operator="greaterThanOrEqual">
      <formula>100</formula>
    </cfRule>
  </conditionalFormatting>
  <conditionalFormatting sqref="C632:S632">
    <cfRule type="cellIs" dxfId="1706" priority="1863" operator="greaterThanOrEqual">
      <formula>$T$279*1.2</formula>
    </cfRule>
  </conditionalFormatting>
  <conditionalFormatting sqref="E635:F635 M635 H635">
    <cfRule type="cellIs" dxfId="1705" priority="1862" operator="lessThan">
      <formula>$T635*0.8</formula>
    </cfRule>
  </conditionalFormatting>
  <conditionalFormatting sqref="C629">
    <cfRule type="cellIs" dxfId="1704" priority="1859" operator="greaterThanOrEqual">
      <formula>1000</formula>
    </cfRule>
  </conditionalFormatting>
  <conditionalFormatting sqref="C628">
    <cfRule type="cellIs" dxfId="1703" priority="1858" operator="greaterThanOrEqual">
      <formula>100</formula>
    </cfRule>
  </conditionalFormatting>
  <conditionalFormatting sqref="D629">
    <cfRule type="cellIs" dxfId="1702" priority="1856" operator="greaterThanOrEqual">
      <formula>1000</formula>
    </cfRule>
  </conditionalFormatting>
  <conditionalFormatting sqref="D628">
    <cfRule type="cellIs" dxfId="1701" priority="1855" operator="greaterThanOrEqual">
      <formula>100</formula>
    </cfRule>
  </conditionalFormatting>
  <conditionalFormatting sqref="N635">
    <cfRule type="cellIs" dxfId="1700" priority="1845" operator="lessThan">
      <formula>$T635*0.8</formula>
    </cfRule>
  </conditionalFormatting>
  <conditionalFormatting sqref="O635">
    <cfRule type="cellIs" dxfId="1699" priority="1844" operator="lessThan">
      <formula>$T635*0.8</formula>
    </cfRule>
  </conditionalFormatting>
  <conditionalFormatting sqref="P635">
    <cfRule type="cellIs" dxfId="1698" priority="1843" operator="lessThan">
      <formula>$T635*0.8</formula>
    </cfRule>
  </conditionalFormatting>
  <conditionalFormatting sqref="Q635">
    <cfRule type="cellIs" dxfId="1697" priority="1842" operator="lessThan">
      <formula>$T635*0.8</formula>
    </cfRule>
  </conditionalFormatting>
  <conditionalFormatting sqref="R635">
    <cfRule type="cellIs" dxfId="1696" priority="1841" operator="lessThan">
      <formula>$T635*0.8</formula>
    </cfRule>
  </conditionalFormatting>
  <conditionalFormatting sqref="S635">
    <cfRule type="cellIs" dxfId="1695" priority="1840" operator="lessThan">
      <formula>$T635*0.8</formula>
    </cfRule>
  </conditionalFormatting>
  <conditionalFormatting sqref="G635">
    <cfRule type="cellIs" dxfId="1694" priority="1839" operator="lessThan">
      <formula>$T635*0.8</formula>
    </cfRule>
  </conditionalFormatting>
  <conditionalFormatting sqref="D635">
    <cfRule type="cellIs" dxfId="1693" priority="1838" operator="lessThan">
      <formula>$T635*0.8</formula>
    </cfRule>
  </conditionalFormatting>
  <conditionalFormatting sqref="I635">
    <cfRule type="cellIs" dxfId="1692" priority="1837" operator="lessThan">
      <formula>$T635*0.8</formula>
    </cfRule>
  </conditionalFormatting>
  <conditionalFormatting sqref="J635">
    <cfRule type="cellIs" dxfId="1691" priority="1836" operator="lessThan">
      <formula>$T635*0.8</formula>
    </cfRule>
  </conditionalFormatting>
  <conditionalFormatting sqref="K635">
    <cfRule type="cellIs" dxfId="1690" priority="1835" operator="lessThan">
      <formula>$T635*0.8</formula>
    </cfRule>
  </conditionalFormatting>
  <conditionalFormatting sqref="L635">
    <cfRule type="cellIs" dxfId="1689" priority="1834" operator="lessThan">
      <formula>$T635*0.8</formula>
    </cfRule>
  </conditionalFormatting>
  <conditionalFormatting sqref="C635">
    <cfRule type="cellIs" dxfId="1688" priority="1833" operator="lessThan">
      <formula>$T635*0.8</formula>
    </cfRule>
  </conditionalFormatting>
  <conditionalFormatting sqref="E637:R637">
    <cfRule type="cellIs" dxfId="1687" priority="1832" operator="greaterThanOrEqual">
      <formula>1000</formula>
    </cfRule>
  </conditionalFormatting>
  <conditionalFormatting sqref="E636:R636">
    <cfRule type="cellIs" dxfId="1686" priority="1831" operator="greaterThanOrEqual">
      <formula>100</formula>
    </cfRule>
  </conditionalFormatting>
  <conditionalFormatting sqref="C640:S640">
    <cfRule type="cellIs" dxfId="1685" priority="1830" operator="greaterThanOrEqual">
      <formula>$T$279*1.2</formula>
    </cfRule>
  </conditionalFormatting>
  <conditionalFormatting sqref="E643:F643 M643 H643">
    <cfRule type="cellIs" dxfId="1684" priority="1829" operator="lessThan">
      <formula>$T643*0.8</formula>
    </cfRule>
  </conditionalFormatting>
  <conditionalFormatting sqref="C637">
    <cfRule type="cellIs" dxfId="1683" priority="1828" operator="greaterThanOrEqual">
      <formula>1000</formula>
    </cfRule>
  </conditionalFormatting>
  <conditionalFormatting sqref="C636">
    <cfRule type="cellIs" dxfId="1682" priority="1827" operator="greaterThanOrEqual">
      <formula>100</formula>
    </cfRule>
  </conditionalFormatting>
  <conditionalFormatting sqref="D637">
    <cfRule type="cellIs" dxfId="1681" priority="1826" operator="greaterThanOrEqual">
      <formula>1000</formula>
    </cfRule>
  </conditionalFormatting>
  <conditionalFormatting sqref="D636">
    <cfRule type="cellIs" dxfId="1680" priority="1825" operator="greaterThanOrEqual">
      <formula>100</formula>
    </cfRule>
  </conditionalFormatting>
  <conditionalFormatting sqref="D643">
    <cfRule type="cellIs" dxfId="1679" priority="1811" operator="lessThan">
      <formula>$T643*0.8</formula>
    </cfRule>
  </conditionalFormatting>
  <conditionalFormatting sqref="C643">
    <cfRule type="cellIs" dxfId="1678" priority="1810" operator="lessThan">
      <formula>$T643*0.8</formula>
    </cfRule>
  </conditionalFormatting>
  <conditionalFormatting sqref="G643">
    <cfRule type="cellIs" dxfId="1677" priority="1809" operator="lessThan">
      <formula>$T643*0.8</formula>
    </cfRule>
  </conditionalFormatting>
  <conditionalFormatting sqref="I643">
    <cfRule type="cellIs" dxfId="1676" priority="1808" operator="lessThan">
      <formula>$T643*0.8</formula>
    </cfRule>
  </conditionalFormatting>
  <conditionalFormatting sqref="J643">
    <cfRule type="cellIs" dxfId="1675" priority="1807" operator="lessThan">
      <formula>$T643*0.8</formula>
    </cfRule>
  </conditionalFormatting>
  <conditionalFormatting sqref="K643">
    <cfRule type="cellIs" dxfId="1674" priority="1806" operator="lessThan">
      <formula>$T643*0.8</formula>
    </cfRule>
  </conditionalFormatting>
  <conditionalFormatting sqref="L643">
    <cfRule type="cellIs" dxfId="1673" priority="1805" operator="lessThan">
      <formula>$T643*0.8</formula>
    </cfRule>
  </conditionalFormatting>
  <conditionalFormatting sqref="N643">
    <cfRule type="cellIs" dxfId="1672" priority="1804" operator="lessThan">
      <formula>$T643*0.8</formula>
    </cfRule>
  </conditionalFormatting>
  <conditionalFormatting sqref="O643">
    <cfRule type="cellIs" dxfId="1671" priority="1803" operator="lessThan">
      <formula>$T643*0.8</formula>
    </cfRule>
  </conditionalFormatting>
  <conditionalFormatting sqref="Q643">
    <cfRule type="cellIs" dxfId="1670" priority="1802" operator="lessThan">
      <formula>$T643*0.8</formula>
    </cfRule>
  </conditionalFormatting>
  <conditionalFormatting sqref="R643">
    <cfRule type="cellIs" dxfId="1669" priority="1801" operator="lessThan">
      <formula>$T643*0.8</formula>
    </cfRule>
  </conditionalFormatting>
  <conditionalFormatting sqref="S643">
    <cfRule type="cellIs" dxfId="1668" priority="1800" operator="lessThan">
      <formula>$T643*0.8</formula>
    </cfRule>
  </conditionalFormatting>
  <conditionalFormatting sqref="P643">
    <cfRule type="cellIs" dxfId="1667" priority="1799" operator="lessThan">
      <formula>$T643*0.8</formula>
    </cfRule>
  </conditionalFormatting>
  <conditionalFormatting sqref="E645:R645">
    <cfRule type="cellIs" dxfId="1666" priority="1798" operator="greaterThanOrEqual">
      <formula>1000</formula>
    </cfRule>
  </conditionalFormatting>
  <conditionalFormatting sqref="E644:R644">
    <cfRule type="cellIs" dxfId="1665" priority="1797" operator="greaterThanOrEqual">
      <formula>100</formula>
    </cfRule>
  </conditionalFormatting>
  <conditionalFormatting sqref="C648:S648">
    <cfRule type="cellIs" dxfId="1664" priority="1796" operator="greaterThanOrEqual">
      <formula>$T$279*1.2</formula>
    </cfRule>
  </conditionalFormatting>
  <conditionalFormatting sqref="F651 M651 H651">
    <cfRule type="cellIs" dxfId="1663" priority="1795" operator="lessThan">
      <formula>$T651*0.8</formula>
    </cfRule>
  </conditionalFormatting>
  <conditionalFormatting sqref="C645">
    <cfRule type="cellIs" dxfId="1662" priority="1794" operator="greaterThanOrEqual">
      <formula>1000</formula>
    </cfRule>
  </conditionalFormatting>
  <conditionalFormatting sqref="C644">
    <cfRule type="cellIs" dxfId="1661" priority="1793" operator="greaterThanOrEqual">
      <formula>100</formula>
    </cfRule>
  </conditionalFormatting>
  <conditionalFormatting sqref="D645">
    <cfRule type="cellIs" dxfId="1660" priority="1792" operator="greaterThanOrEqual">
      <formula>1000</formula>
    </cfRule>
  </conditionalFormatting>
  <conditionalFormatting sqref="D644">
    <cfRule type="cellIs" dxfId="1659" priority="1791" operator="greaterThanOrEqual">
      <formula>100</formula>
    </cfRule>
  </conditionalFormatting>
  <conditionalFormatting sqref="N651:S651">
    <cfRule type="cellIs" dxfId="1658" priority="1777" operator="lessThan">
      <formula>$T651*0.8</formula>
    </cfRule>
  </conditionalFormatting>
  <conditionalFormatting sqref="G651">
    <cfRule type="cellIs" dxfId="1657" priority="1776" operator="lessThan">
      <formula>$T651*0.8</formula>
    </cfRule>
  </conditionalFormatting>
  <conditionalFormatting sqref="I651">
    <cfRule type="cellIs" dxfId="1656" priority="1775" operator="lessThan">
      <formula>$T651*0.8</formula>
    </cfRule>
  </conditionalFormatting>
  <conditionalFormatting sqref="J651">
    <cfRule type="cellIs" dxfId="1655" priority="1774" operator="lessThan">
      <formula>$T651*0.8</formula>
    </cfRule>
  </conditionalFormatting>
  <conditionalFormatting sqref="K651">
    <cfRule type="cellIs" dxfId="1654" priority="1773" operator="lessThan">
      <formula>$T651*0.8</formula>
    </cfRule>
  </conditionalFormatting>
  <conditionalFormatting sqref="L651">
    <cfRule type="cellIs" dxfId="1653" priority="1772" operator="lessThan">
      <formula>$T651*0.8</formula>
    </cfRule>
  </conditionalFormatting>
  <conditionalFormatting sqref="D651">
    <cfRule type="cellIs" dxfId="1652" priority="1771" operator="lessThan">
      <formula>$T651*0.8</formula>
    </cfRule>
  </conditionalFormatting>
  <conditionalFormatting sqref="E651">
    <cfRule type="cellIs" dxfId="1651" priority="1770" operator="lessThan">
      <formula>$T651*0.8</formula>
    </cfRule>
  </conditionalFormatting>
  <conditionalFormatting sqref="C651">
    <cfRule type="cellIs" dxfId="1650" priority="1769" operator="lessThan">
      <formula>$T651*0.8</formula>
    </cfRule>
  </conditionalFormatting>
  <conditionalFormatting sqref="E653:R653">
    <cfRule type="cellIs" dxfId="1649" priority="1768" operator="greaterThanOrEqual">
      <formula>1000</formula>
    </cfRule>
  </conditionalFormatting>
  <conditionalFormatting sqref="E652:R652">
    <cfRule type="cellIs" dxfId="1648" priority="1767" operator="greaterThanOrEqual">
      <formula>100</formula>
    </cfRule>
  </conditionalFormatting>
  <conditionalFormatting sqref="C656:S656">
    <cfRule type="cellIs" dxfId="1647" priority="1766" operator="greaterThanOrEqual">
      <formula>$T$279*1.2</formula>
    </cfRule>
  </conditionalFormatting>
  <conditionalFormatting sqref="F659 M659 H659">
    <cfRule type="cellIs" dxfId="1646" priority="1765" operator="lessThan">
      <formula>$T659*0.8</formula>
    </cfRule>
  </conditionalFormatting>
  <conditionalFormatting sqref="C653">
    <cfRule type="cellIs" dxfId="1645" priority="1764" operator="greaterThanOrEqual">
      <formula>1000</formula>
    </cfRule>
  </conditionalFormatting>
  <conditionalFormatting sqref="C652">
    <cfRule type="cellIs" dxfId="1644" priority="1763" operator="greaterThanOrEqual">
      <formula>100</formula>
    </cfRule>
  </conditionalFormatting>
  <conditionalFormatting sqref="D653">
    <cfRule type="cellIs" dxfId="1643" priority="1762" operator="greaterThanOrEqual">
      <formula>1000</formula>
    </cfRule>
  </conditionalFormatting>
  <conditionalFormatting sqref="D652">
    <cfRule type="cellIs" dxfId="1642" priority="1761" operator="greaterThanOrEqual">
      <formula>100</formula>
    </cfRule>
  </conditionalFormatting>
  <conditionalFormatting sqref="C659">
    <cfRule type="cellIs" dxfId="1641" priority="1752" operator="lessThan">
      <formula>$T659*0.8</formula>
    </cfRule>
  </conditionalFormatting>
  <conditionalFormatting sqref="D659">
    <cfRule type="cellIs" dxfId="1640" priority="1751" operator="lessThan">
      <formula>$T659*0.8</formula>
    </cfRule>
  </conditionalFormatting>
  <conditionalFormatting sqref="E659">
    <cfRule type="cellIs" dxfId="1639" priority="1750" operator="lessThan">
      <formula>$T659*0.8</formula>
    </cfRule>
  </conditionalFormatting>
  <conditionalFormatting sqref="G659">
    <cfRule type="cellIs" dxfId="1638" priority="1749" operator="lessThan">
      <formula>$T659*0.8</formula>
    </cfRule>
  </conditionalFormatting>
  <conditionalFormatting sqref="I659">
    <cfRule type="cellIs" dxfId="1637" priority="1748" operator="lessThan">
      <formula>$T659*0.8</formula>
    </cfRule>
  </conditionalFormatting>
  <conditionalFormatting sqref="J659">
    <cfRule type="cellIs" dxfId="1636" priority="1747" operator="lessThan">
      <formula>$T659*0.8</formula>
    </cfRule>
  </conditionalFormatting>
  <conditionalFormatting sqref="L659">
    <cfRule type="cellIs" dxfId="1635" priority="1746" operator="lessThan">
      <formula>$T659*0.8</formula>
    </cfRule>
  </conditionalFormatting>
  <conditionalFormatting sqref="N659">
    <cfRule type="cellIs" dxfId="1634" priority="1745" operator="lessThan">
      <formula>$T659*0.8</formula>
    </cfRule>
  </conditionalFormatting>
  <conditionalFormatting sqref="O659">
    <cfRule type="cellIs" dxfId="1633" priority="1744" operator="lessThan">
      <formula>$T659*0.8</formula>
    </cfRule>
  </conditionalFormatting>
  <conditionalFormatting sqref="P659">
    <cfRule type="cellIs" dxfId="1632" priority="1743" operator="lessThan">
      <formula>$T659*0.8</formula>
    </cfRule>
  </conditionalFormatting>
  <conditionalFormatting sqref="Q659">
    <cfRule type="cellIs" dxfId="1631" priority="1742" operator="lessThan">
      <formula>$T659*0.8</formula>
    </cfRule>
  </conditionalFormatting>
  <conditionalFormatting sqref="R659">
    <cfRule type="cellIs" dxfId="1630" priority="1741" operator="lessThan">
      <formula>$T659*0.8</formula>
    </cfRule>
  </conditionalFormatting>
  <conditionalFormatting sqref="S659">
    <cfRule type="cellIs" dxfId="1629" priority="1740" operator="lessThan">
      <formula>$T659*0.8</formula>
    </cfRule>
  </conditionalFormatting>
  <conditionalFormatting sqref="K659">
    <cfRule type="cellIs" dxfId="1628" priority="1739" operator="lessThan">
      <formula>$T659*0.8</formula>
    </cfRule>
  </conditionalFormatting>
  <conditionalFormatting sqref="E661:R661">
    <cfRule type="cellIs" dxfId="1627" priority="1738" operator="greaterThanOrEqual">
      <formula>1000</formula>
    </cfRule>
  </conditionalFormatting>
  <conditionalFormatting sqref="E660:R660">
    <cfRule type="cellIs" dxfId="1626" priority="1737" operator="greaterThanOrEqual">
      <formula>100</formula>
    </cfRule>
  </conditionalFormatting>
  <conditionalFormatting sqref="C664:S664">
    <cfRule type="cellIs" dxfId="1625" priority="1736" operator="greaterThanOrEqual">
      <formula>$T$279*1.2</formula>
    </cfRule>
  </conditionalFormatting>
  <conditionalFormatting sqref="M667 H667">
    <cfRule type="cellIs" dxfId="1624" priority="1735" operator="lessThan">
      <formula>$T667*0.8</formula>
    </cfRule>
  </conditionalFormatting>
  <conditionalFormatting sqref="C661">
    <cfRule type="cellIs" dxfId="1623" priority="1734" operator="greaterThanOrEqual">
      <formula>1000</formula>
    </cfRule>
  </conditionalFormatting>
  <conditionalFormatting sqref="C660">
    <cfRule type="cellIs" dxfId="1622" priority="1733" operator="greaterThanOrEqual">
      <formula>100</formula>
    </cfRule>
  </conditionalFormatting>
  <conditionalFormatting sqref="D661">
    <cfRule type="cellIs" dxfId="1621" priority="1732" operator="greaterThanOrEqual">
      <formula>1000</formula>
    </cfRule>
  </conditionalFormatting>
  <conditionalFormatting sqref="D660">
    <cfRule type="cellIs" dxfId="1620" priority="1731" operator="greaterThanOrEqual">
      <formula>100</formula>
    </cfRule>
  </conditionalFormatting>
  <conditionalFormatting sqref="C667">
    <cfRule type="cellIs" dxfId="1619" priority="1730" operator="lessThan">
      <formula>$T667*0.8</formula>
    </cfRule>
  </conditionalFormatting>
  <conditionalFormatting sqref="D667">
    <cfRule type="cellIs" dxfId="1618" priority="1729" operator="lessThan">
      <formula>$T667*0.8</formula>
    </cfRule>
  </conditionalFormatting>
  <conditionalFormatting sqref="K667">
    <cfRule type="cellIs" dxfId="1617" priority="1717" operator="lessThan">
      <formula>$T667*0.8</formula>
    </cfRule>
  </conditionalFormatting>
  <conditionalFormatting sqref="N667">
    <cfRule type="cellIs" dxfId="1616" priority="1716" operator="lessThan">
      <formula>$T667*0.8</formula>
    </cfRule>
  </conditionalFormatting>
  <conditionalFormatting sqref="O667">
    <cfRule type="cellIs" dxfId="1615" priority="1715" operator="lessThan">
      <formula>$T667*0.8</formula>
    </cfRule>
  </conditionalFormatting>
  <conditionalFormatting sqref="P667">
    <cfRule type="cellIs" dxfId="1614" priority="1714" operator="lessThan">
      <formula>$T667*0.8</formula>
    </cfRule>
  </conditionalFormatting>
  <conditionalFormatting sqref="Q667">
    <cfRule type="cellIs" dxfId="1613" priority="1713" operator="lessThan">
      <formula>$T667*0.8</formula>
    </cfRule>
  </conditionalFormatting>
  <conditionalFormatting sqref="R667">
    <cfRule type="cellIs" dxfId="1612" priority="1712" operator="lessThan">
      <formula>$T667*0.8</formula>
    </cfRule>
  </conditionalFormatting>
  <conditionalFormatting sqref="S667">
    <cfRule type="cellIs" dxfId="1611" priority="1711" operator="lessThan">
      <formula>$T667*0.8</formula>
    </cfRule>
  </conditionalFormatting>
  <conditionalFormatting sqref="L667">
    <cfRule type="cellIs" dxfId="1610" priority="1710" operator="lessThan">
      <formula>$T667*0.8</formula>
    </cfRule>
  </conditionalFormatting>
  <conditionalFormatting sqref="J667">
    <cfRule type="cellIs" dxfId="1609" priority="1709" operator="lessThan">
      <formula>$T667*0.8</formula>
    </cfRule>
  </conditionalFormatting>
  <conditionalFormatting sqref="F667">
    <cfRule type="cellIs" dxfId="1608" priority="1708" operator="lessThan">
      <formula>$T667*0.8</formula>
    </cfRule>
  </conditionalFormatting>
  <conditionalFormatting sqref="G667">
    <cfRule type="cellIs" dxfId="1607" priority="1707" operator="lessThan">
      <formula>$T667*0.8</formula>
    </cfRule>
  </conditionalFormatting>
  <conditionalFormatting sqref="I667">
    <cfRule type="cellIs" dxfId="1606" priority="1706" operator="lessThan">
      <formula>$T667*0.8</formula>
    </cfRule>
  </conditionalFormatting>
  <conditionalFormatting sqref="E667">
    <cfRule type="cellIs" dxfId="1605" priority="1705" operator="lessThan">
      <formula>$T667*0.8</formula>
    </cfRule>
  </conditionalFormatting>
  <conditionalFormatting sqref="E669:R669">
    <cfRule type="cellIs" dxfId="1604" priority="1704" operator="greaterThanOrEqual">
      <formula>1000</formula>
    </cfRule>
  </conditionalFormatting>
  <conditionalFormatting sqref="E668:R668">
    <cfRule type="cellIs" dxfId="1603" priority="1703" operator="greaterThanOrEqual">
      <formula>100</formula>
    </cfRule>
  </conditionalFormatting>
  <conditionalFormatting sqref="C672:S672">
    <cfRule type="cellIs" dxfId="1602" priority="1702" operator="greaterThanOrEqual">
      <formula>$T$279*1.2</formula>
    </cfRule>
  </conditionalFormatting>
  <conditionalFormatting sqref="M675 H675">
    <cfRule type="cellIs" dxfId="1601" priority="1701" operator="lessThan">
      <formula>$T675*0.8</formula>
    </cfRule>
  </conditionalFormatting>
  <conditionalFormatting sqref="C669">
    <cfRule type="cellIs" dxfId="1600" priority="1700" operator="greaterThanOrEqual">
      <formula>1000</formula>
    </cfRule>
  </conditionalFormatting>
  <conditionalFormatting sqref="C668">
    <cfRule type="cellIs" dxfId="1599" priority="1699" operator="greaterThanOrEqual">
      <formula>100</formula>
    </cfRule>
  </conditionalFormatting>
  <conditionalFormatting sqref="D669">
    <cfRule type="cellIs" dxfId="1598" priority="1698" operator="greaterThanOrEqual">
      <formula>1000</formula>
    </cfRule>
  </conditionalFormatting>
  <conditionalFormatting sqref="D668">
    <cfRule type="cellIs" dxfId="1597" priority="1697" operator="greaterThanOrEqual">
      <formula>100</formula>
    </cfRule>
  </conditionalFormatting>
  <conditionalFormatting sqref="C675">
    <cfRule type="cellIs" dxfId="1596" priority="1696" operator="lessThan">
      <formula>$T675*0.8</formula>
    </cfRule>
  </conditionalFormatting>
  <conditionalFormatting sqref="K675">
    <cfRule type="cellIs" dxfId="1595" priority="1694" operator="lessThan">
      <formula>$T675*0.8</formula>
    </cfRule>
  </conditionalFormatting>
  <conditionalFormatting sqref="J675">
    <cfRule type="cellIs" dxfId="1594" priority="1681" operator="lessThan">
      <formula>$T675*0.8</formula>
    </cfRule>
  </conditionalFormatting>
  <conditionalFormatting sqref="L675">
    <cfRule type="cellIs" dxfId="1593" priority="1680" operator="lessThan">
      <formula>$T675*0.8</formula>
    </cfRule>
  </conditionalFormatting>
  <conditionalFormatting sqref="I675">
    <cfRule type="cellIs" dxfId="1592" priority="1679" operator="lessThan">
      <formula>$T675*0.8</formula>
    </cfRule>
  </conditionalFormatting>
  <conditionalFormatting sqref="G675">
    <cfRule type="cellIs" dxfId="1591" priority="1678" operator="lessThan">
      <formula>$T675*0.8</formula>
    </cfRule>
  </conditionalFormatting>
  <conditionalFormatting sqref="F675">
    <cfRule type="cellIs" dxfId="1590" priority="1677" operator="lessThan">
      <formula>$T675*0.8</formula>
    </cfRule>
  </conditionalFormatting>
  <conditionalFormatting sqref="D675">
    <cfRule type="cellIs" dxfId="1589" priority="1676" operator="lessThan">
      <formula>$T675*0.8</formula>
    </cfRule>
  </conditionalFormatting>
  <conditionalFormatting sqref="E675">
    <cfRule type="cellIs" dxfId="1588" priority="1675" operator="lessThan">
      <formula>$T675*0.8</formula>
    </cfRule>
  </conditionalFormatting>
  <conditionalFormatting sqref="N675">
    <cfRule type="cellIs" dxfId="1587" priority="1674" operator="lessThan">
      <formula>$T675*0.8</formula>
    </cfRule>
  </conditionalFormatting>
  <conditionalFormatting sqref="O675">
    <cfRule type="cellIs" dxfId="1586" priority="1673" operator="lessThan">
      <formula>$T675*0.8</formula>
    </cfRule>
  </conditionalFormatting>
  <conditionalFormatting sqref="P675">
    <cfRule type="cellIs" dxfId="1585" priority="1672" operator="lessThan">
      <formula>$T675*0.8</formula>
    </cfRule>
  </conditionalFormatting>
  <conditionalFormatting sqref="Q675">
    <cfRule type="cellIs" dxfId="1584" priority="1671" operator="lessThan">
      <formula>$T675*0.8</formula>
    </cfRule>
  </conditionalFormatting>
  <conditionalFormatting sqref="R675">
    <cfRule type="cellIs" dxfId="1583" priority="1670" operator="lessThan">
      <formula>$T675*0.8</formula>
    </cfRule>
  </conditionalFormatting>
  <conditionalFormatting sqref="S675">
    <cfRule type="cellIs" dxfId="1582" priority="1669" operator="lessThan">
      <formula>$T675*0.8</formula>
    </cfRule>
  </conditionalFormatting>
  <conditionalFormatting sqref="E677:R677">
    <cfRule type="cellIs" dxfId="1581" priority="1668" operator="greaterThanOrEqual">
      <formula>1000</formula>
    </cfRule>
  </conditionalFormatting>
  <conditionalFormatting sqref="E676:R676">
    <cfRule type="cellIs" dxfId="1580" priority="1667" operator="greaterThanOrEqual">
      <formula>100</formula>
    </cfRule>
  </conditionalFormatting>
  <conditionalFormatting sqref="C680:S680">
    <cfRule type="cellIs" dxfId="1579" priority="1666" operator="greaterThanOrEqual">
      <formula>$T$279*1.2</formula>
    </cfRule>
  </conditionalFormatting>
  <conditionalFormatting sqref="H683">
    <cfRule type="cellIs" dxfId="1578" priority="1665" operator="lessThan">
      <formula>$T683*0.8</formula>
    </cfRule>
  </conditionalFormatting>
  <conditionalFormatting sqref="C677">
    <cfRule type="cellIs" dxfId="1577" priority="1664" operator="greaterThanOrEqual">
      <formula>1000</formula>
    </cfRule>
  </conditionalFormatting>
  <conditionalFormatting sqref="C676">
    <cfRule type="cellIs" dxfId="1576" priority="1663" operator="greaterThanOrEqual">
      <formula>100</formula>
    </cfRule>
  </conditionalFormatting>
  <conditionalFormatting sqref="D677">
    <cfRule type="cellIs" dxfId="1575" priority="1662" operator="greaterThanOrEqual">
      <formula>1000</formula>
    </cfRule>
  </conditionalFormatting>
  <conditionalFormatting sqref="D676">
    <cfRule type="cellIs" dxfId="1574" priority="1661" operator="greaterThanOrEqual">
      <formula>100</formula>
    </cfRule>
  </conditionalFormatting>
  <conditionalFormatting sqref="C683">
    <cfRule type="cellIs" dxfId="1573" priority="1660" operator="lessThan">
      <formula>$T683*0.8</formula>
    </cfRule>
  </conditionalFormatting>
  <conditionalFormatting sqref="J683">
    <cfRule type="cellIs" dxfId="1572" priority="1658" operator="lessThan">
      <formula>$T683*0.8</formula>
    </cfRule>
  </conditionalFormatting>
  <conditionalFormatting sqref="E683">
    <cfRule type="cellIs" dxfId="1571" priority="1645" operator="lessThan">
      <formula>$T683*0.8</formula>
    </cfRule>
  </conditionalFormatting>
  <conditionalFormatting sqref="F683">
    <cfRule type="cellIs" dxfId="1570" priority="1644" operator="lessThan">
      <formula>$T683*0.8</formula>
    </cfRule>
  </conditionalFormatting>
  <conditionalFormatting sqref="D683">
    <cfRule type="cellIs" dxfId="1569" priority="1643" operator="lessThan">
      <formula>$T683*0.8</formula>
    </cfRule>
  </conditionalFormatting>
  <conditionalFormatting sqref="G683">
    <cfRule type="cellIs" dxfId="1568" priority="1642" operator="lessThan">
      <formula>$T683*0.8</formula>
    </cfRule>
  </conditionalFormatting>
  <conditionalFormatting sqref="I683">
    <cfRule type="cellIs" dxfId="1567" priority="1641" operator="lessThan">
      <formula>$T683*0.8</formula>
    </cfRule>
  </conditionalFormatting>
  <conditionalFormatting sqref="K683 N683 Q683">
    <cfRule type="cellIs" dxfId="1566" priority="1640" operator="lessThan">
      <formula>$T683*0.8</formula>
    </cfRule>
  </conditionalFormatting>
  <conditionalFormatting sqref="L683 O683 R683">
    <cfRule type="cellIs" dxfId="1565" priority="1639" operator="lessThan">
      <formula>$T683*0.8</formula>
    </cfRule>
  </conditionalFormatting>
  <conditionalFormatting sqref="M683 P683 S683">
    <cfRule type="cellIs" dxfId="1564" priority="1638" operator="lessThan">
      <formula>$T683*0.8</formula>
    </cfRule>
  </conditionalFormatting>
  <conditionalFormatting sqref="E685:R685">
    <cfRule type="cellIs" dxfId="1563" priority="1637" operator="greaterThanOrEqual">
      <formula>1000</formula>
    </cfRule>
  </conditionalFormatting>
  <conditionalFormatting sqref="E684:R684">
    <cfRule type="cellIs" dxfId="1562" priority="1636" operator="greaterThanOrEqual">
      <formula>100</formula>
    </cfRule>
  </conditionalFormatting>
  <conditionalFormatting sqref="C688:S688">
    <cfRule type="cellIs" dxfId="1561" priority="1635" operator="greaterThanOrEqual">
      <formula>$T$279*1.2</formula>
    </cfRule>
  </conditionalFormatting>
  <conditionalFormatting sqref="H691">
    <cfRule type="cellIs" dxfId="1560" priority="1634" operator="lessThan">
      <formula>$T691*0.8</formula>
    </cfRule>
  </conditionalFormatting>
  <conditionalFormatting sqref="C685">
    <cfRule type="cellIs" dxfId="1559" priority="1633" operator="greaterThanOrEqual">
      <formula>1000</formula>
    </cfRule>
  </conditionalFormatting>
  <conditionalFormatting sqref="C684">
    <cfRule type="cellIs" dxfId="1558" priority="1632" operator="greaterThanOrEqual">
      <formula>100</formula>
    </cfRule>
  </conditionalFormatting>
  <conditionalFormatting sqref="D685">
    <cfRule type="cellIs" dxfId="1557" priority="1631" operator="greaterThanOrEqual">
      <formula>1000</formula>
    </cfRule>
  </conditionalFormatting>
  <conditionalFormatting sqref="D684">
    <cfRule type="cellIs" dxfId="1556" priority="1630" operator="greaterThanOrEqual">
      <formula>100</formula>
    </cfRule>
  </conditionalFormatting>
  <conditionalFormatting sqref="F691">
    <cfRule type="cellIs" dxfId="1555" priority="1626" operator="lessThan">
      <formula>$T691*0.8</formula>
    </cfRule>
  </conditionalFormatting>
  <conditionalFormatting sqref="D691">
    <cfRule type="cellIs" dxfId="1554" priority="1625" operator="lessThan">
      <formula>$T691*0.8</formula>
    </cfRule>
  </conditionalFormatting>
  <conditionalFormatting sqref="K691">
    <cfRule type="cellIs" dxfId="1553" priority="1619" operator="lessThan">
      <formula>$T691*0.8</formula>
    </cfRule>
  </conditionalFormatting>
  <conditionalFormatting sqref="M691">
    <cfRule type="cellIs" dxfId="1552" priority="1618" operator="lessThan">
      <formula>$T691*0.8</formula>
    </cfRule>
  </conditionalFormatting>
  <conditionalFormatting sqref="G691">
    <cfRule type="cellIs" dxfId="1551" priority="1617" operator="lessThan">
      <formula>$T691*0.8</formula>
    </cfRule>
  </conditionalFormatting>
  <conditionalFormatting sqref="C691">
    <cfRule type="cellIs" dxfId="1550" priority="1616" operator="lessThan">
      <formula>$T691*0.8</formula>
    </cfRule>
  </conditionalFormatting>
  <conditionalFormatting sqref="E691">
    <cfRule type="cellIs" dxfId="1549" priority="1615" operator="lessThan">
      <formula>$T691*0.8</formula>
    </cfRule>
  </conditionalFormatting>
  <conditionalFormatting sqref="J691">
    <cfRule type="cellIs" dxfId="1548" priority="1614" operator="lessThan">
      <formula>$T691*0.8</formula>
    </cfRule>
  </conditionalFormatting>
  <conditionalFormatting sqref="L691">
    <cfRule type="cellIs" dxfId="1547" priority="1613" operator="lessThan">
      <formula>$T691*0.8</formula>
    </cfRule>
  </conditionalFormatting>
  <conditionalFormatting sqref="N691">
    <cfRule type="cellIs" dxfId="1546" priority="1612" operator="lessThan">
      <formula>$T691*0.8</formula>
    </cfRule>
  </conditionalFormatting>
  <conditionalFormatting sqref="O691">
    <cfRule type="cellIs" dxfId="1545" priority="1611" operator="lessThan">
      <formula>$T691*0.8</formula>
    </cfRule>
  </conditionalFormatting>
  <conditionalFormatting sqref="P691">
    <cfRule type="cellIs" dxfId="1544" priority="1610" operator="lessThan">
      <formula>$T691*0.8</formula>
    </cfRule>
  </conditionalFormatting>
  <conditionalFormatting sqref="Q691">
    <cfRule type="cellIs" dxfId="1543" priority="1609" operator="lessThan">
      <formula>$T691*0.8</formula>
    </cfRule>
  </conditionalFormatting>
  <conditionalFormatting sqref="R691">
    <cfRule type="cellIs" dxfId="1542" priority="1608" operator="lessThan">
      <formula>$T691*0.8</formula>
    </cfRule>
  </conditionalFormatting>
  <conditionalFormatting sqref="S691">
    <cfRule type="cellIs" dxfId="1541" priority="1607" operator="lessThan">
      <formula>$T691*0.8</formula>
    </cfRule>
  </conditionalFormatting>
  <conditionalFormatting sqref="I691">
    <cfRule type="cellIs" dxfId="1540" priority="1606" operator="lessThan">
      <formula>$T691*0.8</formula>
    </cfRule>
  </conditionalFormatting>
  <conditionalFormatting sqref="E693:R693">
    <cfRule type="cellIs" dxfId="1539" priority="1605" operator="greaterThanOrEqual">
      <formula>1000</formula>
    </cfRule>
  </conditionalFormatting>
  <conditionalFormatting sqref="E692:R692">
    <cfRule type="cellIs" dxfId="1538" priority="1604" operator="greaterThanOrEqual">
      <formula>100</formula>
    </cfRule>
  </conditionalFormatting>
  <conditionalFormatting sqref="C696:S696">
    <cfRule type="cellIs" dxfId="1537" priority="1603" operator="greaterThanOrEqual">
      <formula>$T$279*1.2</formula>
    </cfRule>
  </conditionalFormatting>
  <conditionalFormatting sqref="H699">
    <cfRule type="cellIs" dxfId="1536" priority="1602" operator="lessThan">
      <formula>$T699*0.8</formula>
    </cfRule>
  </conditionalFormatting>
  <conditionalFormatting sqref="C693">
    <cfRule type="cellIs" dxfId="1535" priority="1601" operator="greaterThanOrEqual">
      <formula>1000</formula>
    </cfRule>
  </conditionalFormatting>
  <conditionalFormatting sqref="C692">
    <cfRule type="cellIs" dxfId="1534" priority="1600" operator="greaterThanOrEqual">
      <formula>100</formula>
    </cfRule>
  </conditionalFormatting>
  <conditionalFormatting sqref="D693">
    <cfRule type="cellIs" dxfId="1533" priority="1599" operator="greaterThanOrEqual">
      <formula>1000</formula>
    </cfRule>
  </conditionalFormatting>
  <conditionalFormatting sqref="D692">
    <cfRule type="cellIs" dxfId="1532" priority="1598" operator="greaterThanOrEqual">
      <formula>100</formula>
    </cfRule>
  </conditionalFormatting>
  <conditionalFormatting sqref="F699">
    <cfRule type="cellIs" dxfId="1531" priority="1597" operator="lessThan">
      <formula>$T699*0.8</formula>
    </cfRule>
  </conditionalFormatting>
  <conditionalFormatting sqref="D699">
    <cfRule type="cellIs" dxfId="1530" priority="1596" operator="lessThan">
      <formula>$T699*0.8</formula>
    </cfRule>
  </conditionalFormatting>
  <conditionalFormatting sqref="M699">
    <cfRule type="cellIs" dxfId="1529" priority="1594" operator="lessThan">
      <formula>$T699*0.8</formula>
    </cfRule>
  </conditionalFormatting>
  <conditionalFormatting sqref="I699">
    <cfRule type="cellIs" dxfId="1528" priority="1582" operator="lessThan">
      <formula>$T699*0.8</formula>
    </cfRule>
  </conditionalFormatting>
  <conditionalFormatting sqref="S699">
    <cfRule type="cellIs" dxfId="1527" priority="1581" operator="lessThan">
      <formula>$T699*0.8</formula>
    </cfRule>
  </conditionalFormatting>
  <conditionalFormatting sqref="N699">
    <cfRule type="cellIs" dxfId="1526" priority="1580" operator="lessThan">
      <formula>$T699*0.8</formula>
    </cfRule>
  </conditionalFormatting>
  <conditionalFormatting sqref="O699">
    <cfRule type="cellIs" dxfId="1525" priority="1579" operator="lessThan">
      <formula>$T699*0.8</formula>
    </cfRule>
  </conditionalFormatting>
  <conditionalFormatting sqref="P699">
    <cfRule type="cellIs" dxfId="1524" priority="1578" operator="lessThan">
      <formula>$T699*0.8</formula>
    </cfRule>
  </conditionalFormatting>
  <conditionalFormatting sqref="Q699">
    <cfRule type="cellIs" dxfId="1523" priority="1577" operator="lessThan">
      <formula>$T699*0.8</formula>
    </cfRule>
  </conditionalFormatting>
  <conditionalFormatting sqref="R699">
    <cfRule type="cellIs" dxfId="1522" priority="1576" operator="lessThan">
      <formula>$T699*0.8</formula>
    </cfRule>
  </conditionalFormatting>
  <conditionalFormatting sqref="J699">
    <cfRule type="cellIs" dxfId="1521" priority="1575" operator="lessThan">
      <formula>$T699*0.8</formula>
    </cfRule>
  </conditionalFormatting>
  <conditionalFormatting sqref="K699">
    <cfRule type="cellIs" dxfId="1520" priority="1574" operator="lessThan">
      <formula>$T699*0.8</formula>
    </cfRule>
  </conditionalFormatting>
  <conditionalFormatting sqref="L699">
    <cfRule type="cellIs" dxfId="1519" priority="1573" operator="lessThan">
      <formula>$T699*0.8</formula>
    </cfRule>
  </conditionalFormatting>
  <conditionalFormatting sqref="G699">
    <cfRule type="cellIs" dxfId="1518" priority="1572" operator="lessThan">
      <formula>$T699*0.8</formula>
    </cfRule>
  </conditionalFormatting>
  <conditionalFormatting sqref="E699">
    <cfRule type="cellIs" dxfId="1517" priority="1571" operator="lessThan">
      <formula>$T699*0.8</formula>
    </cfRule>
  </conditionalFormatting>
  <conditionalFormatting sqref="C699">
    <cfRule type="cellIs" dxfId="1516" priority="1570" operator="lessThan">
      <formula>$T699*0.8</formula>
    </cfRule>
  </conditionalFormatting>
  <conditionalFormatting sqref="E701:R701">
    <cfRule type="cellIs" dxfId="1515" priority="1569" operator="greaterThanOrEqual">
      <formula>1000</formula>
    </cfRule>
  </conditionalFormatting>
  <conditionalFormatting sqref="E700:R700">
    <cfRule type="cellIs" dxfId="1514" priority="1568" operator="greaterThanOrEqual">
      <formula>100</formula>
    </cfRule>
  </conditionalFormatting>
  <conditionalFormatting sqref="C704:S704">
    <cfRule type="cellIs" dxfId="1513" priority="1567" operator="greaterThanOrEqual">
      <formula>$T$279*1.2</formula>
    </cfRule>
  </conditionalFormatting>
  <conditionalFormatting sqref="C701">
    <cfRule type="cellIs" dxfId="1512" priority="1565" operator="greaterThanOrEqual">
      <formula>1000</formula>
    </cfRule>
  </conditionalFormatting>
  <conditionalFormatting sqref="C700">
    <cfRule type="cellIs" dxfId="1511" priority="1564" operator="greaterThanOrEqual">
      <formula>100</formula>
    </cfRule>
  </conditionalFormatting>
  <conditionalFormatting sqref="D701">
    <cfRule type="cellIs" dxfId="1510" priority="1563" operator="greaterThanOrEqual">
      <formula>1000</formula>
    </cfRule>
  </conditionalFormatting>
  <conditionalFormatting sqref="D700">
    <cfRule type="cellIs" dxfId="1509" priority="1562" operator="greaterThanOrEqual">
      <formula>100</formula>
    </cfRule>
  </conditionalFormatting>
  <conditionalFormatting sqref="D707">
    <cfRule type="cellIs" dxfId="1508" priority="1560" operator="lessThan">
      <formula>$T707*0.8</formula>
    </cfRule>
  </conditionalFormatting>
  <conditionalFormatting sqref="C707">
    <cfRule type="cellIs" dxfId="1507" priority="1546" operator="lessThan">
      <formula>$T707*0.8</formula>
    </cfRule>
  </conditionalFormatting>
  <conditionalFormatting sqref="E707">
    <cfRule type="cellIs" dxfId="1506" priority="1545" operator="lessThan">
      <formula>$T707*0.8</formula>
    </cfRule>
  </conditionalFormatting>
  <conditionalFormatting sqref="J707">
    <cfRule type="cellIs" dxfId="1505" priority="1544" operator="lessThan">
      <formula>$T707*0.8</formula>
    </cfRule>
  </conditionalFormatting>
  <conditionalFormatting sqref="K707">
    <cfRule type="cellIs" dxfId="1504" priority="1543" operator="lessThan">
      <formula>$T707*0.8</formula>
    </cfRule>
  </conditionalFormatting>
  <conditionalFormatting sqref="O707">
    <cfRule type="cellIs" dxfId="1503" priority="1542" operator="lessThan">
      <formula>$T707*0.8</formula>
    </cfRule>
  </conditionalFormatting>
  <conditionalFormatting sqref="F707">
    <cfRule type="cellIs" dxfId="1502" priority="1541" operator="lessThan">
      <formula>$T707*0.8</formula>
    </cfRule>
  </conditionalFormatting>
  <conditionalFormatting sqref="G707">
    <cfRule type="cellIs" dxfId="1501" priority="1540" operator="lessThan">
      <formula>$T707*0.8</formula>
    </cfRule>
  </conditionalFormatting>
  <conditionalFormatting sqref="H707">
    <cfRule type="cellIs" dxfId="1500" priority="1539" operator="lessThan">
      <formula>$T707*0.8</formula>
    </cfRule>
  </conditionalFormatting>
  <conditionalFormatting sqref="I707">
    <cfRule type="cellIs" dxfId="1499" priority="1538" operator="lessThan">
      <formula>$T707*0.8</formula>
    </cfRule>
  </conditionalFormatting>
  <conditionalFormatting sqref="L707">
    <cfRule type="cellIs" dxfId="1498" priority="1537" operator="lessThan">
      <formula>$T707*0.8</formula>
    </cfRule>
  </conditionalFormatting>
  <conditionalFormatting sqref="N707">
    <cfRule type="cellIs" dxfId="1497" priority="1536" operator="lessThan">
      <formula>$T707*0.8</formula>
    </cfRule>
  </conditionalFormatting>
  <conditionalFormatting sqref="P707">
    <cfRule type="cellIs" dxfId="1496" priority="1535" operator="lessThan">
      <formula>$T707*0.8</formula>
    </cfRule>
  </conditionalFormatting>
  <conditionalFormatting sqref="M707">
    <cfRule type="cellIs" dxfId="1495" priority="1534" operator="lessThan">
      <formula>$T707*0.8</formula>
    </cfRule>
  </conditionalFormatting>
  <conditionalFormatting sqref="Q707">
    <cfRule type="cellIs" dxfId="1494" priority="1533" operator="lessThan">
      <formula>$T707*0.8</formula>
    </cfRule>
  </conditionalFormatting>
  <conditionalFormatting sqref="R707">
    <cfRule type="cellIs" dxfId="1493" priority="1532" operator="lessThan">
      <formula>$T707*0.8</formula>
    </cfRule>
  </conditionalFormatting>
  <conditionalFormatting sqref="S707">
    <cfRule type="cellIs" dxfId="1492" priority="1531" operator="lessThan">
      <formula>$T707*0.8</formula>
    </cfRule>
  </conditionalFormatting>
  <conditionalFormatting sqref="T9 C9:R9">
    <cfRule type="cellIs" dxfId="1491" priority="1530" operator="greaterThan">
      <formula>0</formula>
    </cfRule>
  </conditionalFormatting>
  <conditionalFormatting sqref="E709:R709">
    <cfRule type="cellIs" dxfId="1490" priority="1529" operator="greaterThanOrEqual">
      <formula>1000</formula>
    </cfRule>
  </conditionalFormatting>
  <conditionalFormatting sqref="E708:R708">
    <cfRule type="cellIs" dxfId="1489" priority="1528" operator="greaterThanOrEqual">
      <formula>100</formula>
    </cfRule>
  </conditionalFormatting>
  <conditionalFormatting sqref="C712:S712">
    <cfRule type="cellIs" dxfId="1488" priority="1527" operator="greaterThanOrEqual">
      <formula>$T$279*1.2</formula>
    </cfRule>
  </conditionalFormatting>
  <conditionalFormatting sqref="C709">
    <cfRule type="cellIs" dxfId="1487" priority="1526" operator="greaterThanOrEqual">
      <formula>1000</formula>
    </cfRule>
  </conditionalFormatting>
  <conditionalFormatting sqref="C708">
    <cfRule type="cellIs" dxfId="1486" priority="1525" operator="greaterThanOrEqual">
      <formula>100</formula>
    </cfRule>
  </conditionalFormatting>
  <conditionalFormatting sqref="D709">
    <cfRule type="cellIs" dxfId="1485" priority="1524" operator="greaterThanOrEqual">
      <formula>1000</formula>
    </cfRule>
  </conditionalFormatting>
  <conditionalFormatting sqref="D708">
    <cfRule type="cellIs" dxfId="1484" priority="1523" operator="greaterThanOrEqual">
      <formula>100</formula>
    </cfRule>
  </conditionalFormatting>
  <conditionalFormatting sqref="D715">
    <cfRule type="cellIs" dxfId="1483" priority="1522" operator="lessThan">
      <formula>$T715*0.8</formula>
    </cfRule>
  </conditionalFormatting>
  <conditionalFormatting sqref="E715">
    <cfRule type="cellIs" dxfId="1482" priority="1520" operator="lessThan">
      <formula>$T715*0.8</formula>
    </cfRule>
  </conditionalFormatting>
  <conditionalFormatting sqref="J715">
    <cfRule type="cellIs" dxfId="1481" priority="1519" operator="lessThan">
      <formula>$T715*0.8</formula>
    </cfRule>
  </conditionalFormatting>
  <conditionalFormatting sqref="K715">
    <cfRule type="cellIs" dxfId="1480" priority="1518" operator="lessThan">
      <formula>$T715*0.8</formula>
    </cfRule>
  </conditionalFormatting>
  <conditionalFormatting sqref="F715:H715">
    <cfRule type="cellIs" dxfId="1479" priority="1505" operator="lessThan">
      <formula>$T715*0.8</formula>
    </cfRule>
  </conditionalFormatting>
  <conditionalFormatting sqref="Q715">
    <cfRule type="cellIs" dxfId="1478" priority="1504" operator="lessThan">
      <formula>$T715*0.8</formula>
    </cfRule>
  </conditionalFormatting>
  <conditionalFormatting sqref="C715">
    <cfRule type="cellIs" dxfId="1477" priority="1503" operator="lessThan">
      <formula>$T715*0.8</formula>
    </cfRule>
  </conditionalFormatting>
  <conditionalFormatting sqref="I715">
    <cfRule type="cellIs" dxfId="1476" priority="1502" operator="lessThan">
      <formula>$T715*0.8</formula>
    </cfRule>
  </conditionalFormatting>
  <conditionalFormatting sqref="L715">
    <cfRule type="cellIs" dxfId="1475" priority="1501" operator="lessThan">
      <formula>$T715*0.8</formula>
    </cfRule>
  </conditionalFormatting>
  <conditionalFormatting sqref="M715">
    <cfRule type="cellIs" dxfId="1474" priority="1500" operator="lessThan">
      <formula>$T715*0.8</formula>
    </cfRule>
  </conditionalFormatting>
  <conditionalFormatting sqref="N715">
    <cfRule type="cellIs" dxfId="1473" priority="1499" operator="lessThan">
      <formula>$T715*0.8</formula>
    </cfRule>
  </conditionalFormatting>
  <conditionalFormatting sqref="O715">
    <cfRule type="cellIs" dxfId="1472" priority="1498" operator="lessThan">
      <formula>$T715*0.8</formula>
    </cfRule>
  </conditionalFormatting>
  <conditionalFormatting sqref="P715">
    <cfRule type="cellIs" dxfId="1471" priority="1497" operator="lessThan">
      <formula>$T715*0.8</formula>
    </cfRule>
  </conditionalFormatting>
  <conditionalFormatting sqref="R715">
    <cfRule type="cellIs" dxfId="1470" priority="1496" operator="lessThan">
      <formula>$T715*0.8</formula>
    </cfRule>
  </conditionalFormatting>
  <conditionalFormatting sqref="S715">
    <cfRule type="cellIs" dxfId="1469" priority="1495" operator="lessThan">
      <formula>$T715*0.8</formula>
    </cfRule>
  </conditionalFormatting>
  <conditionalFormatting sqref="E717:R717">
    <cfRule type="cellIs" dxfId="1468" priority="1494" operator="greaterThanOrEqual">
      <formula>1000</formula>
    </cfRule>
  </conditionalFormatting>
  <conditionalFormatting sqref="E716:R716">
    <cfRule type="cellIs" dxfId="1467" priority="1493" operator="greaterThanOrEqual">
      <formula>100</formula>
    </cfRule>
  </conditionalFormatting>
  <conditionalFormatting sqref="C720:S720">
    <cfRule type="cellIs" dxfId="1466" priority="1492" operator="greaterThanOrEqual">
      <formula>$T$279*1.2</formula>
    </cfRule>
  </conditionalFormatting>
  <conditionalFormatting sqref="C717">
    <cfRule type="cellIs" dxfId="1465" priority="1491" operator="greaterThanOrEqual">
      <formula>1000</formula>
    </cfRule>
  </conditionalFormatting>
  <conditionalFormatting sqref="C716">
    <cfRule type="cellIs" dxfId="1464" priority="1490" operator="greaterThanOrEqual">
      <formula>100</formula>
    </cfRule>
  </conditionalFormatting>
  <conditionalFormatting sqref="D717">
    <cfRule type="cellIs" dxfId="1463" priority="1489" operator="greaterThanOrEqual">
      <formula>1000</formula>
    </cfRule>
  </conditionalFormatting>
  <conditionalFormatting sqref="D716">
    <cfRule type="cellIs" dxfId="1462" priority="1488" operator="greaterThanOrEqual">
      <formula>100</formula>
    </cfRule>
  </conditionalFormatting>
  <conditionalFormatting sqref="D723">
    <cfRule type="cellIs" dxfId="1461" priority="1487" operator="lessThan">
      <formula>$T723*0.8</formula>
    </cfRule>
  </conditionalFormatting>
  <conditionalFormatting sqref="J723">
    <cfRule type="cellIs" dxfId="1460" priority="1485" operator="lessThan">
      <formula>$T723*0.8</formula>
    </cfRule>
  </conditionalFormatting>
  <conditionalFormatting sqref="K723">
    <cfRule type="cellIs" dxfId="1459" priority="1484" operator="lessThan">
      <formula>$T723*0.8</formula>
    </cfRule>
  </conditionalFormatting>
  <conditionalFormatting sqref="F723 H723">
    <cfRule type="cellIs" dxfId="1458" priority="1483" operator="lessThan">
      <formula>$T723*0.8</formula>
    </cfRule>
  </conditionalFormatting>
  <conditionalFormatting sqref="Q723">
    <cfRule type="cellIs" dxfId="1457" priority="1482" operator="lessThan">
      <formula>$T723*0.8</formula>
    </cfRule>
  </conditionalFormatting>
  <conditionalFormatting sqref="C723">
    <cfRule type="cellIs" dxfId="1456" priority="1472" operator="lessThan">
      <formula>$T723*0.8</formula>
    </cfRule>
  </conditionalFormatting>
  <conditionalFormatting sqref="M723">
    <cfRule type="cellIs" dxfId="1455" priority="1471" operator="lessThan">
      <formula>$T723*0.8</formula>
    </cfRule>
  </conditionalFormatting>
  <conditionalFormatting sqref="P723">
    <cfRule type="cellIs" dxfId="1454" priority="1470" operator="lessThan">
      <formula>$T723*0.8</formula>
    </cfRule>
  </conditionalFormatting>
  <conditionalFormatting sqref="I723">
    <cfRule type="cellIs" dxfId="1453" priority="1469" operator="lessThan">
      <formula>$T723*0.8</formula>
    </cfRule>
  </conditionalFormatting>
  <conditionalFormatting sqref="E723">
    <cfRule type="cellIs" dxfId="1452" priority="1468" operator="lessThan">
      <formula>$T723*0.8</formula>
    </cfRule>
  </conditionalFormatting>
  <conditionalFormatting sqref="G723">
    <cfRule type="cellIs" dxfId="1451" priority="1467" operator="lessThan">
      <formula>$T723*0.8</formula>
    </cfRule>
  </conditionalFormatting>
  <conditionalFormatting sqref="L723">
    <cfRule type="cellIs" dxfId="1450" priority="1466" operator="lessThan">
      <formula>$T723*0.8</formula>
    </cfRule>
  </conditionalFormatting>
  <conditionalFormatting sqref="N723">
    <cfRule type="cellIs" dxfId="1449" priority="1465" operator="lessThan">
      <formula>$T723*0.8</formula>
    </cfRule>
  </conditionalFormatting>
  <conditionalFormatting sqref="O723">
    <cfRule type="cellIs" dxfId="1448" priority="1464" operator="lessThan">
      <formula>$T723*0.8</formula>
    </cfRule>
  </conditionalFormatting>
  <conditionalFormatting sqref="R723">
    <cfRule type="cellIs" dxfId="1447" priority="1463" operator="lessThan">
      <formula>$T723*0.8</formula>
    </cfRule>
  </conditionalFormatting>
  <conditionalFormatting sqref="S723">
    <cfRule type="cellIs" dxfId="1446" priority="1462" operator="lessThan">
      <formula>$T723*0.8</formula>
    </cfRule>
  </conditionalFormatting>
  <conditionalFormatting sqref="E725:R725">
    <cfRule type="cellIs" dxfId="1445" priority="1461" operator="greaterThanOrEqual">
      <formula>1000</formula>
    </cfRule>
  </conditionalFormatting>
  <conditionalFormatting sqref="E724:R724">
    <cfRule type="cellIs" dxfId="1444" priority="1460" operator="greaterThanOrEqual">
      <formula>100</formula>
    </cfRule>
  </conditionalFormatting>
  <conditionalFormatting sqref="C728:S728">
    <cfRule type="cellIs" dxfId="1443" priority="1459" operator="greaterThanOrEqual">
      <formula>$T$279*1.2</formula>
    </cfRule>
  </conditionalFormatting>
  <conditionalFormatting sqref="C725">
    <cfRule type="cellIs" dxfId="1442" priority="1458" operator="greaterThanOrEqual">
      <formula>1000</formula>
    </cfRule>
  </conditionalFormatting>
  <conditionalFormatting sqref="C724">
    <cfRule type="cellIs" dxfId="1441" priority="1457" operator="greaterThanOrEqual">
      <formula>100</formula>
    </cfRule>
  </conditionalFormatting>
  <conditionalFormatting sqref="D725">
    <cfRule type="cellIs" dxfId="1440" priority="1456" operator="greaterThanOrEqual">
      <formula>1000</formula>
    </cfRule>
  </conditionalFormatting>
  <conditionalFormatting sqref="D724">
    <cfRule type="cellIs" dxfId="1439" priority="1455" operator="greaterThanOrEqual">
      <formula>100</formula>
    </cfRule>
  </conditionalFormatting>
  <conditionalFormatting sqref="D731">
    <cfRule type="cellIs" dxfId="1438" priority="1454" operator="lessThan">
      <formula>$T731*0.8</formula>
    </cfRule>
  </conditionalFormatting>
  <conditionalFormatting sqref="J731">
    <cfRule type="cellIs" dxfId="1437" priority="1453" operator="lessThan">
      <formula>$T731*0.8</formula>
    </cfRule>
  </conditionalFormatting>
  <conditionalFormatting sqref="K731">
    <cfRule type="cellIs" dxfId="1436" priority="1452" operator="lessThan">
      <formula>$T731*0.8</formula>
    </cfRule>
  </conditionalFormatting>
  <conditionalFormatting sqref="F731 H731">
    <cfRule type="cellIs" dxfId="1435" priority="1451" operator="lessThan">
      <formula>$T731*0.8</formula>
    </cfRule>
  </conditionalFormatting>
  <conditionalFormatting sqref="M731">
    <cfRule type="cellIs" dxfId="1434" priority="1448" operator="lessThan">
      <formula>$T731*0.8</formula>
    </cfRule>
  </conditionalFormatting>
  <conditionalFormatting sqref="P731">
    <cfRule type="cellIs" dxfId="1433" priority="1447" operator="lessThan">
      <formula>$T731*0.8</formula>
    </cfRule>
  </conditionalFormatting>
  <conditionalFormatting sqref="I731">
    <cfRule type="cellIs" dxfId="1432" priority="1446" operator="lessThan">
      <formula>$T731*0.8</formula>
    </cfRule>
  </conditionalFormatting>
  <conditionalFormatting sqref="R731">
    <cfRule type="cellIs" dxfId="1431" priority="1438" operator="lessThan">
      <formula>$T731*0.8</formula>
    </cfRule>
  </conditionalFormatting>
  <conditionalFormatting sqref="S731">
    <cfRule type="cellIs" dxfId="1430" priority="1437" operator="lessThan">
      <formula>$T731*0.8</formula>
    </cfRule>
  </conditionalFormatting>
  <conditionalFormatting sqref="Q731">
    <cfRule type="cellIs" dxfId="1429" priority="1436" operator="lessThan">
      <formula>$T731*0.8</formula>
    </cfRule>
  </conditionalFormatting>
  <conditionalFormatting sqref="O731">
    <cfRule type="cellIs" dxfId="1428" priority="1435" operator="lessThan">
      <formula>$T731*0.8</formula>
    </cfRule>
  </conditionalFormatting>
  <conditionalFormatting sqref="N731">
    <cfRule type="cellIs" dxfId="1427" priority="1434" operator="lessThan">
      <formula>$T731*0.8</formula>
    </cfRule>
  </conditionalFormatting>
  <conditionalFormatting sqref="L731">
    <cfRule type="cellIs" dxfId="1426" priority="1433" operator="lessThan">
      <formula>$T731*0.8</formula>
    </cfRule>
  </conditionalFormatting>
  <conditionalFormatting sqref="G731">
    <cfRule type="cellIs" dxfId="1425" priority="1432" operator="lessThan">
      <formula>$T731*0.8</formula>
    </cfRule>
  </conditionalFormatting>
  <conditionalFormatting sqref="E731">
    <cfRule type="cellIs" dxfId="1424" priority="1431" operator="lessThan">
      <formula>$T731*0.8</formula>
    </cfRule>
  </conditionalFormatting>
  <conditionalFormatting sqref="C731">
    <cfRule type="cellIs" dxfId="1423" priority="1430" operator="lessThan">
      <formula>$T731*0.8</formula>
    </cfRule>
  </conditionalFormatting>
  <conditionalFormatting sqref="E733:R733">
    <cfRule type="cellIs" dxfId="1422" priority="1429" operator="greaterThanOrEqual">
      <formula>1000</formula>
    </cfRule>
  </conditionalFormatting>
  <conditionalFormatting sqref="E732:R732">
    <cfRule type="cellIs" dxfId="1421" priority="1428" operator="greaterThanOrEqual">
      <formula>100</formula>
    </cfRule>
  </conditionalFormatting>
  <conditionalFormatting sqref="C736:S736">
    <cfRule type="cellIs" dxfId="1420" priority="1427" operator="greaterThanOrEqual">
      <formula>$T$279*1.2</formula>
    </cfRule>
  </conditionalFormatting>
  <conditionalFormatting sqref="C733">
    <cfRule type="cellIs" dxfId="1419" priority="1426" operator="greaterThanOrEqual">
      <formula>1000</formula>
    </cfRule>
  </conditionalFormatting>
  <conditionalFormatting sqref="C732">
    <cfRule type="cellIs" dxfId="1418" priority="1425" operator="greaterThanOrEqual">
      <formula>100</formula>
    </cfRule>
  </conditionalFormatting>
  <conditionalFormatting sqref="D733">
    <cfRule type="cellIs" dxfId="1417" priority="1424" operator="greaterThanOrEqual">
      <formula>1000</formula>
    </cfRule>
  </conditionalFormatting>
  <conditionalFormatting sqref="D732">
    <cfRule type="cellIs" dxfId="1416" priority="1423" operator="greaterThanOrEqual">
      <formula>100</formula>
    </cfRule>
  </conditionalFormatting>
  <conditionalFormatting sqref="D739">
    <cfRule type="cellIs" dxfId="1415" priority="1422" operator="lessThan">
      <formula>$T739*0.8</formula>
    </cfRule>
  </conditionalFormatting>
  <conditionalFormatting sqref="K739">
    <cfRule type="cellIs" dxfId="1414" priority="1420" operator="lessThan">
      <formula>$T739*0.8</formula>
    </cfRule>
  </conditionalFormatting>
  <conditionalFormatting sqref="F739 H739">
    <cfRule type="cellIs" dxfId="1413" priority="1419" operator="lessThan">
      <formula>$T739*0.8</formula>
    </cfRule>
  </conditionalFormatting>
  <conditionalFormatting sqref="M739">
    <cfRule type="cellIs" dxfId="1412" priority="1418" operator="lessThan">
      <formula>$T739*0.8</formula>
    </cfRule>
  </conditionalFormatting>
  <conditionalFormatting sqref="C739">
    <cfRule type="cellIs" dxfId="1411" priority="1406" operator="lessThan">
      <formula>$T739*0.8</formula>
    </cfRule>
  </conditionalFormatting>
  <conditionalFormatting sqref="L739">
    <cfRule type="cellIs" dxfId="1410" priority="1396" operator="lessThan">
      <formula>$T739*0.8</formula>
    </cfRule>
  </conditionalFormatting>
  <conditionalFormatting sqref="E739">
    <cfRule type="cellIs" dxfId="1409" priority="1395" operator="lessThan">
      <formula>$T739*0.8</formula>
    </cfRule>
  </conditionalFormatting>
  <conditionalFormatting sqref="G739">
    <cfRule type="cellIs" dxfId="1408" priority="1394" operator="lessThan">
      <formula>$T739*0.8</formula>
    </cfRule>
  </conditionalFormatting>
  <conditionalFormatting sqref="J739">
    <cfRule type="cellIs" dxfId="1407" priority="1393" operator="lessThan">
      <formula>$T739*0.8</formula>
    </cfRule>
  </conditionalFormatting>
  <conditionalFormatting sqref="N739:S739">
    <cfRule type="cellIs" dxfId="1406" priority="1392" operator="lessThan">
      <formula>$T739*0.8</formula>
    </cfRule>
  </conditionalFormatting>
  <conditionalFormatting sqref="E741:R741">
    <cfRule type="cellIs" dxfId="1405" priority="1391" operator="greaterThanOrEqual">
      <formula>1000</formula>
    </cfRule>
  </conditionalFormatting>
  <conditionalFormatting sqref="E740:R740">
    <cfRule type="cellIs" dxfId="1404" priority="1390" operator="greaterThanOrEqual">
      <formula>100</formula>
    </cfRule>
  </conditionalFormatting>
  <conditionalFormatting sqref="C744:S744">
    <cfRule type="cellIs" dxfId="1403" priority="1389" operator="greaterThanOrEqual">
      <formula>$T$279*1.2</formula>
    </cfRule>
  </conditionalFormatting>
  <conditionalFormatting sqref="C741">
    <cfRule type="cellIs" dxfId="1402" priority="1388" operator="greaterThanOrEqual">
      <formula>1000</formula>
    </cfRule>
  </conditionalFormatting>
  <conditionalFormatting sqref="C740">
    <cfRule type="cellIs" dxfId="1401" priority="1387" operator="greaterThanOrEqual">
      <formula>100</formula>
    </cfRule>
  </conditionalFormatting>
  <conditionalFormatting sqref="D741">
    <cfRule type="cellIs" dxfId="1400" priority="1386" operator="greaterThanOrEqual">
      <formula>1000</formula>
    </cfRule>
  </conditionalFormatting>
  <conditionalFormatting sqref="D740">
    <cfRule type="cellIs" dxfId="1399" priority="1385" operator="greaterThanOrEqual">
      <formula>100</formula>
    </cfRule>
  </conditionalFormatting>
  <conditionalFormatting sqref="D747">
    <cfRule type="cellIs" dxfId="1398" priority="1384" operator="lessThan">
      <formula>$T747*0.8</formula>
    </cfRule>
  </conditionalFormatting>
  <conditionalFormatting sqref="K747">
    <cfRule type="cellIs" dxfId="1397" priority="1383" operator="lessThan">
      <formula>$T747*0.8</formula>
    </cfRule>
  </conditionalFormatting>
  <conditionalFormatting sqref="I747">
    <cfRule type="cellIs" dxfId="1396" priority="1380" operator="lessThan">
      <formula>$T747*0.8</formula>
    </cfRule>
  </conditionalFormatting>
  <conditionalFormatting sqref="O747">
    <cfRule type="cellIs" dxfId="1395" priority="1374" operator="lessThan">
      <formula>$T747*0.8</formula>
    </cfRule>
  </conditionalFormatting>
  <conditionalFormatting sqref="C747">
    <cfRule type="cellIs" dxfId="1394" priority="1373" operator="lessThan">
      <formula>$T747*0.8</formula>
    </cfRule>
  </conditionalFormatting>
  <conditionalFormatting sqref="E747">
    <cfRule type="cellIs" dxfId="1393" priority="1372" operator="lessThan">
      <formula>$T747*0.8</formula>
    </cfRule>
  </conditionalFormatting>
  <conditionalFormatting sqref="F747">
    <cfRule type="cellIs" dxfId="1392" priority="1371" operator="lessThan">
      <formula>$T747*0.8</formula>
    </cfRule>
  </conditionalFormatting>
  <conditionalFormatting sqref="G747">
    <cfRule type="cellIs" dxfId="1391" priority="1370" operator="lessThan">
      <formula>$T747*0.8</formula>
    </cfRule>
  </conditionalFormatting>
  <conditionalFormatting sqref="H747">
    <cfRule type="cellIs" dxfId="1390" priority="1369" operator="lessThan">
      <formula>$T747*0.8</formula>
    </cfRule>
  </conditionalFormatting>
  <conditionalFormatting sqref="J747">
    <cfRule type="cellIs" dxfId="1389" priority="1368" operator="lessThan">
      <formula>$T747*0.8</formula>
    </cfRule>
  </conditionalFormatting>
  <conditionalFormatting sqref="L747">
    <cfRule type="cellIs" dxfId="1388" priority="1367" operator="lessThan">
      <formula>$T747*0.8</formula>
    </cfRule>
  </conditionalFormatting>
  <conditionalFormatting sqref="M747">
    <cfRule type="cellIs" dxfId="1387" priority="1366" operator="lessThan">
      <formula>$T747*0.8</formula>
    </cfRule>
  </conditionalFormatting>
  <conditionalFormatting sqref="N747">
    <cfRule type="cellIs" dxfId="1386" priority="1365" operator="lessThan">
      <formula>$T747*0.8</formula>
    </cfRule>
  </conditionalFormatting>
  <conditionalFormatting sqref="P747">
    <cfRule type="cellIs" dxfId="1385" priority="1364" operator="lessThan">
      <formula>$T747*0.8</formula>
    </cfRule>
  </conditionalFormatting>
  <conditionalFormatting sqref="Q747">
    <cfRule type="cellIs" dxfId="1384" priority="1363" operator="lessThan">
      <formula>$T747*0.8</formula>
    </cfRule>
  </conditionalFormatting>
  <conditionalFormatting sqref="R747">
    <cfRule type="cellIs" dxfId="1383" priority="1362" operator="lessThan">
      <formula>$T747*0.8</formula>
    </cfRule>
  </conditionalFormatting>
  <conditionalFormatting sqref="S747">
    <cfRule type="cellIs" dxfId="1382" priority="1361" operator="lessThan">
      <formula>$T747*0.8</formula>
    </cfRule>
  </conditionalFormatting>
  <conditionalFormatting sqref="I739">
    <cfRule type="cellIs" dxfId="1381" priority="1360" operator="lessThan">
      <formula>$T739*0.8</formula>
    </cfRule>
  </conditionalFormatting>
  <conditionalFormatting sqref="E749:R749">
    <cfRule type="cellIs" dxfId="1380" priority="1359" operator="greaterThanOrEqual">
      <formula>1000</formula>
    </cfRule>
  </conditionalFormatting>
  <conditionalFormatting sqref="E748:R748">
    <cfRule type="cellIs" dxfId="1379" priority="1358" operator="greaterThanOrEqual">
      <formula>100</formula>
    </cfRule>
  </conditionalFormatting>
  <conditionalFormatting sqref="C752:S752">
    <cfRule type="cellIs" dxfId="1378" priority="1357" operator="greaterThanOrEqual">
      <formula>$T$279*1.2</formula>
    </cfRule>
  </conditionalFormatting>
  <conditionalFormatting sqref="C749">
    <cfRule type="cellIs" dxfId="1377" priority="1356" operator="greaterThanOrEqual">
      <formula>1000</formula>
    </cfRule>
  </conditionalFormatting>
  <conditionalFormatting sqref="C748">
    <cfRule type="cellIs" dxfId="1376" priority="1355" operator="greaterThanOrEqual">
      <formula>100</formula>
    </cfRule>
  </conditionalFormatting>
  <conditionalFormatting sqref="D749">
    <cfRule type="cellIs" dxfId="1375" priority="1354" operator="greaterThanOrEqual">
      <formula>1000</formula>
    </cfRule>
  </conditionalFormatting>
  <conditionalFormatting sqref="D748">
    <cfRule type="cellIs" dxfId="1374" priority="1353" operator="greaterThanOrEqual">
      <formula>100</formula>
    </cfRule>
  </conditionalFormatting>
  <conditionalFormatting sqref="D755">
    <cfRule type="cellIs" dxfId="1373" priority="1352" operator="lessThan">
      <formula>$T755*0.8</formula>
    </cfRule>
  </conditionalFormatting>
  <conditionalFormatting sqref="K755">
    <cfRule type="cellIs" dxfId="1372" priority="1351" operator="lessThan">
      <formula>$T755*0.8</formula>
    </cfRule>
  </conditionalFormatting>
  <conditionalFormatting sqref="I755">
    <cfRule type="cellIs" dxfId="1371" priority="1350" operator="lessThan">
      <formula>$T755*0.8</formula>
    </cfRule>
  </conditionalFormatting>
  <conditionalFormatting sqref="C755">
    <cfRule type="cellIs" dxfId="1370" priority="1335" operator="lessThan">
      <formula>$T755*0.8</formula>
    </cfRule>
  </conditionalFormatting>
  <conditionalFormatting sqref="E755">
    <cfRule type="cellIs" dxfId="1369" priority="1334" operator="lessThan">
      <formula>$T755*0.8</formula>
    </cfRule>
  </conditionalFormatting>
  <conditionalFormatting sqref="F755">
    <cfRule type="cellIs" dxfId="1368" priority="1333" operator="lessThan">
      <formula>$T755*0.8</formula>
    </cfRule>
  </conditionalFormatting>
  <conditionalFormatting sqref="G755">
    <cfRule type="cellIs" dxfId="1367" priority="1332" operator="lessThan">
      <formula>$T755*0.8</formula>
    </cfRule>
  </conditionalFormatting>
  <conditionalFormatting sqref="J755">
    <cfRule type="cellIs" dxfId="1366" priority="1331" operator="lessThan">
      <formula>$T755*0.8</formula>
    </cfRule>
  </conditionalFormatting>
  <conditionalFormatting sqref="L755">
    <cfRule type="cellIs" dxfId="1365" priority="1330" operator="lessThan">
      <formula>$T755*0.8</formula>
    </cfRule>
  </conditionalFormatting>
  <conditionalFormatting sqref="N755">
    <cfRule type="cellIs" dxfId="1364" priority="1329" operator="lessThan">
      <formula>$T755*0.8</formula>
    </cfRule>
  </conditionalFormatting>
  <conditionalFormatting sqref="O755">
    <cfRule type="cellIs" dxfId="1363" priority="1328" operator="lessThan">
      <formula>$T755*0.8</formula>
    </cfRule>
  </conditionalFormatting>
  <conditionalFormatting sqref="Q755">
    <cfRule type="cellIs" dxfId="1362" priority="1327" operator="lessThan">
      <formula>$T755*0.8</formula>
    </cfRule>
  </conditionalFormatting>
  <conditionalFormatting sqref="R755">
    <cfRule type="cellIs" dxfId="1361" priority="1326" operator="lessThan">
      <formula>$T755*0.8</formula>
    </cfRule>
  </conditionalFormatting>
  <conditionalFormatting sqref="S755">
    <cfRule type="cellIs" dxfId="1360" priority="1325" operator="lessThan">
      <formula>$T755*0.8</formula>
    </cfRule>
  </conditionalFormatting>
  <conditionalFormatting sqref="H755">
    <cfRule type="cellIs" dxfId="1359" priority="1324" operator="lessThan">
      <formula>$T755*0.8</formula>
    </cfRule>
  </conditionalFormatting>
  <conditionalFormatting sqref="P755">
    <cfRule type="cellIs" dxfId="1358" priority="1323" operator="lessThan">
      <formula>$T755*0.8</formula>
    </cfRule>
  </conditionalFormatting>
  <conditionalFormatting sqref="M755">
    <cfRule type="cellIs" dxfId="1357" priority="1322" operator="lessThan">
      <formula>$T755*0.8</formula>
    </cfRule>
  </conditionalFormatting>
  <conditionalFormatting sqref="K757:L757">
    <cfRule type="cellIs" dxfId="1356" priority="1321" operator="greaterThanOrEqual">
      <formula>1000</formula>
    </cfRule>
  </conditionalFormatting>
  <conditionalFormatting sqref="K756:L756">
    <cfRule type="cellIs" dxfId="1355" priority="1320" operator="greaterThanOrEqual">
      <formula>100</formula>
    </cfRule>
  </conditionalFormatting>
  <conditionalFormatting sqref="C760:T760">
    <cfRule type="cellIs" priority="1255" stopIfTrue="1" operator="equal">
      <formula>"-"</formula>
    </cfRule>
    <cfRule type="cellIs" dxfId="1354" priority="1319" operator="greaterThanOrEqual">
      <formula>$T$279*1.2</formula>
    </cfRule>
  </conditionalFormatting>
  <conditionalFormatting sqref="C757">
    <cfRule type="cellIs" dxfId="1353" priority="1318" operator="greaterThanOrEqual">
      <formula>1000</formula>
    </cfRule>
  </conditionalFormatting>
  <conditionalFormatting sqref="C756">
    <cfRule type="cellIs" dxfId="1352" priority="1317" operator="greaterThanOrEqual">
      <formula>100</formula>
    </cfRule>
  </conditionalFormatting>
  <conditionalFormatting sqref="K763 K771">
    <cfRule type="cellIs" dxfId="1351" priority="1313" operator="lessThan">
      <formula>$T763*0.8</formula>
    </cfRule>
  </conditionalFormatting>
  <conditionalFormatting sqref="D757">
    <cfRule type="cellIs" dxfId="1350" priority="1297" operator="greaterThanOrEqual">
      <formula>1000</formula>
    </cfRule>
  </conditionalFormatting>
  <conditionalFormatting sqref="D756">
    <cfRule type="cellIs" dxfId="1349" priority="1296" operator="greaterThanOrEqual">
      <formula>100</formula>
    </cfRule>
  </conditionalFormatting>
  <conditionalFormatting sqref="E757">
    <cfRule type="cellIs" dxfId="1348" priority="1295" operator="greaterThanOrEqual">
      <formula>1000</formula>
    </cfRule>
  </conditionalFormatting>
  <conditionalFormatting sqref="E756">
    <cfRule type="cellIs" dxfId="1347" priority="1294" operator="greaterThanOrEqual">
      <formula>100</formula>
    </cfRule>
  </conditionalFormatting>
  <conditionalFormatting sqref="F757">
    <cfRule type="cellIs" dxfId="1346" priority="1293" operator="greaterThanOrEqual">
      <formula>1000</formula>
    </cfRule>
  </conditionalFormatting>
  <conditionalFormatting sqref="F756">
    <cfRule type="cellIs" dxfId="1345" priority="1292" operator="greaterThanOrEqual">
      <formula>100</formula>
    </cfRule>
  </conditionalFormatting>
  <conditionalFormatting sqref="G757">
    <cfRule type="cellIs" dxfId="1344" priority="1291" operator="greaterThanOrEqual">
      <formula>1000</formula>
    </cfRule>
  </conditionalFormatting>
  <conditionalFormatting sqref="G756">
    <cfRule type="cellIs" dxfId="1343" priority="1290" operator="greaterThanOrEqual">
      <formula>100</formula>
    </cfRule>
  </conditionalFormatting>
  <conditionalFormatting sqref="H757">
    <cfRule type="cellIs" dxfId="1342" priority="1289" operator="greaterThanOrEqual">
      <formula>1000</formula>
    </cfRule>
  </conditionalFormatting>
  <conditionalFormatting sqref="H756">
    <cfRule type="cellIs" dxfId="1341" priority="1288" operator="greaterThanOrEqual">
      <formula>100</formula>
    </cfRule>
  </conditionalFormatting>
  <conditionalFormatting sqref="I757">
    <cfRule type="cellIs" dxfId="1340" priority="1287" operator="greaterThanOrEqual">
      <formula>1000</formula>
    </cfRule>
  </conditionalFormatting>
  <conditionalFormatting sqref="I756">
    <cfRule type="cellIs" dxfId="1339" priority="1286" operator="greaterThanOrEqual">
      <formula>100</formula>
    </cfRule>
  </conditionalFormatting>
  <conditionalFormatting sqref="J757">
    <cfRule type="cellIs" dxfId="1338" priority="1285" operator="greaterThanOrEqual">
      <formula>1000</formula>
    </cfRule>
  </conditionalFormatting>
  <conditionalFormatting sqref="J756">
    <cfRule type="cellIs" dxfId="1337" priority="1284" operator="greaterThanOrEqual">
      <formula>100</formula>
    </cfRule>
  </conditionalFormatting>
  <conditionalFormatting sqref="M757">
    <cfRule type="cellIs" dxfId="1336" priority="1283" operator="greaterThanOrEqual">
      <formula>1000</formula>
    </cfRule>
  </conditionalFormatting>
  <conditionalFormatting sqref="M756">
    <cfRule type="cellIs" dxfId="1335" priority="1282" operator="greaterThanOrEqual">
      <formula>100</formula>
    </cfRule>
  </conditionalFormatting>
  <conditionalFormatting sqref="N757">
    <cfRule type="cellIs" dxfId="1334" priority="1281" operator="greaterThanOrEqual">
      <formula>1000</formula>
    </cfRule>
  </conditionalFormatting>
  <conditionalFormatting sqref="N756">
    <cfRule type="cellIs" dxfId="1333" priority="1280" operator="greaterThanOrEqual">
      <formula>100</formula>
    </cfRule>
  </conditionalFormatting>
  <conditionalFormatting sqref="O757">
    <cfRule type="cellIs" dxfId="1332" priority="1279" operator="greaterThanOrEqual">
      <formula>1000</formula>
    </cfRule>
  </conditionalFormatting>
  <conditionalFormatting sqref="O756">
    <cfRule type="cellIs" dxfId="1331" priority="1278" operator="greaterThanOrEqual">
      <formula>100</formula>
    </cfRule>
  </conditionalFormatting>
  <conditionalFormatting sqref="P757">
    <cfRule type="cellIs" dxfId="1330" priority="1277" operator="greaterThanOrEqual">
      <formula>1000</formula>
    </cfRule>
  </conditionalFormatting>
  <conditionalFormatting sqref="P756">
    <cfRule type="cellIs" dxfId="1329" priority="1276" operator="greaterThanOrEqual">
      <formula>100</formula>
    </cfRule>
  </conditionalFormatting>
  <conditionalFormatting sqref="Q757">
    <cfRule type="cellIs" dxfId="1328" priority="1275" operator="greaterThanOrEqual">
      <formula>1000</formula>
    </cfRule>
  </conditionalFormatting>
  <conditionalFormatting sqref="Q756">
    <cfRule type="cellIs" dxfId="1327" priority="1274" operator="greaterThanOrEqual">
      <formula>100</formula>
    </cfRule>
  </conditionalFormatting>
  <conditionalFormatting sqref="R757">
    <cfRule type="cellIs" dxfId="1326" priority="1273" operator="greaterThanOrEqual">
      <formula>1000</formula>
    </cfRule>
  </conditionalFormatting>
  <conditionalFormatting sqref="R756">
    <cfRule type="cellIs" dxfId="1325" priority="1272" operator="greaterThanOrEqual">
      <formula>100</formula>
    </cfRule>
  </conditionalFormatting>
  <conditionalFormatting sqref="C763:J763 C771 E771:F771 H771:J771 C779:E779 H779:S779 C787:E787 H787:J787 L787:S787 C795:E795 H795:I795 K795:S795 C803:E803 K803:S803 G803:I803 C811:E811 G811:I811 L811:S811 C819:E819 G819:I819 L819:S819 C827:E827 G827:I827 L827:S827 C835:E835 G835:I835 L835:S835 C843:E843 G843:I843 L843:S843 C851:E851 G851:I851 L851:S851 C859:E859 G859:I859 L859:S859 C867:E867 G867:I867 L867:S867 C875:E875 G875:I875 L875:S875 C883:E883 G883:I883 L883:S883 C891:E891 G891:I891 L891 N891:S891 C899:E899 H899:I899 L899 N899:S899 C907:E907 H907:I907 O907:S907">
    <cfRule type="cellIs" dxfId="1324" priority="1271" operator="lessThan">
      <formula>$T763*0.8</formula>
    </cfRule>
  </conditionalFormatting>
  <conditionalFormatting sqref="L763">
    <cfRule type="cellIs" dxfId="1323" priority="1256" operator="lessThan">
      <formula>$T763*0.8</formula>
    </cfRule>
  </conditionalFormatting>
  <conditionalFormatting sqref="M763:S763">
    <cfRule type="cellIs" dxfId="1322" priority="1254" operator="lessThan">
      <formula>$T763*0.8</formula>
    </cfRule>
  </conditionalFormatting>
  <conditionalFormatting sqref="K765:L765">
    <cfRule type="cellIs" dxfId="1321" priority="1253" operator="greaterThanOrEqual">
      <formula>1000</formula>
    </cfRule>
  </conditionalFormatting>
  <conditionalFormatting sqref="K764:L764">
    <cfRule type="cellIs" dxfId="1320" priority="1252" operator="greaterThanOrEqual">
      <formula>100</formula>
    </cfRule>
  </conditionalFormatting>
  <conditionalFormatting sqref="C768:T768">
    <cfRule type="cellIs" priority="1222" stopIfTrue="1" operator="equal">
      <formula>"-"</formula>
    </cfRule>
    <cfRule type="cellIs" dxfId="1319" priority="1251" operator="greaterThanOrEqual">
      <formula>$T$279*1.2</formula>
    </cfRule>
  </conditionalFormatting>
  <conditionalFormatting sqref="C765">
    <cfRule type="cellIs" dxfId="1318" priority="1250" operator="greaterThanOrEqual">
      <formula>1000</formula>
    </cfRule>
  </conditionalFormatting>
  <conditionalFormatting sqref="C764">
    <cfRule type="cellIs" dxfId="1317" priority="1249" operator="greaterThanOrEqual">
      <formula>100</formula>
    </cfRule>
  </conditionalFormatting>
  <conditionalFormatting sqref="D765">
    <cfRule type="cellIs" dxfId="1316" priority="1248" operator="greaterThanOrEqual">
      <formula>1000</formula>
    </cfRule>
  </conditionalFormatting>
  <conditionalFormatting sqref="D764">
    <cfRule type="cellIs" dxfId="1315" priority="1247" operator="greaterThanOrEqual">
      <formula>100</formula>
    </cfRule>
  </conditionalFormatting>
  <conditionalFormatting sqref="E765">
    <cfRule type="cellIs" dxfId="1314" priority="1246" operator="greaterThanOrEqual">
      <formula>1000</formula>
    </cfRule>
  </conditionalFormatting>
  <conditionalFormatting sqref="E764">
    <cfRule type="cellIs" dxfId="1313" priority="1245" operator="greaterThanOrEqual">
      <formula>100</formula>
    </cfRule>
  </conditionalFormatting>
  <conditionalFormatting sqref="F765">
    <cfRule type="cellIs" dxfId="1312" priority="1244" operator="greaterThanOrEqual">
      <formula>1000</formula>
    </cfRule>
  </conditionalFormatting>
  <conditionalFormatting sqref="F764">
    <cfRule type="cellIs" dxfId="1311" priority="1243" operator="greaterThanOrEqual">
      <formula>100</formula>
    </cfRule>
  </conditionalFormatting>
  <conditionalFormatting sqref="G765">
    <cfRule type="cellIs" dxfId="1310" priority="1242" operator="greaterThanOrEqual">
      <formula>1000</formula>
    </cfRule>
  </conditionalFormatting>
  <conditionalFormatting sqref="G764">
    <cfRule type="cellIs" dxfId="1309" priority="1241" operator="greaterThanOrEqual">
      <formula>100</formula>
    </cfRule>
  </conditionalFormatting>
  <conditionalFormatting sqref="H765">
    <cfRule type="cellIs" dxfId="1308" priority="1240" operator="greaterThanOrEqual">
      <formula>1000</formula>
    </cfRule>
  </conditionalFormatting>
  <conditionalFormatting sqref="H764">
    <cfRule type="cellIs" dxfId="1307" priority="1239" operator="greaterThanOrEqual">
      <formula>100</formula>
    </cfRule>
  </conditionalFormatting>
  <conditionalFormatting sqref="I765">
    <cfRule type="cellIs" dxfId="1306" priority="1238" operator="greaterThanOrEqual">
      <formula>1000</formula>
    </cfRule>
  </conditionalFormatting>
  <conditionalFormatting sqref="I764">
    <cfRule type="cellIs" dxfId="1305" priority="1237" operator="greaterThanOrEqual">
      <formula>100</formula>
    </cfRule>
  </conditionalFormatting>
  <conditionalFormatting sqref="J765">
    <cfRule type="cellIs" dxfId="1304" priority="1236" operator="greaterThanOrEqual">
      <formula>1000</formula>
    </cfRule>
  </conditionalFormatting>
  <conditionalFormatting sqref="J764">
    <cfRule type="cellIs" dxfId="1303" priority="1235" operator="greaterThanOrEqual">
      <formula>100</formula>
    </cfRule>
  </conditionalFormatting>
  <conditionalFormatting sqref="M765">
    <cfRule type="cellIs" dxfId="1302" priority="1234" operator="greaterThanOrEqual">
      <formula>1000</formula>
    </cfRule>
  </conditionalFormatting>
  <conditionalFormatting sqref="M764">
    <cfRule type="cellIs" dxfId="1301" priority="1233" operator="greaterThanOrEqual">
      <formula>100</formula>
    </cfRule>
  </conditionalFormatting>
  <conditionalFormatting sqref="N765">
    <cfRule type="cellIs" dxfId="1300" priority="1232" operator="greaterThanOrEqual">
      <formula>1000</formula>
    </cfRule>
  </conditionalFormatting>
  <conditionalFormatting sqref="N764">
    <cfRule type="cellIs" dxfId="1299" priority="1231" operator="greaterThanOrEqual">
      <formula>100</formula>
    </cfRule>
  </conditionalFormatting>
  <conditionalFormatting sqref="O765">
    <cfRule type="cellIs" dxfId="1298" priority="1230" operator="greaterThanOrEqual">
      <formula>1000</formula>
    </cfRule>
  </conditionalFormatting>
  <conditionalFormatting sqref="O764">
    <cfRule type="cellIs" dxfId="1297" priority="1229" operator="greaterThanOrEqual">
      <formula>100</formula>
    </cfRule>
  </conditionalFormatting>
  <conditionalFormatting sqref="P765">
    <cfRule type="cellIs" dxfId="1296" priority="1228" operator="greaterThanOrEqual">
      <formula>1000</formula>
    </cfRule>
  </conditionalFormatting>
  <conditionalFormatting sqref="P764">
    <cfRule type="cellIs" dxfId="1295" priority="1227" operator="greaterThanOrEqual">
      <formula>100</formula>
    </cfRule>
  </conditionalFormatting>
  <conditionalFormatting sqref="Q765">
    <cfRule type="cellIs" dxfId="1294" priority="1226" operator="greaterThanOrEqual">
      <formula>1000</formula>
    </cfRule>
  </conditionalFormatting>
  <conditionalFormatting sqref="Q764">
    <cfRule type="cellIs" dxfId="1293" priority="1225" operator="greaterThanOrEqual">
      <formula>100</formula>
    </cfRule>
  </conditionalFormatting>
  <conditionalFormatting sqref="R765">
    <cfRule type="cellIs" dxfId="1292" priority="1224" operator="greaterThanOrEqual">
      <formula>1000</formula>
    </cfRule>
  </conditionalFormatting>
  <conditionalFormatting sqref="R764">
    <cfRule type="cellIs" dxfId="1291" priority="1223" operator="greaterThanOrEqual">
      <formula>100</formula>
    </cfRule>
  </conditionalFormatting>
  <conditionalFormatting sqref="L771 N771 P771 R771">
    <cfRule type="cellIs" dxfId="1290" priority="1221" operator="lessThan">
      <formula>$T771*0.8</formula>
    </cfRule>
  </conditionalFormatting>
  <conditionalFormatting sqref="M771 O771 Q771 S771">
    <cfRule type="cellIs" dxfId="1289" priority="1220" operator="lessThan">
      <formula>$T771*0.8</formula>
    </cfRule>
  </conditionalFormatting>
  <conditionalFormatting sqref="D771">
    <cfRule type="cellIs" dxfId="1288" priority="1219" operator="lessThan">
      <formula>$T771*0.8</formula>
    </cfRule>
  </conditionalFormatting>
  <conditionalFormatting sqref="G771 F779:G779 F787:G787 F795:G795 F803 F811 F819 F827 F835 F843 F851 F859 F867 F875 F883 F891 F899 F907">
    <cfRule type="cellIs" dxfId="1287" priority="1218" operator="lessThan">
      <formula>$T771*0.8</formula>
    </cfRule>
  </conditionalFormatting>
  <conditionalFormatting sqref="W2150">
    <cfRule type="cellIs" dxfId="1286" priority="1216" operator="lessThan">
      <formula>$T2150*0.8</formula>
    </cfRule>
  </conditionalFormatting>
  <conditionalFormatting sqref="K773:L773">
    <cfRule type="cellIs" dxfId="1285" priority="1215" operator="greaterThanOrEqual">
      <formula>1000</formula>
    </cfRule>
  </conditionalFormatting>
  <conditionalFormatting sqref="K772:L772">
    <cfRule type="cellIs" dxfId="1284" priority="1214" operator="greaterThanOrEqual">
      <formula>100</formula>
    </cfRule>
  </conditionalFormatting>
  <conditionalFormatting sqref="C776:T776">
    <cfRule type="cellIs" priority="1184" stopIfTrue="1" operator="equal">
      <formula>"-"</formula>
    </cfRule>
    <cfRule type="cellIs" dxfId="1283" priority="1213" operator="greaterThanOrEqual">
      <formula>$T$279*1.2</formula>
    </cfRule>
  </conditionalFormatting>
  <conditionalFormatting sqref="C773">
    <cfRule type="cellIs" dxfId="1282" priority="1212" operator="greaterThanOrEqual">
      <formula>1000</formula>
    </cfRule>
  </conditionalFormatting>
  <conditionalFormatting sqref="C772">
    <cfRule type="cellIs" dxfId="1281" priority="1211" operator="greaterThanOrEqual">
      <formula>100</formula>
    </cfRule>
  </conditionalFormatting>
  <conditionalFormatting sqref="D773">
    <cfRule type="cellIs" dxfId="1280" priority="1210" operator="greaterThanOrEqual">
      <formula>1000</formula>
    </cfRule>
  </conditionalFormatting>
  <conditionalFormatting sqref="D772">
    <cfRule type="cellIs" dxfId="1279" priority="1209" operator="greaterThanOrEqual">
      <formula>100</formula>
    </cfRule>
  </conditionalFormatting>
  <conditionalFormatting sqref="E773">
    <cfRule type="cellIs" dxfId="1278" priority="1208" operator="greaterThanOrEqual">
      <formula>1000</formula>
    </cfRule>
  </conditionalFormatting>
  <conditionalFormatting sqref="E772">
    <cfRule type="cellIs" dxfId="1277" priority="1207" operator="greaterThanOrEqual">
      <formula>100</formula>
    </cfRule>
  </conditionalFormatting>
  <conditionalFormatting sqref="F773">
    <cfRule type="cellIs" dxfId="1276" priority="1206" operator="greaterThanOrEqual">
      <formula>1000</formula>
    </cfRule>
  </conditionalFormatting>
  <conditionalFormatting sqref="F772">
    <cfRule type="cellIs" dxfId="1275" priority="1205" operator="greaterThanOrEqual">
      <formula>100</formula>
    </cfRule>
  </conditionalFormatting>
  <conditionalFormatting sqref="G773">
    <cfRule type="cellIs" dxfId="1274" priority="1204" operator="greaterThanOrEqual">
      <formula>1000</formula>
    </cfRule>
  </conditionalFormatting>
  <conditionalFormatting sqref="G772">
    <cfRule type="cellIs" dxfId="1273" priority="1203" operator="greaterThanOrEqual">
      <formula>100</formula>
    </cfRule>
  </conditionalFormatting>
  <conditionalFormatting sqref="H773">
    <cfRule type="cellIs" dxfId="1272" priority="1202" operator="greaterThanOrEqual">
      <formula>1000</formula>
    </cfRule>
  </conditionalFormatting>
  <conditionalFormatting sqref="H772">
    <cfRule type="cellIs" dxfId="1271" priority="1201" operator="greaterThanOrEqual">
      <formula>100</formula>
    </cfRule>
  </conditionalFormatting>
  <conditionalFormatting sqref="I773">
    <cfRule type="cellIs" dxfId="1270" priority="1200" operator="greaterThanOrEqual">
      <formula>1000</formula>
    </cfRule>
  </conditionalFormatting>
  <conditionalFormatting sqref="I772">
    <cfRule type="cellIs" dxfId="1269" priority="1199" operator="greaterThanOrEqual">
      <formula>100</formula>
    </cfRule>
  </conditionalFormatting>
  <conditionalFormatting sqref="J773">
    <cfRule type="cellIs" dxfId="1268" priority="1198" operator="greaterThanOrEqual">
      <formula>1000</formula>
    </cfRule>
  </conditionalFormatting>
  <conditionalFormatting sqref="J772">
    <cfRule type="cellIs" dxfId="1267" priority="1197" operator="greaterThanOrEqual">
      <formula>100</formula>
    </cfRule>
  </conditionalFormatting>
  <conditionalFormatting sqref="M773">
    <cfRule type="cellIs" dxfId="1266" priority="1196" operator="greaterThanOrEqual">
      <formula>1000</formula>
    </cfRule>
  </conditionalFormatting>
  <conditionalFormatting sqref="M772">
    <cfRule type="cellIs" dxfId="1265" priority="1195" operator="greaterThanOrEqual">
      <formula>100</formula>
    </cfRule>
  </conditionalFormatting>
  <conditionalFormatting sqref="N773">
    <cfRule type="cellIs" dxfId="1264" priority="1194" operator="greaterThanOrEqual">
      <formula>1000</formula>
    </cfRule>
  </conditionalFormatting>
  <conditionalFormatting sqref="N772">
    <cfRule type="cellIs" dxfId="1263" priority="1193" operator="greaterThanOrEqual">
      <formula>100</formula>
    </cfRule>
  </conditionalFormatting>
  <conditionalFormatting sqref="O773">
    <cfRule type="cellIs" dxfId="1262" priority="1192" operator="greaterThanOrEqual">
      <formula>1000</formula>
    </cfRule>
  </conditionalFormatting>
  <conditionalFormatting sqref="O772">
    <cfRule type="cellIs" dxfId="1261" priority="1191" operator="greaterThanOrEqual">
      <formula>100</formula>
    </cfRule>
  </conditionalFormatting>
  <conditionalFormatting sqref="P773">
    <cfRule type="cellIs" dxfId="1260" priority="1190" operator="greaterThanOrEqual">
      <formula>1000</formula>
    </cfRule>
  </conditionalFormatting>
  <conditionalFormatting sqref="P772">
    <cfRule type="cellIs" dxfId="1259" priority="1189" operator="greaterThanOrEqual">
      <formula>100</formula>
    </cfRule>
  </conditionalFormatting>
  <conditionalFormatting sqref="Q773">
    <cfRule type="cellIs" dxfId="1258" priority="1188" operator="greaterThanOrEqual">
      <formula>1000</formula>
    </cfRule>
  </conditionalFormatting>
  <conditionalFormatting sqref="Q772">
    <cfRule type="cellIs" dxfId="1257" priority="1187" operator="greaterThanOrEqual">
      <formula>100</formula>
    </cfRule>
  </conditionalFormatting>
  <conditionalFormatting sqref="R773">
    <cfRule type="cellIs" dxfId="1256" priority="1186" operator="greaterThanOrEqual">
      <formula>1000</formula>
    </cfRule>
  </conditionalFormatting>
  <conditionalFormatting sqref="R772">
    <cfRule type="cellIs" dxfId="1255" priority="1185" operator="greaterThanOrEqual">
      <formula>100</formula>
    </cfRule>
  </conditionalFormatting>
  <conditionalFormatting sqref="K781:L781">
    <cfRule type="cellIs" dxfId="1254" priority="1183" operator="greaterThanOrEqual">
      <formula>1000</formula>
    </cfRule>
  </conditionalFormatting>
  <conditionalFormatting sqref="K780:L780">
    <cfRule type="cellIs" dxfId="1253" priority="1182" operator="greaterThanOrEqual">
      <formula>100</formula>
    </cfRule>
  </conditionalFormatting>
  <conditionalFormatting sqref="C784:T784">
    <cfRule type="cellIs" priority="1152" stopIfTrue="1" operator="equal">
      <formula>"-"</formula>
    </cfRule>
    <cfRule type="cellIs" dxfId="1252" priority="1181" operator="greaterThanOrEqual">
      <formula>$T$279*1.2</formula>
    </cfRule>
  </conditionalFormatting>
  <conditionalFormatting sqref="C781">
    <cfRule type="cellIs" dxfId="1251" priority="1180" operator="greaterThanOrEqual">
      <formula>1000</formula>
    </cfRule>
  </conditionalFormatting>
  <conditionalFormatting sqref="C780">
    <cfRule type="cellIs" dxfId="1250" priority="1179" operator="greaterThanOrEqual">
      <formula>100</formula>
    </cfRule>
  </conditionalFormatting>
  <conditionalFormatting sqref="D781">
    <cfRule type="cellIs" dxfId="1249" priority="1178" operator="greaterThanOrEqual">
      <formula>1000</formula>
    </cfRule>
  </conditionalFormatting>
  <conditionalFormatting sqref="D780">
    <cfRule type="cellIs" dxfId="1248" priority="1177" operator="greaterThanOrEqual">
      <formula>100</formula>
    </cfRule>
  </conditionalFormatting>
  <conditionalFormatting sqref="E781">
    <cfRule type="cellIs" dxfId="1247" priority="1176" operator="greaterThanOrEqual">
      <formula>1000</formula>
    </cfRule>
  </conditionalFormatting>
  <conditionalFormatting sqref="E780">
    <cfRule type="cellIs" dxfId="1246" priority="1175" operator="greaterThanOrEqual">
      <formula>100</formula>
    </cfRule>
  </conditionalFormatting>
  <conditionalFormatting sqref="F781">
    <cfRule type="cellIs" dxfId="1245" priority="1174" operator="greaterThanOrEqual">
      <formula>1000</formula>
    </cfRule>
  </conditionalFormatting>
  <conditionalFormatting sqref="F780">
    <cfRule type="cellIs" dxfId="1244" priority="1173" operator="greaterThanOrEqual">
      <formula>100</formula>
    </cfRule>
  </conditionalFormatting>
  <conditionalFormatting sqref="G781">
    <cfRule type="cellIs" dxfId="1243" priority="1172" operator="greaterThanOrEqual">
      <formula>1000</formula>
    </cfRule>
  </conditionalFormatting>
  <conditionalFormatting sqref="G780">
    <cfRule type="cellIs" dxfId="1242" priority="1171" operator="greaterThanOrEqual">
      <formula>100</formula>
    </cfRule>
  </conditionalFormatting>
  <conditionalFormatting sqref="H781">
    <cfRule type="cellIs" dxfId="1241" priority="1170" operator="greaterThanOrEqual">
      <formula>1000</formula>
    </cfRule>
  </conditionalFormatting>
  <conditionalFormatting sqref="H780">
    <cfRule type="cellIs" dxfId="1240" priority="1169" operator="greaterThanOrEqual">
      <formula>100</formula>
    </cfRule>
  </conditionalFormatting>
  <conditionalFormatting sqref="I781">
    <cfRule type="cellIs" dxfId="1239" priority="1168" operator="greaterThanOrEqual">
      <formula>1000</formula>
    </cfRule>
  </conditionalFormatting>
  <conditionalFormatting sqref="I780">
    <cfRule type="cellIs" dxfId="1238" priority="1167" operator="greaterThanOrEqual">
      <formula>100</formula>
    </cfRule>
  </conditionalFormatting>
  <conditionalFormatting sqref="J781">
    <cfRule type="cellIs" dxfId="1237" priority="1166" operator="greaterThanOrEqual">
      <formula>1000</formula>
    </cfRule>
  </conditionalFormatting>
  <conditionalFormatting sqref="J780">
    <cfRule type="cellIs" dxfId="1236" priority="1165" operator="greaterThanOrEqual">
      <formula>100</formula>
    </cfRule>
  </conditionalFormatting>
  <conditionalFormatting sqref="M781">
    <cfRule type="cellIs" dxfId="1235" priority="1164" operator="greaterThanOrEqual">
      <formula>1000</formula>
    </cfRule>
  </conditionalFormatting>
  <conditionalFormatting sqref="M780">
    <cfRule type="cellIs" dxfId="1234" priority="1163" operator="greaterThanOrEqual">
      <formula>100</formula>
    </cfRule>
  </conditionalFormatting>
  <conditionalFormatting sqref="N781">
    <cfRule type="cellIs" dxfId="1233" priority="1162" operator="greaterThanOrEqual">
      <formula>1000</formula>
    </cfRule>
  </conditionalFormatting>
  <conditionalFormatting sqref="N780">
    <cfRule type="cellIs" dxfId="1232" priority="1161" operator="greaterThanOrEqual">
      <formula>100</formula>
    </cfRule>
  </conditionalFormatting>
  <conditionalFormatting sqref="O781">
    <cfRule type="cellIs" dxfId="1231" priority="1160" operator="greaterThanOrEqual">
      <formula>1000</formula>
    </cfRule>
  </conditionalFormatting>
  <conditionalFormatting sqref="O780">
    <cfRule type="cellIs" dxfId="1230" priority="1159" operator="greaterThanOrEqual">
      <formula>100</formula>
    </cfRule>
  </conditionalFormatting>
  <conditionalFormatting sqref="P781">
    <cfRule type="cellIs" dxfId="1229" priority="1158" operator="greaterThanOrEqual">
      <formula>1000</formula>
    </cfRule>
  </conditionalFormatting>
  <conditionalFormatting sqref="P780">
    <cfRule type="cellIs" dxfId="1228" priority="1157" operator="greaterThanOrEqual">
      <formula>100</formula>
    </cfRule>
  </conditionalFormatting>
  <conditionalFormatting sqref="Q781">
    <cfRule type="cellIs" dxfId="1227" priority="1156" operator="greaterThanOrEqual">
      <formula>1000</formula>
    </cfRule>
  </conditionalFormatting>
  <conditionalFormatting sqref="Q780">
    <cfRule type="cellIs" dxfId="1226" priority="1155" operator="greaterThanOrEqual">
      <formula>100</formula>
    </cfRule>
  </conditionalFormatting>
  <conditionalFormatting sqref="R781">
    <cfRule type="cellIs" dxfId="1225" priority="1154" operator="greaterThanOrEqual">
      <formula>1000</formula>
    </cfRule>
  </conditionalFormatting>
  <conditionalFormatting sqref="R780">
    <cfRule type="cellIs" dxfId="1224" priority="1153" operator="greaterThanOrEqual">
      <formula>100</formula>
    </cfRule>
  </conditionalFormatting>
  <conditionalFormatting sqref="K787">
    <cfRule type="cellIs" dxfId="1223" priority="1151" operator="lessThan">
      <formula>$T787*0.8</formula>
    </cfRule>
  </conditionalFormatting>
  <conditionalFormatting sqref="K789:L789">
    <cfRule type="cellIs" dxfId="1222" priority="1150" operator="greaterThanOrEqual">
      <formula>1000</formula>
    </cfRule>
  </conditionalFormatting>
  <conditionalFormatting sqref="K788:L788">
    <cfRule type="cellIs" dxfId="1221" priority="1149" operator="greaterThanOrEqual">
      <formula>100</formula>
    </cfRule>
  </conditionalFormatting>
  <conditionalFormatting sqref="C792:T792">
    <cfRule type="cellIs" priority="1119" stopIfTrue="1" operator="equal">
      <formula>"-"</formula>
    </cfRule>
    <cfRule type="cellIs" dxfId="1220" priority="1148" operator="greaterThanOrEqual">
      <formula>$T$279*1.2</formula>
    </cfRule>
  </conditionalFormatting>
  <conditionalFormatting sqref="C789">
    <cfRule type="cellIs" dxfId="1219" priority="1147" operator="greaterThanOrEqual">
      <formula>1000</formula>
    </cfRule>
  </conditionalFormatting>
  <conditionalFormatting sqref="C788">
    <cfRule type="cellIs" dxfId="1218" priority="1146" operator="greaterThanOrEqual">
      <formula>100</formula>
    </cfRule>
  </conditionalFormatting>
  <conditionalFormatting sqref="D789">
    <cfRule type="cellIs" dxfId="1217" priority="1145" operator="greaterThanOrEqual">
      <formula>1000</formula>
    </cfRule>
  </conditionalFormatting>
  <conditionalFormatting sqref="D788">
    <cfRule type="cellIs" dxfId="1216" priority="1144" operator="greaterThanOrEqual">
      <formula>100</formula>
    </cfRule>
  </conditionalFormatting>
  <conditionalFormatting sqref="E789">
    <cfRule type="cellIs" dxfId="1215" priority="1143" operator="greaterThanOrEqual">
      <formula>1000</formula>
    </cfRule>
  </conditionalFormatting>
  <conditionalFormatting sqref="E788">
    <cfRule type="cellIs" dxfId="1214" priority="1142" operator="greaterThanOrEqual">
      <formula>100</formula>
    </cfRule>
  </conditionalFormatting>
  <conditionalFormatting sqref="F789">
    <cfRule type="cellIs" dxfId="1213" priority="1141" operator="greaterThanOrEqual">
      <formula>1000</formula>
    </cfRule>
  </conditionalFormatting>
  <conditionalFormatting sqref="F788">
    <cfRule type="cellIs" dxfId="1212" priority="1140" operator="greaterThanOrEqual">
      <formula>100</formula>
    </cfRule>
  </conditionalFormatting>
  <conditionalFormatting sqref="G789">
    <cfRule type="cellIs" dxfId="1211" priority="1139" operator="greaterThanOrEqual">
      <formula>1000</formula>
    </cfRule>
  </conditionalFormatting>
  <conditionalFormatting sqref="G788">
    <cfRule type="cellIs" dxfId="1210" priority="1138" operator="greaterThanOrEqual">
      <formula>100</formula>
    </cfRule>
  </conditionalFormatting>
  <conditionalFormatting sqref="H789">
    <cfRule type="cellIs" dxfId="1209" priority="1137" operator="greaterThanOrEqual">
      <formula>1000</formula>
    </cfRule>
  </conditionalFormatting>
  <conditionalFormatting sqref="H788">
    <cfRule type="cellIs" dxfId="1208" priority="1136" operator="greaterThanOrEqual">
      <formula>100</formula>
    </cfRule>
  </conditionalFormatting>
  <conditionalFormatting sqref="I789">
    <cfRule type="cellIs" dxfId="1207" priority="1135" operator="greaterThanOrEqual">
      <formula>1000</formula>
    </cfRule>
  </conditionalFormatting>
  <conditionalFormatting sqref="I788">
    <cfRule type="cellIs" dxfId="1206" priority="1134" operator="greaterThanOrEqual">
      <formula>100</formula>
    </cfRule>
  </conditionalFormatting>
  <conditionalFormatting sqref="J789">
    <cfRule type="cellIs" dxfId="1205" priority="1133" operator="greaterThanOrEqual">
      <formula>1000</formula>
    </cfRule>
  </conditionalFormatting>
  <conditionalFormatting sqref="J788">
    <cfRule type="cellIs" dxfId="1204" priority="1132" operator="greaterThanOrEqual">
      <formula>100</formula>
    </cfRule>
  </conditionalFormatting>
  <conditionalFormatting sqref="M789">
    <cfRule type="cellIs" dxfId="1203" priority="1131" operator="greaterThanOrEqual">
      <formula>1000</formula>
    </cfRule>
  </conditionalFormatting>
  <conditionalFormatting sqref="M788">
    <cfRule type="cellIs" dxfId="1202" priority="1130" operator="greaterThanOrEqual">
      <formula>100</formula>
    </cfRule>
  </conditionalFormatting>
  <conditionalFormatting sqref="N789">
    <cfRule type="cellIs" dxfId="1201" priority="1129" operator="greaterThanOrEqual">
      <formula>1000</formula>
    </cfRule>
  </conditionalFormatting>
  <conditionalFormatting sqref="N788">
    <cfRule type="cellIs" dxfId="1200" priority="1128" operator="greaterThanOrEqual">
      <formula>100</formula>
    </cfRule>
  </conditionalFormatting>
  <conditionalFormatting sqref="O789">
    <cfRule type="cellIs" dxfId="1199" priority="1127" operator="greaterThanOrEqual">
      <formula>1000</formula>
    </cfRule>
  </conditionalFormatting>
  <conditionalFormatting sqref="O788">
    <cfRule type="cellIs" dxfId="1198" priority="1126" operator="greaterThanOrEqual">
      <formula>100</formula>
    </cfRule>
  </conditionalFormatting>
  <conditionalFormatting sqref="P789">
    <cfRule type="cellIs" dxfId="1197" priority="1125" operator="greaterThanOrEqual">
      <formula>1000</formula>
    </cfRule>
  </conditionalFormatting>
  <conditionalFormatting sqref="P788">
    <cfRule type="cellIs" dxfId="1196" priority="1124" operator="greaterThanOrEqual">
      <formula>100</formula>
    </cfRule>
  </conditionalFormatting>
  <conditionalFormatting sqref="Q789">
    <cfRule type="cellIs" dxfId="1195" priority="1123" operator="greaterThanOrEqual">
      <formula>1000</formula>
    </cfRule>
  </conditionalFormatting>
  <conditionalFormatting sqref="Q788">
    <cfRule type="cellIs" dxfId="1194" priority="1122" operator="greaterThanOrEqual">
      <formula>100</formula>
    </cfRule>
  </conditionalFormatting>
  <conditionalFormatting sqref="R789">
    <cfRule type="cellIs" dxfId="1193" priority="1121" operator="greaterThanOrEqual">
      <formula>1000</formula>
    </cfRule>
  </conditionalFormatting>
  <conditionalFormatting sqref="R788">
    <cfRule type="cellIs" dxfId="1192" priority="1120" operator="greaterThanOrEqual">
      <formula>100</formula>
    </cfRule>
  </conditionalFormatting>
  <conditionalFormatting sqref="J795 J803 J811:K811 J819:K819 J827:K827 J835:K835 J843:K843 J851:K851 J859:K859 J867:K867 J875:K875 J883:K883 J891:K891 J899:K899 J907:L907">
    <cfRule type="cellIs" dxfId="1191" priority="1118" operator="lessThan">
      <formula>$T795*0.8</formula>
    </cfRule>
  </conditionalFormatting>
  <conditionalFormatting sqref="K797:L797">
    <cfRule type="cellIs" dxfId="1190" priority="1117" operator="greaterThanOrEqual">
      <formula>1000</formula>
    </cfRule>
  </conditionalFormatting>
  <conditionalFormatting sqref="K796:L796">
    <cfRule type="cellIs" dxfId="1189" priority="1116" operator="greaterThanOrEqual">
      <formula>100</formula>
    </cfRule>
  </conditionalFormatting>
  <conditionalFormatting sqref="C800:T800">
    <cfRule type="cellIs" priority="1086" stopIfTrue="1" operator="equal">
      <formula>"-"</formula>
    </cfRule>
    <cfRule type="cellIs" dxfId="1188" priority="1115" operator="greaterThanOrEqual">
      <formula>$T$279*1.2</formula>
    </cfRule>
  </conditionalFormatting>
  <conditionalFormatting sqref="C797">
    <cfRule type="cellIs" dxfId="1187" priority="1114" operator="greaterThanOrEqual">
      <formula>1000</formula>
    </cfRule>
  </conditionalFormatting>
  <conditionalFormatting sqref="C796">
    <cfRule type="cellIs" dxfId="1186" priority="1113" operator="greaterThanOrEqual">
      <formula>100</formula>
    </cfRule>
  </conditionalFormatting>
  <conditionalFormatting sqref="D797">
    <cfRule type="cellIs" dxfId="1185" priority="1112" operator="greaterThanOrEqual">
      <formula>1000</formula>
    </cfRule>
  </conditionalFormatting>
  <conditionalFormatting sqref="D796">
    <cfRule type="cellIs" dxfId="1184" priority="1111" operator="greaterThanOrEqual">
      <formula>100</formula>
    </cfRule>
  </conditionalFormatting>
  <conditionalFormatting sqref="E797">
    <cfRule type="cellIs" dxfId="1183" priority="1110" operator="greaterThanOrEqual">
      <formula>1000</formula>
    </cfRule>
  </conditionalFormatting>
  <conditionalFormatting sqref="E796">
    <cfRule type="cellIs" dxfId="1182" priority="1109" operator="greaterThanOrEqual">
      <formula>100</formula>
    </cfRule>
  </conditionalFormatting>
  <conditionalFormatting sqref="F797">
    <cfRule type="cellIs" dxfId="1181" priority="1108" operator="greaterThanOrEqual">
      <formula>1000</formula>
    </cfRule>
  </conditionalFormatting>
  <conditionalFormatting sqref="F796">
    <cfRule type="cellIs" dxfId="1180" priority="1107" operator="greaterThanOrEqual">
      <formula>100</formula>
    </cfRule>
  </conditionalFormatting>
  <conditionalFormatting sqref="G797">
    <cfRule type="cellIs" dxfId="1179" priority="1106" operator="greaterThanOrEqual">
      <formula>1000</formula>
    </cfRule>
  </conditionalFormatting>
  <conditionalFormatting sqref="G796">
    <cfRule type="cellIs" dxfId="1178" priority="1105" operator="greaterThanOrEqual">
      <formula>100</formula>
    </cfRule>
  </conditionalFormatting>
  <conditionalFormatting sqref="H797">
    <cfRule type="cellIs" dxfId="1177" priority="1104" operator="greaterThanOrEqual">
      <formula>1000</formula>
    </cfRule>
  </conditionalFormatting>
  <conditionalFormatting sqref="H796">
    <cfRule type="cellIs" dxfId="1176" priority="1103" operator="greaterThanOrEqual">
      <formula>100</formula>
    </cfRule>
  </conditionalFormatting>
  <conditionalFormatting sqref="I797">
    <cfRule type="cellIs" dxfId="1175" priority="1102" operator="greaterThanOrEqual">
      <formula>1000</formula>
    </cfRule>
  </conditionalFormatting>
  <conditionalFormatting sqref="I796">
    <cfRule type="cellIs" dxfId="1174" priority="1101" operator="greaterThanOrEqual">
      <formula>100</formula>
    </cfRule>
  </conditionalFormatting>
  <conditionalFormatting sqref="J797">
    <cfRule type="cellIs" dxfId="1173" priority="1100" operator="greaterThanOrEqual">
      <formula>1000</formula>
    </cfRule>
  </conditionalFormatting>
  <conditionalFormatting sqref="J796">
    <cfRule type="cellIs" dxfId="1172" priority="1099" operator="greaterThanOrEqual">
      <formula>100</formula>
    </cfRule>
  </conditionalFormatting>
  <conditionalFormatting sqref="M797">
    <cfRule type="cellIs" dxfId="1171" priority="1098" operator="greaterThanOrEqual">
      <formula>1000</formula>
    </cfRule>
  </conditionalFormatting>
  <conditionalFormatting sqref="M796">
    <cfRule type="cellIs" dxfId="1170" priority="1097" operator="greaterThanOrEqual">
      <formula>100</formula>
    </cfRule>
  </conditionalFormatting>
  <conditionalFormatting sqref="N797">
    <cfRule type="cellIs" dxfId="1169" priority="1096" operator="greaterThanOrEqual">
      <formula>1000</formula>
    </cfRule>
  </conditionalFormatting>
  <conditionalFormatting sqref="N796">
    <cfRule type="cellIs" dxfId="1168" priority="1095" operator="greaterThanOrEqual">
      <formula>100</formula>
    </cfRule>
  </conditionalFormatting>
  <conditionalFormatting sqref="O797">
    <cfRule type="cellIs" dxfId="1167" priority="1094" operator="greaterThanOrEqual">
      <formula>1000</formula>
    </cfRule>
  </conditionalFormatting>
  <conditionalFormatting sqref="O796">
    <cfRule type="cellIs" dxfId="1166" priority="1093" operator="greaterThanOrEqual">
      <formula>100</formula>
    </cfRule>
  </conditionalFormatting>
  <conditionalFormatting sqref="P797">
    <cfRule type="cellIs" dxfId="1165" priority="1092" operator="greaterThanOrEqual">
      <formula>1000</formula>
    </cfRule>
  </conditionalFormatting>
  <conditionalFormatting sqref="P796">
    <cfRule type="cellIs" dxfId="1164" priority="1091" operator="greaterThanOrEqual">
      <formula>100</formula>
    </cfRule>
  </conditionalFormatting>
  <conditionalFormatting sqref="Q797">
    <cfRule type="cellIs" dxfId="1163" priority="1090" operator="greaterThanOrEqual">
      <formula>1000</formula>
    </cfRule>
  </conditionalFormatting>
  <conditionalFormatting sqref="Q796">
    <cfRule type="cellIs" dxfId="1162" priority="1089" operator="greaterThanOrEqual">
      <formula>100</formula>
    </cfRule>
  </conditionalFormatting>
  <conditionalFormatting sqref="R797">
    <cfRule type="cellIs" dxfId="1161" priority="1088" operator="greaterThanOrEqual">
      <formula>1000</formula>
    </cfRule>
  </conditionalFormatting>
  <conditionalFormatting sqref="R796">
    <cfRule type="cellIs" dxfId="1160" priority="1087" operator="greaterThanOrEqual">
      <formula>100</formula>
    </cfRule>
  </conditionalFormatting>
  <conditionalFormatting sqref="K805:L805">
    <cfRule type="cellIs" dxfId="1159" priority="1085" operator="greaterThanOrEqual">
      <formula>1000</formula>
    </cfRule>
  </conditionalFormatting>
  <conditionalFormatting sqref="K804:L804">
    <cfRule type="cellIs" dxfId="1158" priority="1084" operator="greaterThanOrEqual">
      <formula>100</formula>
    </cfRule>
  </conditionalFormatting>
  <conditionalFormatting sqref="C808:T808">
    <cfRule type="cellIs" priority="1054" stopIfTrue="1" operator="equal">
      <formula>"-"</formula>
    </cfRule>
    <cfRule type="cellIs" dxfId="1157" priority="1083" operator="greaterThanOrEqual">
      <formula>$T$279*1.2</formula>
    </cfRule>
  </conditionalFormatting>
  <conditionalFormatting sqref="C805">
    <cfRule type="cellIs" dxfId="1156" priority="1082" operator="greaterThanOrEqual">
      <formula>1000</formula>
    </cfRule>
  </conditionalFormatting>
  <conditionalFormatting sqref="C804">
    <cfRule type="cellIs" dxfId="1155" priority="1081" operator="greaterThanOrEqual">
      <formula>100</formula>
    </cfRule>
  </conditionalFormatting>
  <conditionalFormatting sqref="D805">
    <cfRule type="cellIs" dxfId="1154" priority="1080" operator="greaterThanOrEqual">
      <formula>1000</formula>
    </cfRule>
  </conditionalFormatting>
  <conditionalFormatting sqref="D804">
    <cfRule type="cellIs" dxfId="1153" priority="1079" operator="greaterThanOrEqual">
      <formula>100</formula>
    </cfRule>
  </conditionalFormatting>
  <conditionalFormatting sqref="E805">
    <cfRule type="cellIs" dxfId="1152" priority="1078" operator="greaterThanOrEqual">
      <formula>1000</formula>
    </cfRule>
  </conditionalFormatting>
  <conditionalFormatting sqref="E804">
    <cfRule type="cellIs" dxfId="1151" priority="1077" operator="greaterThanOrEqual">
      <formula>100</formula>
    </cfRule>
  </conditionalFormatting>
  <conditionalFormatting sqref="F805">
    <cfRule type="cellIs" dxfId="1150" priority="1076" operator="greaterThanOrEqual">
      <formula>1000</formula>
    </cfRule>
  </conditionalFormatting>
  <conditionalFormatting sqref="F804">
    <cfRule type="cellIs" dxfId="1149" priority="1075" operator="greaterThanOrEqual">
      <formula>100</formula>
    </cfRule>
  </conditionalFormatting>
  <conditionalFormatting sqref="G805">
    <cfRule type="cellIs" dxfId="1148" priority="1074" operator="greaterThanOrEqual">
      <formula>1000</formula>
    </cfRule>
  </conditionalFormatting>
  <conditionalFormatting sqref="G804">
    <cfRule type="cellIs" dxfId="1147" priority="1073" operator="greaterThanOrEqual">
      <formula>100</formula>
    </cfRule>
  </conditionalFormatting>
  <conditionalFormatting sqref="H805">
    <cfRule type="cellIs" dxfId="1146" priority="1072" operator="greaterThanOrEqual">
      <formula>1000</formula>
    </cfRule>
  </conditionalFormatting>
  <conditionalFormatting sqref="H804">
    <cfRule type="cellIs" dxfId="1145" priority="1071" operator="greaterThanOrEqual">
      <formula>100</formula>
    </cfRule>
  </conditionalFormatting>
  <conditionalFormatting sqref="I805">
    <cfRule type="cellIs" dxfId="1144" priority="1070" operator="greaterThanOrEqual">
      <formula>1000</formula>
    </cfRule>
  </conditionalFormatting>
  <conditionalFormatting sqref="I804">
    <cfRule type="cellIs" dxfId="1143" priority="1069" operator="greaterThanOrEqual">
      <formula>100</formula>
    </cfRule>
  </conditionalFormatting>
  <conditionalFormatting sqref="J805">
    <cfRule type="cellIs" dxfId="1142" priority="1068" operator="greaterThanOrEqual">
      <formula>1000</formula>
    </cfRule>
  </conditionalFormatting>
  <conditionalFormatting sqref="J804">
    <cfRule type="cellIs" dxfId="1141" priority="1067" operator="greaterThanOrEqual">
      <formula>100</formula>
    </cfRule>
  </conditionalFormatting>
  <conditionalFormatting sqref="M805">
    <cfRule type="cellIs" dxfId="1140" priority="1066" operator="greaterThanOrEqual">
      <formula>1000</formula>
    </cfRule>
  </conditionalFormatting>
  <conditionalFormatting sqref="M804">
    <cfRule type="cellIs" dxfId="1139" priority="1065" operator="greaterThanOrEqual">
      <formula>100</formula>
    </cfRule>
  </conditionalFormatting>
  <conditionalFormatting sqref="N805">
    <cfRule type="cellIs" dxfId="1138" priority="1064" operator="greaterThanOrEqual">
      <formula>1000</formula>
    </cfRule>
  </conditionalFormatting>
  <conditionalFormatting sqref="N804">
    <cfRule type="cellIs" dxfId="1137" priority="1063" operator="greaterThanOrEqual">
      <formula>100</formula>
    </cfRule>
  </conditionalFormatting>
  <conditionalFormatting sqref="O805">
    <cfRule type="cellIs" dxfId="1136" priority="1062" operator="greaterThanOrEqual">
      <formula>1000</formula>
    </cfRule>
  </conditionalFormatting>
  <conditionalFormatting sqref="O804">
    <cfRule type="cellIs" dxfId="1135" priority="1061" operator="greaterThanOrEqual">
      <formula>100</formula>
    </cfRule>
  </conditionalFormatting>
  <conditionalFormatting sqref="P805">
    <cfRule type="cellIs" dxfId="1134" priority="1060" operator="greaterThanOrEqual">
      <formula>1000</formula>
    </cfRule>
  </conditionalFormatting>
  <conditionalFormatting sqref="P804">
    <cfRule type="cellIs" dxfId="1133" priority="1059" operator="greaterThanOrEqual">
      <formula>100</formula>
    </cfRule>
  </conditionalFormatting>
  <conditionalFormatting sqref="Q805">
    <cfRule type="cellIs" dxfId="1132" priority="1058" operator="greaterThanOrEqual">
      <formula>1000</formula>
    </cfRule>
  </conditionalFormatting>
  <conditionalFormatting sqref="Q804">
    <cfRule type="cellIs" dxfId="1131" priority="1057" operator="greaterThanOrEqual">
      <formula>100</formula>
    </cfRule>
  </conditionalFormatting>
  <conditionalFormatting sqref="R805">
    <cfRule type="cellIs" dxfId="1130" priority="1056" operator="greaterThanOrEqual">
      <formula>1000</formula>
    </cfRule>
  </conditionalFormatting>
  <conditionalFormatting sqref="R804">
    <cfRule type="cellIs" dxfId="1129" priority="1055" operator="greaterThanOrEqual">
      <formula>100</formula>
    </cfRule>
  </conditionalFormatting>
  <conditionalFormatting sqref="K813:L813">
    <cfRule type="cellIs" dxfId="1128" priority="1053" operator="greaterThanOrEqual">
      <formula>1000</formula>
    </cfRule>
  </conditionalFormatting>
  <conditionalFormatting sqref="K812:L812">
    <cfRule type="cellIs" dxfId="1127" priority="1052" operator="greaterThanOrEqual">
      <formula>100</formula>
    </cfRule>
  </conditionalFormatting>
  <conditionalFormatting sqref="C816:T816">
    <cfRule type="cellIs" priority="1022" stopIfTrue="1" operator="equal">
      <formula>"-"</formula>
    </cfRule>
    <cfRule type="cellIs" dxfId="1126" priority="1051" operator="greaterThanOrEqual">
      <formula>$T$279*1.2</formula>
    </cfRule>
  </conditionalFormatting>
  <conditionalFormatting sqref="C813">
    <cfRule type="cellIs" dxfId="1125" priority="1050" operator="greaterThanOrEqual">
      <formula>1000</formula>
    </cfRule>
  </conditionalFormatting>
  <conditionalFormatting sqref="C812">
    <cfRule type="cellIs" dxfId="1124" priority="1049" operator="greaterThanOrEqual">
      <formula>100</formula>
    </cfRule>
  </conditionalFormatting>
  <conditionalFormatting sqref="D813">
    <cfRule type="cellIs" dxfId="1123" priority="1048" operator="greaterThanOrEqual">
      <formula>1000</formula>
    </cfRule>
  </conditionalFormatting>
  <conditionalFormatting sqref="D812">
    <cfRule type="cellIs" dxfId="1122" priority="1047" operator="greaterThanOrEqual">
      <formula>100</formula>
    </cfRule>
  </conditionalFormatting>
  <conditionalFormatting sqref="E813">
    <cfRule type="cellIs" dxfId="1121" priority="1046" operator="greaterThanOrEqual">
      <formula>1000</formula>
    </cfRule>
  </conditionalFormatting>
  <conditionalFormatting sqref="E812">
    <cfRule type="cellIs" dxfId="1120" priority="1045" operator="greaterThanOrEqual">
      <formula>100</formula>
    </cfRule>
  </conditionalFormatting>
  <conditionalFormatting sqref="F813">
    <cfRule type="cellIs" dxfId="1119" priority="1044" operator="greaterThanOrEqual">
      <formula>1000</formula>
    </cfRule>
  </conditionalFormatting>
  <conditionalFormatting sqref="F812">
    <cfRule type="cellIs" dxfId="1118" priority="1043" operator="greaterThanOrEqual">
      <formula>100</formula>
    </cfRule>
  </conditionalFormatting>
  <conditionalFormatting sqref="G813">
    <cfRule type="cellIs" dxfId="1117" priority="1042" operator="greaterThanOrEqual">
      <formula>1000</formula>
    </cfRule>
  </conditionalFormatting>
  <conditionalFormatting sqref="G812">
    <cfRule type="cellIs" dxfId="1116" priority="1041" operator="greaterThanOrEqual">
      <formula>100</formula>
    </cfRule>
  </conditionalFormatting>
  <conditionalFormatting sqref="H813">
    <cfRule type="cellIs" dxfId="1115" priority="1040" operator="greaterThanOrEqual">
      <formula>1000</formula>
    </cfRule>
  </conditionalFormatting>
  <conditionalFormatting sqref="H812">
    <cfRule type="cellIs" dxfId="1114" priority="1039" operator="greaterThanOrEqual">
      <formula>100</formula>
    </cfRule>
  </conditionalFormatting>
  <conditionalFormatting sqref="I813">
    <cfRule type="cellIs" dxfId="1113" priority="1038" operator="greaterThanOrEqual">
      <formula>1000</formula>
    </cfRule>
  </conditionalFormatting>
  <conditionalFormatting sqref="I812">
    <cfRule type="cellIs" dxfId="1112" priority="1037" operator="greaterThanOrEqual">
      <formula>100</formula>
    </cfRule>
  </conditionalFormatting>
  <conditionalFormatting sqref="J813">
    <cfRule type="cellIs" dxfId="1111" priority="1036" operator="greaterThanOrEqual">
      <formula>1000</formula>
    </cfRule>
  </conditionalFormatting>
  <conditionalFormatting sqref="J812">
    <cfRule type="cellIs" dxfId="1110" priority="1035" operator="greaterThanOrEqual">
      <formula>100</formula>
    </cfRule>
  </conditionalFormatting>
  <conditionalFormatting sqref="M813">
    <cfRule type="cellIs" dxfId="1109" priority="1034" operator="greaterThanOrEqual">
      <formula>1000</formula>
    </cfRule>
  </conditionalFormatting>
  <conditionalFormatting sqref="M812">
    <cfRule type="cellIs" dxfId="1108" priority="1033" operator="greaterThanOrEqual">
      <formula>100</formula>
    </cfRule>
  </conditionalFormatting>
  <conditionalFormatting sqref="N813">
    <cfRule type="cellIs" dxfId="1107" priority="1032" operator="greaterThanOrEqual">
      <formula>1000</formula>
    </cfRule>
  </conditionalFormatting>
  <conditionalFormatting sqref="N812">
    <cfRule type="cellIs" dxfId="1106" priority="1031" operator="greaterThanOrEqual">
      <formula>100</formula>
    </cfRule>
  </conditionalFormatting>
  <conditionalFormatting sqref="O813">
    <cfRule type="cellIs" dxfId="1105" priority="1030" operator="greaterThanOrEqual">
      <formula>1000</formula>
    </cfRule>
  </conditionalFormatting>
  <conditionalFormatting sqref="O812">
    <cfRule type="cellIs" dxfId="1104" priority="1029" operator="greaterThanOrEqual">
      <formula>100</formula>
    </cfRule>
  </conditionalFormatting>
  <conditionalFormatting sqref="P813">
    <cfRule type="cellIs" dxfId="1103" priority="1028" operator="greaterThanOrEqual">
      <formula>1000</formula>
    </cfRule>
  </conditionalFormatting>
  <conditionalFormatting sqref="P812">
    <cfRule type="cellIs" dxfId="1102" priority="1027" operator="greaterThanOrEqual">
      <formula>100</formula>
    </cfRule>
  </conditionalFormatting>
  <conditionalFormatting sqref="Q813">
    <cfRule type="cellIs" dxfId="1101" priority="1026" operator="greaterThanOrEqual">
      <formula>1000</formula>
    </cfRule>
  </conditionalFormatting>
  <conditionalFormatting sqref="Q812">
    <cfRule type="cellIs" dxfId="1100" priority="1025" operator="greaterThanOrEqual">
      <formula>100</formula>
    </cfRule>
  </conditionalFormatting>
  <conditionalFormatting sqref="R813">
    <cfRule type="cellIs" dxfId="1099" priority="1024" operator="greaterThanOrEqual">
      <formula>1000</formula>
    </cfRule>
  </conditionalFormatting>
  <conditionalFormatting sqref="R812">
    <cfRule type="cellIs" dxfId="1098" priority="1023" operator="greaterThanOrEqual">
      <formula>100</formula>
    </cfRule>
  </conditionalFormatting>
  <conditionalFormatting sqref="K821:L821">
    <cfRule type="cellIs" dxfId="1097" priority="1021" operator="greaterThanOrEqual">
      <formula>1000</formula>
    </cfRule>
  </conditionalFormatting>
  <conditionalFormatting sqref="K820:L820">
    <cfRule type="cellIs" dxfId="1096" priority="1020" operator="greaterThanOrEqual">
      <formula>100</formula>
    </cfRule>
  </conditionalFormatting>
  <conditionalFormatting sqref="C824:T824">
    <cfRule type="cellIs" priority="990" stopIfTrue="1" operator="equal">
      <formula>"-"</formula>
    </cfRule>
    <cfRule type="cellIs" dxfId="1095" priority="1019" operator="greaterThanOrEqual">
      <formula>$T$279*1.2</formula>
    </cfRule>
  </conditionalFormatting>
  <conditionalFormatting sqref="C821">
    <cfRule type="cellIs" dxfId="1094" priority="1018" operator="greaterThanOrEqual">
      <formula>1000</formula>
    </cfRule>
  </conditionalFormatting>
  <conditionalFormatting sqref="C820">
    <cfRule type="cellIs" dxfId="1093" priority="1017" operator="greaterThanOrEqual">
      <formula>100</formula>
    </cfRule>
  </conditionalFormatting>
  <conditionalFormatting sqref="D821">
    <cfRule type="cellIs" dxfId="1092" priority="1016" operator="greaterThanOrEqual">
      <formula>1000</formula>
    </cfRule>
  </conditionalFormatting>
  <conditionalFormatting sqref="D820">
    <cfRule type="cellIs" dxfId="1091" priority="1015" operator="greaterThanOrEqual">
      <formula>100</formula>
    </cfRule>
  </conditionalFormatting>
  <conditionalFormatting sqref="E821">
    <cfRule type="cellIs" dxfId="1090" priority="1014" operator="greaterThanOrEqual">
      <formula>1000</formula>
    </cfRule>
  </conditionalFormatting>
  <conditionalFormatting sqref="E820">
    <cfRule type="cellIs" dxfId="1089" priority="1013" operator="greaterThanOrEqual">
      <formula>100</formula>
    </cfRule>
  </conditionalFormatting>
  <conditionalFormatting sqref="F821">
    <cfRule type="cellIs" dxfId="1088" priority="1012" operator="greaterThanOrEqual">
      <formula>1000</formula>
    </cfRule>
  </conditionalFormatting>
  <conditionalFormatting sqref="F820">
    <cfRule type="cellIs" dxfId="1087" priority="1011" operator="greaterThanOrEqual">
      <formula>100</formula>
    </cfRule>
  </conditionalFormatting>
  <conditionalFormatting sqref="G821">
    <cfRule type="cellIs" dxfId="1086" priority="1010" operator="greaterThanOrEqual">
      <formula>1000</formula>
    </cfRule>
  </conditionalFormatting>
  <conditionalFormatting sqref="G820">
    <cfRule type="cellIs" dxfId="1085" priority="1009" operator="greaterThanOrEqual">
      <formula>100</formula>
    </cfRule>
  </conditionalFormatting>
  <conditionalFormatting sqref="H821">
    <cfRule type="cellIs" dxfId="1084" priority="1008" operator="greaterThanOrEqual">
      <formula>1000</formula>
    </cfRule>
  </conditionalFormatting>
  <conditionalFormatting sqref="H820">
    <cfRule type="cellIs" dxfId="1083" priority="1007" operator="greaterThanOrEqual">
      <formula>100</formula>
    </cfRule>
  </conditionalFormatting>
  <conditionalFormatting sqref="I821">
    <cfRule type="cellIs" dxfId="1082" priority="1006" operator="greaterThanOrEqual">
      <formula>1000</formula>
    </cfRule>
  </conditionalFormatting>
  <conditionalFormatting sqref="I820">
    <cfRule type="cellIs" dxfId="1081" priority="1005" operator="greaterThanOrEqual">
      <formula>100</formula>
    </cfRule>
  </conditionalFormatting>
  <conditionalFormatting sqref="J821">
    <cfRule type="cellIs" dxfId="1080" priority="1004" operator="greaterThanOrEqual">
      <formula>1000</formula>
    </cfRule>
  </conditionalFormatting>
  <conditionalFormatting sqref="J820">
    <cfRule type="cellIs" dxfId="1079" priority="1003" operator="greaterThanOrEqual">
      <formula>100</formula>
    </cfRule>
  </conditionalFormatting>
  <conditionalFormatting sqref="M821">
    <cfRule type="cellIs" dxfId="1078" priority="1002" operator="greaterThanOrEqual">
      <formula>1000</formula>
    </cfRule>
  </conditionalFormatting>
  <conditionalFormatting sqref="M820">
    <cfRule type="cellIs" dxfId="1077" priority="1001" operator="greaterThanOrEqual">
      <formula>100</formula>
    </cfRule>
  </conditionalFormatting>
  <conditionalFormatting sqref="N821">
    <cfRule type="cellIs" dxfId="1076" priority="1000" operator="greaterThanOrEqual">
      <formula>1000</formula>
    </cfRule>
  </conditionalFormatting>
  <conditionalFormatting sqref="N820">
    <cfRule type="cellIs" dxfId="1075" priority="999" operator="greaterThanOrEqual">
      <formula>100</formula>
    </cfRule>
  </conditionalFormatting>
  <conditionalFormatting sqref="O821">
    <cfRule type="cellIs" dxfId="1074" priority="998" operator="greaterThanOrEqual">
      <formula>1000</formula>
    </cfRule>
  </conditionalFormatting>
  <conditionalFormatting sqref="O820">
    <cfRule type="cellIs" dxfId="1073" priority="997" operator="greaterThanOrEqual">
      <formula>100</formula>
    </cfRule>
  </conditionalFormatting>
  <conditionalFormatting sqref="P821">
    <cfRule type="cellIs" dxfId="1072" priority="996" operator="greaterThanOrEqual">
      <formula>1000</formula>
    </cfRule>
  </conditionalFormatting>
  <conditionalFormatting sqref="P820">
    <cfRule type="cellIs" dxfId="1071" priority="995" operator="greaterThanOrEqual">
      <formula>100</formula>
    </cfRule>
  </conditionalFormatting>
  <conditionalFormatting sqref="Q821">
    <cfRule type="cellIs" dxfId="1070" priority="994" operator="greaterThanOrEqual">
      <formula>1000</formula>
    </cfRule>
  </conditionalFormatting>
  <conditionalFormatting sqref="Q820">
    <cfRule type="cellIs" dxfId="1069" priority="993" operator="greaterThanOrEqual">
      <formula>100</formula>
    </cfRule>
  </conditionalFormatting>
  <conditionalFormatting sqref="R821">
    <cfRule type="cellIs" dxfId="1068" priority="992" operator="greaterThanOrEqual">
      <formula>1000</formula>
    </cfRule>
  </conditionalFormatting>
  <conditionalFormatting sqref="R820">
    <cfRule type="cellIs" dxfId="1067" priority="991" operator="greaterThanOrEqual">
      <formula>100</formula>
    </cfRule>
  </conditionalFormatting>
  <conditionalFormatting sqref="K829:L829">
    <cfRule type="cellIs" dxfId="1066" priority="989" operator="greaterThanOrEqual">
      <formula>1000</formula>
    </cfRule>
  </conditionalFormatting>
  <conditionalFormatting sqref="K828:L828">
    <cfRule type="cellIs" dxfId="1065" priority="988" operator="greaterThanOrEqual">
      <formula>100</formula>
    </cfRule>
  </conditionalFormatting>
  <conditionalFormatting sqref="C832:S832">
    <cfRule type="cellIs" priority="958" stopIfTrue="1" operator="equal">
      <formula>"-"</formula>
    </cfRule>
    <cfRule type="cellIs" dxfId="1064" priority="987" operator="greaterThanOrEqual">
      <formula>$T$279*1.2</formula>
    </cfRule>
  </conditionalFormatting>
  <conditionalFormatting sqref="C829">
    <cfRule type="cellIs" dxfId="1063" priority="986" operator="greaterThanOrEqual">
      <formula>1000</formula>
    </cfRule>
  </conditionalFormatting>
  <conditionalFormatting sqref="C828">
    <cfRule type="cellIs" dxfId="1062" priority="985" operator="greaterThanOrEqual">
      <formula>100</formula>
    </cfRule>
  </conditionalFormatting>
  <conditionalFormatting sqref="D829">
    <cfRule type="cellIs" dxfId="1061" priority="984" operator="greaterThanOrEqual">
      <formula>1000</formula>
    </cfRule>
  </conditionalFormatting>
  <conditionalFormatting sqref="D828">
    <cfRule type="cellIs" dxfId="1060" priority="983" operator="greaterThanOrEqual">
      <formula>100</formula>
    </cfRule>
  </conditionalFormatting>
  <conditionalFormatting sqref="E829">
    <cfRule type="cellIs" dxfId="1059" priority="982" operator="greaterThanOrEqual">
      <formula>1000</formula>
    </cfRule>
  </conditionalFormatting>
  <conditionalFormatting sqref="E828">
    <cfRule type="cellIs" dxfId="1058" priority="981" operator="greaterThanOrEqual">
      <formula>100</formula>
    </cfRule>
  </conditionalFormatting>
  <conditionalFormatting sqref="F829">
    <cfRule type="cellIs" dxfId="1057" priority="980" operator="greaterThanOrEqual">
      <formula>1000</formula>
    </cfRule>
  </conditionalFormatting>
  <conditionalFormatting sqref="F828">
    <cfRule type="cellIs" dxfId="1056" priority="979" operator="greaterThanOrEqual">
      <formula>100</formula>
    </cfRule>
  </conditionalFormatting>
  <conditionalFormatting sqref="G829">
    <cfRule type="cellIs" dxfId="1055" priority="978" operator="greaterThanOrEqual">
      <formula>1000</formula>
    </cfRule>
  </conditionalFormatting>
  <conditionalFormatting sqref="G828">
    <cfRule type="cellIs" dxfId="1054" priority="977" operator="greaterThanOrEqual">
      <formula>100</formula>
    </cfRule>
  </conditionalFormatting>
  <conditionalFormatting sqref="H829">
    <cfRule type="cellIs" dxfId="1053" priority="976" operator="greaterThanOrEqual">
      <formula>1000</formula>
    </cfRule>
  </conditionalFormatting>
  <conditionalFormatting sqref="H828">
    <cfRule type="cellIs" dxfId="1052" priority="975" operator="greaterThanOrEqual">
      <formula>100</formula>
    </cfRule>
  </conditionalFormatting>
  <conditionalFormatting sqref="I829">
    <cfRule type="cellIs" dxfId="1051" priority="974" operator="greaterThanOrEqual">
      <formula>1000</formula>
    </cfRule>
  </conditionalFormatting>
  <conditionalFormatting sqref="I828">
    <cfRule type="cellIs" dxfId="1050" priority="973" operator="greaterThanOrEqual">
      <formula>100</formula>
    </cfRule>
  </conditionalFormatting>
  <conditionalFormatting sqref="J829">
    <cfRule type="cellIs" dxfId="1049" priority="972" operator="greaterThanOrEqual">
      <formula>1000</formula>
    </cfRule>
  </conditionalFormatting>
  <conditionalFormatting sqref="J828">
    <cfRule type="cellIs" dxfId="1048" priority="971" operator="greaterThanOrEqual">
      <formula>100</formula>
    </cfRule>
  </conditionalFormatting>
  <conditionalFormatting sqref="M829">
    <cfRule type="cellIs" dxfId="1047" priority="970" operator="greaterThanOrEqual">
      <formula>1000</formula>
    </cfRule>
  </conditionalFormatting>
  <conditionalFormatting sqref="M828">
    <cfRule type="cellIs" dxfId="1046" priority="969" operator="greaterThanOrEqual">
      <formula>100</formula>
    </cfRule>
  </conditionalFormatting>
  <conditionalFormatting sqref="N829">
    <cfRule type="cellIs" dxfId="1045" priority="968" operator="greaterThanOrEqual">
      <formula>1000</formula>
    </cfRule>
  </conditionalFormatting>
  <conditionalFormatting sqref="N828">
    <cfRule type="cellIs" dxfId="1044" priority="967" operator="greaterThanOrEqual">
      <formula>100</formula>
    </cfRule>
  </conditionalFormatting>
  <conditionalFormatting sqref="O829">
    <cfRule type="cellIs" dxfId="1043" priority="966" operator="greaterThanOrEqual">
      <formula>1000</formula>
    </cfRule>
  </conditionalFormatting>
  <conditionalFormatting sqref="O828">
    <cfRule type="cellIs" dxfId="1042" priority="965" operator="greaterThanOrEqual">
      <formula>100</formula>
    </cfRule>
  </conditionalFormatting>
  <conditionalFormatting sqref="P829">
    <cfRule type="cellIs" dxfId="1041" priority="964" operator="greaterThanOrEqual">
      <formula>1000</formula>
    </cfRule>
  </conditionalFormatting>
  <conditionalFormatting sqref="P828">
    <cfRule type="cellIs" dxfId="1040" priority="963" operator="greaterThanOrEqual">
      <formula>100</formula>
    </cfRule>
  </conditionalFormatting>
  <conditionalFormatting sqref="Q829">
    <cfRule type="cellIs" dxfId="1039" priority="962" operator="greaterThanOrEqual">
      <formula>1000</formula>
    </cfRule>
  </conditionalFormatting>
  <conditionalFormatting sqref="Q828">
    <cfRule type="cellIs" dxfId="1038" priority="961" operator="greaterThanOrEqual">
      <formula>100</formula>
    </cfRule>
  </conditionalFormatting>
  <conditionalFormatting sqref="R829">
    <cfRule type="cellIs" dxfId="1037" priority="960" operator="greaterThanOrEqual">
      <formula>1000</formula>
    </cfRule>
  </conditionalFormatting>
  <conditionalFormatting sqref="R828">
    <cfRule type="cellIs" dxfId="1036" priority="959" operator="greaterThanOrEqual">
      <formula>100</formula>
    </cfRule>
  </conditionalFormatting>
  <conditionalFormatting sqref="K837:L837">
    <cfRule type="cellIs" dxfId="1035" priority="957" operator="greaterThanOrEqual">
      <formula>1000</formula>
    </cfRule>
  </conditionalFormatting>
  <conditionalFormatting sqref="K836:L836">
    <cfRule type="cellIs" dxfId="1034" priority="956" operator="greaterThanOrEqual">
      <formula>100</formula>
    </cfRule>
  </conditionalFormatting>
  <conditionalFormatting sqref="C840:T840">
    <cfRule type="cellIs" priority="926" stopIfTrue="1" operator="equal">
      <formula>"-"</formula>
    </cfRule>
    <cfRule type="cellIs" dxfId="1033" priority="955" operator="greaterThanOrEqual">
      <formula>$T$279*1.2</formula>
    </cfRule>
  </conditionalFormatting>
  <conditionalFormatting sqref="C837">
    <cfRule type="cellIs" dxfId="1032" priority="954" operator="greaterThanOrEqual">
      <formula>1000</formula>
    </cfRule>
  </conditionalFormatting>
  <conditionalFormatting sqref="C836">
    <cfRule type="cellIs" dxfId="1031" priority="953" operator="greaterThanOrEqual">
      <formula>100</formula>
    </cfRule>
  </conditionalFormatting>
  <conditionalFormatting sqref="D837">
    <cfRule type="cellIs" dxfId="1030" priority="952" operator="greaterThanOrEqual">
      <formula>1000</formula>
    </cfRule>
  </conditionalFormatting>
  <conditionalFormatting sqref="D836">
    <cfRule type="cellIs" dxfId="1029" priority="951" operator="greaterThanOrEqual">
      <formula>100</formula>
    </cfRule>
  </conditionalFormatting>
  <conditionalFormatting sqref="E837">
    <cfRule type="cellIs" dxfId="1028" priority="950" operator="greaterThanOrEqual">
      <formula>1000</formula>
    </cfRule>
  </conditionalFormatting>
  <conditionalFormatting sqref="E836">
    <cfRule type="cellIs" dxfId="1027" priority="949" operator="greaterThanOrEqual">
      <formula>100</formula>
    </cfRule>
  </conditionalFormatting>
  <conditionalFormatting sqref="F837">
    <cfRule type="cellIs" dxfId="1026" priority="948" operator="greaterThanOrEqual">
      <formula>1000</formula>
    </cfRule>
  </conditionalFormatting>
  <conditionalFormatting sqref="F836">
    <cfRule type="cellIs" dxfId="1025" priority="947" operator="greaterThanOrEqual">
      <formula>100</formula>
    </cfRule>
  </conditionalFormatting>
  <conditionalFormatting sqref="G837">
    <cfRule type="cellIs" dxfId="1024" priority="946" operator="greaterThanOrEqual">
      <formula>1000</formula>
    </cfRule>
  </conditionalFormatting>
  <conditionalFormatting sqref="G836">
    <cfRule type="cellIs" dxfId="1023" priority="945" operator="greaterThanOrEqual">
      <formula>100</formula>
    </cfRule>
  </conditionalFormatting>
  <conditionalFormatting sqref="H837">
    <cfRule type="cellIs" dxfId="1022" priority="944" operator="greaterThanOrEqual">
      <formula>1000</formula>
    </cfRule>
  </conditionalFormatting>
  <conditionalFormatting sqref="H836">
    <cfRule type="cellIs" dxfId="1021" priority="943" operator="greaterThanOrEqual">
      <formula>100</formula>
    </cfRule>
  </conditionalFormatting>
  <conditionalFormatting sqref="I837">
    <cfRule type="cellIs" dxfId="1020" priority="942" operator="greaterThanOrEqual">
      <formula>1000</formula>
    </cfRule>
  </conditionalFormatting>
  <conditionalFormatting sqref="I836">
    <cfRule type="cellIs" dxfId="1019" priority="941" operator="greaterThanOrEqual">
      <formula>100</formula>
    </cfRule>
  </conditionalFormatting>
  <conditionalFormatting sqref="J837">
    <cfRule type="cellIs" dxfId="1018" priority="940" operator="greaterThanOrEqual">
      <formula>1000</formula>
    </cfRule>
  </conditionalFormatting>
  <conditionalFormatting sqref="J836">
    <cfRule type="cellIs" dxfId="1017" priority="939" operator="greaterThanOrEqual">
      <formula>100</formula>
    </cfRule>
  </conditionalFormatting>
  <conditionalFormatting sqref="M837">
    <cfRule type="cellIs" dxfId="1016" priority="938" operator="greaterThanOrEqual">
      <formula>1000</formula>
    </cfRule>
  </conditionalFormatting>
  <conditionalFormatting sqref="M836">
    <cfRule type="cellIs" dxfId="1015" priority="937" operator="greaterThanOrEqual">
      <formula>100</formula>
    </cfRule>
  </conditionalFormatting>
  <conditionalFormatting sqref="N837">
    <cfRule type="cellIs" dxfId="1014" priority="936" operator="greaterThanOrEqual">
      <formula>1000</formula>
    </cfRule>
  </conditionalFormatting>
  <conditionalFormatting sqref="N836">
    <cfRule type="cellIs" dxfId="1013" priority="935" operator="greaterThanOrEqual">
      <formula>100</formula>
    </cfRule>
  </conditionalFormatting>
  <conditionalFormatting sqref="O837">
    <cfRule type="cellIs" dxfId="1012" priority="934" operator="greaterThanOrEqual">
      <formula>1000</formula>
    </cfRule>
  </conditionalFormatting>
  <conditionalFormatting sqref="O836">
    <cfRule type="cellIs" dxfId="1011" priority="933" operator="greaterThanOrEqual">
      <formula>100</formula>
    </cfRule>
  </conditionalFormatting>
  <conditionalFormatting sqref="P837">
    <cfRule type="cellIs" dxfId="1010" priority="932" operator="greaterThanOrEqual">
      <formula>1000</formula>
    </cfRule>
  </conditionalFormatting>
  <conditionalFormatting sqref="P836">
    <cfRule type="cellIs" dxfId="1009" priority="931" operator="greaterThanOrEqual">
      <formula>100</formula>
    </cfRule>
  </conditionalFormatting>
  <conditionalFormatting sqref="Q837">
    <cfRule type="cellIs" dxfId="1008" priority="930" operator="greaterThanOrEqual">
      <formula>1000</formula>
    </cfRule>
  </conditionalFormatting>
  <conditionalFormatting sqref="Q836">
    <cfRule type="cellIs" dxfId="1007" priority="929" operator="greaterThanOrEqual">
      <formula>100</formula>
    </cfRule>
  </conditionalFormatting>
  <conditionalFormatting sqref="R837">
    <cfRule type="cellIs" dxfId="1006" priority="928" operator="greaterThanOrEqual">
      <formula>1000</formula>
    </cfRule>
  </conditionalFormatting>
  <conditionalFormatting sqref="R836">
    <cfRule type="cellIs" dxfId="1005" priority="927" operator="greaterThanOrEqual">
      <formula>100</formula>
    </cfRule>
  </conditionalFormatting>
  <conditionalFormatting sqref="K845:L845">
    <cfRule type="cellIs" dxfId="1004" priority="925" operator="greaterThanOrEqual">
      <formula>1000</formula>
    </cfRule>
  </conditionalFormatting>
  <conditionalFormatting sqref="K844:L844">
    <cfRule type="cellIs" dxfId="1003" priority="924" operator="greaterThanOrEqual">
      <formula>100</formula>
    </cfRule>
  </conditionalFormatting>
  <conditionalFormatting sqref="C848:S848">
    <cfRule type="cellIs" priority="894" stopIfTrue="1" operator="equal">
      <formula>"-"</formula>
    </cfRule>
    <cfRule type="cellIs" dxfId="1002" priority="923" operator="greaterThanOrEqual">
      <formula>$T$279*1.2</formula>
    </cfRule>
  </conditionalFormatting>
  <conditionalFormatting sqref="C845">
    <cfRule type="cellIs" dxfId="1001" priority="922" operator="greaterThanOrEqual">
      <formula>1000</formula>
    </cfRule>
  </conditionalFormatting>
  <conditionalFormatting sqref="C844">
    <cfRule type="cellIs" dxfId="1000" priority="921" operator="greaterThanOrEqual">
      <formula>100</formula>
    </cfRule>
  </conditionalFormatting>
  <conditionalFormatting sqref="D845">
    <cfRule type="cellIs" dxfId="999" priority="920" operator="greaterThanOrEqual">
      <formula>1000</formula>
    </cfRule>
  </conditionalFormatting>
  <conditionalFormatting sqref="D844">
    <cfRule type="cellIs" dxfId="998" priority="919" operator="greaterThanOrEqual">
      <formula>100</formula>
    </cfRule>
  </conditionalFormatting>
  <conditionalFormatting sqref="E845">
    <cfRule type="cellIs" dxfId="997" priority="918" operator="greaterThanOrEqual">
      <formula>1000</formula>
    </cfRule>
  </conditionalFormatting>
  <conditionalFormatting sqref="E844">
    <cfRule type="cellIs" dxfId="996" priority="917" operator="greaterThanOrEqual">
      <formula>100</formula>
    </cfRule>
  </conditionalFormatting>
  <conditionalFormatting sqref="F845">
    <cfRule type="cellIs" dxfId="995" priority="916" operator="greaterThanOrEqual">
      <formula>1000</formula>
    </cfRule>
  </conditionalFormatting>
  <conditionalFormatting sqref="F844">
    <cfRule type="cellIs" dxfId="994" priority="915" operator="greaterThanOrEqual">
      <formula>100</formula>
    </cfRule>
  </conditionalFormatting>
  <conditionalFormatting sqref="G845">
    <cfRule type="cellIs" dxfId="993" priority="914" operator="greaterThanOrEqual">
      <formula>1000</formula>
    </cfRule>
  </conditionalFormatting>
  <conditionalFormatting sqref="G844">
    <cfRule type="cellIs" dxfId="992" priority="913" operator="greaterThanOrEqual">
      <formula>100</formula>
    </cfRule>
  </conditionalFormatting>
  <conditionalFormatting sqref="H845">
    <cfRule type="cellIs" dxfId="991" priority="912" operator="greaterThanOrEqual">
      <formula>1000</formula>
    </cfRule>
  </conditionalFormatting>
  <conditionalFormatting sqref="H844">
    <cfRule type="cellIs" dxfId="990" priority="911" operator="greaterThanOrEqual">
      <formula>100</formula>
    </cfRule>
  </conditionalFormatting>
  <conditionalFormatting sqref="I845">
    <cfRule type="cellIs" dxfId="989" priority="910" operator="greaterThanOrEqual">
      <formula>1000</formula>
    </cfRule>
  </conditionalFormatting>
  <conditionalFormatting sqref="I844">
    <cfRule type="cellIs" dxfId="988" priority="909" operator="greaterThanOrEqual">
      <formula>100</formula>
    </cfRule>
  </conditionalFormatting>
  <conditionalFormatting sqref="J845">
    <cfRule type="cellIs" dxfId="987" priority="908" operator="greaterThanOrEqual">
      <formula>1000</formula>
    </cfRule>
  </conditionalFormatting>
  <conditionalFormatting sqref="J844">
    <cfRule type="cellIs" dxfId="986" priority="907" operator="greaterThanOrEqual">
      <formula>100</formula>
    </cfRule>
  </conditionalFormatting>
  <conditionalFormatting sqref="M845">
    <cfRule type="cellIs" dxfId="985" priority="906" operator="greaterThanOrEqual">
      <formula>1000</formula>
    </cfRule>
  </conditionalFormatting>
  <conditionalFormatting sqref="M844">
    <cfRule type="cellIs" dxfId="984" priority="905" operator="greaterThanOrEqual">
      <formula>100</formula>
    </cfRule>
  </conditionalFormatting>
  <conditionalFormatting sqref="N845">
    <cfRule type="cellIs" dxfId="983" priority="904" operator="greaterThanOrEqual">
      <formula>1000</formula>
    </cfRule>
  </conditionalFormatting>
  <conditionalFormatting sqref="N844">
    <cfRule type="cellIs" dxfId="982" priority="903" operator="greaterThanOrEqual">
      <formula>100</formula>
    </cfRule>
  </conditionalFormatting>
  <conditionalFormatting sqref="O845">
    <cfRule type="cellIs" dxfId="981" priority="902" operator="greaterThanOrEqual">
      <formula>1000</formula>
    </cfRule>
  </conditionalFormatting>
  <conditionalFormatting sqref="O844">
    <cfRule type="cellIs" dxfId="980" priority="901" operator="greaterThanOrEqual">
      <formula>100</formula>
    </cfRule>
  </conditionalFormatting>
  <conditionalFormatting sqref="P845">
    <cfRule type="cellIs" dxfId="979" priority="900" operator="greaterThanOrEqual">
      <formula>1000</formula>
    </cfRule>
  </conditionalFormatting>
  <conditionalFormatting sqref="P844">
    <cfRule type="cellIs" dxfId="978" priority="899" operator="greaterThanOrEqual">
      <formula>100</formula>
    </cfRule>
  </conditionalFormatting>
  <conditionalFormatting sqref="Q845">
    <cfRule type="cellIs" dxfId="977" priority="898" operator="greaterThanOrEqual">
      <formula>1000</formula>
    </cfRule>
  </conditionalFormatting>
  <conditionalFormatting sqref="Q844">
    <cfRule type="cellIs" dxfId="976" priority="897" operator="greaterThanOrEqual">
      <formula>100</formula>
    </cfRule>
  </conditionalFormatting>
  <conditionalFormatting sqref="R845">
    <cfRule type="cellIs" dxfId="975" priority="896" operator="greaterThanOrEqual">
      <formula>1000</formula>
    </cfRule>
  </conditionalFormatting>
  <conditionalFormatting sqref="R844">
    <cfRule type="cellIs" dxfId="974" priority="895" operator="greaterThanOrEqual">
      <formula>100</formula>
    </cfRule>
  </conditionalFormatting>
  <conditionalFormatting sqref="K853:L853">
    <cfRule type="cellIs" dxfId="973" priority="893" operator="greaterThanOrEqual">
      <formula>1000</formula>
    </cfRule>
  </conditionalFormatting>
  <conditionalFormatting sqref="K852:L852">
    <cfRule type="cellIs" dxfId="972" priority="892" operator="greaterThanOrEqual">
      <formula>100</formula>
    </cfRule>
  </conditionalFormatting>
  <conditionalFormatting sqref="C856:S856">
    <cfRule type="cellIs" priority="862" stopIfTrue="1" operator="equal">
      <formula>"-"</formula>
    </cfRule>
    <cfRule type="cellIs" dxfId="971" priority="891" operator="greaterThanOrEqual">
      <formula>$T$279*1.2</formula>
    </cfRule>
  </conditionalFormatting>
  <conditionalFormatting sqref="C853">
    <cfRule type="cellIs" dxfId="970" priority="890" operator="greaterThanOrEqual">
      <formula>1000</formula>
    </cfRule>
  </conditionalFormatting>
  <conditionalFormatting sqref="C852">
    <cfRule type="cellIs" dxfId="969" priority="889" operator="greaterThanOrEqual">
      <formula>100</formula>
    </cfRule>
  </conditionalFormatting>
  <conditionalFormatting sqref="D853">
    <cfRule type="cellIs" dxfId="968" priority="888" operator="greaterThanOrEqual">
      <formula>1000</formula>
    </cfRule>
  </conditionalFormatting>
  <conditionalFormatting sqref="D852">
    <cfRule type="cellIs" dxfId="967" priority="887" operator="greaterThanOrEqual">
      <formula>100</formula>
    </cfRule>
  </conditionalFormatting>
  <conditionalFormatting sqref="E853">
    <cfRule type="cellIs" dxfId="966" priority="886" operator="greaterThanOrEqual">
      <formula>1000</formula>
    </cfRule>
  </conditionalFormatting>
  <conditionalFormatting sqref="E852">
    <cfRule type="cellIs" dxfId="965" priority="885" operator="greaterThanOrEqual">
      <formula>100</formula>
    </cfRule>
  </conditionalFormatting>
  <conditionalFormatting sqref="F853">
    <cfRule type="cellIs" dxfId="964" priority="884" operator="greaterThanOrEqual">
      <formula>1000</formula>
    </cfRule>
  </conditionalFormatting>
  <conditionalFormatting sqref="F852">
    <cfRule type="cellIs" dxfId="963" priority="883" operator="greaterThanOrEqual">
      <formula>100</formula>
    </cfRule>
  </conditionalFormatting>
  <conditionalFormatting sqref="G853">
    <cfRule type="cellIs" dxfId="962" priority="882" operator="greaterThanOrEqual">
      <formula>1000</formula>
    </cfRule>
  </conditionalFormatting>
  <conditionalFormatting sqref="G852">
    <cfRule type="cellIs" dxfId="961" priority="881" operator="greaterThanOrEqual">
      <formula>100</formula>
    </cfRule>
  </conditionalFormatting>
  <conditionalFormatting sqref="H853">
    <cfRule type="cellIs" dxfId="960" priority="880" operator="greaterThanOrEqual">
      <formula>1000</formula>
    </cfRule>
  </conditionalFormatting>
  <conditionalFormatting sqref="H852">
    <cfRule type="cellIs" dxfId="959" priority="879" operator="greaterThanOrEqual">
      <formula>100</formula>
    </cfRule>
  </conditionalFormatting>
  <conditionalFormatting sqref="I853">
    <cfRule type="cellIs" dxfId="958" priority="878" operator="greaterThanOrEqual">
      <formula>1000</formula>
    </cfRule>
  </conditionalFormatting>
  <conditionalFormatting sqref="I852">
    <cfRule type="cellIs" dxfId="957" priority="877" operator="greaterThanOrEqual">
      <formula>100</formula>
    </cfRule>
  </conditionalFormatting>
  <conditionalFormatting sqref="J853">
    <cfRule type="cellIs" dxfId="956" priority="876" operator="greaterThanOrEqual">
      <formula>1000</formula>
    </cfRule>
  </conditionalFormatting>
  <conditionalFormatting sqref="J852">
    <cfRule type="cellIs" dxfId="955" priority="875" operator="greaterThanOrEqual">
      <formula>100</formula>
    </cfRule>
  </conditionalFormatting>
  <conditionalFormatting sqref="M853">
    <cfRule type="cellIs" dxfId="954" priority="874" operator="greaterThanOrEqual">
      <formula>1000</formula>
    </cfRule>
  </conditionalFormatting>
  <conditionalFormatting sqref="M852">
    <cfRule type="cellIs" dxfId="953" priority="873" operator="greaterThanOrEqual">
      <formula>100</formula>
    </cfRule>
  </conditionalFormatting>
  <conditionalFormatting sqref="N853">
    <cfRule type="cellIs" dxfId="952" priority="872" operator="greaterThanOrEqual">
      <formula>1000</formula>
    </cfRule>
  </conditionalFormatting>
  <conditionalFormatting sqref="N852">
    <cfRule type="cellIs" dxfId="951" priority="871" operator="greaterThanOrEqual">
      <formula>100</formula>
    </cfRule>
  </conditionalFormatting>
  <conditionalFormatting sqref="O853">
    <cfRule type="cellIs" dxfId="950" priority="870" operator="greaterThanOrEqual">
      <formula>1000</formula>
    </cfRule>
  </conditionalFormatting>
  <conditionalFormatting sqref="O852">
    <cfRule type="cellIs" dxfId="949" priority="869" operator="greaterThanOrEqual">
      <formula>100</formula>
    </cfRule>
  </conditionalFormatting>
  <conditionalFormatting sqref="P853">
    <cfRule type="cellIs" dxfId="948" priority="868" operator="greaterThanOrEqual">
      <formula>1000</formula>
    </cfRule>
  </conditionalFormatting>
  <conditionalFormatting sqref="P852">
    <cfRule type="cellIs" dxfId="947" priority="867" operator="greaterThanOrEqual">
      <formula>100</formula>
    </cfRule>
  </conditionalFormatting>
  <conditionalFormatting sqref="Q853">
    <cfRule type="cellIs" dxfId="946" priority="866" operator="greaterThanOrEqual">
      <formula>1000</formula>
    </cfRule>
  </conditionalFormatting>
  <conditionalFormatting sqref="Q852">
    <cfRule type="cellIs" dxfId="945" priority="865" operator="greaterThanOrEqual">
      <formula>100</formula>
    </cfRule>
  </conditionalFormatting>
  <conditionalFormatting sqref="R853">
    <cfRule type="cellIs" dxfId="944" priority="864" operator="greaterThanOrEqual">
      <formula>1000</formula>
    </cfRule>
  </conditionalFormatting>
  <conditionalFormatting sqref="R852">
    <cfRule type="cellIs" dxfId="943" priority="863" operator="greaterThanOrEqual">
      <formula>100</formula>
    </cfRule>
  </conditionalFormatting>
  <conditionalFormatting sqref="K861:L861">
    <cfRule type="cellIs" dxfId="942" priority="861" operator="greaterThanOrEqual">
      <formula>1000</formula>
    </cfRule>
  </conditionalFormatting>
  <conditionalFormatting sqref="K860:L860">
    <cfRule type="cellIs" dxfId="941" priority="860" operator="greaterThanOrEqual">
      <formula>100</formula>
    </cfRule>
  </conditionalFormatting>
  <conditionalFormatting sqref="C864:S864">
    <cfRule type="cellIs" priority="830" stopIfTrue="1" operator="equal">
      <formula>"-"</formula>
    </cfRule>
    <cfRule type="cellIs" dxfId="940" priority="859" operator="greaterThanOrEqual">
      <formula>$T$279*1.2</formula>
    </cfRule>
  </conditionalFormatting>
  <conditionalFormatting sqref="C861">
    <cfRule type="cellIs" dxfId="939" priority="858" operator="greaterThanOrEqual">
      <formula>1000</formula>
    </cfRule>
  </conditionalFormatting>
  <conditionalFormatting sqref="C860">
    <cfRule type="cellIs" dxfId="938" priority="857" operator="greaterThanOrEqual">
      <formula>100</formula>
    </cfRule>
  </conditionalFormatting>
  <conditionalFormatting sqref="D861">
    <cfRule type="cellIs" dxfId="937" priority="856" operator="greaterThanOrEqual">
      <formula>1000</formula>
    </cfRule>
  </conditionalFormatting>
  <conditionalFormatting sqref="D860">
    <cfRule type="cellIs" dxfId="936" priority="855" operator="greaterThanOrEqual">
      <formula>100</formula>
    </cfRule>
  </conditionalFormatting>
  <conditionalFormatting sqref="E861">
    <cfRule type="cellIs" dxfId="935" priority="854" operator="greaterThanOrEqual">
      <formula>1000</formula>
    </cfRule>
  </conditionalFormatting>
  <conditionalFormatting sqref="E860">
    <cfRule type="cellIs" dxfId="934" priority="853" operator="greaterThanOrEqual">
      <formula>100</formula>
    </cfRule>
  </conditionalFormatting>
  <conditionalFormatting sqref="F861">
    <cfRule type="cellIs" dxfId="933" priority="852" operator="greaterThanOrEqual">
      <formula>1000</formula>
    </cfRule>
  </conditionalFormatting>
  <conditionalFormatting sqref="F860">
    <cfRule type="cellIs" dxfId="932" priority="851" operator="greaterThanOrEqual">
      <formula>100</formula>
    </cfRule>
  </conditionalFormatting>
  <conditionalFormatting sqref="G861">
    <cfRule type="cellIs" dxfId="931" priority="850" operator="greaterThanOrEqual">
      <formula>1000</formula>
    </cfRule>
  </conditionalFormatting>
  <conditionalFormatting sqref="G860">
    <cfRule type="cellIs" dxfId="930" priority="849" operator="greaterThanOrEqual">
      <formula>100</formula>
    </cfRule>
  </conditionalFormatting>
  <conditionalFormatting sqref="H861">
    <cfRule type="cellIs" dxfId="929" priority="848" operator="greaterThanOrEqual">
      <formula>1000</formula>
    </cfRule>
  </conditionalFormatting>
  <conditionalFormatting sqref="H860">
    <cfRule type="cellIs" dxfId="928" priority="847" operator="greaterThanOrEqual">
      <formula>100</formula>
    </cfRule>
  </conditionalFormatting>
  <conditionalFormatting sqref="I861">
    <cfRule type="cellIs" dxfId="927" priority="846" operator="greaterThanOrEqual">
      <formula>1000</formula>
    </cfRule>
  </conditionalFormatting>
  <conditionalFormatting sqref="I860">
    <cfRule type="cellIs" dxfId="926" priority="845" operator="greaterThanOrEqual">
      <formula>100</formula>
    </cfRule>
  </conditionalFormatting>
  <conditionalFormatting sqref="J861">
    <cfRule type="cellIs" dxfId="925" priority="844" operator="greaterThanOrEqual">
      <formula>1000</formula>
    </cfRule>
  </conditionalFormatting>
  <conditionalFormatting sqref="J860">
    <cfRule type="cellIs" dxfId="924" priority="843" operator="greaterThanOrEqual">
      <formula>100</formula>
    </cfRule>
  </conditionalFormatting>
  <conditionalFormatting sqref="M861">
    <cfRule type="cellIs" dxfId="923" priority="842" operator="greaterThanOrEqual">
      <formula>1000</formula>
    </cfRule>
  </conditionalFormatting>
  <conditionalFormatting sqref="M860">
    <cfRule type="cellIs" dxfId="922" priority="841" operator="greaterThanOrEqual">
      <formula>100</formula>
    </cfRule>
  </conditionalFormatting>
  <conditionalFormatting sqref="N861">
    <cfRule type="cellIs" dxfId="921" priority="840" operator="greaterThanOrEqual">
      <formula>1000</formula>
    </cfRule>
  </conditionalFormatting>
  <conditionalFormatting sqref="N860">
    <cfRule type="cellIs" dxfId="920" priority="839" operator="greaterThanOrEqual">
      <formula>100</formula>
    </cfRule>
  </conditionalFormatting>
  <conditionalFormatting sqref="O861">
    <cfRule type="cellIs" dxfId="919" priority="838" operator="greaterThanOrEqual">
      <formula>1000</formula>
    </cfRule>
  </conditionalFormatting>
  <conditionalFormatting sqref="O860">
    <cfRule type="cellIs" dxfId="918" priority="837" operator="greaterThanOrEqual">
      <formula>100</formula>
    </cfRule>
  </conditionalFormatting>
  <conditionalFormatting sqref="P861">
    <cfRule type="cellIs" dxfId="917" priority="836" operator="greaterThanOrEqual">
      <formula>1000</formula>
    </cfRule>
  </conditionalFormatting>
  <conditionalFormatting sqref="P860">
    <cfRule type="cellIs" dxfId="916" priority="835" operator="greaterThanOrEqual">
      <formula>100</formula>
    </cfRule>
  </conditionalFormatting>
  <conditionalFormatting sqref="Q861">
    <cfRule type="cellIs" dxfId="915" priority="834" operator="greaterThanOrEqual">
      <formula>1000</formula>
    </cfRule>
  </conditionalFormatting>
  <conditionalFormatting sqref="Q860">
    <cfRule type="cellIs" dxfId="914" priority="833" operator="greaterThanOrEqual">
      <formula>100</formula>
    </cfRule>
  </conditionalFormatting>
  <conditionalFormatting sqref="R861">
    <cfRule type="cellIs" dxfId="913" priority="832" operator="greaterThanOrEqual">
      <formula>1000</formula>
    </cfRule>
  </conditionalFormatting>
  <conditionalFormatting sqref="R860">
    <cfRule type="cellIs" dxfId="912" priority="831" operator="greaterThanOrEqual">
      <formula>100</formula>
    </cfRule>
  </conditionalFormatting>
  <conditionalFormatting sqref="K869:L869">
    <cfRule type="cellIs" dxfId="911" priority="829" operator="greaterThanOrEqual">
      <formula>1000</formula>
    </cfRule>
  </conditionalFormatting>
  <conditionalFormatting sqref="K868:L868">
    <cfRule type="cellIs" dxfId="910" priority="828" operator="greaterThanOrEqual">
      <formula>100</formula>
    </cfRule>
  </conditionalFormatting>
  <conditionalFormatting sqref="C872:S872">
    <cfRule type="cellIs" priority="798" stopIfTrue="1" operator="equal">
      <formula>"-"</formula>
    </cfRule>
    <cfRule type="cellIs" dxfId="909" priority="827" operator="greaterThanOrEqual">
      <formula>$T$279*1.2</formula>
    </cfRule>
  </conditionalFormatting>
  <conditionalFormatting sqref="C869">
    <cfRule type="cellIs" dxfId="908" priority="826" operator="greaterThanOrEqual">
      <formula>1000</formula>
    </cfRule>
  </conditionalFormatting>
  <conditionalFormatting sqref="C868">
    <cfRule type="cellIs" dxfId="907" priority="825" operator="greaterThanOrEqual">
      <formula>100</formula>
    </cfRule>
  </conditionalFormatting>
  <conditionalFormatting sqref="D869">
    <cfRule type="cellIs" dxfId="906" priority="824" operator="greaterThanOrEqual">
      <formula>1000</formula>
    </cfRule>
  </conditionalFormatting>
  <conditionalFormatting sqref="D868">
    <cfRule type="cellIs" dxfId="905" priority="823" operator="greaterThanOrEqual">
      <formula>100</formula>
    </cfRule>
  </conditionalFormatting>
  <conditionalFormatting sqref="E869">
    <cfRule type="cellIs" dxfId="904" priority="822" operator="greaterThanOrEqual">
      <formula>1000</formula>
    </cfRule>
  </conditionalFormatting>
  <conditionalFormatting sqref="E868">
    <cfRule type="cellIs" dxfId="903" priority="821" operator="greaterThanOrEqual">
      <formula>100</formula>
    </cfRule>
  </conditionalFormatting>
  <conditionalFormatting sqref="F869">
    <cfRule type="cellIs" dxfId="902" priority="820" operator="greaterThanOrEqual">
      <formula>1000</formula>
    </cfRule>
  </conditionalFormatting>
  <conditionalFormatting sqref="F868">
    <cfRule type="cellIs" dxfId="901" priority="819" operator="greaterThanOrEqual">
      <formula>100</formula>
    </cfRule>
  </conditionalFormatting>
  <conditionalFormatting sqref="G869">
    <cfRule type="cellIs" dxfId="900" priority="818" operator="greaterThanOrEqual">
      <formula>1000</formula>
    </cfRule>
  </conditionalFormatting>
  <conditionalFormatting sqref="G868">
    <cfRule type="cellIs" dxfId="899" priority="817" operator="greaterThanOrEqual">
      <formula>100</formula>
    </cfRule>
  </conditionalFormatting>
  <conditionalFormatting sqref="H869">
    <cfRule type="cellIs" dxfId="898" priority="816" operator="greaterThanOrEqual">
      <formula>1000</formula>
    </cfRule>
  </conditionalFormatting>
  <conditionalFormatting sqref="H868">
    <cfRule type="cellIs" dxfId="897" priority="815" operator="greaterThanOrEqual">
      <formula>100</formula>
    </cfRule>
  </conditionalFormatting>
  <conditionalFormatting sqref="I869">
    <cfRule type="cellIs" dxfId="896" priority="814" operator="greaterThanOrEqual">
      <formula>1000</formula>
    </cfRule>
  </conditionalFormatting>
  <conditionalFormatting sqref="I868">
    <cfRule type="cellIs" dxfId="895" priority="813" operator="greaterThanOrEqual">
      <formula>100</formula>
    </cfRule>
  </conditionalFormatting>
  <conditionalFormatting sqref="J869">
    <cfRule type="cellIs" dxfId="894" priority="812" operator="greaterThanOrEqual">
      <formula>1000</formula>
    </cfRule>
  </conditionalFormatting>
  <conditionalFormatting sqref="J868">
    <cfRule type="cellIs" dxfId="893" priority="811" operator="greaterThanOrEqual">
      <formula>100</formula>
    </cfRule>
  </conditionalFormatting>
  <conditionalFormatting sqref="M869">
    <cfRule type="cellIs" dxfId="892" priority="810" operator="greaterThanOrEqual">
      <formula>1000</formula>
    </cfRule>
  </conditionalFormatting>
  <conditionalFormatting sqref="M868">
    <cfRule type="cellIs" dxfId="891" priority="809" operator="greaterThanOrEqual">
      <formula>100</formula>
    </cfRule>
  </conditionalFormatting>
  <conditionalFormatting sqref="N869">
    <cfRule type="cellIs" dxfId="890" priority="808" operator="greaterThanOrEqual">
      <formula>1000</formula>
    </cfRule>
  </conditionalFormatting>
  <conditionalFormatting sqref="N868">
    <cfRule type="cellIs" dxfId="889" priority="807" operator="greaterThanOrEqual">
      <formula>100</formula>
    </cfRule>
  </conditionalFormatting>
  <conditionalFormatting sqref="O869">
    <cfRule type="cellIs" dxfId="888" priority="806" operator="greaterThanOrEqual">
      <formula>1000</formula>
    </cfRule>
  </conditionalFormatting>
  <conditionalFormatting sqref="O868">
    <cfRule type="cellIs" dxfId="887" priority="805" operator="greaterThanOrEqual">
      <formula>100</formula>
    </cfRule>
  </conditionalFormatting>
  <conditionalFormatting sqref="P869">
    <cfRule type="cellIs" dxfId="886" priority="804" operator="greaterThanOrEqual">
      <formula>1000</formula>
    </cfRule>
  </conditionalFormatting>
  <conditionalFormatting sqref="P868">
    <cfRule type="cellIs" dxfId="885" priority="803" operator="greaterThanOrEqual">
      <formula>100</formula>
    </cfRule>
  </conditionalFormatting>
  <conditionalFormatting sqref="Q869">
    <cfRule type="cellIs" dxfId="884" priority="802" operator="greaterThanOrEqual">
      <formula>1000</formula>
    </cfRule>
  </conditionalFormatting>
  <conditionalFormatting sqref="Q868">
    <cfRule type="cellIs" dxfId="883" priority="801" operator="greaterThanOrEqual">
      <formula>100</formula>
    </cfRule>
  </conditionalFormatting>
  <conditionalFormatting sqref="R869">
    <cfRule type="cellIs" dxfId="882" priority="800" operator="greaterThanOrEqual">
      <formula>1000</formula>
    </cfRule>
  </conditionalFormatting>
  <conditionalFormatting sqref="R868">
    <cfRule type="cellIs" dxfId="881" priority="799" operator="greaterThanOrEqual">
      <formula>100</formula>
    </cfRule>
  </conditionalFormatting>
  <conditionalFormatting sqref="K877:L877">
    <cfRule type="cellIs" dxfId="880" priority="797" operator="greaterThanOrEqual">
      <formula>1000</formula>
    </cfRule>
  </conditionalFormatting>
  <conditionalFormatting sqref="K876:L876">
    <cfRule type="cellIs" dxfId="879" priority="796" operator="greaterThanOrEqual">
      <formula>100</formula>
    </cfRule>
  </conditionalFormatting>
  <conditionalFormatting sqref="C880:S880">
    <cfRule type="cellIs" priority="766" stopIfTrue="1" operator="equal">
      <formula>"-"</formula>
    </cfRule>
    <cfRule type="cellIs" dxfId="878" priority="795" operator="greaterThanOrEqual">
      <formula>$T$279*1.2</formula>
    </cfRule>
  </conditionalFormatting>
  <conditionalFormatting sqref="C877">
    <cfRule type="cellIs" dxfId="877" priority="794" operator="greaterThanOrEqual">
      <formula>1000</formula>
    </cfRule>
  </conditionalFormatting>
  <conditionalFormatting sqref="C876">
    <cfRule type="cellIs" dxfId="876" priority="793" operator="greaterThanOrEqual">
      <formula>100</formula>
    </cfRule>
  </conditionalFormatting>
  <conditionalFormatting sqref="D877">
    <cfRule type="cellIs" dxfId="875" priority="792" operator="greaterThanOrEqual">
      <formula>1000</formula>
    </cfRule>
  </conditionalFormatting>
  <conditionalFormatting sqref="D876">
    <cfRule type="cellIs" dxfId="874" priority="791" operator="greaterThanOrEqual">
      <formula>100</formula>
    </cfRule>
  </conditionalFormatting>
  <conditionalFormatting sqref="E877">
    <cfRule type="cellIs" dxfId="873" priority="790" operator="greaterThanOrEqual">
      <formula>1000</formula>
    </cfRule>
  </conditionalFormatting>
  <conditionalFormatting sqref="E876">
    <cfRule type="cellIs" dxfId="872" priority="789" operator="greaterThanOrEqual">
      <formula>100</formula>
    </cfRule>
  </conditionalFormatting>
  <conditionalFormatting sqref="F877">
    <cfRule type="cellIs" dxfId="871" priority="788" operator="greaterThanOrEqual">
      <formula>1000</formula>
    </cfRule>
  </conditionalFormatting>
  <conditionalFormatting sqref="F876">
    <cfRule type="cellIs" dxfId="870" priority="787" operator="greaterThanOrEqual">
      <formula>100</formula>
    </cfRule>
  </conditionalFormatting>
  <conditionalFormatting sqref="G877">
    <cfRule type="cellIs" dxfId="869" priority="786" operator="greaterThanOrEqual">
      <formula>1000</formula>
    </cfRule>
  </conditionalFormatting>
  <conditionalFormatting sqref="G876">
    <cfRule type="cellIs" dxfId="868" priority="785" operator="greaterThanOrEqual">
      <formula>100</formula>
    </cfRule>
  </conditionalFormatting>
  <conditionalFormatting sqref="H877">
    <cfRule type="cellIs" dxfId="867" priority="784" operator="greaterThanOrEqual">
      <formula>1000</formula>
    </cfRule>
  </conditionalFormatting>
  <conditionalFormatting sqref="H876">
    <cfRule type="cellIs" dxfId="866" priority="783" operator="greaterThanOrEqual">
      <formula>100</formula>
    </cfRule>
  </conditionalFormatting>
  <conditionalFormatting sqref="I877">
    <cfRule type="cellIs" dxfId="865" priority="782" operator="greaterThanOrEqual">
      <formula>1000</formula>
    </cfRule>
  </conditionalFormatting>
  <conditionalFormatting sqref="I876">
    <cfRule type="cellIs" dxfId="864" priority="781" operator="greaterThanOrEqual">
      <formula>100</formula>
    </cfRule>
  </conditionalFormatting>
  <conditionalFormatting sqref="J877">
    <cfRule type="cellIs" dxfId="863" priority="780" operator="greaterThanOrEqual">
      <formula>1000</formula>
    </cfRule>
  </conditionalFormatting>
  <conditionalFormatting sqref="J876">
    <cfRule type="cellIs" dxfId="862" priority="779" operator="greaterThanOrEqual">
      <formula>100</formula>
    </cfRule>
  </conditionalFormatting>
  <conditionalFormatting sqref="M877">
    <cfRule type="cellIs" dxfId="861" priority="778" operator="greaterThanOrEqual">
      <formula>1000</formula>
    </cfRule>
  </conditionalFormatting>
  <conditionalFormatting sqref="M876">
    <cfRule type="cellIs" dxfId="860" priority="777" operator="greaterThanOrEqual">
      <formula>100</formula>
    </cfRule>
  </conditionalFormatting>
  <conditionalFormatting sqref="N877">
    <cfRule type="cellIs" dxfId="859" priority="776" operator="greaterThanOrEqual">
      <formula>1000</formula>
    </cfRule>
  </conditionalFormatting>
  <conditionalFormatting sqref="N876">
    <cfRule type="cellIs" dxfId="858" priority="775" operator="greaterThanOrEqual">
      <formula>100</formula>
    </cfRule>
  </conditionalFormatting>
  <conditionalFormatting sqref="O877">
    <cfRule type="cellIs" dxfId="857" priority="774" operator="greaterThanOrEqual">
      <formula>1000</formula>
    </cfRule>
  </conditionalFormatting>
  <conditionalFormatting sqref="O876">
    <cfRule type="cellIs" dxfId="856" priority="773" operator="greaterThanOrEqual">
      <formula>100</formula>
    </cfRule>
  </conditionalFormatting>
  <conditionalFormatting sqref="P877">
    <cfRule type="cellIs" dxfId="855" priority="772" operator="greaterThanOrEqual">
      <formula>1000</formula>
    </cfRule>
  </conditionalFormatting>
  <conditionalFormatting sqref="P876">
    <cfRule type="cellIs" dxfId="854" priority="771" operator="greaterThanOrEqual">
      <formula>100</formula>
    </cfRule>
  </conditionalFormatting>
  <conditionalFormatting sqref="Q877">
    <cfRule type="cellIs" dxfId="853" priority="770" operator="greaterThanOrEqual">
      <formula>1000</formula>
    </cfRule>
  </conditionalFormatting>
  <conditionalFormatting sqref="Q876">
    <cfRule type="cellIs" dxfId="852" priority="769" operator="greaterThanOrEqual">
      <formula>100</formula>
    </cfRule>
  </conditionalFormatting>
  <conditionalFormatting sqref="R877">
    <cfRule type="cellIs" dxfId="851" priority="768" operator="greaterThanOrEqual">
      <formula>1000</formula>
    </cfRule>
  </conditionalFormatting>
  <conditionalFormatting sqref="R876">
    <cfRule type="cellIs" dxfId="850" priority="767" operator="greaterThanOrEqual">
      <formula>100</formula>
    </cfRule>
  </conditionalFormatting>
  <conditionalFormatting sqref="K885:L885">
    <cfRule type="cellIs" dxfId="849" priority="733" operator="greaterThanOrEqual">
      <formula>1000</formula>
    </cfRule>
  </conditionalFormatting>
  <conditionalFormatting sqref="K884:L884">
    <cfRule type="cellIs" dxfId="848" priority="732" operator="greaterThanOrEqual">
      <formula>100</formula>
    </cfRule>
  </conditionalFormatting>
  <conditionalFormatting sqref="C888:S888">
    <cfRule type="cellIs" priority="702" stopIfTrue="1" operator="equal">
      <formula>"-"</formula>
    </cfRule>
    <cfRule type="cellIs" dxfId="847" priority="731" operator="greaterThanOrEqual">
      <formula>$T$279*1.2</formula>
    </cfRule>
  </conditionalFormatting>
  <conditionalFormatting sqref="C885">
    <cfRule type="cellIs" dxfId="846" priority="730" operator="greaterThanOrEqual">
      <formula>1000</formula>
    </cfRule>
  </conditionalFormatting>
  <conditionalFormatting sqref="C884">
    <cfRule type="cellIs" dxfId="845" priority="729" operator="greaterThanOrEqual">
      <formula>100</formula>
    </cfRule>
  </conditionalFormatting>
  <conditionalFormatting sqref="D885">
    <cfRule type="cellIs" dxfId="844" priority="728" operator="greaterThanOrEqual">
      <formula>1000</formula>
    </cfRule>
  </conditionalFormatting>
  <conditionalFormatting sqref="D884">
    <cfRule type="cellIs" dxfId="843" priority="727" operator="greaterThanOrEqual">
      <formula>100</formula>
    </cfRule>
  </conditionalFormatting>
  <conditionalFormatting sqref="E885">
    <cfRule type="cellIs" dxfId="842" priority="726" operator="greaterThanOrEqual">
      <formula>1000</formula>
    </cfRule>
  </conditionalFormatting>
  <conditionalFormatting sqref="E884">
    <cfRule type="cellIs" dxfId="841" priority="725" operator="greaterThanOrEqual">
      <formula>100</formula>
    </cfRule>
  </conditionalFormatting>
  <conditionalFormatting sqref="F885">
    <cfRule type="cellIs" dxfId="840" priority="724" operator="greaterThanOrEqual">
      <formula>1000</formula>
    </cfRule>
  </conditionalFormatting>
  <conditionalFormatting sqref="F884">
    <cfRule type="cellIs" dxfId="839" priority="723" operator="greaterThanOrEqual">
      <formula>100</formula>
    </cfRule>
  </conditionalFormatting>
  <conditionalFormatting sqref="G885">
    <cfRule type="cellIs" dxfId="838" priority="722" operator="greaterThanOrEqual">
      <formula>1000</formula>
    </cfRule>
  </conditionalFormatting>
  <conditionalFormatting sqref="G884">
    <cfRule type="cellIs" dxfId="837" priority="721" operator="greaterThanOrEqual">
      <formula>100</formula>
    </cfRule>
  </conditionalFormatting>
  <conditionalFormatting sqref="H885">
    <cfRule type="cellIs" dxfId="836" priority="720" operator="greaterThanOrEqual">
      <formula>1000</formula>
    </cfRule>
  </conditionalFormatting>
  <conditionalFormatting sqref="H884">
    <cfRule type="cellIs" dxfId="835" priority="719" operator="greaterThanOrEqual">
      <formula>100</formula>
    </cfRule>
  </conditionalFormatting>
  <conditionalFormatting sqref="I885">
    <cfRule type="cellIs" dxfId="834" priority="718" operator="greaterThanOrEqual">
      <formula>1000</formula>
    </cfRule>
  </conditionalFormatting>
  <conditionalFormatting sqref="I884">
    <cfRule type="cellIs" dxfId="833" priority="717" operator="greaterThanOrEqual">
      <formula>100</formula>
    </cfRule>
  </conditionalFormatting>
  <conditionalFormatting sqref="J885">
    <cfRule type="cellIs" dxfId="832" priority="716" operator="greaterThanOrEqual">
      <formula>1000</formula>
    </cfRule>
  </conditionalFormatting>
  <conditionalFormatting sqref="J884">
    <cfRule type="cellIs" dxfId="831" priority="715" operator="greaterThanOrEqual">
      <formula>100</formula>
    </cfRule>
  </conditionalFormatting>
  <conditionalFormatting sqref="M885">
    <cfRule type="cellIs" dxfId="830" priority="714" operator="greaterThanOrEqual">
      <formula>1000</formula>
    </cfRule>
  </conditionalFormatting>
  <conditionalFormatting sqref="M884">
    <cfRule type="cellIs" dxfId="829" priority="713" operator="greaterThanOrEqual">
      <formula>100</formula>
    </cfRule>
  </conditionalFormatting>
  <conditionalFormatting sqref="N885">
    <cfRule type="cellIs" dxfId="828" priority="712" operator="greaterThanOrEqual">
      <formula>1000</formula>
    </cfRule>
  </conditionalFormatting>
  <conditionalFormatting sqref="N884">
    <cfRule type="cellIs" dxfId="827" priority="711" operator="greaterThanOrEqual">
      <formula>100</formula>
    </cfRule>
  </conditionalFormatting>
  <conditionalFormatting sqref="O885">
    <cfRule type="cellIs" dxfId="826" priority="710" operator="greaterThanOrEqual">
      <formula>1000</formula>
    </cfRule>
  </conditionalFormatting>
  <conditionalFormatting sqref="O884">
    <cfRule type="cellIs" dxfId="825" priority="709" operator="greaterThanOrEqual">
      <formula>100</formula>
    </cfRule>
  </conditionalFormatting>
  <conditionalFormatting sqref="P885">
    <cfRule type="cellIs" dxfId="824" priority="708" operator="greaterThanOrEqual">
      <formula>1000</formula>
    </cfRule>
  </conditionalFormatting>
  <conditionalFormatting sqref="P884">
    <cfRule type="cellIs" dxfId="823" priority="707" operator="greaterThanOrEqual">
      <formula>100</formula>
    </cfRule>
  </conditionalFormatting>
  <conditionalFormatting sqref="Q885">
    <cfRule type="cellIs" dxfId="822" priority="706" operator="greaterThanOrEqual">
      <formula>1000</formula>
    </cfRule>
  </conditionalFormatting>
  <conditionalFormatting sqref="Q884">
    <cfRule type="cellIs" dxfId="821" priority="705" operator="greaterThanOrEqual">
      <formula>100</formula>
    </cfRule>
  </conditionalFormatting>
  <conditionalFormatting sqref="R885">
    <cfRule type="cellIs" dxfId="820" priority="704" operator="greaterThanOrEqual">
      <formula>1000</formula>
    </cfRule>
  </conditionalFormatting>
  <conditionalFormatting sqref="R884">
    <cfRule type="cellIs" dxfId="819" priority="703" operator="greaterThanOrEqual">
      <formula>100</formula>
    </cfRule>
  </conditionalFormatting>
  <conditionalFormatting sqref="M891 M899 M907">
    <cfRule type="cellIs" dxfId="818" priority="701" operator="lessThan">
      <formula>$T891*0.8</formula>
    </cfRule>
  </conditionalFormatting>
  <conditionalFormatting sqref="K893:L893">
    <cfRule type="cellIs" dxfId="817" priority="700" operator="greaterThanOrEqual">
      <formula>1000</formula>
    </cfRule>
  </conditionalFormatting>
  <conditionalFormatting sqref="K892:L892">
    <cfRule type="cellIs" dxfId="816" priority="699" operator="greaterThanOrEqual">
      <formula>100</formula>
    </cfRule>
  </conditionalFormatting>
  <conditionalFormatting sqref="C896:S896">
    <cfRule type="cellIs" priority="669" stopIfTrue="1" operator="equal">
      <formula>"-"</formula>
    </cfRule>
    <cfRule type="cellIs" dxfId="815" priority="698" operator="greaterThanOrEqual">
      <formula>$T$279*1.2</formula>
    </cfRule>
  </conditionalFormatting>
  <conditionalFormatting sqref="C893">
    <cfRule type="cellIs" dxfId="814" priority="697" operator="greaterThanOrEqual">
      <formula>1000</formula>
    </cfRule>
  </conditionalFormatting>
  <conditionalFormatting sqref="C892">
    <cfRule type="cellIs" dxfId="813" priority="696" operator="greaterThanOrEqual">
      <formula>100</formula>
    </cfRule>
  </conditionalFormatting>
  <conditionalFormatting sqref="D893">
    <cfRule type="cellIs" dxfId="812" priority="695" operator="greaterThanOrEqual">
      <formula>1000</formula>
    </cfRule>
  </conditionalFormatting>
  <conditionalFormatting sqref="D892">
    <cfRule type="cellIs" dxfId="811" priority="694" operator="greaterThanOrEqual">
      <formula>100</formula>
    </cfRule>
  </conditionalFormatting>
  <conditionalFormatting sqref="E893">
    <cfRule type="cellIs" dxfId="810" priority="693" operator="greaterThanOrEqual">
      <formula>1000</formula>
    </cfRule>
  </conditionalFormatting>
  <conditionalFormatting sqref="E892">
    <cfRule type="cellIs" dxfId="809" priority="692" operator="greaterThanOrEqual">
      <formula>100</formula>
    </cfRule>
  </conditionalFormatting>
  <conditionalFormatting sqref="F893">
    <cfRule type="cellIs" dxfId="808" priority="691" operator="greaterThanOrEqual">
      <formula>1000</formula>
    </cfRule>
  </conditionalFormatting>
  <conditionalFormatting sqref="F892">
    <cfRule type="cellIs" dxfId="807" priority="690" operator="greaterThanOrEqual">
      <formula>100</formula>
    </cfRule>
  </conditionalFormatting>
  <conditionalFormatting sqref="G893">
    <cfRule type="cellIs" dxfId="806" priority="689" operator="greaterThanOrEqual">
      <formula>1000</formula>
    </cfRule>
  </conditionalFormatting>
  <conditionalFormatting sqref="G892">
    <cfRule type="cellIs" dxfId="805" priority="688" operator="greaterThanOrEqual">
      <formula>100</formula>
    </cfRule>
  </conditionalFormatting>
  <conditionalFormatting sqref="H893">
    <cfRule type="cellIs" dxfId="804" priority="687" operator="greaterThanOrEqual">
      <formula>1000</formula>
    </cfRule>
  </conditionalFormatting>
  <conditionalFormatting sqref="H892">
    <cfRule type="cellIs" dxfId="803" priority="686" operator="greaterThanOrEqual">
      <formula>100</formula>
    </cfRule>
  </conditionalFormatting>
  <conditionalFormatting sqref="I893">
    <cfRule type="cellIs" dxfId="802" priority="685" operator="greaterThanOrEqual">
      <formula>1000</formula>
    </cfRule>
  </conditionalFormatting>
  <conditionalFormatting sqref="I892">
    <cfRule type="cellIs" dxfId="801" priority="684" operator="greaterThanOrEqual">
      <formula>100</formula>
    </cfRule>
  </conditionalFormatting>
  <conditionalFormatting sqref="J893">
    <cfRule type="cellIs" dxfId="800" priority="683" operator="greaterThanOrEqual">
      <formula>1000</formula>
    </cfRule>
  </conditionalFormatting>
  <conditionalFormatting sqref="J892">
    <cfRule type="cellIs" dxfId="799" priority="682" operator="greaterThanOrEqual">
      <formula>100</formula>
    </cfRule>
  </conditionalFormatting>
  <conditionalFormatting sqref="M893">
    <cfRule type="cellIs" dxfId="798" priority="681" operator="greaterThanOrEqual">
      <formula>1000</formula>
    </cfRule>
  </conditionalFormatting>
  <conditionalFormatting sqref="M892">
    <cfRule type="cellIs" dxfId="797" priority="680" operator="greaterThanOrEqual">
      <formula>100</formula>
    </cfRule>
  </conditionalFormatting>
  <conditionalFormatting sqref="N893">
    <cfRule type="cellIs" dxfId="796" priority="679" operator="greaterThanOrEqual">
      <formula>1000</formula>
    </cfRule>
  </conditionalFormatting>
  <conditionalFormatting sqref="N892">
    <cfRule type="cellIs" dxfId="795" priority="678" operator="greaterThanOrEqual">
      <formula>100</formula>
    </cfRule>
  </conditionalFormatting>
  <conditionalFormatting sqref="O893">
    <cfRule type="cellIs" dxfId="794" priority="677" operator="greaterThanOrEqual">
      <formula>1000</formula>
    </cfRule>
  </conditionalFormatting>
  <conditionalFormatting sqref="O892">
    <cfRule type="cellIs" dxfId="793" priority="676" operator="greaterThanOrEqual">
      <formula>100</formula>
    </cfRule>
  </conditionalFormatting>
  <conditionalFormatting sqref="P893">
    <cfRule type="cellIs" dxfId="792" priority="675" operator="greaterThanOrEqual">
      <formula>1000</formula>
    </cfRule>
  </conditionalFormatting>
  <conditionalFormatting sqref="P892">
    <cfRule type="cellIs" dxfId="791" priority="674" operator="greaterThanOrEqual">
      <formula>100</formula>
    </cfRule>
  </conditionalFormatting>
  <conditionalFormatting sqref="Q893">
    <cfRule type="cellIs" dxfId="790" priority="673" operator="greaterThanOrEqual">
      <formula>1000</formula>
    </cfRule>
  </conditionalFormatting>
  <conditionalFormatting sqref="Q892">
    <cfRule type="cellIs" dxfId="789" priority="672" operator="greaterThanOrEqual">
      <formula>100</formula>
    </cfRule>
  </conditionalFormatting>
  <conditionalFormatting sqref="R893">
    <cfRule type="cellIs" dxfId="788" priority="671" operator="greaterThanOrEqual">
      <formula>1000</formula>
    </cfRule>
  </conditionalFormatting>
  <conditionalFormatting sqref="R892">
    <cfRule type="cellIs" dxfId="787" priority="670" operator="greaterThanOrEqual">
      <formula>100</formula>
    </cfRule>
  </conditionalFormatting>
  <conditionalFormatting sqref="G899 G907">
    <cfRule type="cellIs" dxfId="786" priority="668" operator="lessThan">
      <formula>$T899*0.8</formula>
    </cfRule>
  </conditionalFormatting>
  <conditionalFormatting sqref="T848">
    <cfRule type="cellIs" priority="666" stopIfTrue="1" operator="equal">
      <formula>"-"</formula>
    </cfRule>
    <cfRule type="cellIs" dxfId="785" priority="667" operator="greaterThanOrEqual">
      <formula>$T$279*1.2</formula>
    </cfRule>
  </conditionalFormatting>
  <conditionalFormatting sqref="T856">
    <cfRule type="cellIs" priority="664" stopIfTrue="1" operator="equal">
      <formula>"-"</formula>
    </cfRule>
    <cfRule type="cellIs" dxfId="784" priority="665" operator="greaterThanOrEqual">
      <formula>$T$279*1.2</formula>
    </cfRule>
  </conditionalFormatting>
  <conditionalFormatting sqref="T864">
    <cfRule type="cellIs" priority="662" stopIfTrue="1" operator="equal">
      <formula>"-"</formula>
    </cfRule>
    <cfRule type="cellIs" dxfId="783" priority="663" operator="greaterThanOrEqual">
      <formula>$T$279*1.2</formula>
    </cfRule>
  </conditionalFormatting>
  <conditionalFormatting sqref="T872">
    <cfRule type="cellIs" priority="660" stopIfTrue="1" operator="equal">
      <formula>"-"</formula>
    </cfRule>
    <cfRule type="cellIs" dxfId="782" priority="661" operator="greaterThanOrEqual">
      <formula>$T$279*1.2</formula>
    </cfRule>
  </conditionalFormatting>
  <conditionalFormatting sqref="T880">
    <cfRule type="cellIs" priority="658" stopIfTrue="1" operator="equal">
      <formula>"-"</formula>
    </cfRule>
    <cfRule type="cellIs" dxfId="781" priority="659" operator="greaterThanOrEqual">
      <formula>$T$279*1.2</formula>
    </cfRule>
  </conditionalFormatting>
  <conditionalFormatting sqref="T888">
    <cfRule type="cellIs" priority="656" stopIfTrue="1" operator="equal">
      <formula>"-"</formula>
    </cfRule>
    <cfRule type="cellIs" dxfId="780" priority="657" operator="greaterThanOrEqual">
      <formula>$T$279*1.2</formula>
    </cfRule>
  </conditionalFormatting>
  <conditionalFormatting sqref="T896">
    <cfRule type="cellIs" priority="654" stopIfTrue="1" operator="equal">
      <formula>"-"</formula>
    </cfRule>
  </conditionalFormatting>
  <conditionalFormatting sqref="K901:L901">
    <cfRule type="cellIs" dxfId="779" priority="653" operator="greaterThanOrEqual">
      <formula>1000</formula>
    </cfRule>
  </conditionalFormatting>
  <conditionalFormatting sqref="K900:L900">
    <cfRule type="cellIs" dxfId="778" priority="652" operator="greaterThanOrEqual">
      <formula>100</formula>
    </cfRule>
  </conditionalFormatting>
  <conditionalFormatting sqref="C904:S904">
    <cfRule type="cellIs" priority="622" stopIfTrue="1" operator="equal">
      <formula>"-"</formula>
    </cfRule>
    <cfRule type="cellIs" dxfId="777" priority="651" operator="greaterThanOrEqual">
      <formula>$T904*1.2</formula>
    </cfRule>
  </conditionalFormatting>
  <conditionalFormatting sqref="C901">
    <cfRule type="cellIs" dxfId="776" priority="650" operator="greaterThanOrEqual">
      <formula>1000</formula>
    </cfRule>
  </conditionalFormatting>
  <conditionalFormatting sqref="C900">
    <cfRule type="cellIs" dxfId="775" priority="649" operator="greaterThanOrEqual">
      <formula>100</formula>
    </cfRule>
  </conditionalFormatting>
  <conditionalFormatting sqref="D901">
    <cfRule type="cellIs" dxfId="774" priority="648" operator="greaterThanOrEqual">
      <formula>1000</formula>
    </cfRule>
  </conditionalFormatting>
  <conditionalFormatting sqref="D900">
    <cfRule type="cellIs" dxfId="773" priority="647" operator="greaterThanOrEqual">
      <formula>100</formula>
    </cfRule>
  </conditionalFormatting>
  <conditionalFormatting sqref="E901">
    <cfRule type="cellIs" dxfId="772" priority="646" operator="greaterThanOrEqual">
      <formula>1000</formula>
    </cfRule>
  </conditionalFormatting>
  <conditionalFormatting sqref="E900">
    <cfRule type="cellIs" dxfId="771" priority="645" operator="greaterThanOrEqual">
      <formula>100</formula>
    </cfRule>
  </conditionalFormatting>
  <conditionalFormatting sqref="F901">
    <cfRule type="cellIs" dxfId="770" priority="644" operator="greaterThanOrEqual">
      <formula>1000</formula>
    </cfRule>
  </conditionalFormatting>
  <conditionalFormatting sqref="F900">
    <cfRule type="cellIs" dxfId="769" priority="643" operator="greaterThanOrEqual">
      <formula>100</formula>
    </cfRule>
  </conditionalFormatting>
  <conditionalFormatting sqref="G901">
    <cfRule type="cellIs" dxfId="768" priority="642" operator="greaterThanOrEqual">
      <formula>1000</formula>
    </cfRule>
  </conditionalFormatting>
  <conditionalFormatting sqref="G900">
    <cfRule type="cellIs" dxfId="767" priority="641" operator="greaterThanOrEqual">
      <formula>100</formula>
    </cfRule>
  </conditionalFormatting>
  <conditionalFormatting sqref="H901">
    <cfRule type="cellIs" dxfId="766" priority="640" operator="greaterThanOrEqual">
      <formula>1000</formula>
    </cfRule>
  </conditionalFormatting>
  <conditionalFormatting sqref="H900">
    <cfRule type="cellIs" dxfId="765" priority="639" operator="greaterThanOrEqual">
      <formula>100</formula>
    </cfRule>
  </conditionalFormatting>
  <conditionalFormatting sqref="I901">
    <cfRule type="cellIs" dxfId="764" priority="638" operator="greaterThanOrEqual">
      <formula>1000</formula>
    </cfRule>
  </conditionalFormatting>
  <conditionalFormatting sqref="I900">
    <cfRule type="cellIs" dxfId="763" priority="637" operator="greaterThanOrEqual">
      <formula>100</formula>
    </cfRule>
  </conditionalFormatting>
  <conditionalFormatting sqref="J901">
    <cfRule type="cellIs" dxfId="762" priority="636" operator="greaterThanOrEqual">
      <formula>1000</formula>
    </cfRule>
  </conditionalFormatting>
  <conditionalFormatting sqref="J900">
    <cfRule type="cellIs" dxfId="761" priority="635" operator="greaterThanOrEqual">
      <formula>100</formula>
    </cfRule>
  </conditionalFormatting>
  <conditionalFormatting sqref="M901">
    <cfRule type="cellIs" dxfId="760" priority="634" operator="greaterThanOrEqual">
      <formula>1000</formula>
    </cfRule>
  </conditionalFormatting>
  <conditionalFormatting sqref="M900">
    <cfRule type="cellIs" dxfId="759" priority="633" operator="greaterThanOrEqual">
      <formula>100</formula>
    </cfRule>
  </conditionalFormatting>
  <conditionalFormatting sqref="N901">
    <cfRule type="cellIs" dxfId="758" priority="632" operator="greaterThanOrEqual">
      <formula>1000</formula>
    </cfRule>
  </conditionalFormatting>
  <conditionalFormatting sqref="N900">
    <cfRule type="cellIs" dxfId="757" priority="631" operator="greaterThanOrEqual">
      <formula>100</formula>
    </cfRule>
  </conditionalFormatting>
  <conditionalFormatting sqref="O901">
    <cfRule type="cellIs" dxfId="756" priority="630" operator="greaterThanOrEqual">
      <formula>1000</formula>
    </cfRule>
  </conditionalFormatting>
  <conditionalFormatting sqref="O900">
    <cfRule type="cellIs" dxfId="755" priority="629" operator="greaterThanOrEqual">
      <formula>100</formula>
    </cfRule>
  </conditionalFormatting>
  <conditionalFormatting sqref="P901">
    <cfRule type="cellIs" dxfId="754" priority="628" operator="greaterThanOrEqual">
      <formula>1000</formula>
    </cfRule>
  </conditionalFormatting>
  <conditionalFormatting sqref="P900">
    <cfRule type="cellIs" dxfId="753" priority="627" operator="greaterThanOrEqual">
      <formula>100</formula>
    </cfRule>
  </conditionalFormatting>
  <conditionalFormatting sqref="Q901">
    <cfRule type="cellIs" dxfId="752" priority="626" operator="greaterThanOrEqual">
      <formula>1000</formula>
    </cfRule>
  </conditionalFormatting>
  <conditionalFormatting sqref="Q900">
    <cfRule type="cellIs" dxfId="751" priority="625" operator="greaterThanOrEqual">
      <formula>100</formula>
    </cfRule>
  </conditionalFormatting>
  <conditionalFormatting sqref="R901">
    <cfRule type="cellIs" dxfId="750" priority="624" operator="greaterThanOrEqual">
      <formula>1000</formula>
    </cfRule>
  </conditionalFormatting>
  <conditionalFormatting sqref="R900">
    <cfRule type="cellIs" dxfId="749" priority="623" operator="greaterThanOrEqual">
      <formula>100</formula>
    </cfRule>
  </conditionalFormatting>
  <conditionalFormatting sqref="T904">
    <cfRule type="cellIs" priority="620" stopIfTrue="1" operator="equal">
      <formula>"-"</formula>
    </cfRule>
  </conditionalFormatting>
  <conditionalFormatting sqref="N907">
    <cfRule type="cellIs" dxfId="748" priority="619" operator="lessThan">
      <formula>$T907*0.8</formula>
    </cfRule>
  </conditionalFormatting>
  <conditionalFormatting sqref="C909:S909">
    <cfRule type="cellIs" dxfId="747" priority="577" operator="greaterThanOrEqual">
      <formula>5</formula>
    </cfRule>
  </conditionalFormatting>
  <conditionalFormatting sqref="C908:S908">
    <cfRule type="cellIs" dxfId="746" priority="575" operator="greaterThanOrEqual">
      <formula>5</formula>
    </cfRule>
  </conditionalFormatting>
  <conditionalFormatting sqref="C912:S912">
    <cfRule type="cellIs" priority="587" stopIfTrue="1" operator="equal">
      <formula>"-"</formula>
    </cfRule>
    <cfRule type="cellIs" dxfId="745" priority="616" operator="greaterThan">
      <formula>$T912*1.2</formula>
    </cfRule>
  </conditionalFormatting>
  <conditionalFormatting sqref="C915:S915 C923:S923 C931:S931 C939:S939 C947:S947 C955:S955 C963:S963 C971:S971 C979:S979 C987:S987 C995:S995 C1003:S1003 C1011:S1011 C1019:S1019 C1027:S1027 C1035:S1035 C1043:S1043 C1051:S1051 C1059:S1059 C1067:S1067 C1075:S1075 C1083:S1083 C1091:S1091 C1099:S1099 C1107:S1107 C1115:S1115 C1123:T1123 C1131:T1131 C1139:T1139 C1147:S1147 C1155:S1155 C1163:S1163 C1171:S1171">
    <cfRule type="cellIs" dxfId="744" priority="618" operator="lessThan">
      <formula>$T915*0.8</formula>
    </cfRule>
  </conditionalFormatting>
  <conditionalFormatting sqref="C911:S911">
    <cfRule type="cellIs" dxfId="743" priority="585" operator="greaterThan">
      <formula>0</formula>
    </cfRule>
  </conditionalFormatting>
  <conditionalFormatting sqref="C915:T915 C923:T923 C931:T931 C939:T939 C947:T947 C955:T955 C963:T963 C971:T971 C979:T979 C987:T987 C995:T995 C1003:T1003 C1011:T1011 C1019:T1019 C1027:T1027 C1035:T1035 C1043:T1043 C1051:T1051 C1059:T1059 C1067:T1067 C1075:T1075 C1083:T1083 C1091:T1091 C1099:T1099 C1107:T1107 C1115:T1115 C1123:T1123 C1131:T1131 C1139:T1139 C1147:T1147 C1155:T1155 C1163:T1163 C1171:T1171">
    <cfRule type="cellIs" priority="617" stopIfTrue="1" operator="equal">
      <formula>"-"</formula>
    </cfRule>
  </conditionalFormatting>
  <conditionalFormatting sqref="C917:S917">
    <cfRule type="cellIs" dxfId="742" priority="571" operator="greaterThanOrEqual">
      <formula>5</formula>
    </cfRule>
  </conditionalFormatting>
  <conditionalFormatting sqref="C916:S916">
    <cfRule type="cellIs" dxfId="741" priority="570" operator="greaterThanOrEqual">
      <formula>5</formula>
    </cfRule>
  </conditionalFormatting>
  <conditionalFormatting sqref="C920:S920">
    <cfRule type="cellIs" priority="573" stopIfTrue="1" operator="equal">
      <formula>"-"</formula>
    </cfRule>
    <cfRule type="cellIs" dxfId="740" priority="574" operator="greaterThan">
      <formula>$T920*1.2</formula>
    </cfRule>
  </conditionalFormatting>
  <conditionalFormatting sqref="C919:S919">
    <cfRule type="cellIs" dxfId="739" priority="572" operator="greaterThan">
      <formula>0</formula>
    </cfRule>
  </conditionalFormatting>
  <conditionalFormatting sqref="C925:S925">
    <cfRule type="cellIs" dxfId="738" priority="566" operator="greaterThanOrEqual">
      <formula>5</formula>
    </cfRule>
  </conditionalFormatting>
  <conditionalFormatting sqref="C924:S924">
    <cfRule type="cellIs" dxfId="737" priority="565" operator="greaterThanOrEqual">
      <formula>5</formula>
    </cfRule>
  </conditionalFormatting>
  <conditionalFormatting sqref="C928:S928">
    <cfRule type="cellIs" priority="568" stopIfTrue="1" operator="equal">
      <formula>"-"</formula>
    </cfRule>
    <cfRule type="cellIs" dxfId="736" priority="569" operator="greaterThan">
      <formula>$T928*1.2</formula>
    </cfRule>
  </conditionalFormatting>
  <conditionalFormatting sqref="C927:S927">
    <cfRule type="cellIs" dxfId="735" priority="567" operator="greaterThan">
      <formula>0</formula>
    </cfRule>
  </conditionalFormatting>
  <conditionalFormatting sqref="C933:S933">
    <cfRule type="cellIs" dxfId="734" priority="561" operator="greaterThanOrEqual">
      <formula>5</formula>
    </cfRule>
  </conditionalFormatting>
  <conditionalFormatting sqref="C932:S932">
    <cfRule type="cellIs" dxfId="733" priority="560" operator="greaterThanOrEqual">
      <formula>5</formula>
    </cfRule>
  </conditionalFormatting>
  <conditionalFormatting sqref="C936:S936">
    <cfRule type="cellIs" priority="563" stopIfTrue="1" operator="equal">
      <formula>"-"</formula>
    </cfRule>
    <cfRule type="cellIs" dxfId="732" priority="564" operator="greaterThan">
      <formula>$T936*1.2</formula>
    </cfRule>
  </conditionalFormatting>
  <conditionalFormatting sqref="C935:S935">
    <cfRule type="cellIs" dxfId="731" priority="562" operator="greaterThan">
      <formula>0</formula>
    </cfRule>
  </conditionalFormatting>
  <conditionalFormatting sqref="C941:S941">
    <cfRule type="cellIs" dxfId="730" priority="556" operator="greaterThanOrEqual">
      <formula>5</formula>
    </cfRule>
  </conditionalFormatting>
  <conditionalFormatting sqref="C940:S940">
    <cfRule type="cellIs" dxfId="729" priority="555" operator="greaterThanOrEqual">
      <formula>5</formula>
    </cfRule>
  </conditionalFormatting>
  <conditionalFormatting sqref="C944:S944">
    <cfRule type="cellIs" priority="558" stopIfTrue="1" operator="equal">
      <formula>"-"</formula>
    </cfRule>
    <cfRule type="cellIs" dxfId="728" priority="559" operator="greaterThan">
      <formula>$T944*1.2</formula>
    </cfRule>
  </conditionalFormatting>
  <conditionalFormatting sqref="C943:S943">
    <cfRule type="cellIs" dxfId="727" priority="557" operator="greaterThan">
      <formula>0</formula>
    </cfRule>
  </conditionalFormatting>
  <conditionalFormatting sqref="C949:S949">
    <cfRule type="cellIs" dxfId="726" priority="551" operator="greaterThanOrEqual">
      <formula>5</formula>
    </cfRule>
  </conditionalFormatting>
  <conditionalFormatting sqref="C948:S948">
    <cfRule type="cellIs" dxfId="725" priority="550" operator="greaterThanOrEqual">
      <formula>5</formula>
    </cfRule>
  </conditionalFormatting>
  <conditionalFormatting sqref="C952:S952">
    <cfRule type="cellIs" priority="553" stopIfTrue="1" operator="equal">
      <formula>"-"</formula>
    </cfRule>
    <cfRule type="cellIs" dxfId="724" priority="554" operator="greaterThan">
      <formula>$T952*1.2</formula>
    </cfRule>
  </conditionalFormatting>
  <conditionalFormatting sqref="C951:S951">
    <cfRule type="cellIs" dxfId="723" priority="552" operator="greaterThan">
      <formula>0</formula>
    </cfRule>
  </conditionalFormatting>
  <conditionalFormatting sqref="C957:S957">
    <cfRule type="cellIs" dxfId="722" priority="546" operator="greaterThanOrEqual">
      <formula>5</formula>
    </cfRule>
  </conditionalFormatting>
  <conditionalFormatting sqref="C956:S956">
    <cfRule type="cellIs" dxfId="721" priority="545" operator="greaterThanOrEqual">
      <formula>5</formula>
    </cfRule>
  </conditionalFormatting>
  <conditionalFormatting sqref="C960:S960">
    <cfRule type="cellIs" priority="548" stopIfTrue="1" operator="equal">
      <formula>"-"</formula>
    </cfRule>
    <cfRule type="cellIs" dxfId="720" priority="549" operator="greaterThan">
      <formula>$T960*1.2</formula>
    </cfRule>
  </conditionalFormatting>
  <conditionalFormatting sqref="C959:S959">
    <cfRule type="cellIs" dxfId="719" priority="547" operator="greaterThan">
      <formula>0</formula>
    </cfRule>
  </conditionalFormatting>
  <conditionalFormatting sqref="C965:S965">
    <cfRule type="cellIs" dxfId="718" priority="541" operator="greaterThanOrEqual">
      <formula>5</formula>
    </cfRule>
  </conditionalFormatting>
  <conditionalFormatting sqref="C964:S964">
    <cfRule type="cellIs" dxfId="717" priority="540" operator="greaterThanOrEqual">
      <formula>5</formula>
    </cfRule>
  </conditionalFormatting>
  <conditionalFormatting sqref="C968:S968">
    <cfRule type="cellIs" priority="543" stopIfTrue="1" operator="equal">
      <formula>"-"</formula>
    </cfRule>
    <cfRule type="cellIs" dxfId="716" priority="544" operator="greaterThan">
      <formula>$T968*1.2</formula>
    </cfRule>
  </conditionalFormatting>
  <conditionalFormatting sqref="C967:S967">
    <cfRule type="cellIs" dxfId="715" priority="542" operator="greaterThan">
      <formula>0</formula>
    </cfRule>
  </conditionalFormatting>
  <conditionalFormatting sqref="C4:S4">
    <cfRule type="top10" dxfId="714" priority="539" rank="3"/>
  </conditionalFormatting>
  <conditionalFormatting sqref="C5:S5">
    <cfRule type="top10" dxfId="713" priority="538" rank="3"/>
  </conditionalFormatting>
  <conditionalFormatting sqref="C6:S6">
    <cfRule type="top10" dxfId="712" priority="537" rank="3"/>
  </conditionalFormatting>
  <conditionalFormatting sqref="C973:S973">
    <cfRule type="cellIs" dxfId="711" priority="533" operator="greaterThanOrEqual">
      <formula>5</formula>
    </cfRule>
  </conditionalFormatting>
  <conditionalFormatting sqref="C972:S972">
    <cfRule type="cellIs" dxfId="710" priority="532" operator="greaterThanOrEqual">
      <formula>5</formula>
    </cfRule>
  </conditionalFormatting>
  <conditionalFormatting sqref="C976:S976">
    <cfRule type="cellIs" priority="535" stopIfTrue="1" operator="equal">
      <formula>"-"</formula>
    </cfRule>
    <cfRule type="cellIs" dxfId="709" priority="536" operator="greaterThan">
      <formula>$T976*1.2</formula>
    </cfRule>
  </conditionalFormatting>
  <conditionalFormatting sqref="C975:S975">
    <cfRule type="cellIs" dxfId="708" priority="531" operator="greaterThan">
      <formula>0</formula>
    </cfRule>
  </conditionalFormatting>
  <conditionalFormatting sqref="C981:S981">
    <cfRule type="cellIs" dxfId="707" priority="528" operator="greaterThanOrEqual">
      <formula>5</formula>
    </cfRule>
  </conditionalFormatting>
  <conditionalFormatting sqref="C980:S980">
    <cfRule type="cellIs" dxfId="706" priority="527" operator="greaterThanOrEqual">
      <formula>5</formula>
    </cfRule>
  </conditionalFormatting>
  <conditionalFormatting sqref="C984:S984">
    <cfRule type="cellIs" priority="529" stopIfTrue="1" operator="equal">
      <formula>"-"</formula>
    </cfRule>
    <cfRule type="cellIs" dxfId="705" priority="530" operator="greaterThan">
      <formula>$T984*1.2</formula>
    </cfRule>
  </conditionalFormatting>
  <conditionalFormatting sqref="C983:S983">
    <cfRule type="cellIs" dxfId="704" priority="526" operator="greaterThan">
      <formula>0</formula>
    </cfRule>
  </conditionalFormatting>
  <conditionalFormatting sqref="C989:S989">
    <cfRule type="cellIs" dxfId="703" priority="523" operator="greaterThanOrEqual">
      <formula>5</formula>
    </cfRule>
  </conditionalFormatting>
  <conditionalFormatting sqref="C988:S988">
    <cfRule type="cellIs" dxfId="702" priority="522" operator="greaterThanOrEqual">
      <formula>5</formula>
    </cfRule>
  </conditionalFormatting>
  <conditionalFormatting sqref="C992:S992">
    <cfRule type="cellIs" priority="524" stopIfTrue="1" operator="equal">
      <formula>"-"</formula>
    </cfRule>
    <cfRule type="cellIs" dxfId="701" priority="525" operator="greaterThan">
      <formula>$T992*1.2</formula>
    </cfRule>
  </conditionalFormatting>
  <conditionalFormatting sqref="C991:S991">
    <cfRule type="cellIs" dxfId="700" priority="520" operator="greaterThan">
      <formula>0</formula>
    </cfRule>
  </conditionalFormatting>
  <conditionalFormatting sqref="C997:S997">
    <cfRule type="cellIs" dxfId="699" priority="517" operator="greaterThanOrEqual">
      <formula>5</formula>
    </cfRule>
  </conditionalFormatting>
  <conditionalFormatting sqref="C996:S996">
    <cfRule type="cellIs" dxfId="698" priority="516" operator="greaterThanOrEqual">
      <formula>5</formula>
    </cfRule>
  </conditionalFormatting>
  <conditionalFormatting sqref="C1000:S1000">
    <cfRule type="cellIs" priority="518" stopIfTrue="1" operator="equal">
      <formula>"-"</formula>
    </cfRule>
    <cfRule type="cellIs" dxfId="697" priority="519" operator="greaterThan">
      <formula>$T1000*1.2</formula>
    </cfRule>
  </conditionalFormatting>
  <conditionalFormatting sqref="C999:S999">
    <cfRule type="cellIs" dxfId="696" priority="515" operator="greaterThan">
      <formula>0</formula>
    </cfRule>
  </conditionalFormatting>
  <conditionalFormatting sqref="C1005:S1005">
    <cfRule type="cellIs" dxfId="695" priority="512" operator="greaterThanOrEqual">
      <formula>5</formula>
    </cfRule>
  </conditionalFormatting>
  <conditionalFormatting sqref="C1004:S1004">
    <cfRule type="cellIs" dxfId="694" priority="511" operator="greaterThanOrEqual">
      <formula>5</formula>
    </cfRule>
  </conditionalFormatting>
  <conditionalFormatting sqref="C1008:S1008">
    <cfRule type="cellIs" priority="513" stopIfTrue="1" operator="equal">
      <formula>"-"</formula>
    </cfRule>
    <cfRule type="cellIs" dxfId="693" priority="514" operator="greaterThan">
      <formula>$T1008*1.2</formula>
    </cfRule>
  </conditionalFormatting>
  <conditionalFormatting sqref="C1007:S1007">
    <cfRule type="cellIs" dxfId="692" priority="510" operator="greaterThan">
      <formula>0</formula>
    </cfRule>
  </conditionalFormatting>
  <conditionalFormatting sqref="C1013:S1013">
    <cfRule type="cellIs" dxfId="691" priority="504" operator="greaterThanOrEqual">
      <formula>5</formula>
    </cfRule>
  </conditionalFormatting>
  <conditionalFormatting sqref="C1012:S1012">
    <cfRule type="cellIs" dxfId="690" priority="506" operator="greaterThanOrEqual">
      <formula>5</formula>
    </cfRule>
  </conditionalFormatting>
  <conditionalFormatting sqref="C1016:S1016">
    <cfRule type="cellIs" priority="508" stopIfTrue="1" operator="equal">
      <formula>"-"</formula>
    </cfRule>
    <cfRule type="cellIs" dxfId="689" priority="509" operator="greaterThan">
      <formula>$T1016*1.2</formula>
    </cfRule>
  </conditionalFormatting>
  <conditionalFormatting sqref="C1015:S1015">
    <cfRule type="cellIs" dxfId="688" priority="505" operator="greaterThan">
      <formula>0</formula>
    </cfRule>
  </conditionalFormatting>
  <conditionalFormatting sqref="C1014:S1014">
    <cfRule type="cellIs" dxfId="687" priority="507" operator="greaterThanOrEqual">
      <formula>5</formula>
    </cfRule>
  </conditionalFormatting>
  <conditionalFormatting sqref="C1021:S1021">
    <cfRule type="cellIs" dxfId="686" priority="498" operator="greaterThanOrEqual">
      <formula>5</formula>
    </cfRule>
  </conditionalFormatting>
  <conditionalFormatting sqref="C1020:S1020">
    <cfRule type="cellIs" dxfId="685" priority="500" operator="greaterThanOrEqual">
      <formula>5</formula>
    </cfRule>
  </conditionalFormatting>
  <conditionalFormatting sqref="C1024:S1024">
    <cfRule type="cellIs" priority="502" stopIfTrue="1" operator="equal">
      <formula>"-"</formula>
    </cfRule>
    <cfRule type="cellIs" dxfId="684" priority="503" operator="greaterThan">
      <formula>$T1024*1.2</formula>
    </cfRule>
  </conditionalFormatting>
  <conditionalFormatting sqref="C1023:S1023">
    <cfRule type="cellIs" dxfId="683" priority="499" operator="greaterThan">
      <formula>0</formula>
    </cfRule>
  </conditionalFormatting>
  <conditionalFormatting sqref="C1022:S1022">
    <cfRule type="cellIs" dxfId="682" priority="501" operator="greaterThanOrEqual">
      <formula>5</formula>
    </cfRule>
  </conditionalFormatting>
  <conditionalFormatting sqref="C1029:S1029">
    <cfRule type="cellIs" dxfId="681" priority="492" operator="greaterThanOrEqual">
      <formula>5</formula>
    </cfRule>
  </conditionalFormatting>
  <conditionalFormatting sqref="C1028:S1028">
    <cfRule type="cellIs" dxfId="680" priority="494" operator="greaterThanOrEqual">
      <formula>5</formula>
    </cfRule>
  </conditionalFormatting>
  <conditionalFormatting sqref="C1032:S1032">
    <cfRule type="cellIs" priority="496" stopIfTrue="1" operator="equal">
      <formula>"-"</formula>
    </cfRule>
    <cfRule type="cellIs" dxfId="679" priority="497" operator="greaterThan">
      <formula>$T1032*1.2</formula>
    </cfRule>
  </conditionalFormatting>
  <conditionalFormatting sqref="C1031:S1031">
    <cfRule type="cellIs" dxfId="678" priority="493" operator="greaterThan">
      <formula>0</formula>
    </cfRule>
  </conditionalFormatting>
  <conditionalFormatting sqref="C1030:S1030">
    <cfRule type="cellIs" dxfId="677" priority="495" operator="greaterThanOrEqual">
      <formula>5</formula>
    </cfRule>
  </conditionalFormatting>
  <conditionalFormatting sqref="C1037:S1037">
    <cfRule type="cellIs" dxfId="676" priority="486" operator="greaterThanOrEqual">
      <formula>5</formula>
    </cfRule>
  </conditionalFormatting>
  <conditionalFormatting sqref="C1036:S1036">
    <cfRule type="cellIs" dxfId="675" priority="488" operator="greaterThanOrEqual">
      <formula>5</formula>
    </cfRule>
  </conditionalFormatting>
  <conditionalFormatting sqref="C1040:S1040">
    <cfRule type="cellIs" priority="490" stopIfTrue="1" operator="equal">
      <formula>"-"</formula>
    </cfRule>
    <cfRule type="cellIs" dxfId="674" priority="491" operator="greaterThan">
      <formula>$T1040*1.2</formula>
    </cfRule>
  </conditionalFormatting>
  <conditionalFormatting sqref="C1039:S1039">
    <cfRule type="cellIs" dxfId="673" priority="487" operator="greaterThan">
      <formula>0</formula>
    </cfRule>
  </conditionalFormatting>
  <conditionalFormatting sqref="C1038:S1038">
    <cfRule type="cellIs" dxfId="672" priority="489" operator="greaterThanOrEqual">
      <formula>5</formula>
    </cfRule>
  </conditionalFormatting>
  <conditionalFormatting sqref="C1045:S1045">
    <cfRule type="cellIs" dxfId="671" priority="480" operator="greaterThanOrEqual">
      <formula>5</formula>
    </cfRule>
  </conditionalFormatting>
  <conditionalFormatting sqref="C1044:S1044">
    <cfRule type="cellIs" dxfId="670" priority="482" operator="greaterThanOrEqual">
      <formula>5</formula>
    </cfRule>
  </conditionalFormatting>
  <conditionalFormatting sqref="C1048:S1048">
    <cfRule type="cellIs" priority="484" stopIfTrue="1" operator="equal">
      <formula>"-"</formula>
    </cfRule>
    <cfRule type="cellIs" dxfId="669" priority="485" operator="greaterThan">
      <formula>$T1048*1.2</formula>
    </cfRule>
  </conditionalFormatting>
  <conditionalFormatting sqref="C1047:S1047">
    <cfRule type="cellIs" dxfId="668" priority="481" operator="greaterThan">
      <formula>0</formula>
    </cfRule>
  </conditionalFormatting>
  <conditionalFormatting sqref="C1046:S1046">
    <cfRule type="cellIs" dxfId="667" priority="483" operator="greaterThanOrEqual">
      <formula>5</formula>
    </cfRule>
  </conditionalFormatting>
  <conditionalFormatting sqref="C1053:S1053">
    <cfRule type="cellIs" dxfId="666" priority="474" operator="greaterThanOrEqual">
      <formula>5</formula>
    </cfRule>
  </conditionalFormatting>
  <conditionalFormatting sqref="C1052:S1052">
    <cfRule type="cellIs" dxfId="665" priority="476" operator="greaterThanOrEqual">
      <formula>5</formula>
    </cfRule>
  </conditionalFormatting>
  <conditionalFormatting sqref="C1056:S1056">
    <cfRule type="cellIs" priority="478" stopIfTrue="1" operator="equal">
      <formula>"-"</formula>
    </cfRule>
    <cfRule type="cellIs" dxfId="664" priority="479" operator="greaterThan">
      <formula>$T1056*1.2</formula>
    </cfRule>
  </conditionalFormatting>
  <conditionalFormatting sqref="C1055:S1055">
    <cfRule type="cellIs" dxfId="663" priority="475" operator="greaterThan">
      <formula>0</formula>
    </cfRule>
  </conditionalFormatting>
  <conditionalFormatting sqref="C1054:S1054">
    <cfRule type="cellIs" dxfId="662" priority="477" operator="greaterThanOrEqual">
      <formula>5</formula>
    </cfRule>
  </conditionalFormatting>
  <conditionalFormatting sqref="C1061:S1061">
    <cfRule type="cellIs" dxfId="661" priority="468" operator="greaterThanOrEqual">
      <formula>5</formula>
    </cfRule>
  </conditionalFormatting>
  <conditionalFormatting sqref="C1060:S1060">
    <cfRule type="cellIs" dxfId="660" priority="470" operator="greaterThanOrEqual">
      <formula>5</formula>
    </cfRule>
  </conditionalFormatting>
  <conditionalFormatting sqref="C1064:S1064">
    <cfRule type="cellIs" priority="472" stopIfTrue="1" operator="equal">
      <formula>"-"</formula>
    </cfRule>
    <cfRule type="cellIs" dxfId="659" priority="473" operator="greaterThan">
      <formula>$T1064*1.2</formula>
    </cfRule>
  </conditionalFormatting>
  <conditionalFormatting sqref="C1062:S1062">
    <cfRule type="cellIs" dxfId="658" priority="471" operator="greaterThanOrEqual">
      <formula>5</formula>
    </cfRule>
  </conditionalFormatting>
  <conditionalFormatting sqref="C1063:S1063">
    <cfRule type="cellIs" dxfId="657" priority="467" operator="greaterThan">
      <formula>0</formula>
    </cfRule>
  </conditionalFormatting>
  <conditionalFormatting sqref="C1069:S1069">
    <cfRule type="cellIs" dxfId="656" priority="462" operator="greaterThanOrEqual">
      <formula>5</formula>
    </cfRule>
  </conditionalFormatting>
  <conditionalFormatting sqref="C1068:S1068">
    <cfRule type="cellIs" dxfId="655" priority="463" operator="greaterThanOrEqual">
      <formula>5</formula>
    </cfRule>
  </conditionalFormatting>
  <conditionalFormatting sqref="C1072:S1072">
    <cfRule type="cellIs" priority="465" stopIfTrue="1" operator="equal">
      <formula>"-"</formula>
    </cfRule>
    <cfRule type="cellIs" dxfId="654" priority="466" operator="greaterThan">
      <formula>$T1072*1.2</formula>
    </cfRule>
  </conditionalFormatting>
  <conditionalFormatting sqref="C1070:S1070">
    <cfRule type="cellIs" dxfId="653" priority="464" operator="greaterThanOrEqual">
      <formula>5</formula>
    </cfRule>
  </conditionalFormatting>
  <conditionalFormatting sqref="C1071:S1071">
    <cfRule type="cellIs" dxfId="652" priority="461" operator="greaterThan">
      <formula>0</formula>
    </cfRule>
  </conditionalFormatting>
  <conditionalFormatting sqref="C1077:S1077">
    <cfRule type="cellIs" dxfId="651" priority="456" operator="greaterThanOrEqual">
      <formula>5</formula>
    </cfRule>
  </conditionalFormatting>
  <conditionalFormatting sqref="C1076:S1076">
    <cfRule type="cellIs" dxfId="650" priority="457" operator="greaterThanOrEqual">
      <formula>5</formula>
    </cfRule>
  </conditionalFormatting>
  <conditionalFormatting sqref="C1080:S1080">
    <cfRule type="cellIs" priority="459" stopIfTrue="1" operator="equal">
      <formula>"-"</formula>
    </cfRule>
    <cfRule type="cellIs" dxfId="649" priority="460" operator="greaterThan">
      <formula>$T1080*1.2</formula>
    </cfRule>
  </conditionalFormatting>
  <conditionalFormatting sqref="C1078:S1078">
    <cfRule type="cellIs" dxfId="648" priority="458" operator="greaterThanOrEqual">
      <formula>5</formula>
    </cfRule>
  </conditionalFormatting>
  <conditionalFormatting sqref="C1079:S1079">
    <cfRule type="cellIs" dxfId="647" priority="455" operator="greaterThan">
      <formula>0</formula>
    </cfRule>
  </conditionalFormatting>
  <conditionalFormatting sqref="C1085:S1085">
    <cfRule type="cellIs" dxfId="646" priority="450" operator="greaterThanOrEqual">
      <formula>5</formula>
    </cfRule>
  </conditionalFormatting>
  <conditionalFormatting sqref="C1084:S1084">
    <cfRule type="cellIs" dxfId="645" priority="451" operator="greaterThanOrEqual">
      <formula>5</formula>
    </cfRule>
  </conditionalFormatting>
  <conditionalFormatting sqref="C1088:S1088">
    <cfRule type="cellIs" priority="453" stopIfTrue="1" operator="equal">
      <formula>"-"</formula>
    </cfRule>
    <cfRule type="cellIs" dxfId="644" priority="454" operator="greaterThan">
      <formula>$T1088*1.2</formula>
    </cfRule>
  </conditionalFormatting>
  <conditionalFormatting sqref="C1086:S1086">
    <cfRule type="cellIs" dxfId="643" priority="452" operator="greaterThanOrEqual">
      <formula>5</formula>
    </cfRule>
  </conditionalFormatting>
  <conditionalFormatting sqref="C1087:S1087">
    <cfRule type="cellIs" dxfId="642" priority="449" operator="greaterThan">
      <formula>0</formula>
    </cfRule>
  </conditionalFormatting>
  <conditionalFormatting sqref="C1093:S1093">
    <cfRule type="cellIs" dxfId="641" priority="444" operator="greaterThanOrEqual">
      <formula>5</formula>
    </cfRule>
  </conditionalFormatting>
  <conditionalFormatting sqref="C1092:S1092">
    <cfRule type="cellIs" dxfId="640" priority="445" operator="greaterThanOrEqual">
      <formula>5</formula>
    </cfRule>
  </conditionalFormatting>
  <conditionalFormatting sqref="C1096:S1096">
    <cfRule type="cellIs" priority="447" stopIfTrue="1" operator="equal">
      <formula>"-"</formula>
    </cfRule>
    <cfRule type="cellIs" dxfId="639" priority="448" operator="greaterThan">
      <formula>$T1096*1.2</formula>
    </cfRule>
  </conditionalFormatting>
  <conditionalFormatting sqref="C1094:S1094">
    <cfRule type="cellIs" dxfId="638" priority="446" operator="greaterThanOrEqual">
      <formula>5</formula>
    </cfRule>
  </conditionalFormatting>
  <conditionalFormatting sqref="C1095:S1095">
    <cfRule type="cellIs" dxfId="637" priority="443" operator="greaterThan">
      <formula>0</formula>
    </cfRule>
  </conditionalFormatting>
  <conditionalFormatting sqref="C1101:S1101">
    <cfRule type="cellIs" dxfId="636" priority="438" operator="greaterThanOrEqual">
      <formula>5</formula>
    </cfRule>
  </conditionalFormatting>
  <conditionalFormatting sqref="C1100:S1100">
    <cfRule type="cellIs" dxfId="635" priority="439" operator="greaterThanOrEqual">
      <formula>5</formula>
    </cfRule>
  </conditionalFormatting>
  <conditionalFormatting sqref="C1104:S1104">
    <cfRule type="cellIs" priority="441" stopIfTrue="1" operator="equal">
      <formula>"-"</formula>
    </cfRule>
    <cfRule type="cellIs" dxfId="634" priority="442" operator="greaterThan">
      <formula>$T1104*1.2</formula>
    </cfRule>
  </conditionalFormatting>
  <conditionalFormatting sqref="C1102:S1102">
    <cfRule type="cellIs" dxfId="633" priority="440" operator="greaterThanOrEqual">
      <formula>5</formula>
    </cfRule>
  </conditionalFormatting>
  <conditionalFormatting sqref="C1103:S1103">
    <cfRule type="cellIs" dxfId="632" priority="437" operator="greaterThan">
      <formula>0</formula>
    </cfRule>
  </conditionalFormatting>
  <conditionalFormatting sqref="C1109:S1109">
    <cfRule type="cellIs" dxfId="631" priority="432" operator="greaterThanOrEqual">
      <formula>5</formula>
    </cfRule>
  </conditionalFormatting>
  <conditionalFormatting sqref="C1108:S1108">
    <cfRule type="cellIs" dxfId="630" priority="433" operator="greaterThanOrEqual">
      <formula>5</formula>
    </cfRule>
  </conditionalFormatting>
  <conditionalFormatting sqref="C1112:S1112">
    <cfRule type="cellIs" priority="435" stopIfTrue="1" operator="equal">
      <formula>"-"</formula>
    </cfRule>
    <cfRule type="cellIs" dxfId="629" priority="436" operator="greaterThan">
      <formula>$T1112*1.2</formula>
    </cfRule>
  </conditionalFormatting>
  <conditionalFormatting sqref="C1110:S1110">
    <cfRule type="cellIs" dxfId="628" priority="434" operator="greaterThanOrEqual">
      <formula>5</formula>
    </cfRule>
  </conditionalFormatting>
  <conditionalFormatting sqref="C1111:S1111">
    <cfRule type="cellIs" dxfId="627" priority="431" operator="greaterThan">
      <formula>0</formula>
    </cfRule>
  </conditionalFormatting>
  <conditionalFormatting sqref="C1120:S1120">
    <cfRule type="cellIs" priority="429" stopIfTrue="1" operator="equal">
      <formula>"-"</formula>
    </cfRule>
    <cfRule type="cellIs" dxfId="626" priority="430" operator="greaterThan">
      <formula>$T1120*1.2</formula>
    </cfRule>
  </conditionalFormatting>
  <conditionalFormatting sqref="C1119:S1119">
    <cfRule type="cellIs" dxfId="625" priority="425" operator="greaterThan">
      <formula>0</formula>
    </cfRule>
  </conditionalFormatting>
  <conditionalFormatting sqref="C1116:S1116">
    <cfRule type="cellIs" dxfId="624" priority="424" operator="greaterThan">
      <formula>0</formula>
    </cfRule>
  </conditionalFormatting>
  <conditionalFormatting sqref="C1117:S1117">
    <cfRule type="cellIs" dxfId="623" priority="423" operator="greaterThan">
      <formula>0</formula>
    </cfRule>
  </conditionalFormatting>
  <conditionalFormatting sqref="C1118:S1118">
    <cfRule type="cellIs" dxfId="622" priority="422" operator="greaterThan">
      <formula>0</formula>
    </cfRule>
  </conditionalFormatting>
  <conditionalFormatting sqref="C1121:S1121">
    <cfRule type="cellIs" dxfId="621" priority="421" operator="greaterThan">
      <formula>0</formula>
    </cfRule>
  </conditionalFormatting>
  <conditionalFormatting sqref="C1128:S1128">
    <cfRule type="cellIs" priority="419" stopIfTrue="1" operator="equal">
      <formula>"-"</formula>
    </cfRule>
    <cfRule type="cellIs" dxfId="620" priority="420" operator="greaterThan">
      <formula>$T1128*1.2</formula>
    </cfRule>
  </conditionalFormatting>
  <conditionalFormatting sqref="C1127:S1127">
    <cfRule type="cellIs" dxfId="619" priority="418" operator="greaterThan">
      <formula>0</formula>
    </cfRule>
  </conditionalFormatting>
  <conditionalFormatting sqref="C1124:S1124">
    <cfRule type="cellIs" dxfId="618" priority="417" operator="greaterThan">
      <formula>0</formula>
    </cfRule>
  </conditionalFormatting>
  <conditionalFormatting sqref="C1125:S1125">
    <cfRule type="cellIs" dxfId="617" priority="416" operator="greaterThan">
      <formula>0</formula>
    </cfRule>
  </conditionalFormatting>
  <conditionalFormatting sqref="C1126:S1126">
    <cfRule type="cellIs" dxfId="616" priority="415" operator="greaterThan">
      <formula>0</formula>
    </cfRule>
  </conditionalFormatting>
  <conditionalFormatting sqref="C1129:S1129">
    <cfRule type="cellIs" dxfId="615" priority="414" operator="greaterThan">
      <formula>0</formula>
    </cfRule>
  </conditionalFormatting>
  <conditionalFormatting sqref="V3:V1048576">
    <cfRule type="containsText" dxfId="614" priority="412" operator="containsText" text="WRONG">
      <formula>NOT(ISERROR(SEARCH("WRONG",V3)))</formula>
    </cfRule>
    <cfRule type="containsText" dxfId="613" priority="413" operator="containsText" text="OK">
      <formula>NOT(ISERROR(SEARCH("OK",V3)))</formula>
    </cfRule>
  </conditionalFormatting>
  <conditionalFormatting sqref="C1136:S1136">
    <cfRule type="cellIs" priority="410" stopIfTrue="1" operator="equal">
      <formula>"-"</formula>
    </cfRule>
    <cfRule type="cellIs" dxfId="612" priority="411" operator="greaterThan">
      <formula>$T1136*1.2</formula>
    </cfRule>
  </conditionalFormatting>
  <conditionalFormatting sqref="C1135:S1135">
    <cfRule type="cellIs" dxfId="611" priority="409" operator="greaterThan">
      <formula>0</formula>
    </cfRule>
  </conditionalFormatting>
  <conditionalFormatting sqref="C1132:S1132">
    <cfRule type="cellIs" dxfId="610" priority="408" operator="greaterThan">
      <formula>0</formula>
    </cfRule>
  </conditionalFormatting>
  <conditionalFormatting sqref="C1133:S1133">
    <cfRule type="cellIs" dxfId="609" priority="407" operator="greaterThan">
      <formula>0</formula>
    </cfRule>
  </conditionalFormatting>
  <conditionalFormatting sqref="C1134:S1134">
    <cfRule type="cellIs" dxfId="608" priority="406" operator="greaterThan">
      <formula>0</formula>
    </cfRule>
  </conditionalFormatting>
  <conditionalFormatting sqref="C1137:S1137">
    <cfRule type="cellIs" dxfId="607" priority="405" operator="greaterThan">
      <formula>0</formula>
    </cfRule>
  </conditionalFormatting>
  <conditionalFormatting sqref="C1141:S1141">
    <cfRule type="cellIs" dxfId="606" priority="393" operator="greaterThan">
      <formula>0</formula>
    </cfRule>
  </conditionalFormatting>
  <conditionalFormatting sqref="C1140:S1140">
    <cfRule type="cellIs" dxfId="605" priority="394" operator="greaterThan">
      <formula>0</formula>
    </cfRule>
  </conditionalFormatting>
  <conditionalFormatting sqref="C1144:S1144">
    <cfRule type="cellIs" priority="396" stopIfTrue="1" operator="equal">
      <formula>"-"</formula>
    </cfRule>
    <cfRule type="cellIs" dxfId="604" priority="397" operator="greaterThan">
      <formula>$T1144*1.2</formula>
    </cfRule>
  </conditionalFormatting>
  <conditionalFormatting sqref="C1142:S1142">
    <cfRule type="cellIs" dxfId="603" priority="395" operator="greaterThan">
      <formula>0</formula>
    </cfRule>
  </conditionalFormatting>
  <conditionalFormatting sqref="C1143:S1143">
    <cfRule type="cellIs" dxfId="602" priority="392" operator="greaterThan">
      <formula>0</formula>
    </cfRule>
  </conditionalFormatting>
  <conditionalFormatting sqref="C1149:S1149">
    <cfRule type="cellIs" dxfId="601" priority="387" operator="greaterThan">
      <formula>0</formula>
    </cfRule>
  </conditionalFormatting>
  <conditionalFormatting sqref="C1148:S1148">
    <cfRule type="cellIs" dxfId="600" priority="388" operator="greaterThan">
      <formula>0</formula>
    </cfRule>
  </conditionalFormatting>
  <conditionalFormatting sqref="C1152:S1152">
    <cfRule type="cellIs" priority="390" stopIfTrue="1" operator="equal">
      <formula>"-"</formula>
    </cfRule>
    <cfRule type="cellIs" dxfId="599" priority="391" operator="greaterThan">
      <formula>$T1152*1.2</formula>
    </cfRule>
  </conditionalFormatting>
  <conditionalFormatting sqref="C1150:S1150">
    <cfRule type="cellIs" dxfId="598" priority="389" operator="greaterThan">
      <formula>0</formula>
    </cfRule>
  </conditionalFormatting>
  <conditionalFormatting sqref="C1151:S1151">
    <cfRule type="cellIs" dxfId="597" priority="386" operator="greaterThan">
      <formula>0</formula>
    </cfRule>
  </conditionalFormatting>
  <conditionalFormatting sqref="C1157:S1157">
    <cfRule type="cellIs" dxfId="596" priority="381" operator="greaterThan">
      <formula>0</formula>
    </cfRule>
  </conditionalFormatting>
  <conditionalFormatting sqref="C1156:S1156">
    <cfRule type="cellIs" dxfId="595" priority="382" operator="greaterThan">
      <formula>0</formula>
    </cfRule>
  </conditionalFormatting>
  <conditionalFormatting sqref="C1160:S1160">
    <cfRule type="cellIs" priority="384" stopIfTrue="1" operator="equal">
      <formula>"-"</formula>
    </cfRule>
    <cfRule type="cellIs" dxfId="594" priority="385" operator="greaterThan">
      <formula>$T1160*1.2</formula>
    </cfRule>
  </conditionalFormatting>
  <conditionalFormatting sqref="C1158:S1158">
    <cfRule type="cellIs" dxfId="593" priority="383" operator="greaterThan">
      <formula>0</formula>
    </cfRule>
  </conditionalFormatting>
  <conditionalFormatting sqref="C1159:S1159">
    <cfRule type="cellIs" dxfId="592" priority="380" operator="greaterThan">
      <formula>0</formula>
    </cfRule>
  </conditionalFormatting>
  <conditionalFormatting sqref="C1165:S1165">
    <cfRule type="cellIs" dxfId="591" priority="375" operator="greaterThan">
      <formula>0</formula>
    </cfRule>
  </conditionalFormatting>
  <conditionalFormatting sqref="C1164:S1164">
    <cfRule type="cellIs" dxfId="590" priority="376" operator="greaterThan">
      <formula>0</formula>
    </cfRule>
  </conditionalFormatting>
  <conditionalFormatting sqref="C1168:S1168">
    <cfRule type="cellIs" priority="378" stopIfTrue="1" operator="equal">
      <formula>"-"</formula>
    </cfRule>
    <cfRule type="cellIs" dxfId="589" priority="379" operator="greaterThan">
      <formula>$T1168*1.2</formula>
    </cfRule>
  </conditionalFormatting>
  <conditionalFormatting sqref="C1166:S1166">
    <cfRule type="cellIs" dxfId="588" priority="377" operator="greaterThan">
      <formula>0</formula>
    </cfRule>
  </conditionalFormatting>
  <conditionalFormatting sqref="C1167:S1167">
    <cfRule type="cellIs" dxfId="587" priority="374" operator="greaterThan">
      <formula>0</formula>
    </cfRule>
  </conditionalFormatting>
  <conditionalFormatting sqref="C1176:S1176">
    <cfRule type="cellIs" priority="372" stopIfTrue="1" operator="equal">
      <formula>"-"</formula>
    </cfRule>
    <cfRule type="cellIs" dxfId="586" priority="373" operator="greaterThan">
      <formula>$T1176*1.2</formula>
    </cfRule>
  </conditionalFormatting>
  <conditionalFormatting sqref="C1184:S1184">
    <cfRule type="cellIs" priority="370" stopIfTrue="1" operator="equal">
      <formula>"-"</formula>
    </cfRule>
    <cfRule type="cellIs" dxfId="585" priority="371" operator="greaterThan">
      <formula>$T1184*1.2</formula>
    </cfRule>
  </conditionalFormatting>
  <conditionalFormatting sqref="C1192:S1192">
    <cfRule type="cellIs" priority="368" stopIfTrue="1" operator="equal">
      <formula>"-"</formula>
    </cfRule>
    <cfRule type="cellIs" dxfId="584" priority="369" operator="greaterThan">
      <formula>$T1192*1.2</formula>
    </cfRule>
  </conditionalFormatting>
  <conditionalFormatting sqref="C1200:S1200">
    <cfRule type="cellIs" priority="366" stopIfTrue="1" operator="equal">
      <formula>"-"</formula>
    </cfRule>
    <cfRule type="cellIs" dxfId="583" priority="367" operator="greaterThan">
      <formula>$T1200*1.2</formula>
    </cfRule>
  </conditionalFormatting>
  <conditionalFormatting sqref="C1208:S1208">
    <cfRule type="cellIs" priority="364" stopIfTrue="1" operator="equal">
      <formula>"-"</formula>
    </cfRule>
    <cfRule type="cellIs" dxfId="582" priority="365" operator="greaterThan">
      <formula>$T1208*1.2</formula>
    </cfRule>
  </conditionalFormatting>
  <conditionalFormatting sqref="C1204:S1207">
    <cfRule type="cellIs" dxfId="581" priority="363" operator="greaterThan">
      <formula>0</formula>
    </cfRule>
  </conditionalFormatting>
  <conditionalFormatting sqref="C1211:S1211">
    <cfRule type="cellIs" dxfId="580" priority="362" operator="lessThan">
      <formula>$T$1211*0.8</formula>
    </cfRule>
  </conditionalFormatting>
  <conditionalFormatting sqref="C1216:S1216">
    <cfRule type="cellIs" priority="360" stopIfTrue="1" operator="equal">
      <formula>"-"</formula>
    </cfRule>
    <cfRule type="cellIs" dxfId="579" priority="361" operator="greaterThan">
      <formula>$T1216*1.2</formula>
    </cfRule>
  </conditionalFormatting>
  <conditionalFormatting sqref="C1212:S1215">
    <cfRule type="cellIs" dxfId="578" priority="359" operator="greaterThan">
      <formula>0</formula>
    </cfRule>
  </conditionalFormatting>
  <conditionalFormatting sqref="C1219:S1219 C1227:S1227 C1235:S1235 C1243:S1243 C1251:S1251 C1259:S1259 C1267:S1267 C1275:S1275 C1283:S1283">
    <cfRule type="cellIs" dxfId="577" priority="358" operator="lessThan">
      <formula>$T1219*0.8</formula>
    </cfRule>
  </conditionalFormatting>
  <conditionalFormatting sqref="C1224:S1224">
    <cfRule type="cellIs" priority="356" stopIfTrue="1" operator="equal">
      <formula>"-"</formula>
    </cfRule>
    <cfRule type="cellIs" dxfId="576" priority="357" operator="greaterThan">
      <formula>$T1224*1.2</formula>
    </cfRule>
  </conditionalFormatting>
  <conditionalFormatting sqref="C1220:S1223">
    <cfRule type="cellIs" dxfId="575" priority="355" operator="greaterThan">
      <formula>0</formula>
    </cfRule>
  </conditionalFormatting>
  <conditionalFormatting sqref="C1232:S1232">
    <cfRule type="cellIs" priority="353" stopIfTrue="1" operator="equal">
      <formula>"-"</formula>
    </cfRule>
    <cfRule type="cellIs" dxfId="574" priority="354" operator="greaterThan">
      <formula>$T1232*1.2</formula>
    </cfRule>
  </conditionalFormatting>
  <conditionalFormatting sqref="C1228:S1231">
    <cfRule type="cellIs" dxfId="573" priority="352" operator="greaterThan">
      <formula>0</formula>
    </cfRule>
  </conditionalFormatting>
  <conditionalFormatting sqref="C1240:S1240">
    <cfRule type="cellIs" priority="350" stopIfTrue="1" operator="equal">
      <formula>"-"</formula>
    </cfRule>
    <cfRule type="cellIs" dxfId="572" priority="351" operator="greaterThan">
      <formula>$T1240*1.2</formula>
    </cfRule>
  </conditionalFormatting>
  <conditionalFormatting sqref="C1236:S1239">
    <cfRule type="cellIs" dxfId="571" priority="349" operator="greaterThan">
      <formula>0</formula>
    </cfRule>
  </conditionalFormatting>
  <conditionalFormatting sqref="C11:R11 T11">
    <cfRule type="cellIs" dxfId="570" priority="348" operator="greaterThan">
      <formula>0</formula>
    </cfRule>
  </conditionalFormatting>
  <conditionalFormatting sqref="C1248:S1248">
    <cfRule type="cellIs" priority="346" stopIfTrue="1" operator="equal">
      <formula>"-"</formula>
    </cfRule>
    <cfRule type="cellIs" dxfId="569" priority="347" operator="greaterThan">
      <formula>$T1248*1.2</formula>
    </cfRule>
  </conditionalFormatting>
  <conditionalFormatting sqref="C1244:S1247">
    <cfRule type="cellIs" dxfId="568" priority="345" operator="greaterThan">
      <formula>0</formula>
    </cfRule>
  </conditionalFormatting>
  <conditionalFormatting sqref="C1256:S1256">
    <cfRule type="cellIs" priority="343" stopIfTrue="1" operator="equal">
      <formula>"-"</formula>
    </cfRule>
    <cfRule type="cellIs" dxfId="567" priority="344" operator="greaterThan">
      <formula>$T1256*1.2</formula>
    </cfRule>
  </conditionalFormatting>
  <conditionalFormatting sqref="C1252:S1255">
    <cfRule type="cellIs" dxfId="566" priority="342" operator="greaterThan">
      <formula>0</formula>
    </cfRule>
  </conditionalFormatting>
  <conditionalFormatting sqref="C1264:S1264">
    <cfRule type="cellIs" priority="340" stopIfTrue="1" operator="equal">
      <formula>"-"</formula>
    </cfRule>
    <cfRule type="cellIs" dxfId="565" priority="341" operator="greaterThan">
      <formula>$T1264*1.2</formula>
    </cfRule>
  </conditionalFormatting>
  <conditionalFormatting sqref="C1260:S1263">
    <cfRule type="cellIs" dxfId="564" priority="339" operator="greaterThan">
      <formula>0</formula>
    </cfRule>
  </conditionalFormatting>
  <conditionalFormatting sqref="C1272:S1272">
    <cfRule type="cellIs" priority="337" stopIfTrue="1" operator="equal">
      <formula>"-"</formula>
    </cfRule>
    <cfRule type="cellIs" dxfId="563" priority="338" operator="greaterThan">
      <formula>$T1272*1.2</formula>
    </cfRule>
  </conditionalFormatting>
  <conditionalFormatting sqref="C1268:S1271">
    <cfRule type="cellIs" dxfId="562" priority="336" operator="greaterThan">
      <formula>0</formula>
    </cfRule>
  </conditionalFormatting>
  <conditionalFormatting sqref="C1280:S1280">
    <cfRule type="cellIs" priority="334" stopIfTrue="1" operator="equal">
      <formula>"-"</formula>
    </cfRule>
    <cfRule type="cellIs" dxfId="561" priority="335" operator="greaterThan">
      <formula>$T1280*1.2</formula>
    </cfRule>
  </conditionalFormatting>
  <conditionalFormatting sqref="C1276:S1279">
    <cfRule type="cellIs" dxfId="560" priority="333" operator="greaterThan">
      <formula>0</formula>
    </cfRule>
  </conditionalFormatting>
  <conditionalFormatting sqref="C1291:S1291">
    <cfRule type="cellIs" dxfId="559" priority="331" operator="lessThan">
      <formula>$T1291*0.8</formula>
    </cfRule>
  </conditionalFormatting>
  <conditionalFormatting sqref="C1288:S1288">
    <cfRule type="cellIs" priority="329" stopIfTrue="1" operator="equal">
      <formula>"-"</formula>
    </cfRule>
    <cfRule type="cellIs" dxfId="558" priority="330" operator="greaterThan">
      <formula>$T1288*1.2</formula>
    </cfRule>
  </conditionalFormatting>
  <conditionalFormatting sqref="C1284:S1287">
    <cfRule type="cellIs" dxfId="557" priority="328" operator="greaterThan">
      <formula>0</formula>
    </cfRule>
  </conditionalFormatting>
  <conditionalFormatting sqref="C1296:S1296">
    <cfRule type="cellIs" priority="326" stopIfTrue="1" operator="equal">
      <formula>"-"</formula>
    </cfRule>
    <cfRule type="cellIs" dxfId="556" priority="327" operator="greaterThan">
      <formula>$T1296*1.2</formula>
    </cfRule>
  </conditionalFormatting>
  <conditionalFormatting sqref="C1292:S1295">
    <cfRule type="cellIs" dxfId="555" priority="325" operator="greaterThan">
      <formula>0</formula>
    </cfRule>
  </conditionalFormatting>
  <conditionalFormatting sqref="C1304:S1304">
    <cfRule type="cellIs" priority="323" stopIfTrue="1" operator="equal">
      <formula>"-"</formula>
    </cfRule>
    <cfRule type="cellIs" dxfId="554" priority="324" operator="greaterThan">
      <formula>$T1304*1.2</formula>
    </cfRule>
  </conditionalFormatting>
  <conditionalFormatting sqref="C1300:S1303">
    <cfRule type="cellIs" dxfId="553" priority="322" operator="greaterThan">
      <formula>0</formula>
    </cfRule>
  </conditionalFormatting>
  <conditionalFormatting sqref="C1312:S1312">
    <cfRule type="cellIs" priority="320" stopIfTrue="1" operator="equal">
      <formula>"-"</formula>
    </cfRule>
    <cfRule type="cellIs" dxfId="552" priority="321" operator="greaterThan">
      <formula>$T1312*1.2</formula>
    </cfRule>
  </conditionalFormatting>
  <conditionalFormatting sqref="C1308:S1311">
    <cfRule type="cellIs" dxfId="551" priority="319" operator="greaterThan">
      <formula>0</formula>
    </cfRule>
  </conditionalFormatting>
  <conditionalFormatting sqref="C1320:S1320">
    <cfRule type="cellIs" priority="317" stopIfTrue="1" operator="equal">
      <formula>"-"</formula>
    </cfRule>
    <cfRule type="cellIs" dxfId="550" priority="318" operator="greaterThan">
      <formula>$T1320*1.2</formula>
    </cfRule>
  </conditionalFormatting>
  <conditionalFormatting sqref="C1316:S1319">
    <cfRule type="cellIs" dxfId="549" priority="316" operator="greaterThan">
      <formula>0</formula>
    </cfRule>
  </conditionalFormatting>
  <conditionalFormatting sqref="C1328:S1328">
    <cfRule type="cellIs" priority="314" stopIfTrue="1" operator="equal">
      <formula>"-"</formula>
    </cfRule>
    <cfRule type="cellIs" dxfId="548" priority="315" operator="greaterThan">
      <formula>$T1328*1.2</formula>
    </cfRule>
  </conditionalFormatting>
  <conditionalFormatting sqref="C1324:S1327">
    <cfRule type="cellIs" dxfId="547" priority="313" operator="greaterThan">
      <formula>0</formula>
    </cfRule>
  </conditionalFormatting>
  <conditionalFormatting sqref="C1336:S1336">
    <cfRule type="cellIs" priority="311" stopIfTrue="1" operator="equal">
      <formula>"-"</formula>
    </cfRule>
    <cfRule type="cellIs" dxfId="546" priority="312" operator="greaterThan">
      <formula>$T1336*1.2</formula>
    </cfRule>
  </conditionalFormatting>
  <conditionalFormatting sqref="C1332:S1335">
    <cfRule type="cellIs" dxfId="545" priority="310" operator="greaterThan">
      <formula>0</formula>
    </cfRule>
  </conditionalFormatting>
  <conditionalFormatting sqref="C1344:S1344">
    <cfRule type="cellIs" priority="308" stopIfTrue="1" operator="equal">
      <formula>"-"</formula>
    </cfRule>
    <cfRule type="cellIs" dxfId="544" priority="309" operator="greaterThan">
      <formula>$T1344*1.2</formula>
    </cfRule>
  </conditionalFormatting>
  <conditionalFormatting sqref="C1340:S1343">
    <cfRule type="cellIs" dxfId="543" priority="307" operator="greaterThan">
      <formula>0</formula>
    </cfRule>
  </conditionalFormatting>
  <conditionalFormatting sqref="C1352:S1352">
    <cfRule type="cellIs" priority="305" stopIfTrue="1" operator="equal">
      <formula>"-"</formula>
    </cfRule>
    <cfRule type="cellIs" dxfId="542" priority="306" operator="greaterThan">
      <formula>$T1352*1.2</formula>
    </cfRule>
  </conditionalFormatting>
  <conditionalFormatting sqref="C1348:S1351">
    <cfRule type="cellIs" dxfId="541" priority="304" operator="greaterThan">
      <formula>0</formula>
    </cfRule>
  </conditionalFormatting>
  <conditionalFormatting sqref="C1360:S1360">
    <cfRule type="cellIs" priority="302" stopIfTrue="1" operator="equal">
      <formula>"-"</formula>
    </cfRule>
    <cfRule type="cellIs" dxfId="540" priority="303" operator="greaterThan">
      <formula>$T1360*1.2</formula>
    </cfRule>
  </conditionalFormatting>
  <conditionalFormatting sqref="C1356:S1359">
    <cfRule type="cellIs" dxfId="539" priority="301" operator="greaterThan">
      <formula>0</formula>
    </cfRule>
  </conditionalFormatting>
  <conditionalFormatting sqref="C1368:S1368">
    <cfRule type="cellIs" priority="299" stopIfTrue="1" operator="equal">
      <formula>"-"</formula>
    </cfRule>
    <cfRule type="cellIs" dxfId="538" priority="300" operator="greaterThan">
      <formula>$T1368*1.2</formula>
    </cfRule>
  </conditionalFormatting>
  <conditionalFormatting sqref="C1364:S1367">
    <cfRule type="cellIs" dxfId="537" priority="298" operator="greaterThan">
      <formula>0</formula>
    </cfRule>
  </conditionalFormatting>
  <conditionalFormatting sqref="C1376:S1376">
    <cfRule type="cellIs" priority="296" stopIfTrue="1" operator="equal">
      <formula>"-"</formula>
    </cfRule>
    <cfRule type="cellIs" dxfId="536" priority="297" operator="greaterThan">
      <formula>$T1376*1.2</formula>
    </cfRule>
  </conditionalFormatting>
  <conditionalFormatting sqref="C1372:S1375">
    <cfRule type="cellIs" dxfId="535" priority="295" operator="greaterThan">
      <formula>0</formula>
    </cfRule>
  </conditionalFormatting>
  <conditionalFormatting sqref="C1384:S1384">
    <cfRule type="cellIs" priority="293" stopIfTrue="1" operator="equal">
      <formula>"-"</formula>
    </cfRule>
    <cfRule type="cellIs" dxfId="534" priority="294" operator="greaterThan">
      <formula>$T1384*1.2</formula>
    </cfRule>
  </conditionalFormatting>
  <conditionalFormatting sqref="C1380:S1383">
    <cfRule type="cellIs" dxfId="533" priority="292" operator="greaterThan">
      <formula>0</formula>
    </cfRule>
  </conditionalFormatting>
  <conditionalFormatting sqref="C1392:S1392">
    <cfRule type="cellIs" priority="290" stopIfTrue="1" operator="equal">
      <formula>"-"</formula>
    </cfRule>
    <cfRule type="cellIs" dxfId="532" priority="291" operator="greaterThan">
      <formula>$T1392*1.2</formula>
    </cfRule>
  </conditionalFormatting>
  <conditionalFormatting sqref="C1388:S1391">
    <cfRule type="cellIs" dxfId="531" priority="289" operator="greaterThan">
      <formula>0</formula>
    </cfRule>
  </conditionalFormatting>
  <conditionalFormatting sqref="C1400:S1400">
    <cfRule type="cellIs" priority="287" stopIfTrue="1" operator="equal">
      <formula>"-"</formula>
    </cfRule>
    <cfRule type="cellIs" dxfId="530" priority="288" operator="greaterThan">
      <formula>$T1400*1.2</formula>
    </cfRule>
  </conditionalFormatting>
  <conditionalFormatting sqref="C1396:S1399">
    <cfRule type="cellIs" dxfId="529" priority="286" operator="greaterThan">
      <formula>0</formula>
    </cfRule>
  </conditionalFormatting>
  <conditionalFormatting sqref="C1408:S1408">
    <cfRule type="cellIs" priority="284" stopIfTrue="1" operator="equal">
      <formula>"-"</formula>
    </cfRule>
    <cfRule type="cellIs" dxfId="528" priority="285" operator="greaterThan">
      <formula>$T1408*1.2</formula>
    </cfRule>
  </conditionalFormatting>
  <conditionalFormatting sqref="C1404:S1407">
    <cfRule type="cellIs" dxfId="527" priority="283" operator="greaterThan">
      <formula>0</formula>
    </cfRule>
  </conditionalFormatting>
  <conditionalFormatting sqref="C1416:S1416">
    <cfRule type="cellIs" priority="281" stopIfTrue="1" operator="equal">
      <formula>"-"</formula>
    </cfRule>
    <cfRule type="cellIs" dxfId="526" priority="282" operator="greaterThan">
      <formula>$T1416*1.2</formula>
    </cfRule>
  </conditionalFormatting>
  <conditionalFormatting sqref="C1412:S1415">
    <cfRule type="cellIs" dxfId="525" priority="280" operator="greaterThan">
      <formula>0</formula>
    </cfRule>
  </conditionalFormatting>
  <conditionalFormatting sqref="C4:S6">
    <cfRule type="cellIs" dxfId="524" priority="279" stopIfTrue="1" operator="equal">
      <formula>0</formula>
    </cfRule>
  </conditionalFormatting>
  <conditionalFormatting sqref="C1424:S1424">
    <cfRule type="cellIs" priority="277" stopIfTrue="1" operator="equal">
      <formula>"-"</formula>
    </cfRule>
    <cfRule type="cellIs" dxfId="523" priority="278" operator="greaterThan">
      <formula>$T1424*1.2</formula>
    </cfRule>
  </conditionalFormatting>
  <conditionalFormatting sqref="C1420:S1423">
    <cfRule type="cellIs" dxfId="522" priority="276" operator="greaterThan">
      <formula>0</formula>
    </cfRule>
  </conditionalFormatting>
  <conditionalFormatting sqref="C1432:S1432">
    <cfRule type="cellIs" priority="274" stopIfTrue="1" operator="equal">
      <formula>"-"</formula>
    </cfRule>
    <cfRule type="cellIs" dxfId="521" priority="275" operator="greaterThan">
      <formula>$T1432*1.2</formula>
    </cfRule>
  </conditionalFormatting>
  <conditionalFormatting sqref="C1428:S1431">
    <cfRule type="cellIs" dxfId="520" priority="273" operator="greaterThan">
      <formula>0</formula>
    </cfRule>
  </conditionalFormatting>
  <conditionalFormatting sqref="C1440:S1440">
    <cfRule type="cellIs" priority="271" stopIfTrue="1" operator="equal">
      <formula>"-"</formula>
    </cfRule>
    <cfRule type="cellIs" dxfId="519" priority="272" operator="greaterThan">
      <formula>$T1440*1.2</formula>
    </cfRule>
  </conditionalFormatting>
  <conditionalFormatting sqref="C1436:S1439">
    <cfRule type="cellIs" dxfId="518" priority="270" operator="greaterThan">
      <formula>0</formula>
    </cfRule>
  </conditionalFormatting>
  <conditionalFormatting sqref="C1448:S1448">
    <cfRule type="cellIs" priority="268" stopIfTrue="1" operator="equal">
      <formula>"-"</formula>
    </cfRule>
    <cfRule type="cellIs" dxfId="517" priority="269" operator="greaterThan">
      <formula>$T1448*1.2</formula>
    </cfRule>
  </conditionalFormatting>
  <conditionalFormatting sqref="C1444:S1447">
    <cfRule type="cellIs" dxfId="516" priority="267" operator="greaterThan">
      <formula>0</formula>
    </cfRule>
  </conditionalFormatting>
  <conditionalFormatting sqref="C1456:S1456">
    <cfRule type="cellIs" priority="265" stopIfTrue="1" operator="equal">
      <formula>"-"</formula>
    </cfRule>
    <cfRule type="cellIs" dxfId="515" priority="266" operator="greaterThan">
      <formula>$T1456*1.2</formula>
    </cfRule>
  </conditionalFormatting>
  <conditionalFormatting sqref="C1452:S1455">
    <cfRule type="cellIs" dxfId="514" priority="264" operator="greaterThan">
      <formula>0</formula>
    </cfRule>
  </conditionalFormatting>
  <conditionalFormatting sqref="C1464:S1464">
    <cfRule type="cellIs" priority="262" stopIfTrue="1" operator="equal">
      <formula>"-"</formula>
    </cfRule>
    <cfRule type="cellIs" dxfId="513" priority="263" operator="greaterThan">
      <formula>$T1464*1.2</formula>
    </cfRule>
  </conditionalFormatting>
  <conditionalFormatting sqref="C1460:S1463">
    <cfRule type="cellIs" dxfId="512" priority="261" operator="greaterThan">
      <formula>0</formula>
    </cfRule>
  </conditionalFormatting>
  <conditionalFormatting sqref="C1472:S1472">
    <cfRule type="cellIs" priority="259" stopIfTrue="1" operator="equal">
      <formula>"-"</formula>
    </cfRule>
    <cfRule type="cellIs" dxfId="511" priority="260" operator="greaterThan">
      <formula>$T1472*1.2</formula>
    </cfRule>
  </conditionalFormatting>
  <conditionalFormatting sqref="C1468:S1471">
    <cfRule type="cellIs" dxfId="510" priority="258" operator="greaterThan">
      <formula>0</formula>
    </cfRule>
  </conditionalFormatting>
  <conditionalFormatting sqref="C1480:S1480">
    <cfRule type="cellIs" priority="256" stopIfTrue="1" operator="equal">
      <formula>"-"</formula>
    </cfRule>
    <cfRule type="cellIs" dxfId="509" priority="257" operator="greaterThan">
      <formula>$T1480*1.2</formula>
    </cfRule>
  </conditionalFormatting>
  <conditionalFormatting sqref="C1476:S1479">
    <cfRule type="cellIs" dxfId="508" priority="255" operator="greaterThan">
      <formula>0</formula>
    </cfRule>
  </conditionalFormatting>
  <conditionalFormatting sqref="C1488:S1488">
    <cfRule type="cellIs" priority="253" stopIfTrue="1" operator="equal">
      <formula>"-"</formula>
    </cfRule>
    <cfRule type="cellIs" dxfId="507" priority="254" operator="greaterThan">
      <formula>$T1488*1.2</formula>
    </cfRule>
  </conditionalFormatting>
  <conditionalFormatting sqref="C1484:S1487">
    <cfRule type="cellIs" dxfId="506" priority="252" operator="greaterThan">
      <formula>0</formula>
    </cfRule>
  </conditionalFormatting>
  <conditionalFormatting sqref="C1496:S1496">
    <cfRule type="cellIs" priority="250" stopIfTrue="1" operator="equal">
      <formula>"-"</formula>
    </cfRule>
    <cfRule type="cellIs" dxfId="505" priority="251" operator="greaterThan">
      <formula>$T1496*1.2</formula>
    </cfRule>
  </conditionalFormatting>
  <conditionalFormatting sqref="C1492:S1495">
    <cfRule type="cellIs" dxfId="504" priority="249" operator="greaterThan">
      <formula>0</formula>
    </cfRule>
  </conditionalFormatting>
  <conditionalFormatting sqref="C1504:S1504">
    <cfRule type="cellIs" priority="247" stopIfTrue="1" operator="equal">
      <formula>"-"</formula>
    </cfRule>
    <cfRule type="cellIs" dxfId="503" priority="248" operator="greaterThan">
      <formula>$T1504*1.2</formula>
    </cfRule>
  </conditionalFormatting>
  <conditionalFormatting sqref="C1500:S1503">
    <cfRule type="cellIs" dxfId="502" priority="246" operator="greaterThan">
      <formula>0</formula>
    </cfRule>
  </conditionalFormatting>
  <conditionalFormatting sqref="C1512:S1512">
    <cfRule type="cellIs" priority="244" stopIfTrue="1" operator="equal">
      <formula>"-"</formula>
    </cfRule>
    <cfRule type="cellIs" dxfId="501" priority="245" operator="greaterThan">
      <formula>$T1512*1.2</formula>
    </cfRule>
  </conditionalFormatting>
  <conditionalFormatting sqref="C1508:S1511">
    <cfRule type="cellIs" dxfId="500" priority="243" operator="greaterThan">
      <formula>0</formula>
    </cfRule>
  </conditionalFormatting>
  <conditionalFormatting sqref="C1520:S1520">
    <cfRule type="cellIs" priority="241" stopIfTrue="1" operator="equal">
      <formula>"-"</formula>
    </cfRule>
    <cfRule type="cellIs" dxfId="499" priority="242" operator="greaterThan">
      <formula>$T1520*1.2</formula>
    </cfRule>
  </conditionalFormatting>
  <conditionalFormatting sqref="C1516:S1519">
    <cfRule type="cellIs" dxfId="498" priority="240" operator="greaterThan">
      <formula>0</formula>
    </cfRule>
  </conditionalFormatting>
  <conditionalFormatting sqref="C1528:S1528">
    <cfRule type="cellIs" priority="238" stopIfTrue="1" operator="equal">
      <formula>"-"</formula>
    </cfRule>
    <cfRule type="cellIs" dxfId="497" priority="239" operator="greaterThan">
      <formula>$T1528*1.2</formula>
    </cfRule>
  </conditionalFormatting>
  <conditionalFormatting sqref="C1524:S1527">
    <cfRule type="cellIs" dxfId="496" priority="237" operator="greaterThan">
      <formula>0</formula>
    </cfRule>
  </conditionalFormatting>
  <conditionalFormatting sqref="C1536:S1536">
    <cfRule type="cellIs" priority="235" stopIfTrue="1" operator="equal">
      <formula>"-"</formula>
    </cfRule>
    <cfRule type="cellIs" dxfId="495" priority="236" operator="greaterThan">
      <formula>$T1536*1.2</formula>
    </cfRule>
  </conditionalFormatting>
  <conditionalFormatting sqref="C1532:S1535">
    <cfRule type="cellIs" dxfId="494" priority="234" operator="greaterThan">
      <formula>0</formula>
    </cfRule>
  </conditionalFormatting>
  <conditionalFormatting sqref="C1544:S1544">
    <cfRule type="cellIs" priority="232" stopIfTrue="1" operator="equal">
      <formula>"-"</formula>
    </cfRule>
    <cfRule type="cellIs" dxfId="493" priority="233" operator="greaterThan">
      <formula>$T1544*1.2</formula>
    </cfRule>
  </conditionalFormatting>
  <conditionalFormatting sqref="C1540:S1543">
    <cfRule type="cellIs" dxfId="492" priority="231" operator="greaterThan">
      <formula>0</formula>
    </cfRule>
  </conditionalFormatting>
  <conditionalFormatting sqref="C1552:S1552">
    <cfRule type="cellIs" priority="229" stopIfTrue="1" operator="equal">
      <formula>"-"</formula>
    </cfRule>
    <cfRule type="cellIs" dxfId="491" priority="230" operator="greaterThan">
      <formula>$T1552*1.2</formula>
    </cfRule>
  </conditionalFormatting>
  <conditionalFormatting sqref="C1548:S1551">
    <cfRule type="cellIs" dxfId="490" priority="228" operator="greaterThan">
      <formula>0</formula>
    </cfRule>
  </conditionalFormatting>
  <conditionalFormatting sqref="C1563:S1563 C1571:S1571 C1579:S1579 C1587:S1587 C1595:S1595 C1603:S1603 C1611:S1611 C1619:S1619 C1627:S1627 C1635:S1635 C1643:S1643 C1651:S1651 C1659:S1659 C1667:S1667 C1675:S1675 C1683:S1683 C1691:S1691 C1699:S1699 C1707:S1707 C1715:S1715 C1723:S1723 C1731:S1731 C1739:S1739 C1747:S1747 C1755:S1755 C1763:S1763 C1771:S1771 C1779:S1779 C1787:S1787 C1795:S1795 C1803:S1803 C1811:S1811 C1819:S1819 C1827:S1827 C1835:S1835 C1843:S1843 C1851:S1851 C1859:S1859 C1867:S1867 C1875:S1875 C1883:S1883 C1891:S1891 C1899:S1899 C1907:S1907 C1915:S1915 C1923:S1923 C1931:S1931 C1939:S1939 C1947:S1947 C1955:S1955 C1963:S1963 C1971:S1971 C1979:S1979 R1987:S1987 C1987:P1987 R1995:S1995 C1995:P1995 C2003:S2003 C2011:S2011 C2019:S2019 C2027:S2027 C2035:S2035 C2043:S2043 C2051:S2051 C2059:S2059 C2067:S2067 C2075:S2075 C2083:S2083 C2091:S2091 C2099:S2099 C2107:S2107 C2115:S2115 C2123:S2123 C2131:S2131 C2139:S2139">
    <cfRule type="cellIs" dxfId="489" priority="227" operator="lessThan">
      <formula>$T1563*0.8</formula>
    </cfRule>
  </conditionalFormatting>
  <conditionalFormatting sqref="C1560:S1560">
    <cfRule type="cellIs" priority="225" stopIfTrue="1" operator="equal">
      <formula>"-"</formula>
    </cfRule>
    <cfRule type="cellIs" dxfId="488" priority="226" operator="greaterThan">
      <formula>$T1560*1.2</formula>
    </cfRule>
  </conditionalFormatting>
  <conditionalFormatting sqref="C1556:S1559">
    <cfRule type="cellIs" dxfId="487" priority="224" operator="greaterThan">
      <formula>0</formula>
    </cfRule>
  </conditionalFormatting>
  <conditionalFormatting sqref="C1568:S1568">
    <cfRule type="cellIs" priority="222" stopIfTrue="1" operator="equal">
      <formula>"-"</formula>
    </cfRule>
    <cfRule type="cellIs" dxfId="486" priority="223" operator="greaterThan">
      <formula>$T1568*1.2</formula>
    </cfRule>
  </conditionalFormatting>
  <conditionalFormatting sqref="C1564:S1567">
    <cfRule type="cellIs" dxfId="485" priority="221" operator="greaterThan">
      <formula>0</formula>
    </cfRule>
  </conditionalFormatting>
  <conditionalFormatting sqref="C1576:S1576">
    <cfRule type="cellIs" priority="219" stopIfTrue="1" operator="equal">
      <formula>"-"</formula>
    </cfRule>
    <cfRule type="cellIs" dxfId="484" priority="220" operator="greaterThan">
      <formula>$T1576*1.2</formula>
    </cfRule>
  </conditionalFormatting>
  <conditionalFormatting sqref="C1572:S1575">
    <cfRule type="cellIs" dxfId="483" priority="218" operator="greaterThan">
      <formula>0</formula>
    </cfRule>
  </conditionalFormatting>
  <conditionalFormatting sqref="C1584:S1584">
    <cfRule type="cellIs" priority="216" stopIfTrue="1" operator="equal">
      <formula>"-"</formula>
    </cfRule>
    <cfRule type="cellIs" dxfId="482" priority="217" operator="greaterThan">
      <formula>$T1584*1.2</formula>
    </cfRule>
  </conditionalFormatting>
  <conditionalFormatting sqref="C1580:S1583">
    <cfRule type="cellIs" dxfId="481" priority="215" operator="greaterThan">
      <formula>0</formula>
    </cfRule>
  </conditionalFormatting>
  <conditionalFormatting sqref="C1592:S1592">
    <cfRule type="cellIs" priority="213" stopIfTrue="1" operator="equal">
      <formula>"-"</formula>
    </cfRule>
    <cfRule type="cellIs" dxfId="480" priority="214" operator="greaterThan">
      <formula>$T1592*1.2</formula>
    </cfRule>
  </conditionalFormatting>
  <conditionalFormatting sqref="C1588:S1591">
    <cfRule type="cellIs" dxfId="479" priority="212" operator="greaterThan">
      <formula>0</formula>
    </cfRule>
  </conditionalFormatting>
  <conditionalFormatting sqref="C1600:S1600">
    <cfRule type="cellIs" priority="210" stopIfTrue="1" operator="equal">
      <formula>"-"</formula>
    </cfRule>
    <cfRule type="cellIs" dxfId="478" priority="211" operator="greaterThan">
      <formula>$T1600*1.2</formula>
    </cfRule>
  </conditionalFormatting>
  <conditionalFormatting sqref="C1596:S1599">
    <cfRule type="cellIs" dxfId="477" priority="209" operator="greaterThan">
      <formula>0</formula>
    </cfRule>
  </conditionalFormatting>
  <conditionalFormatting sqref="C1608:S1608">
    <cfRule type="cellIs" priority="207" stopIfTrue="1" operator="equal">
      <formula>"-"</formula>
    </cfRule>
    <cfRule type="cellIs" dxfId="476" priority="208" operator="greaterThan">
      <formula>$T1608*1.2</formula>
    </cfRule>
  </conditionalFormatting>
  <conditionalFormatting sqref="C1604:S1607">
    <cfRule type="cellIs" dxfId="475" priority="206" operator="greaterThan">
      <formula>0</formula>
    </cfRule>
  </conditionalFormatting>
  <conditionalFormatting sqref="C1616:S1616">
    <cfRule type="cellIs" priority="204" stopIfTrue="1" operator="equal">
      <formula>"-"</formula>
    </cfRule>
    <cfRule type="cellIs" dxfId="474" priority="205" operator="greaterThan">
      <formula>$T1616*1.2</formula>
    </cfRule>
  </conditionalFormatting>
  <conditionalFormatting sqref="C1612:S1615">
    <cfRule type="cellIs" dxfId="473" priority="203" operator="greaterThan">
      <formula>0</formula>
    </cfRule>
  </conditionalFormatting>
  <conditionalFormatting sqref="C1624:S1624">
    <cfRule type="cellIs" priority="201" stopIfTrue="1" operator="equal">
      <formula>"-"</formula>
    </cfRule>
    <cfRule type="cellIs" dxfId="472" priority="202" operator="greaterThan">
      <formula>$T1624*1.2</formula>
    </cfRule>
  </conditionalFormatting>
  <conditionalFormatting sqref="C1620:S1623">
    <cfRule type="cellIs" dxfId="471" priority="200" operator="greaterThan">
      <formula>0</formula>
    </cfRule>
  </conditionalFormatting>
  <conditionalFormatting sqref="C1632:S1632">
    <cfRule type="cellIs" priority="198" stopIfTrue="1" operator="equal">
      <formula>"-"</formula>
    </cfRule>
    <cfRule type="cellIs" dxfId="470" priority="199" operator="greaterThan">
      <formula>$T1632*1.2</formula>
    </cfRule>
  </conditionalFormatting>
  <conditionalFormatting sqref="C1628:S1631">
    <cfRule type="cellIs" dxfId="469" priority="197" operator="greaterThan">
      <formula>0</formula>
    </cfRule>
  </conditionalFormatting>
  <conditionalFormatting sqref="C1640:S1640">
    <cfRule type="cellIs" priority="195" stopIfTrue="1" operator="equal">
      <formula>"-"</formula>
    </cfRule>
    <cfRule type="cellIs" dxfId="468" priority="196" operator="greaterThan">
      <formula>$T1640*1.2</formula>
    </cfRule>
  </conditionalFormatting>
  <conditionalFormatting sqref="C1636:S1639">
    <cfRule type="cellIs" dxfId="467" priority="194" operator="greaterThan">
      <formula>0</formula>
    </cfRule>
  </conditionalFormatting>
  <conditionalFormatting sqref="C1648:S1648">
    <cfRule type="cellIs" priority="192" stopIfTrue="1" operator="equal">
      <formula>"-"</formula>
    </cfRule>
    <cfRule type="cellIs" dxfId="466" priority="193" operator="greaterThan">
      <formula>$T1648*1.2</formula>
    </cfRule>
  </conditionalFormatting>
  <conditionalFormatting sqref="C1644:S1647">
    <cfRule type="cellIs" dxfId="465" priority="191" operator="greaterThan">
      <formula>0</formula>
    </cfRule>
  </conditionalFormatting>
  <conditionalFormatting sqref="C1656:S1656">
    <cfRule type="cellIs" priority="189" stopIfTrue="1" operator="equal">
      <formula>"-"</formula>
    </cfRule>
    <cfRule type="cellIs" dxfId="464" priority="190" operator="greaterThan">
      <formula>$T1656*1.2</formula>
    </cfRule>
  </conditionalFormatting>
  <conditionalFormatting sqref="C1652:S1655">
    <cfRule type="cellIs" dxfId="463" priority="188" operator="greaterThan">
      <formula>0</formula>
    </cfRule>
  </conditionalFormatting>
  <conditionalFormatting sqref="C1664:S1664">
    <cfRule type="cellIs" priority="186" stopIfTrue="1" operator="equal">
      <formula>"-"</formula>
    </cfRule>
    <cfRule type="cellIs" dxfId="462" priority="187" operator="greaterThan">
      <formula>$T1664*1.2</formula>
    </cfRule>
  </conditionalFormatting>
  <conditionalFormatting sqref="C1660:S1663">
    <cfRule type="cellIs" dxfId="461" priority="185" operator="greaterThan">
      <formula>0</formula>
    </cfRule>
  </conditionalFormatting>
  <conditionalFormatting sqref="C1672:S1672">
    <cfRule type="cellIs" priority="183" stopIfTrue="1" operator="equal">
      <formula>"-"</formula>
    </cfRule>
    <cfRule type="cellIs" dxfId="460" priority="184" operator="greaterThan">
      <formula>$T1672*1.2</formula>
    </cfRule>
  </conditionalFormatting>
  <conditionalFormatting sqref="C1668:S1671">
    <cfRule type="cellIs" dxfId="459" priority="182" operator="greaterThan">
      <formula>0</formula>
    </cfRule>
  </conditionalFormatting>
  <conditionalFormatting sqref="C1680:S1680">
    <cfRule type="cellIs" priority="180" stopIfTrue="1" operator="equal">
      <formula>"-"</formula>
    </cfRule>
    <cfRule type="cellIs" dxfId="458" priority="181" operator="greaterThan">
      <formula>$T1680*1.2</formula>
    </cfRule>
  </conditionalFormatting>
  <conditionalFormatting sqref="C1676:S1679">
    <cfRule type="cellIs" dxfId="457" priority="179" operator="greaterThan">
      <formula>0</formula>
    </cfRule>
  </conditionalFormatting>
  <conditionalFormatting sqref="C1688:S1688">
    <cfRule type="cellIs" priority="177" stopIfTrue="1" operator="equal">
      <formula>"-"</formula>
    </cfRule>
    <cfRule type="cellIs" dxfId="456" priority="178" operator="greaterThan">
      <formula>$T1688*1.2</formula>
    </cfRule>
  </conditionalFormatting>
  <conditionalFormatting sqref="C1684:S1687">
    <cfRule type="cellIs" dxfId="455" priority="176" operator="greaterThan">
      <formula>0</formula>
    </cfRule>
  </conditionalFormatting>
  <conditionalFormatting sqref="C1696:S1696">
    <cfRule type="cellIs" priority="174" stopIfTrue="1" operator="equal">
      <formula>"-"</formula>
    </cfRule>
    <cfRule type="cellIs" dxfId="454" priority="175" operator="greaterThan">
      <formula>$T1696*1.2</formula>
    </cfRule>
  </conditionalFormatting>
  <conditionalFormatting sqref="C1692:S1695">
    <cfRule type="cellIs" dxfId="453" priority="173" operator="greaterThan">
      <formula>0</formula>
    </cfRule>
  </conditionalFormatting>
  <conditionalFormatting sqref="C1704:S1704">
    <cfRule type="cellIs" priority="171" stopIfTrue="1" operator="equal">
      <formula>"-"</formula>
    </cfRule>
    <cfRule type="cellIs" dxfId="452" priority="172" operator="greaterThan">
      <formula>$T1704*1.2</formula>
    </cfRule>
  </conditionalFormatting>
  <conditionalFormatting sqref="C1700:S1703">
    <cfRule type="cellIs" dxfId="451" priority="170" operator="greaterThan">
      <formula>0</formula>
    </cfRule>
  </conditionalFormatting>
  <conditionalFormatting sqref="C1712:S1712">
    <cfRule type="cellIs" priority="168" stopIfTrue="1" operator="equal">
      <formula>"-"</formula>
    </cfRule>
    <cfRule type="cellIs" dxfId="450" priority="169" operator="greaterThan">
      <formula>$T1712*1.2</formula>
    </cfRule>
  </conditionalFormatting>
  <conditionalFormatting sqref="C1708:S1711">
    <cfRule type="cellIs" dxfId="449" priority="167" operator="greaterThan">
      <formula>0</formula>
    </cfRule>
  </conditionalFormatting>
  <conditionalFormatting sqref="C1720:S1720">
    <cfRule type="cellIs" priority="165" stopIfTrue="1" operator="equal">
      <formula>"-"</formula>
    </cfRule>
    <cfRule type="cellIs" dxfId="448" priority="166" operator="greaterThan">
      <formula>$T1720*1.2</formula>
    </cfRule>
  </conditionalFormatting>
  <conditionalFormatting sqref="C1716:S1719">
    <cfRule type="cellIs" dxfId="447" priority="164" operator="greaterThan">
      <formula>0</formula>
    </cfRule>
  </conditionalFormatting>
  <conditionalFormatting sqref="C1728:S1728">
    <cfRule type="cellIs" priority="162" stopIfTrue="1" operator="equal">
      <formula>"-"</formula>
    </cfRule>
    <cfRule type="cellIs" dxfId="446" priority="163" operator="greaterThan">
      <formula>$T1728*1.2</formula>
    </cfRule>
  </conditionalFormatting>
  <conditionalFormatting sqref="C1724:S1727">
    <cfRule type="cellIs" dxfId="445" priority="161" operator="greaterThan">
      <formula>0</formula>
    </cfRule>
  </conditionalFormatting>
  <conditionalFormatting sqref="C1736:S1736">
    <cfRule type="cellIs" priority="159" stopIfTrue="1" operator="equal">
      <formula>"-"</formula>
    </cfRule>
    <cfRule type="cellIs" dxfId="444" priority="160" operator="greaterThan">
      <formula>$T1736*1.2</formula>
    </cfRule>
  </conditionalFormatting>
  <conditionalFormatting sqref="C1732:S1735">
    <cfRule type="cellIs" dxfId="443" priority="158" operator="greaterThan">
      <formula>0</formula>
    </cfRule>
  </conditionalFormatting>
  <conditionalFormatting sqref="C1744:S1744">
    <cfRule type="cellIs" priority="156" stopIfTrue="1" operator="equal">
      <formula>"-"</formula>
    </cfRule>
    <cfRule type="cellIs" dxfId="442" priority="157" operator="greaterThan">
      <formula>$T1744*1.2</formula>
    </cfRule>
  </conditionalFormatting>
  <conditionalFormatting sqref="C1740:S1743">
    <cfRule type="cellIs" dxfId="441" priority="155" operator="greaterThan">
      <formula>0</formula>
    </cfRule>
  </conditionalFormatting>
  <conditionalFormatting sqref="C1752:S1752">
    <cfRule type="cellIs" priority="153" stopIfTrue="1" operator="equal">
      <formula>"-"</formula>
    </cfRule>
    <cfRule type="cellIs" dxfId="440" priority="154" operator="greaterThan">
      <formula>$T1752*1.2</formula>
    </cfRule>
  </conditionalFormatting>
  <conditionalFormatting sqref="C1748:S1751">
    <cfRule type="cellIs" dxfId="439" priority="152" operator="greaterThan">
      <formula>0</formula>
    </cfRule>
  </conditionalFormatting>
  <conditionalFormatting sqref="C1760:S1760">
    <cfRule type="cellIs" priority="150" stopIfTrue="1" operator="equal">
      <formula>"-"</formula>
    </cfRule>
    <cfRule type="cellIs" dxfId="438" priority="151" operator="greaterThan">
      <formula>$T1760*1.2</formula>
    </cfRule>
  </conditionalFormatting>
  <conditionalFormatting sqref="C1756:S1759">
    <cfRule type="cellIs" dxfId="437" priority="149" operator="greaterThan">
      <formula>0</formula>
    </cfRule>
  </conditionalFormatting>
  <conditionalFormatting sqref="C1768:S1768">
    <cfRule type="cellIs" priority="147" stopIfTrue="1" operator="equal">
      <formula>"-"</formula>
    </cfRule>
    <cfRule type="cellIs" dxfId="436" priority="148" operator="greaterThan">
      <formula>$T1768*1.2</formula>
    </cfRule>
  </conditionalFormatting>
  <conditionalFormatting sqref="C1764:S1767">
    <cfRule type="cellIs" dxfId="435" priority="146" operator="greaterThan">
      <formula>0</formula>
    </cfRule>
  </conditionalFormatting>
  <conditionalFormatting sqref="C1776:S1776">
    <cfRule type="cellIs" priority="144" stopIfTrue="1" operator="equal">
      <formula>"-"</formula>
    </cfRule>
    <cfRule type="cellIs" dxfId="434" priority="145" operator="greaterThan">
      <formula>$T1776*1.2</formula>
    </cfRule>
  </conditionalFormatting>
  <conditionalFormatting sqref="C1772:S1775">
    <cfRule type="cellIs" dxfId="433" priority="143" operator="greaterThan">
      <formula>0</formula>
    </cfRule>
  </conditionalFormatting>
  <conditionalFormatting sqref="C1784:S1784">
    <cfRule type="cellIs" priority="141" stopIfTrue="1" operator="equal">
      <formula>"-"</formula>
    </cfRule>
    <cfRule type="cellIs" dxfId="432" priority="142" operator="greaterThan">
      <formula>$T1784*1.2</formula>
    </cfRule>
  </conditionalFormatting>
  <conditionalFormatting sqref="C1780:S1783">
    <cfRule type="cellIs" dxfId="431" priority="140" operator="greaterThan">
      <formula>0</formula>
    </cfRule>
  </conditionalFormatting>
  <conditionalFormatting sqref="C1792:S1792">
    <cfRule type="cellIs" priority="138" stopIfTrue="1" operator="equal">
      <formula>"-"</formula>
    </cfRule>
    <cfRule type="cellIs" dxfId="430" priority="139" operator="greaterThan">
      <formula>$T1792*1.2</formula>
    </cfRule>
  </conditionalFormatting>
  <conditionalFormatting sqref="C1788:S1791">
    <cfRule type="cellIs" dxfId="429" priority="137" operator="greaterThan">
      <formula>0</formula>
    </cfRule>
  </conditionalFormatting>
  <conditionalFormatting sqref="C1800:S1800">
    <cfRule type="cellIs" priority="135" stopIfTrue="1" operator="equal">
      <formula>"-"</formula>
    </cfRule>
    <cfRule type="cellIs" dxfId="428" priority="136" operator="greaterThan">
      <formula>$T1800*1.2</formula>
    </cfRule>
  </conditionalFormatting>
  <conditionalFormatting sqref="C1796:S1799">
    <cfRule type="cellIs" dxfId="427" priority="134" operator="greaterThan">
      <formula>0</formula>
    </cfRule>
  </conditionalFormatting>
  <conditionalFormatting sqref="C1808:S1808">
    <cfRule type="cellIs" priority="132" stopIfTrue="1" operator="equal">
      <formula>"-"</formula>
    </cfRule>
    <cfRule type="cellIs" dxfId="426" priority="133" operator="greaterThan">
      <formula>$T1808*1.2</formula>
    </cfRule>
  </conditionalFormatting>
  <conditionalFormatting sqref="C1804:S1807">
    <cfRule type="cellIs" dxfId="425" priority="131" operator="greaterThan">
      <formula>0</formula>
    </cfRule>
  </conditionalFormatting>
  <conditionalFormatting sqref="X2155">
    <cfRule type="cellIs" dxfId="424" priority="130" operator="lessThan">
      <formula>$T2155*0.8</formula>
    </cfRule>
  </conditionalFormatting>
  <conditionalFormatting sqref="C1816:S1816">
    <cfRule type="cellIs" priority="128" stopIfTrue="1" operator="equal">
      <formula>"-"</formula>
    </cfRule>
    <cfRule type="cellIs" dxfId="423" priority="129" operator="greaterThan">
      <formula>$T1816*1.2</formula>
    </cfRule>
  </conditionalFormatting>
  <conditionalFormatting sqref="C1812:S1815">
    <cfRule type="cellIs" dxfId="422" priority="127" operator="greaterThan">
      <formula>0</formula>
    </cfRule>
  </conditionalFormatting>
  <conditionalFormatting sqref="C1824:S1824">
    <cfRule type="cellIs" priority="125" stopIfTrue="1" operator="equal">
      <formula>"-"</formula>
    </cfRule>
    <cfRule type="cellIs" dxfId="421" priority="126" operator="greaterThan">
      <formula>$T1824*1.2</formula>
    </cfRule>
  </conditionalFormatting>
  <conditionalFormatting sqref="C1820:S1823">
    <cfRule type="cellIs" dxfId="420" priority="124" operator="greaterThan">
      <formula>0</formula>
    </cfRule>
  </conditionalFormatting>
  <conditionalFormatting sqref="C1832:S1832">
    <cfRule type="cellIs" priority="122" stopIfTrue="1" operator="equal">
      <formula>"-"</formula>
    </cfRule>
    <cfRule type="cellIs" dxfId="419" priority="123" operator="greaterThan">
      <formula>$T1832*1.2</formula>
    </cfRule>
  </conditionalFormatting>
  <conditionalFormatting sqref="C1828:S1831">
    <cfRule type="cellIs" dxfId="418" priority="121" operator="greaterThan">
      <formula>0</formula>
    </cfRule>
  </conditionalFormatting>
  <conditionalFormatting sqref="C1840:S1840">
    <cfRule type="cellIs" priority="119" stopIfTrue="1" operator="equal">
      <formula>"-"</formula>
    </cfRule>
    <cfRule type="cellIs" dxfId="417" priority="120" operator="greaterThan">
      <formula>$T1840*1.2</formula>
    </cfRule>
  </conditionalFormatting>
  <conditionalFormatting sqref="C1836:S1839">
    <cfRule type="cellIs" dxfId="416" priority="118" operator="greaterThan">
      <formula>0</formula>
    </cfRule>
  </conditionalFormatting>
  <conditionalFormatting sqref="C1848:S1848">
    <cfRule type="cellIs" priority="116" stopIfTrue="1" operator="equal">
      <formula>"-"</formula>
    </cfRule>
    <cfRule type="cellIs" dxfId="415" priority="117" operator="greaterThan">
      <formula>$T1848*1.2</formula>
    </cfRule>
  </conditionalFormatting>
  <conditionalFormatting sqref="C1844:S1847">
    <cfRule type="cellIs" dxfId="414" priority="115" operator="greaterThan">
      <formula>0</formula>
    </cfRule>
  </conditionalFormatting>
  <conditionalFormatting sqref="C1856:S1856">
    <cfRule type="cellIs" priority="113" stopIfTrue="1" operator="equal">
      <formula>"-"</formula>
    </cfRule>
    <cfRule type="cellIs" dxfId="413" priority="114" operator="greaterThan">
      <formula>$T1856*1.2</formula>
    </cfRule>
  </conditionalFormatting>
  <conditionalFormatting sqref="C1852:S1855">
    <cfRule type="cellIs" dxfId="412" priority="112" operator="greaterThan">
      <formula>0</formula>
    </cfRule>
  </conditionalFormatting>
  <conditionalFormatting sqref="C1864:S1864">
    <cfRule type="cellIs" priority="110" stopIfTrue="1" operator="equal">
      <formula>"-"</formula>
    </cfRule>
    <cfRule type="cellIs" dxfId="411" priority="111" operator="greaterThan">
      <formula>$T1864*1.2</formula>
    </cfRule>
  </conditionalFormatting>
  <conditionalFormatting sqref="C1860:S1863">
    <cfRule type="cellIs" dxfId="410" priority="109" operator="greaterThan">
      <formula>0</formula>
    </cfRule>
  </conditionalFormatting>
  <conditionalFormatting sqref="C1872:S1872">
    <cfRule type="cellIs" priority="107" stopIfTrue="1" operator="equal">
      <formula>"-"</formula>
    </cfRule>
    <cfRule type="cellIs" dxfId="409" priority="108" operator="greaterThan">
      <formula>$T1872*1.2</formula>
    </cfRule>
  </conditionalFormatting>
  <conditionalFormatting sqref="C1868:S1871">
    <cfRule type="cellIs" dxfId="408" priority="106" operator="greaterThan">
      <formula>0</formula>
    </cfRule>
  </conditionalFormatting>
  <conditionalFormatting sqref="C1880:S1880">
    <cfRule type="cellIs" priority="104" stopIfTrue="1" operator="equal">
      <formula>"-"</formula>
    </cfRule>
    <cfRule type="cellIs" dxfId="407" priority="105" operator="greaterThan">
      <formula>$T1880*1.2</formula>
    </cfRule>
  </conditionalFormatting>
  <conditionalFormatting sqref="C1876:S1879">
    <cfRule type="cellIs" dxfId="406" priority="103" operator="greaterThan">
      <formula>0</formula>
    </cfRule>
  </conditionalFormatting>
  <conditionalFormatting sqref="C1888:S1888">
    <cfRule type="cellIs" priority="101" stopIfTrue="1" operator="equal">
      <formula>"-"</formula>
    </cfRule>
    <cfRule type="cellIs" dxfId="405" priority="102" operator="greaterThan">
      <formula>$T1888*1.2</formula>
    </cfRule>
  </conditionalFormatting>
  <conditionalFormatting sqref="C1884:S1887">
    <cfRule type="cellIs" dxfId="404" priority="100" operator="greaterThan">
      <formula>0</formula>
    </cfRule>
  </conditionalFormatting>
  <conditionalFormatting sqref="C1896:S1896">
    <cfRule type="cellIs" priority="98" stopIfTrue="1" operator="equal">
      <formula>"-"</formula>
    </cfRule>
    <cfRule type="cellIs" dxfId="403" priority="99" operator="greaterThan">
      <formula>$T1896*1.2</formula>
    </cfRule>
  </conditionalFormatting>
  <conditionalFormatting sqref="C1892:S1895">
    <cfRule type="cellIs" dxfId="402" priority="97" operator="greaterThan">
      <formula>0</formula>
    </cfRule>
  </conditionalFormatting>
  <conditionalFormatting sqref="C1904:S1904">
    <cfRule type="cellIs" priority="95" stopIfTrue="1" operator="equal">
      <formula>"-"</formula>
    </cfRule>
    <cfRule type="cellIs" dxfId="401" priority="96" operator="greaterThan">
      <formula>$T1904*1.2</formula>
    </cfRule>
  </conditionalFormatting>
  <conditionalFormatting sqref="C1900:S1903">
    <cfRule type="cellIs" dxfId="400" priority="94" operator="greaterThan">
      <formula>0</formula>
    </cfRule>
  </conditionalFormatting>
  <conditionalFormatting sqref="C1912:S1912">
    <cfRule type="cellIs" priority="92" stopIfTrue="1" operator="equal">
      <formula>"-"</formula>
    </cfRule>
    <cfRule type="cellIs" dxfId="399" priority="93" operator="greaterThan">
      <formula>$T1912*1.2</formula>
    </cfRule>
  </conditionalFormatting>
  <conditionalFormatting sqref="C1908:S1911">
    <cfRule type="cellIs" dxfId="398" priority="91" operator="greaterThan">
      <formula>0</formula>
    </cfRule>
  </conditionalFormatting>
  <conditionalFormatting sqref="C1920:S1920">
    <cfRule type="cellIs" priority="89" stopIfTrue="1" operator="equal">
      <formula>"-"</formula>
    </cfRule>
    <cfRule type="cellIs" dxfId="397" priority="90" operator="greaterThan">
      <formula>$T1920*1.2</formula>
    </cfRule>
  </conditionalFormatting>
  <conditionalFormatting sqref="C1916:S1919">
    <cfRule type="cellIs" dxfId="396" priority="88" operator="greaterThan">
      <formula>0</formula>
    </cfRule>
  </conditionalFormatting>
  <conditionalFormatting sqref="C1928:S1928">
    <cfRule type="cellIs" priority="86" stopIfTrue="1" operator="equal">
      <formula>"-"</formula>
    </cfRule>
    <cfRule type="cellIs" dxfId="395" priority="87" operator="greaterThan">
      <formula>$T1928*1.2</formula>
    </cfRule>
  </conditionalFormatting>
  <conditionalFormatting sqref="C1924:S1927">
    <cfRule type="cellIs" dxfId="394" priority="85" operator="greaterThan">
      <formula>0</formula>
    </cfRule>
  </conditionalFormatting>
  <conditionalFormatting sqref="C1936:S1936">
    <cfRule type="cellIs" priority="83" stopIfTrue="1" operator="equal">
      <formula>"-"</formula>
    </cfRule>
    <cfRule type="cellIs" dxfId="393" priority="84" operator="greaterThan">
      <formula>$T1936*1.2</formula>
    </cfRule>
  </conditionalFormatting>
  <conditionalFormatting sqref="C1932:S1935">
    <cfRule type="cellIs" dxfId="392" priority="82" operator="greaterThan">
      <formula>0</formula>
    </cfRule>
  </conditionalFormatting>
  <conditionalFormatting sqref="C1944:S1944">
    <cfRule type="cellIs" priority="80" stopIfTrue="1" operator="equal">
      <formula>"-"</formula>
    </cfRule>
    <cfRule type="cellIs" dxfId="391" priority="81" operator="greaterThan">
      <formula>$T1944*1.2</formula>
    </cfRule>
  </conditionalFormatting>
  <conditionalFormatting sqref="C1940:S1943">
    <cfRule type="cellIs" dxfId="390" priority="79" operator="greaterThan">
      <formula>0</formula>
    </cfRule>
  </conditionalFormatting>
  <conditionalFormatting sqref="C1952:S1952">
    <cfRule type="cellIs" priority="77" stopIfTrue="1" operator="equal">
      <formula>"-"</formula>
    </cfRule>
    <cfRule type="cellIs" dxfId="389" priority="78" operator="greaterThan">
      <formula>$T1952*1.2</formula>
    </cfRule>
  </conditionalFormatting>
  <conditionalFormatting sqref="C1948:S1951">
    <cfRule type="cellIs" dxfId="388" priority="76" operator="greaterThan">
      <formula>0</formula>
    </cfRule>
  </conditionalFormatting>
  <conditionalFormatting sqref="C1960:S1960">
    <cfRule type="cellIs" priority="74" stopIfTrue="1" operator="equal">
      <formula>"-"</formula>
    </cfRule>
    <cfRule type="cellIs" dxfId="387" priority="75" operator="greaterThan">
      <formula>$T1960*1.2</formula>
    </cfRule>
  </conditionalFormatting>
  <conditionalFormatting sqref="C1956:S1959">
    <cfRule type="cellIs" dxfId="386" priority="73" operator="greaterThan">
      <formula>0</formula>
    </cfRule>
  </conditionalFormatting>
  <conditionalFormatting sqref="C1968:S1968">
    <cfRule type="cellIs" priority="71" stopIfTrue="1" operator="equal">
      <formula>"-"</formula>
    </cfRule>
    <cfRule type="cellIs" dxfId="385" priority="72" operator="greaterThan">
      <formula>$T1968*1.2</formula>
    </cfRule>
  </conditionalFormatting>
  <conditionalFormatting sqref="C1964:S1967">
    <cfRule type="cellIs" dxfId="384" priority="70" operator="greaterThan">
      <formula>0</formula>
    </cfRule>
  </conditionalFormatting>
  <conditionalFormatting sqref="C1976:S1976">
    <cfRule type="cellIs" priority="68" stopIfTrue="1" operator="equal">
      <formula>"-"</formula>
    </cfRule>
    <cfRule type="cellIs" dxfId="383" priority="69" operator="greaterThan">
      <formula>$T1976*1.2</formula>
    </cfRule>
  </conditionalFormatting>
  <conditionalFormatting sqref="C1972:S1975">
    <cfRule type="cellIs" dxfId="382" priority="67" operator="greaterThan">
      <formula>0</formula>
    </cfRule>
  </conditionalFormatting>
  <conditionalFormatting sqref="C1984:S1984">
    <cfRule type="cellIs" priority="65" stopIfTrue="1" operator="equal">
      <formula>"-"</formula>
    </cfRule>
    <cfRule type="cellIs" dxfId="381" priority="66" operator="greaterThan">
      <formula>$T1984*1.2</formula>
    </cfRule>
  </conditionalFormatting>
  <conditionalFormatting sqref="C1980:S1983">
    <cfRule type="cellIs" dxfId="380" priority="64" operator="greaterThan">
      <formula>0</formula>
    </cfRule>
  </conditionalFormatting>
  <conditionalFormatting sqref="C1992:S1992">
    <cfRule type="cellIs" priority="62" stopIfTrue="1" operator="equal">
      <formula>"-"</formula>
    </cfRule>
    <cfRule type="cellIs" dxfId="379" priority="63" operator="greaterThan">
      <formula>$T1992*1.2</formula>
    </cfRule>
  </conditionalFormatting>
  <conditionalFormatting sqref="C1988:S1991">
    <cfRule type="cellIs" dxfId="378" priority="61" operator="greaterThan">
      <formula>0</formula>
    </cfRule>
  </conditionalFormatting>
  <conditionalFormatting sqref="C2000:S2000">
    <cfRule type="cellIs" priority="59" stopIfTrue="1" operator="equal">
      <formula>"-"</formula>
    </cfRule>
    <cfRule type="cellIs" dxfId="377" priority="60" operator="greaterThan">
      <formula>$T2000*1.2</formula>
    </cfRule>
  </conditionalFormatting>
  <conditionalFormatting sqref="C1996:S1999">
    <cfRule type="cellIs" dxfId="376" priority="58" operator="greaterThan">
      <formula>0</formula>
    </cfRule>
  </conditionalFormatting>
  <conditionalFormatting sqref="C2008:S2008">
    <cfRule type="cellIs" priority="56" stopIfTrue="1" operator="equal">
      <formula>"-"</formula>
    </cfRule>
    <cfRule type="cellIs" dxfId="375" priority="57" operator="greaterThan">
      <formula>$T2008*1.2</formula>
    </cfRule>
  </conditionalFormatting>
  <conditionalFormatting sqref="C2004:S2007">
    <cfRule type="cellIs" dxfId="374" priority="55" operator="greaterThan">
      <formula>0</formula>
    </cfRule>
  </conditionalFormatting>
  <conditionalFormatting sqref="C2016:S2016">
    <cfRule type="cellIs" priority="53" stopIfTrue="1" operator="equal">
      <formula>"-"</formula>
    </cfRule>
    <cfRule type="cellIs" dxfId="373" priority="54" operator="greaterThan">
      <formula>$T2016*1.2</formula>
    </cfRule>
  </conditionalFormatting>
  <conditionalFormatting sqref="C2012:S2015">
    <cfRule type="cellIs" dxfId="372" priority="52" operator="greaterThan">
      <formula>0</formula>
    </cfRule>
  </conditionalFormatting>
  <conditionalFormatting sqref="C2024:S2024">
    <cfRule type="cellIs" priority="50" stopIfTrue="1" operator="equal">
      <formula>"-"</formula>
    </cfRule>
    <cfRule type="cellIs" dxfId="371" priority="51" operator="greaterThan">
      <formula>$T2024*1.2</formula>
    </cfRule>
  </conditionalFormatting>
  <conditionalFormatting sqref="C2020:S2023">
    <cfRule type="cellIs" dxfId="370" priority="49" operator="greaterThan">
      <formula>0</formula>
    </cfRule>
  </conditionalFormatting>
  <conditionalFormatting sqref="C2032:S2032">
    <cfRule type="cellIs" priority="47" stopIfTrue="1" operator="equal">
      <formula>"-"</formula>
    </cfRule>
    <cfRule type="cellIs" dxfId="369" priority="48" operator="greaterThan">
      <formula>$T2032*1.2</formula>
    </cfRule>
  </conditionalFormatting>
  <conditionalFormatting sqref="C2028:S2031">
    <cfRule type="cellIs" dxfId="368" priority="46" operator="greaterThan">
      <formula>0</formula>
    </cfRule>
  </conditionalFormatting>
  <conditionalFormatting sqref="C2040:S2040">
    <cfRule type="cellIs" priority="44" stopIfTrue="1" operator="equal">
      <formula>"-"</formula>
    </cfRule>
    <cfRule type="cellIs" dxfId="367" priority="45" operator="greaterThan">
      <formula>$T2040*1.2</formula>
    </cfRule>
  </conditionalFormatting>
  <conditionalFormatting sqref="C2036:S2039">
    <cfRule type="cellIs" dxfId="366" priority="43" operator="greaterThan">
      <formula>0</formula>
    </cfRule>
  </conditionalFormatting>
  <conditionalFormatting sqref="C2048:S2048">
    <cfRule type="cellIs" priority="41" stopIfTrue="1" operator="equal">
      <formula>"-"</formula>
    </cfRule>
    <cfRule type="cellIs" dxfId="365" priority="42" operator="greaterThan">
      <formula>$T2048*1.2</formula>
    </cfRule>
  </conditionalFormatting>
  <conditionalFormatting sqref="C2044:S2047">
    <cfRule type="cellIs" dxfId="364" priority="40" operator="greaterThan">
      <formula>0</formula>
    </cfRule>
  </conditionalFormatting>
  <conditionalFormatting sqref="C2056:S2056">
    <cfRule type="cellIs" priority="38" stopIfTrue="1" operator="equal">
      <formula>"-"</formula>
    </cfRule>
    <cfRule type="cellIs" dxfId="363" priority="39" operator="greaterThan">
      <formula>$T2056*1.2</formula>
    </cfRule>
  </conditionalFormatting>
  <conditionalFormatting sqref="C2052:S2055">
    <cfRule type="cellIs" dxfId="362" priority="37" operator="greaterThan">
      <formula>0</formula>
    </cfRule>
  </conditionalFormatting>
  <conditionalFormatting sqref="C2064:S2064">
    <cfRule type="cellIs" priority="35" stopIfTrue="1" operator="equal">
      <formula>"-"</formula>
    </cfRule>
    <cfRule type="cellIs" dxfId="361" priority="36" operator="greaterThan">
      <formula>$T2064*1.2</formula>
    </cfRule>
  </conditionalFormatting>
  <conditionalFormatting sqref="C2060:S2063">
    <cfRule type="cellIs" dxfId="360" priority="34" operator="greaterThan">
      <formula>0</formula>
    </cfRule>
  </conditionalFormatting>
  <conditionalFormatting sqref="C2072:S2072">
    <cfRule type="cellIs" priority="32" stopIfTrue="1" operator="equal">
      <formula>"-"</formula>
    </cfRule>
    <cfRule type="cellIs" dxfId="359" priority="33" operator="greaterThan">
      <formula>$T2072*1.2</formula>
    </cfRule>
  </conditionalFormatting>
  <conditionalFormatting sqref="C2068:S2071">
    <cfRule type="cellIs" dxfId="358" priority="31" operator="greaterThan">
      <formula>0</formula>
    </cfRule>
  </conditionalFormatting>
  <conditionalFormatting sqref="C2080:S2080">
    <cfRule type="cellIs" priority="29" stopIfTrue="1" operator="equal">
      <formula>"-"</formula>
    </cfRule>
    <cfRule type="cellIs" dxfId="357" priority="30" operator="greaterThan">
      <formula>$T2080*1.2</formula>
    </cfRule>
  </conditionalFormatting>
  <conditionalFormatting sqref="C2076:S2079">
    <cfRule type="cellIs" dxfId="356" priority="28" operator="greaterThan">
      <formula>0</formula>
    </cfRule>
  </conditionalFormatting>
  <conditionalFormatting sqref="C2088:S2088">
    <cfRule type="cellIs" priority="26" stopIfTrue="1" operator="equal">
      <formula>"-"</formula>
    </cfRule>
    <cfRule type="cellIs" dxfId="355" priority="27" operator="greaterThan">
      <formula>$T2088*1.2</formula>
    </cfRule>
  </conditionalFormatting>
  <conditionalFormatting sqref="C2084:S2087">
    <cfRule type="cellIs" dxfId="354" priority="25" operator="greaterThan">
      <formula>0</formula>
    </cfRule>
  </conditionalFormatting>
  <conditionalFormatting sqref="C2096:S2096">
    <cfRule type="cellIs" priority="23" stopIfTrue="1" operator="equal">
      <formula>"-"</formula>
    </cfRule>
    <cfRule type="cellIs" dxfId="353" priority="24" operator="greaterThan">
      <formula>$T2096*1.2</formula>
    </cfRule>
  </conditionalFormatting>
  <conditionalFormatting sqref="C2092:S2095">
    <cfRule type="cellIs" dxfId="352" priority="22" operator="greaterThan">
      <formula>0</formula>
    </cfRule>
  </conditionalFormatting>
  <conditionalFormatting sqref="C2104:S2104">
    <cfRule type="cellIs" priority="20" stopIfTrue="1" operator="equal">
      <formula>"-"</formula>
    </cfRule>
    <cfRule type="cellIs" dxfId="351" priority="21" operator="greaterThan">
      <formula>$T2104*1.2</formula>
    </cfRule>
  </conditionalFormatting>
  <conditionalFormatting sqref="C2100:S2103">
    <cfRule type="cellIs" dxfId="350" priority="19" operator="greaterThan">
      <formula>0</formula>
    </cfRule>
  </conditionalFormatting>
  <conditionalFormatting sqref="C2112:S2112">
    <cfRule type="cellIs" priority="17" stopIfTrue="1" operator="equal">
      <formula>"-"</formula>
    </cfRule>
    <cfRule type="cellIs" dxfId="349" priority="18" operator="greaterThan">
      <formula>$T2112*1.2</formula>
    </cfRule>
  </conditionalFormatting>
  <conditionalFormatting sqref="C2108:S2111">
    <cfRule type="cellIs" dxfId="348" priority="16" operator="greaterThan">
      <formula>0</formula>
    </cfRule>
  </conditionalFormatting>
  <conditionalFormatting sqref="C2120:S2120">
    <cfRule type="cellIs" priority="14" stopIfTrue="1" operator="equal">
      <formula>"-"</formula>
    </cfRule>
    <cfRule type="cellIs" dxfId="347" priority="15" operator="greaterThan">
      <formula>$T2120*1.2</formula>
    </cfRule>
  </conditionalFormatting>
  <conditionalFormatting sqref="C2116:S2119">
    <cfRule type="cellIs" dxfId="346" priority="13" operator="greaterThan">
      <formula>0</formula>
    </cfRule>
  </conditionalFormatting>
  <conditionalFormatting sqref="C2128:S2128">
    <cfRule type="cellIs" priority="11" stopIfTrue="1" operator="equal">
      <formula>"-"</formula>
    </cfRule>
    <cfRule type="cellIs" dxfId="345" priority="12" operator="greaterThan">
      <formula>$T2128*1.2</formula>
    </cfRule>
  </conditionalFormatting>
  <conditionalFormatting sqref="C2124:S2124">
    <cfRule type="top10" dxfId="344" priority="7" rank="3"/>
  </conditionalFormatting>
  <conditionalFormatting sqref="C2125:S2125">
    <cfRule type="top10" dxfId="343" priority="8" rank="3"/>
  </conditionalFormatting>
  <conditionalFormatting sqref="C2126:S2126">
    <cfRule type="top10" dxfId="342" priority="9" rank="3"/>
  </conditionalFormatting>
  <conditionalFormatting sqref="C2127:S2127">
    <cfRule type="top10" dxfId="341" priority="10" rank="3"/>
  </conditionalFormatting>
  <conditionalFormatting sqref="C2136:S2136">
    <cfRule type="cellIs" priority="5" stopIfTrue="1" operator="equal">
      <formula>"-"</formula>
    </cfRule>
    <cfRule type="cellIs" dxfId="340" priority="6" operator="greaterThan">
      <formula>$T2136*1.2</formula>
    </cfRule>
  </conditionalFormatting>
  <conditionalFormatting sqref="C2132:S2132">
    <cfRule type="top10" dxfId="339" priority="1" rank="3"/>
  </conditionalFormatting>
  <conditionalFormatting sqref="C2133:S2133">
    <cfRule type="top10" dxfId="338" priority="2" rank="3"/>
  </conditionalFormatting>
  <conditionalFormatting sqref="C2134:S2134">
    <cfRule type="top10" dxfId="337" priority="3" rank="3"/>
  </conditionalFormatting>
  <conditionalFormatting sqref="C2135:S2135">
    <cfRule type="top10" dxfId="336" priority="4" rank="3"/>
  </conditionalFormatting>
  <pageMargins left="0.7" right="0.7" top="0.75" bottom="0.75" header="0.3" footer="0.3"/>
  <pageSetup paperSize="9" orientation="portrait" horizontalDpi="0" verticalDpi="0"/>
  <ignoredErrors>
    <ignoredError sqref="T760 T832 T824 T840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统计数据!B281:B287</xm:f>
              <xm:sqref>T7</xm:sqref>
            </x14:sparkline>
          </x14:sparklines>
        </x14:sparklineGroup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统计数据!E281:E287</xm:f>
              <xm:sqref>C7</xm:sqref>
            </x14:sparkline>
            <x14:sparkline>
              <xm:f>统计数据!F281:F287</xm:f>
              <xm:sqref>D7</xm:sqref>
            </x14:sparkline>
            <x14:sparkline>
              <xm:f>统计数据!G281:G287</xm:f>
              <xm:sqref>E7</xm:sqref>
            </x14:sparkline>
            <x14:sparkline>
              <xm:f>统计数据!H281:H287</xm:f>
              <xm:sqref>F7</xm:sqref>
            </x14:sparkline>
            <x14:sparkline>
              <xm:f>统计数据!I281:I287</xm:f>
              <xm:sqref>G7</xm:sqref>
            </x14:sparkline>
            <x14:sparkline>
              <xm:f>统计数据!J281:J287</xm:f>
              <xm:sqref>H7</xm:sqref>
            </x14:sparkline>
            <x14:sparkline>
              <xm:f>统计数据!K281:K287</xm:f>
              <xm:sqref>I7</xm:sqref>
            </x14:sparkline>
            <x14:sparkline>
              <xm:f>统计数据!L281:L287</xm:f>
              <xm:sqref>J7</xm:sqref>
            </x14:sparkline>
            <x14:sparkline>
              <xm:f>统计数据!M281:M287</xm:f>
              <xm:sqref>K7</xm:sqref>
            </x14:sparkline>
            <x14:sparkline>
              <xm:f>统计数据!N281:N287</xm:f>
              <xm:sqref>L7</xm:sqref>
            </x14:sparkline>
            <x14:sparkline>
              <xm:f>统计数据!O281:O287</xm:f>
              <xm:sqref>M7</xm:sqref>
            </x14:sparkline>
            <x14:sparkline>
              <xm:f>统计数据!P281:P287</xm:f>
              <xm:sqref>N7</xm:sqref>
            </x14:sparkline>
            <x14:sparkline>
              <xm:f>统计数据!Q281:Q287</xm:f>
              <xm:sqref>O7</xm:sqref>
            </x14:sparkline>
            <x14:sparkline>
              <xm:f>统计数据!R281:R287</xm:f>
              <xm:sqref>P7</xm:sqref>
            </x14:sparkline>
            <x14:sparkline>
              <xm:f>统计数据!S281:S287</xm:f>
              <xm:sqref>Q7</xm:sqref>
            </x14:sparkline>
            <x14:sparkline>
              <xm:f>统计数据!T281:T287</xm:f>
              <xm:sqref>R7</xm:sqref>
            </x14:sparkline>
            <x14:sparkline>
              <xm:f>统计数据!U281:U287</xm:f>
              <xm:sqref>S7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87"/>
  <sheetViews>
    <sheetView zoomScaleNormal="100" workbookViewId="0">
      <pane ySplit="2" topLeftCell="A259" activePane="bottomLeft" state="frozen"/>
      <selection pane="bottomLeft" activeCell="U295" sqref="U295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 ht="23" customHeight="1">
      <c r="A1" s="133" t="s">
        <v>74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</row>
    <row r="2" spans="1:38">
      <c r="A2" s="8" t="s">
        <v>0</v>
      </c>
      <c r="B2" s="8" t="s">
        <v>31</v>
      </c>
      <c r="C2" s="1" t="s">
        <v>27</v>
      </c>
      <c r="D2" s="1" t="s">
        <v>28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35</v>
      </c>
      <c r="W2" s="4" t="s">
        <v>2</v>
      </c>
      <c r="X2" s="5" t="s">
        <v>3</v>
      </c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  <c r="AF2" s="5" t="s">
        <v>11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</row>
    <row r="3" spans="1:38">
      <c r="A3" s="6">
        <v>44616</v>
      </c>
      <c r="B3" s="5">
        <f t="shared" ref="B3" si="0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44617</v>
      </c>
      <c r="B4" s="5">
        <f t="shared" ref="B4:B17" si="1">C4+D4</f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44618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44619</v>
      </c>
      <c r="B6" s="5">
        <f t="shared" si="1"/>
        <v>1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44620</v>
      </c>
      <c r="B7" s="5">
        <f t="shared" si="1"/>
        <v>3</v>
      </c>
      <c r="C7" s="5">
        <v>0</v>
      </c>
      <c r="D7" s="5">
        <v>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44621</v>
      </c>
      <c r="B8" s="5">
        <f t="shared" si="1"/>
        <v>2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44622</v>
      </c>
      <c r="B9" s="5">
        <f t="shared" si="1"/>
        <v>8</v>
      </c>
      <c r="C9" s="5">
        <v>3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5">
        <v>6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44623</v>
      </c>
      <c r="B10" s="5">
        <f t="shared" si="1"/>
        <v>16</v>
      </c>
      <c r="C10" s="5">
        <v>2</v>
      </c>
      <c r="D10" s="5">
        <v>14</v>
      </c>
      <c r="E10" s="5">
        <v>0</v>
      </c>
      <c r="F10" s="5">
        <v>0</v>
      </c>
      <c r="G10" s="5">
        <v>0</v>
      </c>
      <c r="H10" s="5">
        <v>0</v>
      </c>
      <c r="I10" s="5">
        <v>9</v>
      </c>
      <c r="J10" s="5">
        <v>0</v>
      </c>
      <c r="K10" s="5">
        <v>0</v>
      </c>
      <c r="L10" s="5">
        <v>1</v>
      </c>
      <c r="M10" s="5">
        <v>2</v>
      </c>
      <c r="N10" s="5">
        <v>0</v>
      </c>
      <c r="O10" s="5">
        <v>0</v>
      </c>
      <c r="P10" s="5">
        <v>0</v>
      </c>
      <c r="Q10" s="5">
        <v>4</v>
      </c>
      <c r="R10" s="5">
        <v>0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44624</v>
      </c>
      <c r="B11" s="5">
        <f t="shared" si="1"/>
        <v>19</v>
      </c>
      <c r="C11" s="5">
        <v>3</v>
      </c>
      <c r="D11" s="5">
        <v>16</v>
      </c>
      <c r="E11" s="5">
        <v>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7</v>
      </c>
      <c r="O11" s="5">
        <v>0</v>
      </c>
      <c r="P11" s="5">
        <v>0</v>
      </c>
      <c r="Q11" s="5">
        <v>6</v>
      </c>
      <c r="R11" s="5">
        <v>2</v>
      </c>
      <c r="S11" s="5">
        <v>0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44625</v>
      </c>
      <c r="B12" s="5">
        <f t="shared" si="1"/>
        <v>28</v>
      </c>
      <c r="C12" s="5">
        <v>0</v>
      </c>
      <c r="D12" s="5">
        <v>28</v>
      </c>
      <c r="E12" s="5">
        <v>1</v>
      </c>
      <c r="F12" s="5">
        <v>3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6</v>
      </c>
      <c r="M12" s="5">
        <v>2</v>
      </c>
      <c r="N12" s="5">
        <v>4</v>
      </c>
      <c r="O12" s="5">
        <v>2</v>
      </c>
      <c r="P12" s="5">
        <v>0</v>
      </c>
      <c r="Q12" s="5">
        <v>7</v>
      </c>
      <c r="R12" s="5">
        <v>1</v>
      </c>
      <c r="S12" s="5">
        <v>1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44626</v>
      </c>
      <c r="B13" s="5">
        <f t="shared" si="1"/>
        <v>48</v>
      </c>
      <c r="C13" s="5">
        <v>3</v>
      </c>
      <c r="D13" s="5">
        <v>45</v>
      </c>
      <c r="E13" s="5">
        <v>1</v>
      </c>
      <c r="F13" s="5">
        <v>4</v>
      </c>
      <c r="G13" s="5">
        <v>0</v>
      </c>
      <c r="H13" s="5">
        <v>1</v>
      </c>
      <c r="I13" s="5">
        <v>5</v>
      </c>
      <c r="J13" s="5">
        <v>0</v>
      </c>
      <c r="K13" s="5">
        <v>0</v>
      </c>
      <c r="L13" s="5">
        <v>7</v>
      </c>
      <c r="M13" s="5">
        <v>6</v>
      </c>
      <c r="N13" s="5">
        <v>13</v>
      </c>
      <c r="O13" s="5">
        <v>3</v>
      </c>
      <c r="P13" s="5">
        <v>0</v>
      </c>
      <c r="Q13" s="5">
        <v>6</v>
      </c>
      <c r="R13" s="5">
        <v>0</v>
      </c>
      <c r="S13" s="5">
        <v>2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44627</v>
      </c>
      <c r="B14" s="5">
        <f t="shared" si="1"/>
        <v>55</v>
      </c>
      <c r="C14" s="5">
        <v>4</v>
      </c>
      <c r="D14" s="5">
        <v>51</v>
      </c>
      <c r="E14" s="5">
        <v>0</v>
      </c>
      <c r="F14" s="5">
        <v>13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13</v>
      </c>
      <c r="M14" s="5">
        <v>6</v>
      </c>
      <c r="N14" s="5">
        <v>12</v>
      </c>
      <c r="O14" s="5">
        <v>4</v>
      </c>
      <c r="P14" s="5">
        <v>1</v>
      </c>
      <c r="Q14" s="5">
        <v>4</v>
      </c>
      <c r="R14" s="5">
        <v>0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44628</v>
      </c>
      <c r="B15" s="5">
        <f t="shared" si="1"/>
        <v>65</v>
      </c>
      <c r="C15" s="5">
        <v>3</v>
      </c>
      <c r="D15" s="5">
        <v>62</v>
      </c>
      <c r="E15" s="5">
        <v>0</v>
      </c>
      <c r="F15" s="5">
        <v>9</v>
      </c>
      <c r="G15" s="5">
        <v>1</v>
      </c>
      <c r="H15" s="5">
        <v>2</v>
      </c>
      <c r="I15" s="5">
        <v>2</v>
      </c>
      <c r="J15" s="5">
        <v>0</v>
      </c>
      <c r="K15" s="5">
        <v>0</v>
      </c>
      <c r="L15" s="5">
        <v>12</v>
      </c>
      <c r="M15" s="5">
        <v>11</v>
      </c>
      <c r="N15" s="5">
        <v>8</v>
      </c>
      <c r="O15" s="5">
        <v>3</v>
      </c>
      <c r="P15" s="5">
        <v>0</v>
      </c>
      <c r="Q15" s="5">
        <v>14</v>
      </c>
      <c r="R15" s="5">
        <v>3</v>
      </c>
      <c r="S15" s="5">
        <v>0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44629</v>
      </c>
      <c r="B16" s="5">
        <f t="shared" si="1"/>
        <v>80</v>
      </c>
      <c r="C16" s="5">
        <v>4</v>
      </c>
      <c r="D16" s="5">
        <v>76</v>
      </c>
      <c r="E16" s="5">
        <v>1</v>
      </c>
      <c r="F16" s="5">
        <v>6</v>
      </c>
      <c r="G16" s="5">
        <v>1</v>
      </c>
      <c r="H16" s="5">
        <v>4</v>
      </c>
      <c r="I16" s="5">
        <v>1</v>
      </c>
      <c r="J16" s="5">
        <v>4</v>
      </c>
      <c r="K16" s="5">
        <v>1</v>
      </c>
      <c r="L16" s="5">
        <v>25</v>
      </c>
      <c r="M16" s="5">
        <v>2</v>
      </c>
      <c r="N16" s="5">
        <v>16</v>
      </c>
      <c r="O16" s="5">
        <v>9</v>
      </c>
      <c r="P16" s="5">
        <v>0</v>
      </c>
      <c r="Q16" s="5">
        <v>9</v>
      </c>
      <c r="R16" s="5">
        <v>0</v>
      </c>
      <c r="S16" s="5">
        <v>1</v>
      </c>
      <c r="T16" s="5">
        <v>0</v>
      </c>
      <c r="U16" s="5">
        <v>0</v>
      </c>
      <c r="V16" s="5"/>
      <c r="W16" s="5"/>
      <c r="X16" s="5"/>
      <c r="Y16" s="5"/>
      <c r="Z16" s="5"/>
    </row>
    <row r="17" spans="1:38">
      <c r="A17" s="6">
        <v>44630</v>
      </c>
      <c r="B17" s="5">
        <f t="shared" si="1"/>
        <v>75</v>
      </c>
      <c r="C17" s="5">
        <v>11</v>
      </c>
      <c r="D17" s="5">
        <v>64</v>
      </c>
      <c r="E17" s="5">
        <v>1</v>
      </c>
      <c r="F17" s="5">
        <v>7</v>
      </c>
      <c r="G17" s="5">
        <v>1</v>
      </c>
      <c r="H17" s="5">
        <v>2</v>
      </c>
      <c r="I17" s="5">
        <v>4</v>
      </c>
      <c r="J17" s="5">
        <v>6</v>
      </c>
      <c r="K17" s="5">
        <v>0</v>
      </c>
      <c r="L17" s="5">
        <v>14</v>
      </c>
      <c r="M17" s="5">
        <v>10</v>
      </c>
      <c r="N17" s="5">
        <v>6</v>
      </c>
      <c r="O17" s="5">
        <v>10</v>
      </c>
      <c r="P17" s="5">
        <v>0</v>
      </c>
      <c r="Q17" s="5">
        <v>8</v>
      </c>
      <c r="R17" s="5">
        <v>5</v>
      </c>
      <c r="S17" s="5">
        <v>0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44631</v>
      </c>
      <c r="B18" s="5">
        <f>C18+D18</f>
        <v>83</v>
      </c>
      <c r="C18" s="5">
        <v>5</v>
      </c>
      <c r="D18" s="5">
        <v>78</v>
      </c>
      <c r="E18" s="5">
        <v>5</v>
      </c>
      <c r="F18" s="5">
        <v>12</v>
      </c>
      <c r="G18" s="5">
        <v>1</v>
      </c>
      <c r="H18" s="5">
        <v>3</v>
      </c>
      <c r="I18" s="5">
        <v>1</v>
      </c>
      <c r="J18" s="5">
        <v>2</v>
      </c>
      <c r="K18" s="5">
        <v>0</v>
      </c>
      <c r="L18" s="5">
        <v>17</v>
      </c>
      <c r="M18" s="5">
        <v>9</v>
      </c>
      <c r="N18" s="5">
        <v>12</v>
      </c>
      <c r="O18" s="5">
        <v>9</v>
      </c>
      <c r="P18" s="5">
        <v>4</v>
      </c>
      <c r="Q18" s="5">
        <v>5</v>
      </c>
      <c r="R18" s="5">
        <v>1</v>
      </c>
      <c r="S18" s="5">
        <v>1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44632</v>
      </c>
      <c r="B19" s="5">
        <f t="shared" ref="B19:B50" si="2">C19+D19</f>
        <v>65</v>
      </c>
      <c r="C19" s="5">
        <v>1</v>
      </c>
      <c r="D19" s="5">
        <v>64</v>
      </c>
      <c r="E19" s="5">
        <v>3</v>
      </c>
      <c r="F19" s="5">
        <v>1</v>
      </c>
      <c r="G19" s="5">
        <v>2</v>
      </c>
      <c r="H19" s="5">
        <v>2</v>
      </c>
      <c r="I19" s="5">
        <v>0</v>
      </c>
      <c r="J19" s="5">
        <v>0</v>
      </c>
      <c r="K19" s="5">
        <v>0</v>
      </c>
      <c r="L19" s="5">
        <v>11</v>
      </c>
      <c r="M19" s="5">
        <v>3</v>
      </c>
      <c r="N19" s="5">
        <v>3</v>
      </c>
      <c r="O19" s="5">
        <v>34</v>
      </c>
      <c r="P19" s="5">
        <v>4</v>
      </c>
      <c r="Q19" s="5">
        <v>1</v>
      </c>
      <c r="R19" s="5">
        <v>0</v>
      </c>
      <c r="S19" s="5">
        <v>0</v>
      </c>
      <c r="T19" s="5">
        <v>0</v>
      </c>
      <c r="U19" s="5">
        <v>1</v>
      </c>
      <c r="V19" s="5"/>
      <c r="W19" s="5"/>
      <c r="X19" s="5"/>
      <c r="Y19" s="5"/>
      <c r="Z19" s="5"/>
    </row>
    <row r="20" spans="1:38">
      <c r="A20" s="6">
        <v>44633</v>
      </c>
      <c r="B20" s="5">
        <f t="shared" si="2"/>
        <v>169</v>
      </c>
      <c r="C20" s="5">
        <v>41</v>
      </c>
      <c r="D20" s="5">
        <v>128</v>
      </c>
      <c r="E20" s="5">
        <v>12</v>
      </c>
      <c r="F20" s="5">
        <v>18</v>
      </c>
      <c r="G20" s="5">
        <v>4</v>
      </c>
      <c r="H20" s="5">
        <v>10</v>
      </c>
      <c r="I20" s="5">
        <v>6</v>
      </c>
      <c r="J20" s="5">
        <v>5</v>
      </c>
      <c r="K20" s="5">
        <v>3</v>
      </c>
      <c r="L20" s="5">
        <v>29</v>
      </c>
      <c r="M20" s="5">
        <v>3</v>
      </c>
      <c r="N20" s="5">
        <v>19</v>
      </c>
      <c r="O20" s="5">
        <v>39</v>
      </c>
      <c r="P20" s="5">
        <v>7</v>
      </c>
      <c r="Q20" s="5">
        <v>8</v>
      </c>
      <c r="R20" s="5">
        <v>4</v>
      </c>
      <c r="S20" s="5">
        <v>2</v>
      </c>
      <c r="T20" s="5">
        <v>0</v>
      </c>
      <c r="U20" s="5">
        <v>0</v>
      </c>
      <c r="V20" s="5"/>
      <c r="W20" s="5"/>
      <c r="X20" s="5"/>
      <c r="Y20" s="5"/>
      <c r="Z20" s="5"/>
    </row>
    <row r="21" spans="1:38">
      <c r="A21" s="6">
        <v>44634</v>
      </c>
      <c r="B21" s="5">
        <f t="shared" si="2"/>
        <v>139</v>
      </c>
      <c r="C21" s="5">
        <v>9</v>
      </c>
      <c r="D21" s="5">
        <v>130</v>
      </c>
      <c r="E21" s="5">
        <v>23</v>
      </c>
      <c r="F21" s="5">
        <v>12</v>
      </c>
      <c r="G21" s="5">
        <v>1</v>
      </c>
      <c r="H21" s="5">
        <v>6</v>
      </c>
      <c r="I21" s="5">
        <v>0</v>
      </c>
      <c r="J21" s="5">
        <v>4</v>
      </c>
      <c r="K21" s="5">
        <v>1</v>
      </c>
      <c r="L21" s="5">
        <v>26</v>
      </c>
      <c r="M21" s="5">
        <v>2</v>
      </c>
      <c r="N21" s="5">
        <v>23</v>
      </c>
      <c r="O21" s="5">
        <v>23</v>
      </c>
      <c r="P21" s="5">
        <v>4</v>
      </c>
      <c r="Q21" s="5">
        <v>10</v>
      </c>
      <c r="R21" s="5">
        <v>0</v>
      </c>
      <c r="S21" s="5">
        <v>3</v>
      </c>
      <c r="T21" s="5">
        <v>0</v>
      </c>
      <c r="U21" s="5">
        <v>1</v>
      </c>
      <c r="V21" s="5"/>
      <c r="W21" s="5"/>
      <c r="X21" s="5"/>
      <c r="Y21" s="5"/>
      <c r="Z21" s="5"/>
    </row>
    <row r="22" spans="1:38">
      <c r="A22" s="6">
        <v>44635</v>
      </c>
      <c r="B22" s="5">
        <f t="shared" si="2"/>
        <v>202</v>
      </c>
      <c r="C22" s="5">
        <v>5</v>
      </c>
      <c r="D22" s="5">
        <v>197</v>
      </c>
      <c r="E22" s="5">
        <v>12</v>
      </c>
      <c r="F22" s="5">
        <v>24</v>
      </c>
      <c r="G22" s="5">
        <v>4</v>
      </c>
      <c r="H22" s="5">
        <v>10</v>
      </c>
      <c r="I22" s="5">
        <v>9</v>
      </c>
      <c r="J22" s="5">
        <v>6</v>
      </c>
      <c r="K22" s="5">
        <v>2</v>
      </c>
      <c r="L22" s="5">
        <v>31</v>
      </c>
      <c r="M22" s="5">
        <v>11</v>
      </c>
      <c r="N22" s="5">
        <v>21</v>
      </c>
      <c r="O22" s="5">
        <v>42</v>
      </c>
      <c r="P22" s="5">
        <v>8</v>
      </c>
      <c r="Q22" s="5">
        <v>11</v>
      </c>
      <c r="R22" s="5">
        <v>6</v>
      </c>
      <c r="S22" s="5">
        <v>5</v>
      </c>
      <c r="T22" s="5">
        <v>0</v>
      </c>
      <c r="U22" s="5">
        <v>0</v>
      </c>
      <c r="V22" s="5"/>
      <c r="W22" s="5"/>
      <c r="X22" s="5"/>
      <c r="Y22" s="5"/>
      <c r="Z22" s="5"/>
    </row>
    <row r="23" spans="1:38">
      <c r="A23" s="6">
        <v>44636</v>
      </c>
      <c r="B23" s="5">
        <f t="shared" si="2"/>
        <v>158</v>
      </c>
      <c r="C23" s="5">
        <v>8</v>
      </c>
      <c r="D23" s="5">
        <v>150</v>
      </c>
      <c r="E23" s="5">
        <v>9</v>
      </c>
      <c r="F23" s="5">
        <v>7</v>
      </c>
      <c r="G23" s="5">
        <v>4</v>
      </c>
      <c r="H23" s="5">
        <v>3</v>
      </c>
      <c r="I23" s="5">
        <v>3</v>
      </c>
      <c r="J23" s="5">
        <v>10</v>
      </c>
      <c r="K23" s="5">
        <v>2</v>
      </c>
      <c r="L23" s="5">
        <v>18</v>
      </c>
      <c r="M23" s="5">
        <v>10</v>
      </c>
      <c r="N23" s="5">
        <v>41</v>
      </c>
      <c r="O23" s="5">
        <v>44</v>
      </c>
      <c r="P23" s="5">
        <v>0</v>
      </c>
      <c r="Q23" s="5">
        <v>4</v>
      </c>
      <c r="R23" s="5">
        <v>1</v>
      </c>
      <c r="S23" s="5">
        <v>2</v>
      </c>
      <c r="T23" s="5">
        <v>0</v>
      </c>
      <c r="U23" s="5">
        <v>0</v>
      </c>
      <c r="V23" s="27">
        <f>SUM(W23:AL23)</f>
        <v>86</v>
      </c>
      <c r="W23" s="27">
        <v>6</v>
      </c>
      <c r="X23" s="27">
        <v>6</v>
      </c>
      <c r="Y23" s="27">
        <v>3</v>
      </c>
      <c r="Z23" s="27">
        <v>3</v>
      </c>
      <c r="AA23" s="27">
        <v>1</v>
      </c>
      <c r="AB23" s="27">
        <v>3</v>
      </c>
      <c r="AC23" s="27">
        <v>2</v>
      </c>
      <c r="AD23" s="27">
        <v>10</v>
      </c>
      <c r="AE23" s="27">
        <v>5</v>
      </c>
      <c r="AF23" s="27">
        <v>26</v>
      </c>
      <c r="AG23" s="27">
        <v>21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</row>
    <row r="24" spans="1:38">
      <c r="A24" s="6">
        <v>44637</v>
      </c>
      <c r="B24" s="5">
        <f t="shared" si="2"/>
        <v>260</v>
      </c>
      <c r="C24" s="5">
        <v>57</v>
      </c>
      <c r="D24" s="5">
        <v>203</v>
      </c>
      <c r="E24" s="5">
        <v>20</v>
      </c>
      <c r="F24" s="5">
        <v>36</v>
      </c>
      <c r="G24" s="5">
        <v>1</v>
      </c>
      <c r="H24" s="5">
        <v>4</v>
      </c>
      <c r="I24" s="5">
        <v>7</v>
      </c>
      <c r="J24" s="5">
        <v>7</v>
      </c>
      <c r="K24" s="5">
        <v>2</v>
      </c>
      <c r="L24" s="5">
        <v>82</v>
      </c>
      <c r="M24" s="5">
        <v>14</v>
      </c>
      <c r="N24" s="5">
        <v>35</v>
      </c>
      <c r="O24" s="5">
        <v>35</v>
      </c>
      <c r="P24" s="5">
        <v>1</v>
      </c>
      <c r="Q24" s="5">
        <v>10</v>
      </c>
      <c r="R24" s="5">
        <v>1</v>
      </c>
      <c r="S24" s="5">
        <v>2</v>
      </c>
      <c r="T24" s="5">
        <v>3</v>
      </c>
      <c r="U24" s="5">
        <v>0</v>
      </c>
      <c r="V24" s="27">
        <f t="shared" ref="V24:V87" si="3">SUM(W24:AL24)</f>
        <v>155</v>
      </c>
      <c r="W24" s="27">
        <v>19</v>
      </c>
      <c r="X24" s="27">
        <v>27</v>
      </c>
      <c r="Y24" s="27">
        <v>1</v>
      </c>
      <c r="Z24" s="27">
        <v>4</v>
      </c>
      <c r="AA24" s="27">
        <v>4</v>
      </c>
      <c r="AB24" s="27">
        <v>2</v>
      </c>
      <c r="AC24" s="27">
        <v>0</v>
      </c>
      <c r="AD24" s="27">
        <v>17</v>
      </c>
      <c r="AE24" s="27">
        <v>12</v>
      </c>
      <c r="AF24" s="27">
        <v>32</v>
      </c>
      <c r="AG24" s="27">
        <v>30</v>
      </c>
      <c r="AH24" s="27">
        <v>1</v>
      </c>
      <c r="AI24" s="27">
        <v>1</v>
      </c>
      <c r="AJ24" s="27">
        <v>1</v>
      </c>
      <c r="AK24" s="27">
        <v>1</v>
      </c>
      <c r="AL24" s="27">
        <v>3</v>
      </c>
    </row>
    <row r="25" spans="1:38">
      <c r="A25" s="6">
        <v>44638</v>
      </c>
      <c r="B25" s="5">
        <f t="shared" si="2"/>
        <v>374</v>
      </c>
      <c r="C25" s="5">
        <v>8</v>
      </c>
      <c r="D25" s="5">
        <v>366</v>
      </c>
      <c r="E25" s="5">
        <v>15</v>
      </c>
      <c r="F25" s="5">
        <v>40</v>
      </c>
      <c r="G25" s="5">
        <v>7</v>
      </c>
      <c r="H25" s="5">
        <v>12</v>
      </c>
      <c r="I25" s="5">
        <v>23</v>
      </c>
      <c r="J25" s="5">
        <v>19</v>
      </c>
      <c r="K25" s="5">
        <v>8</v>
      </c>
      <c r="L25" s="5">
        <v>59</v>
      </c>
      <c r="M25" s="5">
        <v>27</v>
      </c>
      <c r="N25" s="5">
        <v>44</v>
      </c>
      <c r="O25" s="5">
        <v>67</v>
      </c>
      <c r="P25" s="5">
        <v>17</v>
      </c>
      <c r="Q25" s="5">
        <v>13</v>
      </c>
      <c r="R25" s="5">
        <v>16</v>
      </c>
      <c r="S25" s="5">
        <v>7</v>
      </c>
      <c r="T25" s="5">
        <v>0</v>
      </c>
      <c r="U25" s="5">
        <v>0</v>
      </c>
      <c r="V25" s="27">
        <f t="shared" si="3"/>
        <v>192</v>
      </c>
      <c r="W25" s="27">
        <v>9</v>
      </c>
      <c r="X25" s="27">
        <v>23</v>
      </c>
      <c r="Y25" s="27">
        <v>5</v>
      </c>
      <c r="Z25" s="27">
        <v>4</v>
      </c>
      <c r="AA25" s="27">
        <v>9</v>
      </c>
      <c r="AB25" s="27">
        <v>7</v>
      </c>
      <c r="AC25" s="27">
        <v>5</v>
      </c>
      <c r="AD25" s="27">
        <v>22</v>
      </c>
      <c r="AE25" s="27">
        <v>9</v>
      </c>
      <c r="AF25" s="27">
        <v>33</v>
      </c>
      <c r="AG25" s="27">
        <v>31</v>
      </c>
      <c r="AH25" s="27">
        <v>9</v>
      </c>
      <c r="AI25" s="27">
        <v>5</v>
      </c>
      <c r="AJ25" s="27">
        <v>15</v>
      </c>
      <c r="AK25" s="27">
        <v>6</v>
      </c>
      <c r="AL25" s="27">
        <v>0</v>
      </c>
    </row>
    <row r="26" spans="1:38">
      <c r="A26" s="6">
        <v>44639</v>
      </c>
      <c r="B26" s="5">
        <f t="shared" si="2"/>
        <v>509</v>
      </c>
      <c r="C26" s="5">
        <v>17</v>
      </c>
      <c r="D26" s="5">
        <v>492</v>
      </c>
      <c r="E26" s="5">
        <v>36</v>
      </c>
      <c r="F26" s="5">
        <v>61</v>
      </c>
      <c r="G26" s="5">
        <v>12</v>
      </c>
      <c r="H26" s="5">
        <v>15</v>
      </c>
      <c r="I26" s="5">
        <v>25</v>
      </c>
      <c r="J26" s="5">
        <v>7</v>
      </c>
      <c r="K26" s="5">
        <v>14</v>
      </c>
      <c r="L26" s="5">
        <v>53</v>
      </c>
      <c r="M26" s="5">
        <v>17</v>
      </c>
      <c r="N26" s="5">
        <v>81</v>
      </c>
      <c r="O26" s="5">
        <v>135</v>
      </c>
      <c r="P26" s="5">
        <v>3</v>
      </c>
      <c r="Q26" s="5">
        <v>16</v>
      </c>
      <c r="R26" s="5">
        <v>5</v>
      </c>
      <c r="S26" s="5">
        <v>6</v>
      </c>
      <c r="T26" s="5">
        <v>23</v>
      </c>
      <c r="U26" s="5">
        <v>0</v>
      </c>
      <c r="V26" s="27">
        <f t="shared" si="3"/>
        <v>261</v>
      </c>
      <c r="W26" s="26">
        <v>11</v>
      </c>
      <c r="X26" s="26">
        <v>41</v>
      </c>
      <c r="Y26" s="26">
        <v>12</v>
      </c>
      <c r="Z26" s="26">
        <v>10</v>
      </c>
      <c r="AA26" s="26">
        <v>8</v>
      </c>
      <c r="AB26" s="26">
        <v>0</v>
      </c>
      <c r="AC26" s="26">
        <v>2</v>
      </c>
      <c r="AD26" s="26">
        <v>48</v>
      </c>
      <c r="AE26" s="26">
        <v>3</v>
      </c>
      <c r="AF26" s="26">
        <v>32</v>
      </c>
      <c r="AG26" s="26">
        <v>84</v>
      </c>
      <c r="AH26" s="26">
        <v>0</v>
      </c>
      <c r="AI26" s="26">
        <v>3</v>
      </c>
      <c r="AJ26" s="26">
        <v>5</v>
      </c>
      <c r="AK26" s="26">
        <v>2</v>
      </c>
      <c r="AL26" s="26">
        <v>0</v>
      </c>
    </row>
    <row r="27" spans="1:38">
      <c r="A27" s="6">
        <v>44640</v>
      </c>
      <c r="B27" s="5">
        <f t="shared" si="2"/>
        <v>758</v>
      </c>
      <c r="C27" s="5">
        <v>24</v>
      </c>
      <c r="D27" s="5">
        <v>734</v>
      </c>
      <c r="E27" s="5">
        <v>42</v>
      </c>
      <c r="F27" s="5">
        <v>46</v>
      </c>
      <c r="G27" s="5">
        <v>13</v>
      </c>
      <c r="H27" s="5">
        <v>32</v>
      </c>
      <c r="I27" s="5">
        <v>18</v>
      </c>
      <c r="J27" s="5">
        <v>12</v>
      </c>
      <c r="K27" s="5">
        <v>8</v>
      </c>
      <c r="L27" s="5">
        <v>265</v>
      </c>
      <c r="M27" s="5">
        <v>13</v>
      </c>
      <c r="N27" s="5">
        <v>40</v>
      </c>
      <c r="O27" s="5">
        <v>220</v>
      </c>
      <c r="P27" s="5">
        <v>11</v>
      </c>
      <c r="Q27" s="5">
        <v>9</v>
      </c>
      <c r="R27" s="5">
        <v>4</v>
      </c>
      <c r="S27" s="5">
        <v>13</v>
      </c>
      <c r="T27" s="5">
        <v>12</v>
      </c>
      <c r="U27" s="5">
        <v>0</v>
      </c>
      <c r="V27" s="27">
        <f t="shared" si="3"/>
        <v>84</v>
      </c>
      <c r="W27" s="26">
        <v>4</v>
      </c>
      <c r="X27" s="26">
        <v>7</v>
      </c>
      <c r="Y27" s="26">
        <v>2</v>
      </c>
      <c r="Z27" s="26">
        <v>1</v>
      </c>
      <c r="AA27" s="26">
        <v>1</v>
      </c>
      <c r="AB27" s="26">
        <v>1</v>
      </c>
      <c r="AC27" s="26">
        <v>2</v>
      </c>
      <c r="AD27" s="26">
        <v>29</v>
      </c>
      <c r="AE27" s="26">
        <v>2</v>
      </c>
      <c r="AF27" s="26">
        <v>2</v>
      </c>
      <c r="AG27" s="26">
        <v>30</v>
      </c>
      <c r="AH27" s="26">
        <v>0</v>
      </c>
      <c r="AI27" s="26">
        <v>2</v>
      </c>
      <c r="AJ27" s="26">
        <v>0</v>
      </c>
      <c r="AK27" s="26">
        <v>1</v>
      </c>
      <c r="AL27" s="26">
        <v>0</v>
      </c>
    </row>
    <row r="28" spans="1:38">
      <c r="A28" s="6">
        <v>44641</v>
      </c>
      <c r="B28" s="5">
        <f t="shared" si="2"/>
        <v>896</v>
      </c>
      <c r="C28" s="5">
        <v>31</v>
      </c>
      <c r="D28" s="5">
        <v>865</v>
      </c>
      <c r="E28" s="5">
        <v>49</v>
      </c>
      <c r="F28" s="5">
        <v>130</v>
      </c>
      <c r="G28" s="5">
        <v>26</v>
      </c>
      <c r="H28" s="5">
        <v>44</v>
      </c>
      <c r="I28" s="5">
        <v>31</v>
      </c>
      <c r="J28" s="5">
        <v>23</v>
      </c>
      <c r="K28" s="5">
        <v>10</v>
      </c>
      <c r="L28" s="5">
        <v>122</v>
      </c>
      <c r="M28" s="5">
        <v>67</v>
      </c>
      <c r="N28" s="5">
        <v>103</v>
      </c>
      <c r="O28" s="5">
        <v>169</v>
      </c>
      <c r="P28" s="5">
        <v>16</v>
      </c>
      <c r="Q28" s="5">
        <v>39</v>
      </c>
      <c r="R28" s="5">
        <v>5</v>
      </c>
      <c r="S28" s="5">
        <v>22</v>
      </c>
      <c r="T28" s="5">
        <v>40</v>
      </c>
      <c r="U28" s="5">
        <v>0</v>
      </c>
      <c r="V28" s="27">
        <f t="shared" si="3"/>
        <v>117</v>
      </c>
      <c r="W28" s="26">
        <v>5</v>
      </c>
      <c r="X28" s="26">
        <v>19</v>
      </c>
      <c r="Y28" s="26">
        <v>3</v>
      </c>
      <c r="Z28" s="26">
        <v>6</v>
      </c>
      <c r="AA28" s="26">
        <v>7</v>
      </c>
      <c r="AB28" s="26">
        <v>0</v>
      </c>
      <c r="AC28" s="26">
        <v>1</v>
      </c>
      <c r="AD28" s="26">
        <v>9</v>
      </c>
      <c r="AE28" s="26">
        <v>6</v>
      </c>
      <c r="AF28" s="26">
        <v>2</v>
      </c>
      <c r="AG28" s="26">
        <v>41</v>
      </c>
      <c r="AH28" s="26">
        <v>1</v>
      </c>
      <c r="AI28" s="26">
        <v>8</v>
      </c>
      <c r="AJ28" s="26">
        <v>1</v>
      </c>
      <c r="AK28" s="26">
        <v>3</v>
      </c>
      <c r="AL28" s="26">
        <v>5</v>
      </c>
    </row>
    <row r="29" spans="1:38">
      <c r="A29" s="6">
        <v>44642</v>
      </c>
      <c r="B29" s="5">
        <f t="shared" si="2"/>
        <v>981</v>
      </c>
      <c r="C29" s="5">
        <v>4</v>
      </c>
      <c r="D29" s="5">
        <v>977</v>
      </c>
      <c r="E29" s="5">
        <v>59</v>
      </c>
      <c r="F29" s="5">
        <v>87</v>
      </c>
      <c r="G29" s="5">
        <v>19</v>
      </c>
      <c r="H29" s="5">
        <v>28</v>
      </c>
      <c r="I29" s="5">
        <v>21</v>
      </c>
      <c r="J29" s="5">
        <v>13</v>
      </c>
      <c r="K29" s="5">
        <v>3</v>
      </c>
      <c r="L29" s="5">
        <v>305</v>
      </c>
      <c r="M29" s="5">
        <v>16</v>
      </c>
      <c r="N29" s="5">
        <v>111</v>
      </c>
      <c r="O29" s="5">
        <v>237</v>
      </c>
      <c r="P29" s="5">
        <v>4</v>
      </c>
      <c r="Q29" s="5">
        <v>31</v>
      </c>
      <c r="R29" s="5">
        <v>20</v>
      </c>
      <c r="S29" s="5">
        <v>8</v>
      </c>
      <c r="T29" s="5">
        <v>19</v>
      </c>
      <c r="U29" s="5">
        <v>0</v>
      </c>
      <c r="V29" s="27">
        <f t="shared" si="3"/>
        <v>92</v>
      </c>
      <c r="W29" s="26">
        <v>2</v>
      </c>
      <c r="X29" s="26">
        <v>9</v>
      </c>
      <c r="Y29" s="26">
        <v>3</v>
      </c>
      <c r="Z29" s="26">
        <v>3</v>
      </c>
      <c r="AA29" s="26">
        <v>4</v>
      </c>
      <c r="AB29" s="26">
        <v>2</v>
      </c>
      <c r="AC29" s="26">
        <v>1</v>
      </c>
      <c r="AD29" s="26">
        <v>20</v>
      </c>
      <c r="AE29" s="26">
        <v>5</v>
      </c>
      <c r="AF29" s="26">
        <v>4</v>
      </c>
      <c r="AG29" s="26">
        <v>37</v>
      </c>
      <c r="AH29" s="26">
        <v>0</v>
      </c>
      <c r="AI29" s="26">
        <v>0</v>
      </c>
      <c r="AJ29" s="26">
        <v>1</v>
      </c>
      <c r="AK29" s="26">
        <v>1</v>
      </c>
      <c r="AL29" s="26">
        <v>0</v>
      </c>
    </row>
    <row r="30" spans="1:38">
      <c r="A30" s="6">
        <v>44643</v>
      </c>
      <c r="B30" s="5">
        <f t="shared" si="2"/>
        <v>983</v>
      </c>
      <c r="C30" s="5">
        <v>4</v>
      </c>
      <c r="D30" s="5">
        <v>979</v>
      </c>
      <c r="E30" s="5">
        <v>20</v>
      </c>
      <c r="F30" s="5">
        <v>106</v>
      </c>
      <c r="G30" s="5">
        <v>11</v>
      </c>
      <c r="H30" s="5">
        <v>48</v>
      </c>
      <c r="I30" s="5">
        <v>34</v>
      </c>
      <c r="J30" s="5">
        <v>26</v>
      </c>
      <c r="K30" s="5">
        <v>11</v>
      </c>
      <c r="L30" s="5">
        <v>256</v>
      </c>
      <c r="M30" s="5">
        <v>69</v>
      </c>
      <c r="N30" s="5">
        <v>69</v>
      </c>
      <c r="O30" s="5">
        <v>218</v>
      </c>
      <c r="P30" s="5">
        <v>5</v>
      </c>
      <c r="Q30" s="5">
        <v>34</v>
      </c>
      <c r="R30" s="5">
        <v>10</v>
      </c>
      <c r="S30" s="5">
        <v>12</v>
      </c>
      <c r="T30" s="5">
        <v>54</v>
      </c>
      <c r="U30" s="5">
        <v>0</v>
      </c>
      <c r="V30" s="27">
        <f t="shared" si="3"/>
        <v>101</v>
      </c>
      <c r="W30" s="27">
        <v>3</v>
      </c>
      <c r="X30" s="27">
        <v>7</v>
      </c>
      <c r="Y30" s="27">
        <v>2</v>
      </c>
      <c r="Z30" s="27">
        <v>2</v>
      </c>
      <c r="AA30" s="27">
        <v>4</v>
      </c>
      <c r="AB30" s="27">
        <v>3</v>
      </c>
      <c r="AC30" s="27">
        <v>4</v>
      </c>
      <c r="AD30" s="27">
        <v>19</v>
      </c>
      <c r="AE30" s="27">
        <v>17</v>
      </c>
      <c r="AF30" s="27">
        <v>3</v>
      </c>
      <c r="AG30" s="27">
        <v>33</v>
      </c>
      <c r="AH30" s="27">
        <v>0</v>
      </c>
      <c r="AI30" s="27">
        <v>2</v>
      </c>
      <c r="AJ30" s="27">
        <v>0</v>
      </c>
      <c r="AK30" s="27">
        <v>0</v>
      </c>
      <c r="AL30" s="27">
        <v>2</v>
      </c>
    </row>
    <row r="31" spans="1:38">
      <c r="A31" s="6">
        <v>44644</v>
      </c>
      <c r="B31" s="5">
        <f t="shared" si="2"/>
        <v>1609</v>
      </c>
      <c r="C31" s="5">
        <v>29</v>
      </c>
      <c r="D31" s="5">
        <v>1580</v>
      </c>
      <c r="E31" s="5">
        <v>102</v>
      </c>
      <c r="F31" s="5">
        <v>167</v>
      </c>
      <c r="G31" s="5">
        <v>59</v>
      </c>
      <c r="H31" s="5">
        <v>70</v>
      </c>
      <c r="I31" s="5">
        <v>38</v>
      </c>
      <c r="J31" s="5">
        <v>29</v>
      </c>
      <c r="K31" s="5">
        <v>21</v>
      </c>
      <c r="L31" s="5">
        <v>490</v>
      </c>
      <c r="M31" s="5">
        <v>87</v>
      </c>
      <c r="N31" s="5">
        <v>130</v>
      </c>
      <c r="O31" s="5">
        <v>193</v>
      </c>
      <c r="P31" s="5">
        <v>12</v>
      </c>
      <c r="Q31" s="5">
        <v>92</v>
      </c>
      <c r="R31" s="5">
        <v>13</v>
      </c>
      <c r="S31" s="5">
        <v>24</v>
      </c>
      <c r="T31" s="5">
        <v>82</v>
      </c>
      <c r="U31" s="5">
        <v>0</v>
      </c>
      <c r="V31" s="27">
        <f t="shared" si="3"/>
        <v>142</v>
      </c>
      <c r="W31" s="26">
        <v>16</v>
      </c>
      <c r="X31" s="26">
        <v>24</v>
      </c>
      <c r="Y31" s="26">
        <v>11</v>
      </c>
      <c r="Z31" s="26">
        <v>11</v>
      </c>
      <c r="AA31" s="26">
        <v>4</v>
      </c>
      <c r="AB31" s="26">
        <v>15</v>
      </c>
      <c r="AC31" s="26">
        <v>4</v>
      </c>
      <c r="AD31" s="26">
        <v>23</v>
      </c>
      <c r="AE31" s="26">
        <v>4</v>
      </c>
      <c r="AF31" s="26">
        <v>3</v>
      </c>
      <c r="AG31" s="26">
        <v>10</v>
      </c>
      <c r="AH31" s="26">
        <v>2</v>
      </c>
      <c r="AI31" s="26">
        <v>9</v>
      </c>
      <c r="AJ31" s="26">
        <v>0</v>
      </c>
      <c r="AK31" s="26">
        <v>6</v>
      </c>
      <c r="AL31" s="26">
        <v>0</v>
      </c>
    </row>
    <row r="32" spans="1:38">
      <c r="A32" s="6">
        <v>44645</v>
      </c>
      <c r="B32" s="5">
        <f t="shared" si="2"/>
        <v>2269</v>
      </c>
      <c r="C32" s="5">
        <v>38</v>
      </c>
      <c r="D32" s="5">
        <v>2231</v>
      </c>
      <c r="E32" s="5">
        <v>23</v>
      </c>
      <c r="F32" s="5">
        <v>3</v>
      </c>
      <c r="G32" s="5">
        <v>4</v>
      </c>
      <c r="H32" s="5">
        <v>2</v>
      </c>
      <c r="I32" s="5">
        <v>9</v>
      </c>
      <c r="J32" s="5">
        <v>4</v>
      </c>
      <c r="K32" s="5">
        <v>11</v>
      </c>
      <c r="L32" s="5">
        <v>206</v>
      </c>
      <c r="M32" s="5">
        <v>4</v>
      </c>
      <c r="N32" s="5">
        <v>19</v>
      </c>
      <c r="O32" s="5">
        <v>1914</v>
      </c>
      <c r="P32" s="5">
        <v>1</v>
      </c>
      <c r="Q32" s="5">
        <v>15</v>
      </c>
      <c r="R32" s="5">
        <v>13</v>
      </c>
      <c r="S32" s="5">
        <v>0</v>
      </c>
      <c r="T32" s="5">
        <v>41</v>
      </c>
      <c r="U32" s="5">
        <v>0</v>
      </c>
      <c r="V32" s="27">
        <f t="shared" si="3"/>
        <v>488</v>
      </c>
      <c r="W32" s="26">
        <v>11</v>
      </c>
      <c r="X32" s="26">
        <v>0</v>
      </c>
      <c r="Y32" s="26">
        <v>2</v>
      </c>
      <c r="Z32" s="26">
        <v>0</v>
      </c>
      <c r="AA32" s="26">
        <v>2</v>
      </c>
      <c r="AB32" s="26">
        <v>4</v>
      </c>
      <c r="AC32" s="26">
        <v>0</v>
      </c>
      <c r="AD32" s="26">
        <v>9</v>
      </c>
      <c r="AE32" s="26">
        <v>1</v>
      </c>
      <c r="AF32" s="26">
        <v>0</v>
      </c>
      <c r="AG32" s="26">
        <v>458</v>
      </c>
      <c r="AH32" s="26">
        <v>0</v>
      </c>
      <c r="AI32" s="26">
        <v>1</v>
      </c>
      <c r="AJ32" s="26">
        <v>0</v>
      </c>
      <c r="AK32" s="26">
        <v>0</v>
      </c>
      <c r="AL32" s="26">
        <v>0</v>
      </c>
    </row>
    <row r="33" spans="1:38">
      <c r="A33" s="6">
        <v>44646</v>
      </c>
      <c r="B33" s="5">
        <f t="shared" si="2"/>
        <v>2676</v>
      </c>
      <c r="C33" s="5">
        <v>45</v>
      </c>
      <c r="D33" s="5">
        <v>2631</v>
      </c>
      <c r="E33" s="5">
        <v>160</v>
      </c>
      <c r="F33" s="5">
        <v>331</v>
      </c>
      <c r="G33" s="5">
        <v>29</v>
      </c>
      <c r="H33" s="5">
        <v>108</v>
      </c>
      <c r="I33" s="5">
        <v>69</v>
      </c>
      <c r="J33" s="5">
        <v>50</v>
      </c>
      <c r="K33" s="5">
        <v>23</v>
      </c>
      <c r="L33" s="5">
        <v>972</v>
      </c>
      <c r="M33" s="5">
        <v>153</v>
      </c>
      <c r="N33" s="5">
        <v>242</v>
      </c>
      <c r="O33" s="5">
        <v>323</v>
      </c>
      <c r="P33" s="5">
        <v>4</v>
      </c>
      <c r="Q33" s="5">
        <v>79</v>
      </c>
      <c r="R33" s="5">
        <v>22</v>
      </c>
      <c r="S33" s="5">
        <v>84</v>
      </c>
      <c r="T33" s="5">
        <v>27</v>
      </c>
      <c r="U33" s="5">
        <v>0</v>
      </c>
      <c r="V33" s="27">
        <f t="shared" si="3"/>
        <v>286</v>
      </c>
      <c r="W33" s="26">
        <v>16</v>
      </c>
      <c r="X33" s="26">
        <v>39</v>
      </c>
      <c r="Y33" s="26">
        <v>9</v>
      </c>
      <c r="Z33" s="26">
        <v>8</v>
      </c>
      <c r="AA33" s="26">
        <v>16</v>
      </c>
      <c r="AB33" s="26">
        <v>13</v>
      </c>
      <c r="AC33" s="26">
        <v>9</v>
      </c>
      <c r="AD33" s="26">
        <v>73</v>
      </c>
      <c r="AE33" s="26">
        <v>24</v>
      </c>
      <c r="AF33" s="26">
        <v>8</v>
      </c>
      <c r="AG33" s="26">
        <v>56</v>
      </c>
      <c r="AH33" s="26">
        <v>0</v>
      </c>
      <c r="AI33" s="26">
        <v>9</v>
      </c>
      <c r="AJ33" s="26">
        <v>2</v>
      </c>
      <c r="AK33" s="26">
        <v>3</v>
      </c>
      <c r="AL33" s="26">
        <v>1</v>
      </c>
    </row>
    <row r="34" spans="1:38">
      <c r="A34" s="6">
        <v>44647</v>
      </c>
      <c r="B34" s="5">
        <f t="shared" si="2"/>
        <v>3500</v>
      </c>
      <c r="C34" s="5">
        <v>50</v>
      </c>
      <c r="D34" s="5">
        <v>3450</v>
      </c>
      <c r="E34" s="5">
        <v>56</v>
      </c>
      <c r="F34" s="5">
        <v>277</v>
      </c>
      <c r="G34" s="5">
        <v>45</v>
      </c>
      <c r="H34" s="5">
        <v>70</v>
      </c>
      <c r="I34" s="5">
        <v>70</v>
      </c>
      <c r="J34" s="5">
        <v>27</v>
      </c>
      <c r="K34" s="5">
        <v>35</v>
      </c>
      <c r="L34" s="5">
        <v>619</v>
      </c>
      <c r="M34" s="5">
        <v>94</v>
      </c>
      <c r="N34" s="5">
        <v>251</v>
      </c>
      <c r="O34" s="5">
        <v>1429</v>
      </c>
      <c r="P34" s="5">
        <v>13</v>
      </c>
      <c r="Q34" s="5">
        <v>190</v>
      </c>
      <c r="R34" s="5">
        <v>43</v>
      </c>
      <c r="S34" s="5">
        <v>45</v>
      </c>
      <c r="T34" s="5">
        <v>236</v>
      </c>
      <c r="U34" s="5">
        <v>0</v>
      </c>
      <c r="V34" s="27">
        <f t="shared" si="3"/>
        <v>650</v>
      </c>
      <c r="W34" s="26">
        <v>7</v>
      </c>
      <c r="X34" s="26">
        <v>59</v>
      </c>
      <c r="Y34" s="26">
        <v>4</v>
      </c>
      <c r="Z34" s="26">
        <v>9</v>
      </c>
      <c r="AA34" s="26">
        <v>21</v>
      </c>
      <c r="AB34" s="26">
        <v>5</v>
      </c>
      <c r="AC34" s="26">
        <v>9</v>
      </c>
      <c r="AD34" s="26">
        <v>45</v>
      </c>
      <c r="AE34" s="26">
        <v>20</v>
      </c>
      <c r="AF34" s="26">
        <v>15</v>
      </c>
      <c r="AG34" s="26">
        <v>424</v>
      </c>
      <c r="AH34" s="26">
        <v>3</v>
      </c>
      <c r="AI34" s="26">
        <v>16</v>
      </c>
      <c r="AJ34" s="26">
        <v>8</v>
      </c>
      <c r="AK34" s="26">
        <v>5</v>
      </c>
      <c r="AL34" s="26">
        <v>0</v>
      </c>
    </row>
    <row r="35" spans="1:38">
      <c r="A35" s="6">
        <v>44648</v>
      </c>
      <c r="B35" s="5">
        <f t="shared" si="2"/>
        <v>4477</v>
      </c>
      <c r="C35" s="5">
        <v>96</v>
      </c>
      <c r="D35" s="5">
        <v>4381</v>
      </c>
      <c r="E35" s="5">
        <v>283</v>
      </c>
      <c r="F35" s="5">
        <v>91</v>
      </c>
      <c r="G35" s="5">
        <v>115</v>
      </c>
      <c r="H35" s="5">
        <v>104</v>
      </c>
      <c r="I35" s="5">
        <v>81</v>
      </c>
      <c r="J35" s="5">
        <v>8</v>
      </c>
      <c r="K35" s="5">
        <v>47</v>
      </c>
      <c r="L35" s="5">
        <v>370</v>
      </c>
      <c r="M35" s="5">
        <v>311</v>
      </c>
      <c r="N35" s="5">
        <v>209</v>
      </c>
      <c r="O35" s="5">
        <v>2506</v>
      </c>
      <c r="P35" s="5">
        <v>19</v>
      </c>
      <c r="Q35" s="5">
        <v>94</v>
      </c>
      <c r="R35" s="5">
        <v>57</v>
      </c>
      <c r="S35" s="5">
        <v>115</v>
      </c>
      <c r="T35" s="5">
        <v>67</v>
      </c>
      <c r="U35" s="5">
        <v>0</v>
      </c>
      <c r="V35" s="27">
        <f t="shared" si="3"/>
        <v>625</v>
      </c>
      <c r="W35" s="26">
        <v>16</v>
      </c>
      <c r="X35" s="26">
        <v>30</v>
      </c>
      <c r="Y35" s="26">
        <v>16</v>
      </c>
      <c r="Z35" s="26">
        <v>7</v>
      </c>
      <c r="AA35" s="26">
        <v>27</v>
      </c>
      <c r="AB35" s="26">
        <v>5</v>
      </c>
      <c r="AC35" s="26">
        <v>6</v>
      </c>
      <c r="AD35" s="26">
        <v>28</v>
      </c>
      <c r="AE35" s="26">
        <v>19</v>
      </c>
      <c r="AF35" s="26">
        <v>37</v>
      </c>
      <c r="AG35" s="26">
        <v>400</v>
      </c>
      <c r="AH35" s="26">
        <v>2</v>
      </c>
      <c r="AI35" s="26">
        <v>11</v>
      </c>
      <c r="AJ35" s="26">
        <v>6</v>
      </c>
      <c r="AK35" s="26">
        <v>15</v>
      </c>
      <c r="AL35" s="26">
        <v>0</v>
      </c>
    </row>
    <row r="36" spans="1:38">
      <c r="A36" s="6">
        <v>44649</v>
      </c>
      <c r="B36" s="5">
        <f t="shared" si="2"/>
        <v>5982</v>
      </c>
      <c r="C36" s="5">
        <v>326</v>
      </c>
      <c r="D36" s="5">
        <v>5656</v>
      </c>
      <c r="E36" s="5">
        <v>110</v>
      </c>
      <c r="F36" s="5">
        <v>1100</v>
      </c>
      <c r="G36" s="5">
        <v>30</v>
      </c>
      <c r="H36" s="5">
        <v>175</v>
      </c>
      <c r="I36" s="5">
        <v>113</v>
      </c>
      <c r="J36" s="5">
        <v>73</v>
      </c>
      <c r="K36" s="5">
        <v>99</v>
      </c>
      <c r="L36" s="5">
        <v>988</v>
      </c>
      <c r="M36" s="5">
        <v>363</v>
      </c>
      <c r="N36" s="5">
        <v>255</v>
      </c>
      <c r="O36" s="5">
        <v>2183</v>
      </c>
      <c r="P36" s="5">
        <v>26</v>
      </c>
      <c r="Q36" s="5">
        <v>229</v>
      </c>
      <c r="R36" s="5">
        <v>87</v>
      </c>
      <c r="S36" s="5">
        <v>96</v>
      </c>
      <c r="T36" s="5">
        <v>55</v>
      </c>
      <c r="U36" s="5">
        <v>0</v>
      </c>
      <c r="V36" s="27">
        <f t="shared" si="3"/>
        <v>816</v>
      </c>
      <c r="W36" s="26">
        <v>53</v>
      </c>
      <c r="X36" s="26">
        <v>123</v>
      </c>
      <c r="Y36" s="26">
        <v>2</v>
      </c>
      <c r="Z36" s="26">
        <v>18</v>
      </c>
      <c r="AA36" s="26">
        <v>13</v>
      </c>
      <c r="AB36" s="26">
        <v>24</v>
      </c>
      <c r="AC36" s="26">
        <v>11</v>
      </c>
      <c r="AD36" s="26">
        <v>65</v>
      </c>
      <c r="AE36" s="26">
        <v>90</v>
      </c>
      <c r="AF36" s="26">
        <v>20</v>
      </c>
      <c r="AG36" s="26">
        <v>354</v>
      </c>
      <c r="AH36" s="26">
        <v>3</v>
      </c>
      <c r="AI36" s="26">
        <v>17</v>
      </c>
      <c r="AJ36" s="26">
        <v>2</v>
      </c>
      <c r="AK36" s="26">
        <v>19</v>
      </c>
      <c r="AL36" s="26">
        <v>2</v>
      </c>
    </row>
    <row r="37" spans="1:38">
      <c r="A37" s="6">
        <v>44650</v>
      </c>
      <c r="B37" s="5">
        <f t="shared" si="2"/>
        <v>5653</v>
      </c>
      <c r="C37" s="1">
        <v>355</v>
      </c>
      <c r="D37" s="1">
        <v>5298</v>
      </c>
      <c r="E37" s="4">
        <v>361</v>
      </c>
      <c r="F37" s="5">
        <v>404</v>
      </c>
      <c r="G37" s="5">
        <v>128</v>
      </c>
      <c r="H37" s="5">
        <v>102</v>
      </c>
      <c r="I37" s="5">
        <v>146</v>
      </c>
      <c r="J37" s="5">
        <v>84</v>
      </c>
      <c r="K37" s="5">
        <v>100</v>
      </c>
      <c r="L37" s="5">
        <v>780</v>
      </c>
      <c r="M37" s="5">
        <v>505</v>
      </c>
      <c r="N37" s="5">
        <v>157</v>
      </c>
      <c r="O37" s="5">
        <v>2207</v>
      </c>
      <c r="P37" s="5">
        <v>33</v>
      </c>
      <c r="Q37" s="5">
        <v>246</v>
      </c>
      <c r="R37" s="5">
        <v>77</v>
      </c>
      <c r="S37" s="5">
        <v>130</v>
      </c>
      <c r="T37" s="5">
        <v>193</v>
      </c>
      <c r="U37" s="5">
        <v>0</v>
      </c>
      <c r="V37" s="27">
        <f t="shared" si="3"/>
        <v>1150</v>
      </c>
      <c r="W37" s="26">
        <v>83</v>
      </c>
      <c r="X37" s="26">
        <v>110</v>
      </c>
      <c r="Y37" s="26">
        <v>14</v>
      </c>
      <c r="Z37" s="26">
        <v>23</v>
      </c>
      <c r="AA37" s="26">
        <v>32</v>
      </c>
      <c r="AB37" s="26">
        <v>55</v>
      </c>
      <c r="AC37" s="26">
        <v>8</v>
      </c>
      <c r="AD37" s="26">
        <v>99</v>
      </c>
      <c r="AE37" s="26">
        <v>19</v>
      </c>
      <c r="AF37" s="26">
        <v>49</v>
      </c>
      <c r="AG37" s="26">
        <v>544</v>
      </c>
      <c r="AH37" s="26">
        <v>3</v>
      </c>
      <c r="AI37" s="26">
        <v>33</v>
      </c>
      <c r="AJ37" s="26">
        <v>12</v>
      </c>
      <c r="AK37" s="26">
        <v>64</v>
      </c>
      <c r="AL37" s="26">
        <v>2</v>
      </c>
    </row>
    <row r="38" spans="1:38">
      <c r="A38" s="6">
        <v>44651</v>
      </c>
      <c r="B38" s="5">
        <f t="shared" si="2"/>
        <v>4502</v>
      </c>
      <c r="C38" s="5">
        <v>358</v>
      </c>
      <c r="D38" s="5">
        <v>4144</v>
      </c>
      <c r="E38" s="5">
        <v>121</v>
      </c>
      <c r="F38" s="5">
        <v>226</v>
      </c>
      <c r="G38" s="5">
        <v>256</v>
      </c>
      <c r="H38" s="5">
        <v>164</v>
      </c>
      <c r="I38" s="5">
        <v>15</v>
      </c>
      <c r="J38" s="5">
        <v>128</v>
      </c>
      <c r="K38" s="5">
        <v>174</v>
      </c>
      <c r="L38" s="5">
        <v>392</v>
      </c>
      <c r="M38" s="5">
        <v>17</v>
      </c>
      <c r="N38" s="5">
        <v>54</v>
      </c>
      <c r="O38" s="5">
        <v>2407</v>
      </c>
      <c r="P38" s="5">
        <v>42</v>
      </c>
      <c r="Q38" s="5">
        <v>184</v>
      </c>
      <c r="R38" s="5">
        <v>95</v>
      </c>
      <c r="S38" s="5">
        <v>183</v>
      </c>
      <c r="T38" s="5">
        <v>44</v>
      </c>
      <c r="U38" s="5">
        <v>0</v>
      </c>
      <c r="V38" s="27">
        <f t="shared" si="3"/>
        <v>764</v>
      </c>
      <c r="W38" s="26">
        <v>27</v>
      </c>
      <c r="X38" s="26">
        <v>39</v>
      </c>
      <c r="Y38" s="26">
        <v>76</v>
      </c>
      <c r="Z38" s="26">
        <v>16</v>
      </c>
      <c r="AA38" s="26">
        <v>8</v>
      </c>
      <c r="AB38" s="26">
        <v>32</v>
      </c>
      <c r="AC38" s="26">
        <v>16</v>
      </c>
      <c r="AD38" s="26">
        <v>112</v>
      </c>
      <c r="AE38" s="26">
        <v>12</v>
      </c>
      <c r="AF38" s="26">
        <v>17</v>
      </c>
      <c r="AG38" s="26">
        <v>320</v>
      </c>
      <c r="AH38" s="26">
        <v>4</v>
      </c>
      <c r="AI38" s="26">
        <v>37</v>
      </c>
      <c r="AJ38" s="26">
        <v>21</v>
      </c>
      <c r="AK38" s="26">
        <v>10</v>
      </c>
      <c r="AL38" s="26">
        <v>17</v>
      </c>
    </row>
    <row r="39" spans="1:38">
      <c r="A39" s="6">
        <v>44652</v>
      </c>
      <c r="B39" s="5">
        <f t="shared" si="2"/>
        <v>6311</v>
      </c>
      <c r="C39" s="5">
        <v>260</v>
      </c>
      <c r="D39" s="5">
        <v>6051</v>
      </c>
      <c r="E39" s="5">
        <v>260</v>
      </c>
      <c r="F39" s="5">
        <v>639</v>
      </c>
      <c r="G39" s="5">
        <v>37</v>
      </c>
      <c r="H39" s="5">
        <v>189</v>
      </c>
      <c r="I39" s="5">
        <v>245</v>
      </c>
      <c r="J39" s="5">
        <v>61</v>
      </c>
      <c r="K39" s="5">
        <v>134</v>
      </c>
      <c r="L39" s="5">
        <v>1043</v>
      </c>
      <c r="M39" s="5">
        <v>45</v>
      </c>
      <c r="N39" s="5">
        <v>200</v>
      </c>
      <c r="O39" s="5">
        <v>2584</v>
      </c>
      <c r="P39" s="5">
        <v>49</v>
      </c>
      <c r="Q39" s="5">
        <v>493</v>
      </c>
      <c r="R39" s="5">
        <v>87</v>
      </c>
      <c r="S39" s="5">
        <v>161</v>
      </c>
      <c r="T39" s="5">
        <v>84</v>
      </c>
      <c r="U39" s="5">
        <v>0</v>
      </c>
      <c r="V39" s="27">
        <f t="shared" si="3"/>
        <v>899</v>
      </c>
      <c r="W39" s="26">
        <v>22</v>
      </c>
      <c r="X39" s="26">
        <v>252</v>
      </c>
      <c r="Y39" s="26">
        <v>5</v>
      </c>
      <c r="Z39" s="26">
        <v>42</v>
      </c>
      <c r="AA39" s="26">
        <v>45</v>
      </c>
      <c r="AB39" s="26">
        <v>18</v>
      </c>
      <c r="AC39" s="26">
        <v>27</v>
      </c>
      <c r="AD39" s="26">
        <v>210</v>
      </c>
      <c r="AE39" s="26">
        <v>28</v>
      </c>
      <c r="AF39" s="26">
        <v>34</v>
      </c>
      <c r="AG39" s="26">
        <v>156</v>
      </c>
      <c r="AH39" s="26">
        <v>3</v>
      </c>
      <c r="AI39" s="26">
        <v>40</v>
      </c>
      <c r="AJ39" s="26">
        <v>11</v>
      </c>
      <c r="AK39" s="26">
        <v>5</v>
      </c>
      <c r="AL39" s="26">
        <v>1</v>
      </c>
    </row>
    <row r="40" spans="1:38">
      <c r="A40" s="6">
        <v>44653</v>
      </c>
      <c r="B40" s="5">
        <f t="shared" si="2"/>
        <v>8226</v>
      </c>
      <c r="C40" s="5">
        <v>438</v>
      </c>
      <c r="D40" s="5">
        <v>7788</v>
      </c>
      <c r="E40" s="5">
        <v>659</v>
      </c>
      <c r="F40" s="5">
        <v>1042</v>
      </c>
      <c r="G40" s="5">
        <v>100</v>
      </c>
      <c r="H40" s="5">
        <v>324</v>
      </c>
      <c r="I40" s="5">
        <v>388</v>
      </c>
      <c r="J40" s="5">
        <v>342</v>
      </c>
      <c r="K40" s="5">
        <v>274</v>
      </c>
      <c r="L40" s="5">
        <v>829</v>
      </c>
      <c r="M40" s="5">
        <v>485</v>
      </c>
      <c r="N40" s="5">
        <v>617</v>
      </c>
      <c r="O40" s="5">
        <v>2038</v>
      </c>
      <c r="P40" s="5">
        <v>60</v>
      </c>
      <c r="Q40" s="5">
        <v>567</v>
      </c>
      <c r="R40" s="5">
        <v>231</v>
      </c>
      <c r="S40" s="5">
        <v>157</v>
      </c>
      <c r="T40" s="5">
        <v>113</v>
      </c>
      <c r="U40" s="5">
        <v>0</v>
      </c>
      <c r="V40" s="27">
        <f t="shared" si="3"/>
        <v>1364</v>
      </c>
      <c r="W40" s="26">
        <v>168</v>
      </c>
      <c r="X40" s="26">
        <v>289</v>
      </c>
      <c r="Y40" s="26">
        <v>15</v>
      </c>
      <c r="Z40" s="26">
        <v>61</v>
      </c>
      <c r="AA40" s="26">
        <v>94</v>
      </c>
      <c r="AB40" s="26">
        <v>162</v>
      </c>
      <c r="AC40" s="26">
        <v>38</v>
      </c>
      <c r="AD40" s="26">
        <v>121</v>
      </c>
      <c r="AE40" s="26">
        <v>82</v>
      </c>
      <c r="AF40" s="26">
        <v>73</v>
      </c>
      <c r="AG40" s="26">
        <v>200</v>
      </c>
      <c r="AH40" s="26">
        <v>0</v>
      </c>
      <c r="AI40" s="26">
        <v>14</v>
      </c>
      <c r="AJ40" s="26">
        <v>39</v>
      </c>
      <c r="AK40" s="26">
        <v>8</v>
      </c>
      <c r="AL40" s="26">
        <v>0</v>
      </c>
    </row>
    <row r="41" spans="1:38">
      <c r="A41" s="6">
        <v>44654</v>
      </c>
      <c r="B41" s="5">
        <f t="shared" si="2"/>
        <v>9006</v>
      </c>
      <c r="C41" s="5">
        <v>425</v>
      </c>
      <c r="D41" s="5">
        <v>8581</v>
      </c>
      <c r="E41" s="5">
        <v>824</v>
      </c>
      <c r="F41" s="5">
        <v>499</v>
      </c>
      <c r="G41" s="5">
        <v>104</v>
      </c>
      <c r="H41" s="5">
        <v>338</v>
      </c>
      <c r="I41" s="5">
        <v>321</v>
      </c>
      <c r="J41" s="5">
        <v>188</v>
      </c>
      <c r="K41" s="5">
        <v>374</v>
      </c>
      <c r="L41" s="5">
        <v>940</v>
      </c>
      <c r="M41" s="5">
        <v>467</v>
      </c>
      <c r="N41" s="5">
        <v>415</v>
      </c>
      <c r="O41" s="5">
        <v>3654</v>
      </c>
      <c r="P41" s="5">
        <v>103</v>
      </c>
      <c r="Q41" s="5">
        <v>263</v>
      </c>
      <c r="R41" s="5">
        <v>232</v>
      </c>
      <c r="S41" s="5">
        <v>119</v>
      </c>
      <c r="T41" s="5">
        <v>165</v>
      </c>
      <c r="U41" s="5">
        <v>0</v>
      </c>
      <c r="V41" s="27">
        <f t="shared" si="3"/>
        <v>1008</v>
      </c>
      <c r="W41" s="26">
        <v>47</v>
      </c>
      <c r="X41" s="26">
        <v>99</v>
      </c>
      <c r="Y41" s="26">
        <v>19</v>
      </c>
      <c r="Z41" s="26">
        <v>70</v>
      </c>
      <c r="AA41" s="26">
        <v>78</v>
      </c>
      <c r="AB41" s="26">
        <v>29</v>
      </c>
      <c r="AC41" s="26">
        <v>59</v>
      </c>
      <c r="AD41" s="26">
        <v>106</v>
      </c>
      <c r="AE41" s="26">
        <v>86</v>
      </c>
      <c r="AF41" s="26">
        <v>27</v>
      </c>
      <c r="AG41" s="26">
        <v>332</v>
      </c>
      <c r="AH41" s="26">
        <v>11</v>
      </c>
      <c r="AI41" s="26">
        <v>23</v>
      </c>
      <c r="AJ41" s="26">
        <v>7</v>
      </c>
      <c r="AK41" s="26">
        <v>13</v>
      </c>
      <c r="AL41" s="26">
        <v>2</v>
      </c>
    </row>
    <row r="42" spans="1:38">
      <c r="A42" s="6">
        <v>44655</v>
      </c>
      <c r="B42" s="5">
        <f t="shared" si="2"/>
        <v>13354</v>
      </c>
      <c r="C42" s="5">
        <v>268</v>
      </c>
      <c r="D42" s="5">
        <v>13086</v>
      </c>
      <c r="E42" s="5">
        <v>970</v>
      </c>
      <c r="F42" s="5">
        <v>1229</v>
      </c>
      <c r="G42" s="5">
        <v>33</v>
      </c>
      <c r="H42" s="5">
        <v>50</v>
      </c>
      <c r="I42" s="5">
        <v>254</v>
      </c>
      <c r="J42" s="5">
        <v>608</v>
      </c>
      <c r="K42" s="5">
        <v>220</v>
      </c>
      <c r="L42" s="5">
        <v>1381</v>
      </c>
      <c r="M42" s="5">
        <v>265</v>
      </c>
      <c r="N42" s="5">
        <v>237</v>
      </c>
      <c r="O42" s="5">
        <v>7071</v>
      </c>
      <c r="P42" s="5">
        <v>52</v>
      </c>
      <c r="Q42" s="5">
        <v>559</v>
      </c>
      <c r="R42" s="5">
        <v>314</v>
      </c>
      <c r="S42" s="5">
        <v>64</v>
      </c>
      <c r="T42" s="5">
        <v>47</v>
      </c>
      <c r="U42" s="5">
        <v>0</v>
      </c>
      <c r="V42" s="27">
        <f t="shared" si="3"/>
        <v>744</v>
      </c>
      <c r="W42" s="26">
        <v>36</v>
      </c>
      <c r="X42" s="26">
        <v>36</v>
      </c>
      <c r="Y42" s="26">
        <v>3</v>
      </c>
      <c r="Z42" s="26">
        <v>6</v>
      </c>
      <c r="AA42" s="26">
        <v>13</v>
      </c>
      <c r="AB42" s="26">
        <v>12</v>
      </c>
      <c r="AC42" s="26">
        <v>19</v>
      </c>
      <c r="AD42" s="26">
        <v>39</v>
      </c>
      <c r="AE42" s="26">
        <v>3</v>
      </c>
      <c r="AF42" s="26">
        <v>7</v>
      </c>
      <c r="AG42" s="26">
        <v>545</v>
      </c>
      <c r="AH42" s="26">
        <v>2</v>
      </c>
      <c r="AI42" s="26">
        <v>14</v>
      </c>
      <c r="AJ42" s="26">
        <v>5</v>
      </c>
      <c r="AK42" s="26">
        <v>4</v>
      </c>
      <c r="AL42" s="26">
        <v>0</v>
      </c>
    </row>
    <row r="43" spans="1:38">
      <c r="A43" s="6">
        <v>44656</v>
      </c>
      <c r="B43" s="5">
        <f t="shared" si="2"/>
        <v>17077</v>
      </c>
      <c r="C43" s="5">
        <v>311</v>
      </c>
      <c r="D43" s="5">
        <v>16766</v>
      </c>
      <c r="E43" s="5">
        <v>658</v>
      </c>
      <c r="F43" s="5">
        <v>920</v>
      </c>
      <c r="G43" s="5">
        <v>84</v>
      </c>
      <c r="H43" s="5">
        <v>302</v>
      </c>
      <c r="I43" s="5">
        <v>483</v>
      </c>
      <c r="J43" s="5">
        <v>410</v>
      </c>
      <c r="K43" s="5">
        <v>623</v>
      </c>
      <c r="L43" s="5">
        <v>2937</v>
      </c>
      <c r="M43" s="5">
        <v>554</v>
      </c>
      <c r="N43" s="5">
        <v>481</v>
      </c>
      <c r="O43" s="5">
        <v>8145</v>
      </c>
      <c r="P43" s="5">
        <v>77</v>
      </c>
      <c r="Q43" s="5">
        <v>796</v>
      </c>
      <c r="R43" s="5">
        <v>384</v>
      </c>
      <c r="S43" s="5">
        <v>144</v>
      </c>
      <c r="T43" s="5">
        <v>79</v>
      </c>
      <c r="U43" s="5">
        <v>0</v>
      </c>
      <c r="V43" s="27">
        <f t="shared" si="3"/>
        <v>777</v>
      </c>
      <c r="W43" s="26">
        <v>48</v>
      </c>
      <c r="X43" s="26">
        <v>89</v>
      </c>
      <c r="Y43" s="26">
        <v>10</v>
      </c>
      <c r="Z43" s="26">
        <v>28</v>
      </c>
      <c r="AA43" s="26">
        <v>15</v>
      </c>
      <c r="AB43" s="26">
        <v>16</v>
      </c>
      <c r="AC43" s="26">
        <v>36</v>
      </c>
      <c r="AD43" s="26">
        <v>65</v>
      </c>
      <c r="AE43" s="26">
        <v>19</v>
      </c>
      <c r="AF43" s="26">
        <v>9</v>
      </c>
      <c r="AG43" s="26">
        <v>386</v>
      </c>
      <c r="AH43" s="26">
        <v>1</v>
      </c>
      <c r="AI43" s="26">
        <v>40</v>
      </c>
      <c r="AJ43" s="26">
        <v>8</v>
      </c>
      <c r="AK43" s="26">
        <v>6</v>
      </c>
      <c r="AL43" s="26">
        <v>1</v>
      </c>
    </row>
    <row r="44" spans="1:38">
      <c r="A44" s="6">
        <v>44657</v>
      </c>
      <c r="B44" s="5">
        <f t="shared" si="2"/>
        <v>19982</v>
      </c>
      <c r="C44" s="5">
        <v>322</v>
      </c>
      <c r="D44" s="5">
        <v>19660</v>
      </c>
      <c r="E44" s="5">
        <v>1044</v>
      </c>
      <c r="F44" s="5">
        <v>1107</v>
      </c>
      <c r="G44" s="5">
        <v>350</v>
      </c>
      <c r="H44" s="5">
        <v>545</v>
      </c>
      <c r="I44" s="5">
        <v>1033</v>
      </c>
      <c r="J44" s="5">
        <v>668</v>
      </c>
      <c r="K44" s="5">
        <v>630</v>
      </c>
      <c r="L44" s="5">
        <v>2409</v>
      </c>
      <c r="M44" s="5">
        <v>660</v>
      </c>
      <c r="N44" s="5">
        <v>1408</v>
      </c>
      <c r="O44" s="5">
        <v>8457</v>
      </c>
      <c r="P44" s="5">
        <v>79</v>
      </c>
      <c r="Q44" s="5">
        <v>781</v>
      </c>
      <c r="R44" s="5">
        <v>470</v>
      </c>
      <c r="S44" s="5">
        <v>278</v>
      </c>
      <c r="T44" s="5">
        <v>63</v>
      </c>
      <c r="U44" s="5">
        <v>0</v>
      </c>
      <c r="V44" s="27">
        <f t="shared" si="3"/>
        <v>928</v>
      </c>
      <c r="W44" s="26">
        <v>46</v>
      </c>
      <c r="X44" s="26">
        <v>45</v>
      </c>
      <c r="Y44" s="26">
        <v>44</v>
      </c>
      <c r="Z44" s="26">
        <v>42</v>
      </c>
      <c r="AA44" s="26">
        <v>42</v>
      </c>
      <c r="AB44" s="26">
        <v>55</v>
      </c>
      <c r="AC44" s="26">
        <v>29</v>
      </c>
      <c r="AD44" s="26">
        <v>54</v>
      </c>
      <c r="AE44" s="26">
        <v>26</v>
      </c>
      <c r="AF44" s="26">
        <v>32</v>
      </c>
      <c r="AG44" s="26">
        <v>490</v>
      </c>
      <c r="AH44" s="26">
        <v>5</v>
      </c>
      <c r="AI44" s="26">
        <v>5</v>
      </c>
      <c r="AJ44" s="26">
        <v>6</v>
      </c>
      <c r="AK44" s="26">
        <v>6</v>
      </c>
      <c r="AL44" s="26">
        <v>1</v>
      </c>
    </row>
    <row r="45" spans="1:38">
      <c r="A45" s="6">
        <v>44658</v>
      </c>
      <c r="B45" s="5">
        <f t="shared" si="2"/>
        <v>21222</v>
      </c>
      <c r="C45" s="5">
        <v>824</v>
      </c>
      <c r="D45" s="5">
        <v>20398</v>
      </c>
      <c r="E45" s="5">
        <v>1380</v>
      </c>
      <c r="F45" s="5">
        <v>2076</v>
      </c>
      <c r="G45" s="5">
        <v>852</v>
      </c>
      <c r="H45" s="5">
        <v>381</v>
      </c>
      <c r="I45" s="5">
        <v>957</v>
      </c>
      <c r="J45" s="5">
        <v>594</v>
      </c>
      <c r="K45" s="5">
        <v>601</v>
      </c>
      <c r="L45" s="5">
        <v>2257</v>
      </c>
      <c r="M45" s="5">
        <v>414</v>
      </c>
      <c r="N45" s="5">
        <v>933</v>
      </c>
      <c r="O45" s="5">
        <v>9050</v>
      </c>
      <c r="P45" s="5">
        <v>129</v>
      </c>
      <c r="Q45" s="5">
        <v>751</v>
      </c>
      <c r="R45" s="5">
        <v>493</v>
      </c>
      <c r="S45" s="5">
        <v>92</v>
      </c>
      <c r="T45" s="5">
        <v>262</v>
      </c>
      <c r="U45" s="5">
        <v>0</v>
      </c>
      <c r="V45" s="27">
        <f t="shared" si="3"/>
        <v>980</v>
      </c>
      <c r="W45" s="26">
        <v>51</v>
      </c>
      <c r="X45" s="26">
        <v>23</v>
      </c>
      <c r="Y45" s="26">
        <v>22</v>
      </c>
      <c r="Z45" s="26">
        <v>12</v>
      </c>
      <c r="AA45" s="26">
        <v>27</v>
      </c>
      <c r="AB45" s="26">
        <v>19</v>
      </c>
      <c r="AC45" s="26">
        <v>21</v>
      </c>
      <c r="AD45" s="26">
        <v>91</v>
      </c>
      <c r="AE45" s="26">
        <v>8</v>
      </c>
      <c r="AF45" s="26">
        <v>10</v>
      </c>
      <c r="AG45" s="26">
        <v>675</v>
      </c>
      <c r="AH45" s="26">
        <v>7</v>
      </c>
      <c r="AI45" s="26">
        <v>8</v>
      </c>
      <c r="AJ45" s="26">
        <v>3</v>
      </c>
      <c r="AK45" s="26">
        <v>2</v>
      </c>
      <c r="AL45" s="26">
        <v>1</v>
      </c>
    </row>
    <row r="46" spans="1:38">
      <c r="A46" s="6">
        <v>44659</v>
      </c>
      <c r="B46" s="5">
        <f t="shared" si="2"/>
        <v>23624</v>
      </c>
      <c r="C46" s="5">
        <v>1015</v>
      </c>
      <c r="D46" s="5">
        <v>22609</v>
      </c>
      <c r="E46" s="5">
        <v>2607</v>
      </c>
      <c r="F46" s="5">
        <v>1629</v>
      </c>
      <c r="G46" s="5">
        <v>614</v>
      </c>
      <c r="H46" s="5">
        <v>665</v>
      </c>
      <c r="I46" s="5">
        <v>1094</v>
      </c>
      <c r="J46" s="5">
        <v>378</v>
      </c>
      <c r="K46" s="5">
        <v>701</v>
      </c>
      <c r="L46" s="5">
        <v>2854</v>
      </c>
      <c r="M46" s="5">
        <v>2821</v>
      </c>
      <c r="N46" s="5">
        <v>1505</v>
      </c>
      <c r="O46" s="5">
        <v>7286</v>
      </c>
      <c r="P46" s="5">
        <v>90</v>
      </c>
      <c r="Q46" s="5">
        <v>771</v>
      </c>
      <c r="R46" s="5">
        <v>342</v>
      </c>
      <c r="S46" s="5">
        <v>97</v>
      </c>
      <c r="T46" s="5">
        <v>170</v>
      </c>
      <c r="U46" s="5">
        <v>0</v>
      </c>
      <c r="V46" s="27">
        <f t="shared" si="3"/>
        <v>1050</v>
      </c>
      <c r="W46" s="26">
        <v>41</v>
      </c>
      <c r="X46" s="26">
        <v>221</v>
      </c>
      <c r="Y46" s="26">
        <v>12</v>
      </c>
      <c r="Z46" s="26">
        <v>48</v>
      </c>
      <c r="AA46" s="26">
        <v>55</v>
      </c>
      <c r="AB46" s="26">
        <v>7</v>
      </c>
      <c r="AC46" s="26">
        <v>23</v>
      </c>
      <c r="AD46" s="26">
        <v>62</v>
      </c>
      <c r="AE46" s="26">
        <v>21</v>
      </c>
      <c r="AF46" s="26">
        <v>30</v>
      </c>
      <c r="AG46" s="26">
        <v>488</v>
      </c>
      <c r="AH46" s="26">
        <v>7</v>
      </c>
      <c r="AI46" s="26">
        <v>19</v>
      </c>
      <c r="AJ46" s="26">
        <v>9</v>
      </c>
      <c r="AK46" s="26">
        <v>3</v>
      </c>
      <c r="AL46" s="26">
        <v>4</v>
      </c>
    </row>
    <row r="47" spans="1:38">
      <c r="A47" s="6">
        <v>44660</v>
      </c>
      <c r="B47" s="5">
        <f t="shared" si="2"/>
        <v>24943</v>
      </c>
      <c r="C47" s="5">
        <v>1006</v>
      </c>
      <c r="D47" s="5">
        <v>23937</v>
      </c>
      <c r="E47" s="5">
        <v>548</v>
      </c>
      <c r="F47" s="5">
        <v>1150</v>
      </c>
      <c r="G47" s="5">
        <v>757</v>
      </c>
      <c r="H47" s="5">
        <v>602</v>
      </c>
      <c r="I47" s="5">
        <v>653</v>
      </c>
      <c r="J47" s="5">
        <v>349</v>
      </c>
      <c r="K47" s="5">
        <v>1080</v>
      </c>
      <c r="L47" s="5">
        <v>4624</v>
      </c>
      <c r="M47" s="5">
        <v>2261</v>
      </c>
      <c r="N47" s="5">
        <v>369</v>
      </c>
      <c r="O47" s="5">
        <v>11130</v>
      </c>
      <c r="P47" s="5">
        <v>68</v>
      </c>
      <c r="Q47" s="5">
        <v>500</v>
      </c>
      <c r="R47" s="5">
        <v>557</v>
      </c>
      <c r="S47" s="5">
        <v>124</v>
      </c>
      <c r="T47" s="5">
        <v>171</v>
      </c>
      <c r="U47" s="5">
        <v>0</v>
      </c>
      <c r="V47" s="27">
        <f t="shared" si="3"/>
        <v>1112</v>
      </c>
      <c r="W47" s="26">
        <v>34</v>
      </c>
      <c r="X47" s="26">
        <v>78</v>
      </c>
      <c r="Y47" s="26">
        <v>32</v>
      </c>
      <c r="Z47" s="26">
        <v>39</v>
      </c>
      <c r="AA47" s="26">
        <v>35</v>
      </c>
      <c r="AB47" s="26">
        <v>36</v>
      </c>
      <c r="AC47" s="26">
        <v>27</v>
      </c>
      <c r="AD47" s="26">
        <v>77</v>
      </c>
      <c r="AE47" s="26">
        <v>37</v>
      </c>
      <c r="AF47" s="26">
        <v>13</v>
      </c>
      <c r="AG47" s="26">
        <v>681</v>
      </c>
      <c r="AH47" s="26">
        <v>4</v>
      </c>
      <c r="AI47" s="26">
        <v>9</v>
      </c>
      <c r="AJ47" s="26">
        <v>3</v>
      </c>
      <c r="AK47" s="26">
        <v>6</v>
      </c>
      <c r="AL47" s="26">
        <v>1</v>
      </c>
    </row>
    <row r="48" spans="1:38">
      <c r="A48" s="6">
        <v>44661</v>
      </c>
      <c r="B48" s="5">
        <f t="shared" si="2"/>
        <v>26087</v>
      </c>
      <c r="C48" s="5">
        <v>914</v>
      </c>
      <c r="D48" s="5">
        <v>25173</v>
      </c>
      <c r="E48" s="5">
        <v>1761</v>
      </c>
      <c r="F48" s="5">
        <v>3185</v>
      </c>
      <c r="G48" s="5">
        <v>405</v>
      </c>
      <c r="H48" s="5">
        <v>603</v>
      </c>
      <c r="I48" s="5">
        <v>1001</v>
      </c>
      <c r="J48" s="5">
        <v>1238</v>
      </c>
      <c r="K48" s="5">
        <v>1877</v>
      </c>
      <c r="L48" s="5">
        <v>3189</v>
      </c>
      <c r="M48" s="5">
        <v>1839</v>
      </c>
      <c r="N48" s="5">
        <v>1405</v>
      </c>
      <c r="O48" s="5">
        <v>6732</v>
      </c>
      <c r="P48" s="5">
        <v>57</v>
      </c>
      <c r="Q48" s="5">
        <v>1825</v>
      </c>
      <c r="R48" s="5">
        <v>877</v>
      </c>
      <c r="S48" s="5">
        <v>38</v>
      </c>
      <c r="T48" s="5">
        <v>55</v>
      </c>
      <c r="U48" s="5">
        <v>0</v>
      </c>
      <c r="V48" s="27">
        <f t="shared" si="3"/>
        <v>1246</v>
      </c>
      <c r="W48" s="26">
        <v>181</v>
      </c>
      <c r="X48" s="26">
        <v>261</v>
      </c>
      <c r="Y48" s="26">
        <v>10</v>
      </c>
      <c r="Z48" s="26">
        <v>41</v>
      </c>
      <c r="AA48" s="26">
        <v>58</v>
      </c>
      <c r="AB48" s="26">
        <v>32</v>
      </c>
      <c r="AC48" s="26">
        <v>19</v>
      </c>
      <c r="AD48" s="26">
        <v>86</v>
      </c>
      <c r="AE48" s="26">
        <v>30</v>
      </c>
      <c r="AF48" s="26">
        <v>14</v>
      </c>
      <c r="AG48" s="26">
        <v>478</v>
      </c>
      <c r="AH48" s="26">
        <v>5</v>
      </c>
      <c r="AI48" s="26">
        <v>13</v>
      </c>
      <c r="AJ48" s="26">
        <v>9</v>
      </c>
      <c r="AK48" s="26">
        <v>7</v>
      </c>
      <c r="AL48" s="26">
        <v>2</v>
      </c>
    </row>
    <row r="49" spans="1:38">
      <c r="A49" s="6">
        <v>44662</v>
      </c>
      <c r="B49" s="5">
        <f t="shared" si="2"/>
        <v>23342</v>
      </c>
      <c r="C49" s="5">
        <v>994</v>
      </c>
      <c r="D49" s="5">
        <v>22348</v>
      </c>
      <c r="E49" s="5">
        <v>2223</v>
      </c>
      <c r="F49" s="5">
        <v>1771</v>
      </c>
      <c r="G49" s="5">
        <v>393</v>
      </c>
      <c r="H49" s="5">
        <v>552</v>
      </c>
      <c r="I49" s="5">
        <v>1878</v>
      </c>
      <c r="J49" s="5">
        <v>1375</v>
      </c>
      <c r="K49" s="5">
        <v>1420</v>
      </c>
      <c r="L49" s="5">
        <v>3007</v>
      </c>
      <c r="M49" s="5">
        <v>1024</v>
      </c>
      <c r="N49" s="5">
        <v>208</v>
      </c>
      <c r="O49" s="5">
        <v>8306</v>
      </c>
      <c r="P49" s="5">
        <v>38</v>
      </c>
      <c r="Q49" s="5">
        <v>691</v>
      </c>
      <c r="R49" s="5">
        <v>331</v>
      </c>
      <c r="S49" s="5">
        <v>68</v>
      </c>
      <c r="T49" s="5">
        <v>57</v>
      </c>
      <c r="U49" s="5">
        <v>0</v>
      </c>
      <c r="V49" s="27">
        <f t="shared" si="3"/>
        <v>786</v>
      </c>
      <c r="W49" s="26">
        <v>59</v>
      </c>
      <c r="X49" s="26">
        <v>59</v>
      </c>
      <c r="Y49" s="26">
        <v>9</v>
      </c>
      <c r="Z49" s="26">
        <v>24</v>
      </c>
      <c r="AA49" s="26">
        <v>42</v>
      </c>
      <c r="AB49" s="26">
        <v>20</v>
      </c>
      <c r="AC49" s="26">
        <v>20</v>
      </c>
      <c r="AD49" s="26">
        <v>65</v>
      </c>
      <c r="AE49" s="26">
        <v>12</v>
      </c>
      <c r="AF49" s="26">
        <v>26</v>
      </c>
      <c r="AG49" s="26">
        <v>420</v>
      </c>
      <c r="AH49" s="26">
        <v>3</v>
      </c>
      <c r="AI49" s="26">
        <v>15</v>
      </c>
      <c r="AJ49" s="26">
        <v>11</v>
      </c>
      <c r="AK49" s="26">
        <v>0</v>
      </c>
      <c r="AL49" s="26">
        <v>1</v>
      </c>
    </row>
    <row r="50" spans="1:38">
      <c r="A50" s="6">
        <v>44663</v>
      </c>
      <c r="B50" s="5">
        <f t="shared" si="2"/>
        <v>26330</v>
      </c>
      <c r="C50" s="5">
        <v>1189</v>
      </c>
      <c r="D50" s="5">
        <v>25141</v>
      </c>
      <c r="E50" s="5">
        <v>1804</v>
      </c>
      <c r="F50" s="5">
        <v>1108</v>
      </c>
      <c r="G50" s="5">
        <v>1133</v>
      </c>
      <c r="H50" s="5">
        <v>1056</v>
      </c>
      <c r="I50" s="5">
        <v>1170</v>
      </c>
      <c r="J50" s="5">
        <v>931</v>
      </c>
      <c r="K50" s="5">
        <v>1159</v>
      </c>
      <c r="L50" s="5">
        <v>4245</v>
      </c>
      <c r="M50" s="5">
        <v>295</v>
      </c>
      <c r="N50" s="5">
        <v>986</v>
      </c>
      <c r="O50" s="5">
        <v>11049</v>
      </c>
      <c r="P50" s="5">
        <v>39</v>
      </c>
      <c r="Q50" s="5">
        <v>712</v>
      </c>
      <c r="R50" s="5">
        <v>524</v>
      </c>
      <c r="S50" s="5">
        <v>33</v>
      </c>
      <c r="T50" s="5">
        <v>86</v>
      </c>
      <c r="U50" s="5">
        <v>0</v>
      </c>
      <c r="V50" s="27">
        <f t="shared" si="3"/>
        <v>940</v>
      </c>
      <c r="W50" s="26">
        <v>71</v>
      </c>
      <c r="X50" s="26">
        <v>46</v>
      </c>
      <c r="Y50" s="26">
        <v>29</v>
      </c>
      <c r="Z50" s="26">
        <v>114</v>
      </c>
      <c r="AA50" s="26">
        <v>82</v>
      </c>
      <c r="AB50" s="26">
        <v>33</v>
      </c>
      <c r="AC50" s="26">
        <v>16</v>
      </c>
      <c r="AD50" s="26">
        <v>38</v>
      </c>
      <c r="AE50" s="26">
        <v>28</v>
      </c>
      <c r="AF50" s="26">
        <v>13</v>
      </c>
      <c r="AG50" s="26">
        <v>422</v>
      </c>
      <c r="AH50" s="26">
        <v>3</v>
      </c>
      <c r="AI50" s="26">
        <v>9</v>
      </c>
      <c r="AJ50" s="26">
        <v>14</v>
      </c>
      <c r="AK50" s="26">
        <v>3</v>
      </c>
      <c r="AL50" s="26">
        <v>19</v>
      </c>
    </row>
    <row r="51" spans="1:38">
      <c r="A51" s="6">
        <v>44664</v>
      </c>
      <c r="B51" s="5">
        <f t="shared" ref="B51" si="4">C51+D51</f>
        <v>27719</v>
      </c>
      <c r="C51" s="5">
        <v>2573</v>
      </c>
      <c r="D51" s="5">
        <v>25146</v>
      </c>
      <c r="E51" s="5">
        <v>1408</v>
      </c>
      <c r="F51" s="5">
        <v>1492</v>
      </c>
      <c r="G51" s="5">
        <v>957</v>
      </c>
      <c r="H51" s="5">
        <v>220</v>
      </c>
      <c r="I51" s="5">
        <v>475</v>
      </c>
      <c r="J51" s="5">
        <v>1488</v>
      </c>
      <c r="K51" s="5">
        <v>1185</v>
      </c>
      <c r="L51" s="5">
        <v>2939</v>
      </c>
      <c r="M51" s="5">
        <v>651</v>
      </c>
      <c r="N51" s="5">
        <v>721</v>
      </c>
      <c r="O51" s="5">
        <v>15027</v>
      </c>
      <c r="P51" s="5">
        <v>34</v>
      </c>
      <c r="Q51" s="5">
        <v>657</v>
      </c>
      <c r="R51" s="5">
        <v>319</v>
      </c>
      <c r="S51" s="5">
        <v>83</v>
      </c>
      <c r="T51" s="5">
        <v>63</v>
      </c>
      <c r="U51" s="5">
        <v>0</v>
      </c>
      <c r="V51" s="27">
        <f t="shared" si="3"/>
        <v>857</v>
      </c>
      <c r="W51" s="26">
        <v>47</v>
      </c>
      <c r="X51" s="26">
        <v>47</v>
      </c>
      <c r="Y51" s="26">
        <v>22</v>
      </c>
      <c r="Z51" s="26">
        <v>24</v>
      </c>
      <c r="AA51" s="26">
        <v>40</v>
      </c>
      <c r="AB51" s="26">
        <v>17</v>
      </c>
      <c r="AC51" s="26">
        <v>4</v>
      </c>
      <c r="AD51" s="26">
        <v>47</v>
      </c>
      <c r="AE51" s="26">
        <v>17</v>
      </c>
      <c r="AF51" s="26">
        <v>8</v>
      </c>
      <c r="AG51" s="26">
        <v>554</v>
      </c>
      <c r="AH51" s="26">
        <v>0</v>
      </c>
      <c r="AI51" s="26">
        <v>11</v>
      </c>
      <c r="AJ51" s="26">
        <v>6</v>
      </c>
      <c r="AK51" s="26">
        <v>3</v>
      </c>
      <c r="AL51" s="26">
        <v>10</v>
      </c>
    </row>
    <row r="52" spans="1:38">
      <c r="A52" s="6">
        <v>44665</v>
      </c>
      <c r="B52" s="5">
        <f t="shared" ref="B52:B53" si="5">C52+D52</f>
        <v>23072</v>
      </c>
      <c r="C52" s="5">
        <v>3200</v>
      </c>
      <c r="D52" s="5">
        <v>19872</v>
      </c>
      <c r="E52" s="5">
        <v>2013</v>
      </c>
      <c r="F52" s="5">
        <v>1342</v>
      </c>
      <c r="G52" s="5">
        <v>998</v>
      </c>
      <c r="H52" s="5">
        <v>266</v>
      </c>
      <c r="I52" s="5">
        <v>264</v>
      </c>
      <c r="J52" s="5">
        <v>930</v>
      </c>
      <c r="K52" s="5">
        <v>817</v>
      </c>
      <c r="L52" s="5">
        <v>2378</v>
      </c>
      <c r="M52" s="5">
        <v>417</v>
      </c>
      <c r="N52" s="5">
        <v>803</v>
      </c>
      <c r="O52" s="5">
        <v>11656</v>
      </c>
      <c r="P52" s="5">
        <v>28</v>
      </c>
      <c r="Q52" s="5">
        <v>761</v>
      </c>
      <c r="R52" s="5">
        <v>304</v>
      </c>
      <c r="S52" s="5">
        <v>35</v>
      </c>
      <c r="T52" s="5">
        <v>60</v>
      </c>
      <c r="U52" s="5">
        <v>0</v>
      </c>
      <c r="V52" s="27">
        <f t="shared" si="3"/>
        <v>724</v>
      </c>
      <c r="W52" s="26">
        <v>36</v>
      </c>
      <c r="X52" s="26">
        <v>111</v>
      </c>
      <c r="Y52" s="26">
        <v>26</v>
      </c>
      <c r="Z52" s="26">
        <v>21</v>
      </c>
      <c r="AA52" s="26">
        <v>29</v>
      </c>
      <c r="AB52" s="26">
        <v>47</v>
      </c>
      <c r="AC52" s="26">
        <v>3</v>
      </c>
      <c r="AD52" s="26">
        <v>23</v>
      </c>
      <c r="AE52" s="26">
        <v>20</v>
      </c>
      <c r="AF52" s="26">
        <v>7</v>
      </c>
      <c r="AG52" s="26">
        <v>370</v>
      </c>
      <c r="AH52" s="26">
        <v>2</v>
      </c>
      <c r="AI52" s="26">
        <v>10</v>
      </c>
      <c r="AJ52" s="26">
        <v>10</v>
      </c>
      <c r="AK52" s="26">
        <v>4</v>
      </c>
      <c r="AL52" s="26">
        <v>5</v>
      </c>
    </row>
    <row r="53" spans="1:38">
      <c r="A53" s="6">
        <v>44666</v>
      </c>
      <c r="B53" s="5">
        <f t="shared" si="5"/>
        <v>23513</v>
      </c>
      <c r="C53" s="5">
        <v>3590</v>
      </c>
      <c r="D53" s="5">
        <v>19923</v>
      </c>
      <c r="E53" s="5">
        <v>1384</v>
      </c>
      <c r="F53" s="5">
        <v>1689</v>
      </c>
      <c r="G53" s="5">
        <v>752</v>
      </c>
      <c r="H53" s="5">
        <v>433</v>
      </c>
      <c r="I53" s="5">
        <v>426</v>
      </c>
      <c r="J53" s="5">
        <v>1497</v>
      </c>
      <c r="K53" s="5">
        <v>1411</v>
      </c>
      <c r="L53" s="5">
        <v>2037</v>
      </c>
      <c r="M53" s="5">
        <v>1323</v>
      </c>
      <c r="N53" s="5">
        <v>741</v>
      </c>
      <c r="O53" s="5">
        <v>10282</v>
      </c>
      <c r="P53" s="5">
        <v>31</v>
      </c>
      <c r="Q53" s="5">
        <v>773</v>
      </c>
      <c r="R53" s="5">
        <v>536</v>
      </c>
      <c r="S53" s="5">
        <v>106</v>
      </c>
      <c r="T53" s="5">
        <v>92</v>
      </c>
      <c r="U53" s="5">
        <v>0</v>
      </c>
      <c r="V53" s="27">
        <f t="shared" si="3"/>
        <v>852</v>
      </c>
      <c r="W53" s="26">
        <v>26</v>
      </c>
      <c r="X53" s="26">
        <v>41</v>
      </c>
      <c r="Y53" s="26">
        <v>76</v>
      </c>
      <c r="Z53" s="26">
        <v>28</v>
      </c>
      <c r="AA53" s="26">
        <v>40</v>
      </c>
      <c r="AB53" s="26">
        <v>4</v>
      </c>
      <c r="AC53" s="26">
        <v>6</v>
      </c>
      <c r="AD53" s="26">
        <v>41</v>
      </c>
      <c r="AE53" s="26">
        <v>4</v>
      </c>
      <c r="AF53" s="26">
        <v>14</v>
      </c>
      <c r="AG53" s="26">
        <v>529</v>
      </c>
      <c r="AH53" s="26">
        <v>0</v>
      </c>
      <c r="AI53" s="26">
        <v>11</v>
      </c>
      <c r="AJ53" s="26">
        <v>20</v>
      </c>
      <c r="AK53" s="26">
        <v>4</v>
      </c>
      <c r="AL53" s="26">
        <v>8</v>
      </c>
    </row>
    <row r="54" spans="1:38">
      <c r="A54" s="6">
        <v>44667</v>
      </c>
      <c r="B54" s="5">
        <f t="shared" ref="B54:B55" si="6">C54+D54</f>
        <v>24820</v>
      </c>
      <c r="C54" s="5">
        <v>3238</v>
      </c>
      <c r="D54" s="5">
        <v>21582</v>
      </c>
      <c r="E54" s="5">
        <v>1565</v>
      </c>
      <c r="F54" s="5">
        <v>1532</v>
      </c>
      <c r="G54" s="5">
        <v>706</v>
      </c>
      <c r="H54" s="5">
        <v>1134</v>
      </c>
      <c r="I54" s="5">
        <v>1331</v>
      </c>
      <c r="J54" s="5">
        <v>1027</v>
      </c>
      <c r="K54" s="5">
        <v>860</v>
      </c>
      <c r="L54" s="5">
        <v>3060</v>
      </c>
      <c r="M54" s="5">
        <v>1293</v>
      </c>
      <c r="N54" s="5">
        <v>685</v>
      </c>
      <c r="O54" s="5">
        <v>10791</v>
      </c>
      <c r="P54" s="5">
        <v>21</v>
      </c>
      <c r="Q54" s="5">
        <v>410</v>
      </c>
      <c r="R54" s="5">
        <v>305</v>
      </c>
      <c r="S54" s="5">
        <v>51</v>
      </c>
      <c r="T54" s="5">
        <v>49</v>
      </c>
      <c r="U54" s="5">
        <v>0</v>
      </c>
      <c r="V54" s="27">
        <f t="shared" si="3"/>
        <v>722</v>
      </c>
      <c r="W54" s="26">
        <v>38</v>
      </c>
      <c r="X54" s="26">
        <v>47</v>
      </c>
      <c r="Y54" s="26">
        <v>24</v>
      </c>
      <c r="Z54" s="26">
        <v>23</v>
      </c>
      <c r="AA54" s="26">
        <v>44</v>
      </c>
      <c r="AB54" s="26">
        <v>37</v>
      </c>
      <c r="AC54" s="26">
        <v>6</v>
      </c>
      <c r="AD54" s="26">
        <v>19</v>
      </c>
      <c r="AE54" s="26">
        <v>14</v>
      </c>
      <c r="AF54" s="26">
        <v>13</v>
      </c>
      <c r="AG54" s="26">
        <v>426</v>
      </c>
      <c r="AH54" s="26">
        <v>0</v>
      </c>
      <c r="AI54" s="26">
        <v>4</v>
      </c>
      <c r="AJ54" s="26">
        <v>6</v>
      </c>
      <c r="AK54" s="26">
        <v>1</v>
      </c>
      <c r="AL54" s="26">
        <v>20</v>
      </c>
    </row>
    <row r="55" spans="1:38">
      <c r="A55" s="6">
        <v>44668</v>
      </c>
      <c r="B55" s="5">
        <f t="shared" si="6"/>
        <v>22248</v>
      </c>
      <c r="C55" s="5">
        <v>2417</v>
      </c>
      <c r="D55" s="5">
        <v>19831</v>
      </c>
      <c r="E55" s="5">
        <v>1896</v>
      </c>
      <c r="F55" s="5">
        <v>1553</v>
      </c>
      <c r="G55" s="5">
        <v>739</v>
      </c>
      <c r="H55" s="5">
        <v>842</v>
      </c>
      <c r="I55" s="5">
        <v>1225</v>
      </c>
      <c r="J55" s="5">
        <v>1166</v>
      </c>
      <c r="K55" s="5">
        <v>887</v>
      </c>
      <c r="L55" s="5">
        <v>2402</v>
      </c>
      <c r="M55" s="5">
        <v>1450</v>
      </c>
      <c r="N55" s="5">
        <v>978</v>
      </c>
      <c r="O55" s="5">
        <v>7740</v>
      </c>
      <c r="P55" s="5">
        <v>24</v>
      </c>
      <c r="Q55" s="5">
        <v>905</v>
      </c>
      <c r="R55" s="5">
        <v>369</v>
      </c>
      <c r="S55" s="5">
        <v>20</v>
      </c>
      <c r="T55" s="5">
        <v>52</v>
      </c>
      <c r="U55" s="5">
        <v>0</v>
      </c>
      <c r="V55" s="27">
        <f t="shared" si="3"/>
        <v>561</v>
      </c>
      <c r="W55" s="26">
        <v>70</v>
      </c>
      <c r="X55" s="26">
        <v>54</v>
      </c>
      <c r="Y55" s="26">
        <v>35</v>
      </c>
      <c r="Z55" s="26">
        <v>15</v>
      </c>
      <c r="AA55" s="26">
        <v>32</v>
      </c>
      <c r="AB55" s="26">
        <v>22</v>
      </c>
      <c r="AC55" s="26">
        <v>11</v>
      </c>
      <c r="AD55" s="26">
        <v>24</v>
      </c>
      <c r="AE55" s="26">
        <v>11</v>
      </c>
      <c r="AF55" s="26">
        <v>12</v>
      </c>
      <c r="AG55" s="26">
        <v>230</v>
      </c>
      <c r="AH55" s="26">
        <v>1</v>
      </c>
      <c r="AI55" s="26">
        <v>8</v>
      </c>
      <c r="AJ55" s="26">
        <v>9</v>
      </c>
      <c r="AK55" s="26">
        <v>5</v>
      </c>
      <c r="AL55" s="26">
        <v>22</v>
      </c>
    </row>
    <row r="56" spans="1:38">
      <c r="A56" s="6">
        <v>44669</v>
      </c>
      <c r="B56" s="5">
        <f t="shared" ref="B56:B57" si="7">C56+D56</f>
        <v>20416</v>
      </c>
      <c r="C56" s="5">
        <v>3084</v>
      </c>
      <c r="D56" s="5">
        <v>17332</v>
      </c>
      <c r="E56" s="5">
        <v>3323</v>
      </c>
      <c r="F56" s="5">
        <v>572</v>
      </c>
      <c r="G56" s="5">
        <v>680</v>
      </c>
      <c r="H56" s="5">
        <v>1010</v>
      </c>
      <c r="I56" s="5">
        <v>371</v>
      </c>
      <c r="J56" s="5">
        <v>1092</v>
      </c>
      <c r="K56" s="5">
        <v>481</v>
      </c>
      <c r="L56" s="5">
        <v>1372</v>
      </c>
      <c r="M56" s="5">
        <v>1030</v>
      </c>
      <c r="N56" s="5">
        <v>588</v>
      </c>
      <c r="O56" s="5">
        <v>8831</v>
      </c>
      <c r="P56" s="5">
        <v>7</v>
      </c>
      <c r="Q56" s="5">
        <v>762</v>
      </c>
      <c r="R56" s="5">
        <v>257</v>
      </c>
      <c r="S56" s="5">
        <v>14</v>
      </c>
      <c r="T56" s="5">
        <v>26</v>
      </c>
      <c r="U56" s="5">
        <v>0</v>
      </c>
      <c r="V56" s="27">
        <f t="shared" si="3"/>
        <v>550</v>
      </c>
      <c r="W56" s="26">
        <v>118</v>
      </c>
      <c r="X56" s="26">
        <v>37</v>
      </c>
      <c r="Y56" s="26">
        <v>22</v>
      </c>
      <c r="Z56" s="26">
        <v>25</v>
      </c>
      <c r="AA56" s="26">
        <v>8</v>
      </c>
      <c r="AB56" s="26">
        <v>36</v>
      </c>
      <c r="AC56" s="26">
        <v>3</v>
      </c>
      <c r="AD56" s="26">
        <v>16</v>
      </c>
      <c r="AE56" s="26">
        <v>13</v>
      </c>
      <c r="AF56" s="26">
        <v>9</v>
      </c>
      <c r="AG56" s="26">
        <v>228</v>
      </c>
      <c r="AH56" s="26">
        <v>0</v>
      </c>
      <c r="AI56" s="26">
        <v>2</v>
      </c>
      <c r="AJ56" s="26">
        <v>27</v>
      </c>
      <c r="AK56" s="26">
        <v>0</v>
      </c>
      <c r="AL56" s="26">
        <v>6</v>
      </c>
    </row>
    <row r="57" spans="1:38">
      <c r="A57" s="6">
        <v>44670</v>
      </c>
      <c r="B57" s="5">
        <f t="shared" si="7"/>
        <v>18901</v>
      </c>
      <c r="C57" s="5">
        <v>2494</v>
      </c>
      <c r="D57" s="5">
        <v>16407</v>
      </c>
      <c r="E57" s="5">
        <v>3084</v>
      </c>
      <c r="F57" s="5">
        <v>1608</v>
      </c>
      <c r="G57" s="5">
        <v>618</v>
      </c>
      <c r="H57" s="5">
        <v>1733</v>
      </c>
      <c r="I57" s="5">
        <v>528</v>
      </c>
      <c r="J57" s="5">
        <v>753</v>
      </c>
      <c r="K57" s="5">
        <v>766</v>
      </c>
      <c r="L57" s="5">
        <v>1602</v>
      </c>
      <c r="M57" s="5">
        <v>957</v>
      </c>
      <c r="N57" s="5">
        <v>743</v>
      </c>
      <c r="O57" s="5">
        <v>5646</v>
      </c>
      <c r="P57" s="5">
        <v>9</v>
      </c>
      <c r="Q57" s="5">
        <v>325</v>
      </c>
      <c r="R57" s="5">
        <v>389</v>
      </c>
      <c r="S57" s="5">
        <v>60</v>
      </c>
      <c r="T57" s="5">
        <v>80</v>
      </c>
      <c r="U57" s="5">
        <v>0</v>
      </c>
      <c r="V57" s="27">
        <f t="shared" si="3"/>
        <v>390</v>
      </c>
      <c r="W57" s="26">
        <v>38</v>
      </c>
      <c r="X57" s="26">
        <v>95</v>
      </c>
      <c r="Y57" s="26">
        <v>6</v>
      </c>
      <c r="Z57" s="26">
        <v>39</v>
      </c>
      <c r="AA57" s="26">
        <v>12</v>
      </c>
      <c r="AB57" s="26">
        <v>16</v>
      </c>
      <c r="AC57" s="26">
        <v>3</v>
      </c>
      <c r="AD57" s="26">
        <v>9</v>
      </c>
      <c r="AE57" s="26">
        <v>4</v>
      </c>
      <c r="AF57" s="26">
        <v>10</v>
      </c>
      <c r="AG57" s="26">
        <v>146</v>
      </c>
      <c r="AH57" s="26">
        <v>0</v>
      </c>
      <c r="AI57" s="26">
        <v>2</v>
      </c>
      <c r="AJ57" s="26">
        <v>8</v>
      </c>
      <c r="AK57" s="26">
        <v>2</v>
      </c>
      <c r="AL57" s="26">
        <v>0</v>
      </c>
    </row>
    <row r="58" spans="1:38">
      <c r="A58" s="6">
        <v>44671</v>
      </c>
      <c r="B58" s="5">
        <f t="shared" ref="B58:B59" si="8">C58+D58</f>
        <v>18495</v>
      </c>
      <c r="C58" s="5">
        <v>2634</v>
      </c>
      <c r="D58" s="5">
        <v>15861</v>
      </c>
      <c r="E58" s="5">
        <v>3097</v>
      </c>
      <c r="F58" s="5">
        <v>1447</v>
      </c>
      <c r="G58" s="5">
        <v>726</v>
      </c>
      <c r="H58" s="5">
        <v>1130</v>
      </c>
      <c r="I58" s="5">
        <v>555</v>
      </c>
      <c r="J58" s="5">
        <v>832</v>
      </c>
      <c r="K58" s="5">
        <v>2005</v>
      </c>
      <c r="L58" s="5">
        <v>1686</v>
      </c>
      <c r="M58" s="5">
        <v>833</v>
      </c>
      <c r="N58" s="5">
        <v>641</v>
      </c>
      <c r="O58" s="5">
        <v>4465</v>
      </c>
      <c r="P58" s="5">
        <v>25</v>
      </c>
      <c r="Q58" s="5">
        <v>676</v>
      </c>
      <c r="R58" s="5">
        <v>280</v>
      </c>
      <c r="S58" s="5">
        <v>32</v>
      </c>
      <c r="T58" s="5">
        <v>65</v>
      </c>
      <c r="U58" s="5">
        <v>0</v>
      </c>
      <c r="V58" s="27">
        <f t="shared" si="3"/>
        <v>441</v>
      </c>
      <c r="W58" s="26">
        <v>46</v>
      </c>
      <c r="X58" s="26">
        <v>40</v>
      </c>
      <c r="Y58" s="26">
        <v>48</v>
      </c>
      <c r="Z58" s="26">
        <v>13</v>
      </c>
      <c r="AA58" s="26">
        <v>32</v>
      </c>
      <c r="AB58" s="26">
        <v>32</v>
      </c>
      <c r="AC58" s="26">
        <v>16</v>
      </c>
      <c r="AD58" s="26">
        <v>33</v>
      </c>
      <c r="AE58" s="26">
        <v>28</v>
      </c>
      <c r="AF58" s="26">
        <v>8</v>
      </c>
      <c r="AG58" s="26">
        <v>130</v>
      </c>
      <c r="AH58" s="26">
        <v>1</v>
      </c>
      <c r="AI58" s="26">
        <v>7</v>
      </c>
      <c r="AJ58" s="26">
        <v>7</v>
      </c>
      <c r="AK58" s="26">
        <v>0</v>
      </c>
      <c r="AL58" s="26">
        <v>0</v>
      </c>
    </row>
    <row r="59" spans="1:38">
      <c r="A59" s="6">
        <v>44672</v>
      </c>
      <c r="B59" s="5">
        <f t="shared" si="8"/>
        <v>17629</v>
      </c>
      <c r="C59" s="5">
        <v>1931</v>
      </c>
      <c r="D59" s="5">
        <v>15698</v>
      </c>
      <c r="E59" s="5">
        <v>1752</v>
      </c>
      <c r="F59" s="5">
        <v>1366</v>
      </c>
      <c r="G59" s="5">
        <v>496</v>
      </c>
      <c r="H59" s="5">
        <v>2064</v>
      </c>
      <c r="I59" s="5">
        <v>489</v>
      </c>
      <c r="J59" s="5">
        <v>885</v>
      </c>
      <c r="K59" s="5">
        <v>543</v>
      </c>
      <c r="L59" s="5">
        <v>2563</v>
      </c>
      <c r="M59" s="5">
        <v>978</v>
      </c>
      <c r="N59" s="5">
        <v>776</v>
      </c>
      <c r="O59" s="5">
        <v>4655</v>
      </c>
      <c r="P59" s="5">
        <v>30</v>
      </c>
      <c r="Q59" s="5">
        <v>493</v>
      </c>
      <c r="R59" s="5">
        <v>385</v>
      </c>
      <c r="S59" s="5">
        <v>34</v>
      </c>
      <c r="T59" s="5">
        <v>120</v>
      </c>
      <c r="U59" s="5">
        <v>0</v>
      </c>
      <c r="V59" s="27">
        <f t="shared" si="3"/>
        <v>250</v>
      </c>
      <c r="W59" s="26">
        <v>21</v>
      </c>
      <c r="X59" s="26">
        <v>50</v>
      </c>
      <c r="Y59" s="26">
        <v>8</v>
      </c>
      <c r="Z59" s="26">
        <v>17</v>
      </c>
      <c r="AA59" s="26">
        <v>12</v>
      </c>
      <c r="AB59" s="26">
        <v>6</v>
      </c>
      <c r="AC59" s="26">
        <v>10</v>
      </c>
      <c r="AD59" s="26">
        <v>45</v>
      </c>
      <c r="AE59" s="26">
        <v>13</v>
      </c>
      <c r="AF59" s="26">
        <v>12</v>
      </c>
      <c r="AG59" s="26">
        <v>37</v>
      </c>
      <c r="AH59" s="26">
        <v>0</v>
      </c>
      <c r="AI59" s="26">
        <v>2</v>
      </c>
      <c r="AJ59" s="26">
        <v>17</v>
      </c>
      <c r="AK59" s="26">
        <v>0</v>
      </c>
      <c r="AL59" s="26">
        <v>0</v>
      </c>
    </row>
    <row r="60" spans="1:38">
      <c r="A60" s="6">
        <v>44673</v>
      </c>
      <c r="B60" s="5">
        <f t="shared" ref="B60:B61" si="9">C60+D60</f>
        <v>23370</v>
      </c>
      <c r="C60" s="5">
        <v>2736</v>
      </c>
      <c r="D60" s="5">
        <v>20634</v>
      </c>
      <c r="E60" s="5">
        <v>2843</v>
      </c>
      <c r="F60" s="5">
        <v>1275</v>
      </c>
      <c r="G60" s="5">
        <v>713</v>
      </c>
      <c r="H60" s="5">
        <v>786</v>
      </c>
      <c r="I60" s="5">
        <v>523</v>
      </c>
      <c r="J60" s="5">
        <v>997</v>
      </c>
      <c r="K60" s="5">
        <v>1356</v>
      </c>
      <c r="L60" s="5">
        <v>1305</v>
      </c>
      <c r="M60" s="5">
        <v>2033</v>
      </c>
      <c r="N60" s="5">
        <v>500</v>
      </c>
      <c r="O60" s="5">
        <v>7961</v>
      </c>
      <c r="P60" s="5">
        <v>26</v>
      </c>
      <c r="Q60" s="5">
        <v>2568</v>
      </c>
      <c r="R60" s="5">
        <v>359</v>
      </c>
      <c r="S60" s="5">
        <v>8</v>
      </c>
      <c r="T60" s="5">
        <v>117</v>
      </c>
      <c r="U60" s="5">
        <v>0</v>
      </c>
      <c r="V60" s="27">
        <f t="shared" si="3"/>
        <v>218</v>
      </c>
      <c r="W60" s="26">
        <v>10</v>
      </c>
      <c r="X60" s="26">
        <v>51</v>
      </c>
      <c r="Y60" s="26">
        <v>5</v>
      </c>
      <c r="Z60" s="26">
        <v>17</v>
      </c>
      <c r="AA60" s="26">
        <v>6</v>
      </c>
      <c r="AB60" s="26">
        <v>6</v>
      </c>
      <c r="AC60" s="26">
        <v>14</v>
      </c>
      <c r="AD60" s="26">
        <v>29</v>
      </c>
      <c r="AE60" s="26">
        <v>24</v>
      </c>
      <c r="AF60" s="26">
        <v>6</v>
      </c>
      <c r="AG60" s="26">
        <v>31</v>
      </c>
      <c r="AH60" s="26">
        <v>1</v>
      </c>
      <c r="AI60" s="26">
        <v>4</v>
      </c>
      <c r="AJ60" s="26">
        <v>14</v>
      </c>
      <c r="AK60" s="26">
        <v>0</v>
      </c>
      <c r="AL60" s="26">
        <v>0</v>
      </c>
    </row>
    <row r="61" spans="1:38">
      <c r="A61" s="6">
        <v>44674</v>
      </c>
      <c r="B61" s="5">
        <f t="shared" si="9"/>
        <v>21058</v>
      </c>
      <c r="C61" s="5">
        <v>1401</v>
      </c>
      <c r="D61" s="5">
        <v>19657</v>
      </c>
      <c r="E61" s="5">
        <v>1959</v>
      </c>
      <c r="F61" s="5">
        <v>1722</v>
      </c>
      <c r="G61" s="5">
        <v>727</v>
      </c>
      <c r="H61" s="5">
        <v>471</v>
      </c>
      <c r="I61" s="5">
        <v>478</v>
      </c>
      <c r="J61" s="5">
        <v>819</v>
      </c>
      <c r="K61" s="5">
        <v>1277</v>
      </c>
      <c r="L61" s="5">
        <v>877</v>
      </c>
      <c r="M61" s="5">
        <v>2886</v>
      </c>
      <c r="N61" s="5">
        <v>751</v>
      </c>
      <c r="O61" s="5">
        <v>7626</v>
      </c>
      <c r="P61" s="5">
        <v>44</v>
      </c>
      <c r="Q61" s="5">
        <v>773</v>
      </c>
      <c r="R61" s="5">
        <v>424</v>
      </c>
      <c r="S61" s="5">
        <v>16</v>
      </c>
      <c r="T61" s="5">
        <v>208</v>
      </c>
      <c r="U61" s="5">
        <v>0</v>
      </c>
      <c r="V61" s="27">
        <f t="shared" si="3"/>
        <v>280</v>
      </c>
      <c r="W61" s="26">
        <v>1</v>
      </c>
      <c r="X61" s="26">
        <v>21</v>
      </c>
      <c r="Y61" s="26">
        <v>17</v>
      </c>
      <c r="Z61" s="26">
        <v>7</v>
      </c>
      <c r="AA61" s="26">
        <v>1</v>
      </c>
      <c r="AB61" s="26">
        <v>17</v>
      </c>
      <c r="AC61" s="26">
        <v>24</v>
      </c>
      <c r="AD61" s="26">
        <v>26</v>
      </c>
      <c r="AE61" s="26">
        <v>37</v>
      </c>
      <c r="AF61" s="26">
        <v>10</v>
      </c>
      <c r="AG61" s="26">
        <v>62</v>
      </c>
      <c r="AH61" s="26">
        <v>1</v>
      </c>
      <c r="AI61" s="26">
        <v>4</v>
      </c>
      <c r="AJ61" s="26">
        <v>43</v>
      </c>
      <c r="AK61" s="26">
        <v>8</v>
      </c>
      <c r="AL61" s="26">
        <v>1</v>
      </c>
    </row>
    <row r="62" spans="1:38">
      <c r="A62" s="6">
        <v>44675</v>
      </c>
      <c r="B62" s="5">
        <f t="shared" ref="B62:B63" si="10">C62+D62</f>
        <v>19455</v>
      </c>
      <c r="C62" s="5">
        <v>2472</v>
      </c>
      <c r="D62" s="5">
        <v>16983</v>
      </c>
      <c r="E62" s="5">
        <v>1755</v>
      </c>
      <c r="F62" s="5">
        <v>1396</v>
      </c>
      <c r="G62" s="5">
        <v>749</v>
      </c>
      <c r="H62" s="5">
        <v>1702</v>
      </c>
      <c r="I62" s="5">
        <v>477</v>
      </c>
      <c r="J62" s="5">
        <v>655</v>
      </c>
      <c r="K62" s="5">
        <v>1235</v>
      </c>
      <c r="L62" s="5">
        <v>1229</v>
      </c>
      <c r="M62" s="5">
        <v>2506</v>
      </c>
      <c r="N62" s="5">
        <v>601</v>
      </c>
      <c r="O62" s="5">
        <v>6181</v>
      </c>
      <c r="P62" s="5">
        <v>68</v>
      </c>
      <c r="Q62" s="5">
        <v>548</v>
      </c>
      <c r="R62" s="5">
        <v>251</v>
      </c>
      <c r="S62" s="5">
        <v>7</v>
      </c>
      <c r="T62" s="5">
        <v>95</v>
      </c>
      <c r="U62" s="5">
        <v>0</v>
      </c>
      <c r="V62" s="27">
        <f t="shared" si="3"/>
        <v>217</v>
      </c>
      <c r="W62" s="26">
        <v>3</v>
      </c>
      <c r="X62" s="26">
        <v>16</v>
      </c>
      <c r="Y62" s="26">
        <v>4</v>
      </c>
      <c r="Z62" s="26">
        <v>20</v>
      </c>
      <c r="AA62" s="26">
        <v>3</v>
      </c>
      <c r="AB62" s="26">
        <v>11</v>
      </c>
      <c r="AC62" s="26">
        <v>26</v>
      </c>
      <c r="AD62" s="26">
        <v>33</v>
      </c>
      <c r="AE62" s="26">
        <v>17</v>
      </c>
      <c r="AF62" s="26">
        <v>7</v>
      </c>
      <c r="AG62" s="26">
        <v>73</v>
      </c>
      <c r="AH62" s="26">
        <v>1</v>
      </c>
      <c r="AI62" s="26">
        <v>0</v>
      </c>
      <c r="AJ62" s="26">
        <v>3</v>
      </c>
      <c r="AK62" s="26">
        <v>0</v>
      </c>
      <c r="AL62" s="26">
        <v>0</v>
      </c>
    </row>
    <row r="63" spans="1:38">
      <c r="A63" s="6">
        <v>44676</v>
      </c>
      <c r="B63" s="5">
        <f t="shared" si="10"/>
        <v>16980</v>
      </c>
      <c r="C63" s="5">
        <v>1661</v>
      </c>
      <c r="D63" s="5">
        <v>15319</v>
      </c>
      <c r="E63" s="5">
        <v>2671</v>
      </c>
      <c r="F63" s="5">
        <v>1341</v>
      </c>
      <c r="G63" s="5">
        <v>534</v>
      </c>
      <c r="H63" s="5">
        <v>1016</v>
      </c>
      <c r="I63" s="5">
        <v>418</v>
      </c>
      <c r="J63" s="5">
        <v>1270</v>
      </c>
      <c r="K63" s="5">
        <v>1244</v>
      </c>
      <c r="L63" s="5">
        <v>717</v>
      </c>
      <c r="M63" s="5">
        <v>1786</v>
      </c>
      <c r="N63" s="5">
        <v>543</v>
      </c>
      <c r="O63" s="5">
        <v>3912</v>
      </c>
      <c r="P63" s="5">
        <v>22</v>
      </c>
      <c r="Q63" s="5">
        <v>641</v>
      </c>
      <c r="R63" s="5">
        <v>379</v>
      </c>
      <c r="S63" s="5">
        <v>12</v>
      </c>
      <c r="T63" s="5">
        <v>474</v>
      </c>
      <c r="U63" s="5">
        <v>0</v>
      </c>
      <c r="V63" s="27">
        <f t="shared" si="3"/>
        <v>217</v>
      </c>
      <c r="W63" s="26">
        <v>1</v>
      </c>
      <c r="X63" s="26">
        <v>10</v>
      </c>
      <c r="Y63" s="26">
        <v>3</v>
      </c>
      <c r="Z63" s="26">
        <v>3</v>
      </c>
      <c r="AA63" s="26">
        <v>4</v>
      </c>
      <c r="AB63" s="26">
        <v>14</v>
      </c>
      <c r="AC63" s="26">
        <v>66</v>
      </c>
      <c r="AD63" s="26">
        <v>7</v>
      </c>
      <c r="AE63" s="26">
        <v>35</v>
      </c>
      <c r="AF63" s="26">
        <v>20</v>
      </c>
      <c r="AG63" s="26">
        <v>49</v>
      </c>
      <c r="AH63" s="26">
        <v>0</v>
      </c>
      <c r="AI63" s="26">
        <v>5</v>
      </c>
      <c r="AJ63" s="26">
        <v>0</v>
      </c>
      <c r="AK63" s="26">
        <v>0</v>
      </c>
      <c r="AL63" s="26">
        <v>0</v>
      </c>
    </row>
    <row r="64" spans="1:38">
      <c r="A64" s="6">
        <v>44677</v>
      </c>
      <c r="B64" s="5">
        <f t="shared" ref="B64:B65" si="11">C64+D64</f>
        <v>13562</v>
      </c>
      <c r="C64" s="5">
        <v>1606</v>
      </c>
      <c r="D64" s="5">
        <v>11956</v>
      </c>
      <c r="E64" s="5">
        <v>1228</v>
      </c>
      <c r="F64" s="5">
        <v>904</v>
      </c>
      <c r="G64" s="5">
        <v>419</v>
      </c>
      <c r="H64" s="5">
        <v>1394</v>
      </c>
      <c r="I64" s="5">
        <v>365</v>
      </c>
      <c r="J64" s="5">
        <v>1136</v>
      </c>
      <c r="K64" s="5">
        <v>1106</v>
      </c>
      <c r="L64" s="5">
        <v>749</v>
      </c>
      <c r="M64" s="5">
        <v>1976</v>
      </c>
      <c r="N64" s="5">
        <v>434</v>
      </c>
      <c r="O64" s="5">
        <v>2745</v>
      </c>
      <c r="P64" s="5">
        <v>28</v>
      </c>
      <c r="Q64" s="5">
        <v>287</v>
      </c>
      <c r="R64" s="5">
        <v>311</v>
      </c>
      <c r="S64" s="5">
        <v>13</v>
      </c>
      <c r="T64" s="5">
        <v>467</v>
      </c>
      <c r="U64" s="5">
        <v>0</v>
      </c>
      <c r="V64" s="27">
        <f t="shared" si="3"/>
        <v>171</v>
      </c>
      <c r="W64" s="26">
        <v>0</v>
      </c>
      <c r="X64" s="26">
        <v>16</v>
      </c>
      <c r="Y64" s="26">
        <v>1</v>
      </c>
      <c r="Z64" s="26">
        <v>9</v>
      </c>
      <c r="AA64" s="26">
        <v>2</v>
      </c>
      <c r="AB64" s="26">
        <v>7</v>
      </c>
      <c r="AC64" s="26">
        <v>0</v>
      </c>
      <c r="AD64" s="26">
        <v>1</v>
      </c>
      <c r="AE64" s="26">
        <v>24</v>
      </c>
      <c r="AF64" s="26">
        <v>0</v>
      </c>
      <c r="AG64" s="26">
        <v>108</v>
      </c>
      <c r="AH64" s="26">
        <v>1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44678</v>
      </c>
      <c r="B65" s="5">
        <f t="shared" si="11"/>
        <v>10622</v>
      </c>
      <c r="C65" s="5">
        <v>1292</v>
      </c>
      <c r="D65" s="5">
        <v>9330</v>
      </c>
      <c r="E65" s="5">
        <v>1452</v>
      </c>
      <c r="F65" s="5">
        <v>552</v>
      </c>
      <c r="G65" s="5">
        <v>208</v>
      </c>
      <c r="H65" s="5">
        <v>1089</v>
      </c>
      <c r="I65" s="5">
        <v>301</v>
      </c>
      <c r="J65" s="5">
        <v>1091</v>
      </c>
      <c r="K65" s="5">
        <v>526</v>
      </c>
      <c r="L65" s="5">
        <v>321</v>
      </c>
      <c r="M65" s="5">
        <v>1115</v>
      </c>
      <c r="N65" s="5">
        <v>292</v>
      </c>
      <c r="O65" s="5">
        <v>2993</v>
      </c>
      <c r="P65" s="5">
        <v>41</v>
      </c>
      <c r="Q65" s="5">
        <v>231</v>
      </c>
      <c r="R65" s="5">
        <v>208</v>
      </c>
      <c r="S65" s="5">
        <v>3</v>
      </c>
      <c r="T65" s="5">
        <v>199</v>
      </c>
      <c r="U65" s="5">
        <v>0</v>
      </c>
      <c r="V65" s="27">
        <f t="shared" si="3"/>
        <v>192</v>
      </c>
      <c r="W65" s="26">
        <v>0</v>
      </c>
      <c r="X65" s="26">
        <v>8</v>
      </c>
      <c r="Y65" s="26">
        <v>19</v>
      </c>
      <c r="Z65" s="26">
        <v>15</v>
      </c>
      <c r="AA65" s="26">
        <v>9</v>
      </c>
      <c r="AB65" s="26">
        <v>22</v>
      </c>
      <c r="AC65" s="26">
        <v>0</v>
      </c>
      <c r="AD65" s="26">
        <v>2</v>
      </c>
      <c r="AE65" s="26">
        <v>18</v>
      </c>
      <c r="AF65" s="26">
        <v>0</v>
      </c>
      <c r="AG65" s="26">
        <v>97</v>
      </c>
      <c r="AH65" s="26">
        <v>0</v>
      </c>
      <c r="AI65" s="26">
        <v>2</v>
      </c>
      <c r="AJ65" s="26">
        <v>0</v>
      </c>
      <c r="AK65" s="26">
        <v>0</v>
      </c>
      <c r="AL65" s="26">
        <v>0</v>
      </c>
    </row>
    <row r="66" spans="1:38">
      <c r="A66" s="6">
        <v>44679</v>
      </c>
      <c r="B66" s="5">
        <f t="shared" ref="B66:B67" si="12">C66+D66</f>
        <v>15032</v>
      </c>
      <c r="C66" s="5">
        <v>5487</v>
      </c>
      <c r="D66" s="5">
        <v>9545</v>
      </c>
      <c r="E66" s="5">
        <v>2656</v>
      </c>
      <c r="F66" s="5">
        <v>1580</v>
      </c>
      <c r="G66" s="5">
        <v>647</v>
      </c>
      <c r="H66" s="5">
        <v>1364</v>
      </c>
      <c r="I66" s="5">
        <v>235</v>
      </c>
      <c r="J66" s="5">
        <v>1374</v>
      </c>
      <c r="K66" s="5">
        <v>808</v>
      </c>
      <c r="L66" s="5">
        <v>422</v>
      </c>
      <c r="M66" s="5">
        <v>1243</v>
      </c>
      <c r="N66" s="5">
        <v>488</v>
      </c>
      <c r="O66" s="5">
        <v>3472</v>
      </c>
      <c r="P66" s="5">
        <v>28</v>
      </c>
      <c r="Q66" s="5">
        <v>402</v>
      </c>
      <c r="R66" s="5">
        <v>269</v>
      </c>
      <c r="S66" s="5">
        <v>6</v>
      </c>
      <c r="T66" s="5">
        <v>38</v>
      </c>
      <c r="U66" s="5">
        <v>0</v>
      </c>
      <c r="V66" s="27">
        <f t="shared" si="3"/>
        <v>108</v>
      </c>
      <c r="W66" s="26">
        <v>0</v>
      </c>
      <c r="X66" s="26">
        <v>0</v>
      </c>
      <c r="Y66" s="26">
        <v>0</v>
      </c>
      <c r="Z66" s="26">
        <v>8</v>
      </c>
      <c r="AA66" s="26">
        <v>1</v>
      </c>
      <c r="AB66" s="26">
        <v>0</v>
      </c>
      <c r="AC66" s="26">
        <v>0</v>
      </c>
      <c r="AD66" s="26">
        <v>1</v>
      </c>
      <c r="AE66" s="26">
        <v>21</v>
      </c>
      <c r="AF66" s="26">
        <v>0</v>
      </c>
      <c r="AG66" s="26">
        <v>71</v>
      </c>
      <c r="AH66" s="26">
        <v>0</v>
      </c>
      <c r="AI66" s="26">
        <v>6</v>
      </c>
      <c r="AJ66" s="26">
        <v>0</v>
      </c>
      <c r="AK66" s="26">
        <v>0</v>
      </c>
      <c r="AL66" s="26">
        <v>0</v>
      </c>
    </row>
    <row r="67" spans="1:38">
      <c r="A67" s="6">
        <v>44680</v>
      </c>
      <c r="B67" s="5">
        <f t="shared" si="12"/>
        <v>10181</v>
      </c>
      <c r="C67" s="5">
        <v>1249</v>
      </c>
      <c r="D67" s="5">
        <v>8932</v>
      </c>
      <c r="E67" s="5">
        <v>1399</v>
      </c>
      <c r="F67" s="5">
        <v>602</v>
      </c>
      <c r="G67" s="5">
        <v>377</v>
      </c>
      <c r="H67" s="5">
        <v>1267</v>
      </c>
      <c r="I67" s="5">
        <v>141</v>
      </c>
      <c r="J67" s="5">
        <v>1015</v>
      </c>
      <c r="K67" s="5">
        <v>767</v>
      </c>
      <c r="L67" s="5">
        <v>516</v>
      </c>
      <c r="M67" s="5">
        <v>1197</v>
      </c>
      <c r="N67" s="5">
        <v>268</v>
      </c>
      <c r="O67" s="5">
        <v>2028</v>
      </c>
      <c r="P67" s="5">
        <v>19</v>
      </c>
      <c r="Q67" s="5">
        <v>134</v>
      </c>
      <c r="R67" s="5">
        <v>156</v>
      </c>
      <c r="S67" s="5">
        <v>26</v>
      </c>
      <c r="T67" s="5">
        <v>269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44681</v>
      </c>
      <c r="B68" s="5">
        <f t="shared" ref="B68:B69" si="13">C68+D68</f>
        <v>7872</v>
      </c>
      <c r="C68" s="5">
        <v>788</v>
      </c>
      <c r="D68" s="5">
        <v>7084</v>
      </c>
      <c r="E68" s="5">
        <v>1156</v>
      </c>
      <c r="F68" s="5">
        <v>488</v>
      </c>
      <c r="G68" s="5">
        <v>181</v>
      </c>
      <c r="H68" s="5">
        <v>996</v>
      </c>
      <c r="I68" s="5">
        <v>114</v>
      </c>
      <c r="J68" s="5">
        <v>591</v>
      </c>
      <c r="K68" s="5">
        <v>342</v>
      </c>
      <c r="L68" s="5">
        <v>431</v>
      </c>
      <c r="M68" s="5">
        <v>1133</v>
      </c>
      <c r="N68" s="5">
        <v>259</v>
      </c>
      <c r="O68" s="5">
        <v>1625</v>
      </c>
      <c r="P68" s="5">
        <v>11</v>
      </c>
      <c r="Q68" s="5">
        <v>105</v>
      </c>
      <c r="R68" s="5">
        <v>128</v>
      </c>
      <c r="S68" s="5">
        <v>4</v>
      </c>
      <c r="T68" s="5">
        <v>308</v>
      </c>
      <c r="U68" s="5">
        <v>0</v>
      </c>
      <c r="V68" s="27">
        <f t="shared" si="3"/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</row>
    <row r="69" spans="1:38">
      <c r="A69" s="6">
        <v>44682</v>
      </c>
      <c r="B69" s="5">
        <f t="shared" si="13"/>
        <v>7333</v>
      </c>
      <c r="C69" s="5">
        <v>727</v>
      </c>
      <c r="D69" s="5">
        <v>6606</v>
      </c>
      <c r="E69" s="5">
        <v>1112</v>
      </c>
      <c r="F69" s="5">
        <v>442</v>
      </c>
      <c r="G69" s="5">
        <v>243</v>
      </c>
      <c r="H69" s="5">
        <v>702</v>
      </c>
      <c r="I69" s="5">
        <v>95</v>
      </c>
      <c r="J69" s="5">
        <v>669</v>
      </c>
      <c r="K69" s="5">
        <v>467</v>
      </c>
      <c r="L69" s="5">
        <v>386</v>
      </c>
      <c r="M69" s="5">
        <v>983</v>
      </c>
      <c r="N69" s="5">
        <v>268</v>
      </c>
      <c r="O69" s="5">
        <v>1652</v>
      </c>
      <c r="P69" s="5">
        <v>14</v>
      </c>
      <c r="Q69" s="5">
        <v>96</v>
      </c>
      <c r="R69" s="5">
        <v>115</v>
      </c>
      <c r="S69" s="5">
        <v>13</v>
      </c>
      <c r="T69" s="5">
        <v>76</v>
      </c>
      <c r="U69" s="5">
        <v>0</v>
      </c>
      <c r="V69" s="27">
        <f t="shared" si="3"/>
        <v>58</v>
      </c>
      <c r="W69" s="26">
        <v>8</v>
      </c>
      <c r="X69" s="26">
        <v>3</v>
      </c>
      <c r="Y69" s="26">
        <v>0</v>
      </c>
      <c r="Z69" s="26">
        <v>0</v>
      </c>
      <c r="AA69" s="26">
        <v>0</v>
      </c>
      <c r="AB69" s="26">
        <v>21</v>
      </c>
      <c r="AC69" s="26">
        <v>0</v>
      </c>
      <c r="AD69" s="26">
        <v>0</v>
      </c>
      <c r="AE69" s="26">
        <v>11</v>
      </c>
      <c r="AF69" s="26">
        <v>0</v>
      </c>
      <c r="AG69" s="26">
        <v>10</v>
      </c>
      <c r="AH69" s="26">
        <v>0</v>
      </c>
      <c r="AI69" s="26">
        <v>4</v>
      </c>
      <c r="AJ69" s="26">
        <v>1</v>
      </c>
      <c r="AK69" s="26">
        <v>0</v>
      </c>
      <c r="AL69" s="26">
        <v>0</v>
      </c>
    </row>
    <row r="70" spans="1:38">
      <c r="A70" s="6">
        <v>44683</v>
      </c>
      <c r="B70" s="5">
        <f t="shared" ref="B70:B71" si="14">C70+D70</f>
        <v>5669</v>
      </c>
      <c r="C70" s="5">
        <v>274</v>
      </c>
      <c r="D70" s="5">
        <v>5395</v>
      </c>
      <c r="E70" s="5">
        <v>974</v>
      </c>
      <c r="F70" s="5">
        <v>417</v>
      </c>
      <c r="G70" s="5">
        <v>151</v>
      </c>
      <c r="H70" s="5">
        <v>616</v>
      </c>
      <c r="I70" s="5">
        <v>79</v>
      </c>
      <c r="J70" s="5">
        <v>366</v>
      </c>
      <c r="K70" s="5">
        <v>388</v>
      </c>
      <c r="L70" s="5">
        <v>287</v>
      </c>
      <c r="M70" s="5">
        <v>636</v>
      </c>
      <c r="N70" s="5">
        <v>279</v>
      </c>
      <c r="O70" s="5">
        <v>1162</v>
      </c>
      <c r="P70" s="5">
        <v>7</v>
      </c>
      <c r="Q70" s="5">
        <v>68</v>
      </c>
      <c r="R70" s="5">
        <v>94</v>
      </c>
      <c r="S70" s="5">
        <v>10</v>
      </c>
      <c r="T70" s="5">
        <v>135</v>
      </c>
      <c r="U70" s="5">
        <v>0</v>
      </c>
      <c r="V70" s="27">
        <f t="shared" si="3"/>
        <v>73</v>
      </c>
      <c r="W70" s="26">
        <v>43</v>
      </c>
      <c r="X70" s="26">
        <v>3</v>
      </c>
      <c r="Y70" s="26">
        <v>6</v>
      </c>
      <c r="Z70" s="26">
        <v>2</v>
      </c>
      <c r="AA70" s="26">
        <v>0</v>
      </c>
      <c r="AB70" s="26">
        <v>0</v>
      </c>
      <c r="AC70" s="26">
        <v>0</v>
      </c>
      <c r="AD70" s="26">
        <v>0</v>
      </c>
      <c r="AE70" s="26">
        <v>14</v>
      </c>
      <c r="AF70" s="26">
        <v>0</v>
      </c>
      <c r="AG70" s="26">
        <v>2</v>
      </c>
      <c r="AH70" s="26">
        <v>0</v>
      </c>
      <c r="AI70" s="26">
        <v>0</v>
      </c>
      <c r="AJ70" s="26">
        <v>0</v>
      </c>
      <c r="AK70" s="26">
        <v>2</v>
      </c>
      <c r="AL70" s="26">
        <v>1</v>
      </c>
    </row>
    <row r="71" spans="1:38">
      <c r="A71" s="6">
        <v>44684</v>
      </c>
      <c r="B71" s="5">
        <f t="shared" si="14"/>
        <v>4982</v>
      </c>
      <c r="C71" s="5">
        <v>260</v>
      </c>
      <c r="D71" s="5">
        <v>4722</v>
      </c>
      <c r="E71" s="5">
        <v>939</v>
      </c>
      <c r="F71" s="5">
        <v>363</v>
      </c>
      <c r="G71" s="5">
        <v>102</v>
      </c>
      <c r="H71" s="5">
        <v>565</v>
      </c>
      <c r="I71" s="5">
        <v>62</v>
      </c>
      <c r="J71" s="5">
        <v>358</v>
      </c>
      <c r="K71" s="5">
        <v>421</v>
      </c>
      <c r="L71" s="5">
        <v>252</v>
      </c>
      <c r="M71" s="5">
        <v>620</v>
      </c>
      <c r="N71" s="5">
        <v>175</v>
      </c>
      <c r="O71" s="5">
        <v>883</v>
      </c>
      <c r="P71" s="5">
        <v>4</v>
      </c>
      <c r="Q71" s="5">
        <v>90</v>
      </c>
      <c r="R71" s="5">
        <v>43</v>
      </c>
      <c r="S71" s="5">
        <v>6</v>
      </c>
      <c r="T71" s="5">
        <v>99</v>
      </c>
      <c r="U71" s="5">
        <v>0</v>
      </c>
      <c r="V71" s="27">
        <f t="shared" si="3"/>
        <v>63</v>
      </c>
      <c r="W71" s="26">
        <v>35</v>
      </c>
      <c r="X71" s="26">
        <v>2</v>
      </c>
      <c r="Y71" s="26">
        <v>4</v>
      </c>
      <c r="Z71" s="26">
        <v>0</v>
      </c>
      <c r="AA71" s="26">
        <v>0</v>
      </c>
      <c r="AB71" s="26">
        <v>2</v>
      </c>
      <c r="AC71" s="26">
        <v>6</v>
      </c>
      <c r="AD71" s="26">
        <v>0</v>
      </c>
      <c r="AE71" s="26">
        <v>6</v>
      </c>
      <c r="AF71" s="26">
        <v>1</v>
      </c>
      <c r="AG71" s="26">
        <v>1</v>
      </c>
      <c r="AH71" s="26">
        <v>0</v>
      </c>
      <c r="AI71" s="26">
        <v>4</v>
      </c>
      <c r="AJ71" s="26">
        <v>0</v>
      </c>
      <c r="AK71" s="26">
        <v>1</v>
      </c>
      <c r="AL71" s="26">
        <v>1</v>
      </c>
    </row>
    <row r="72" spans="1:38">
      <c r="A72" s="6">
        <v>44685</v>
      </c>
      <c r="B72" s="5">
        <f t="shared" ref="B72:B73" si="15">C72+D72</f>
        <v>4651</v>
      </c>
      <c r="C72" s="5">
        <v>261</v>
      </c>
      <c r="D72" s="5">
        <v>4390</v>
      </c>
      <c r="E72" s="5">
        <v>775</v>
      </c>
      <c r="F72" s="5">
        <v>330</v>
      </c>
      <c r="G72" s="5">
        <v>121</v>
      </c>
      <c r="H72" s="5">
        <v>545</v>
      </c>
      <c r="I72" s="5">
        <v>91</v>
      </c>
      <c r="J72" s="5">
        <v>326</v>
      </c>
      <c r="K72" s="5">
        <v>393</v>
      </c>
      <c r="L72" s="5">
        <v>285</v>
      </c>
      <c r="M72" s="5">
        <v>459</v>
      </c>
      <c r="N72" s="5">
        <v>215</v>
      </c>
      <c r="O72" s="5">
        <v>889</v>
      </c>
      <c r="P72" s="5">
        <v>3</v>
      </c>
      <c r="Q72" s="5">
        <v>92</v>
      </c>
      <c r="R72" s="5">
        <v>70</v>
      </c>
      <c r="S72" s="5">
        <v>1</v>
      </c>
      <c r="T72" s="5">
        <v>56</v>
      </c>
      <c r="U72" s="5">
        <v>0</v>
      </c>
      <c r="V72" s="27">
        <f>SUM(W72:AL72)</f>
        <v>34</v>
      </c>
      <c r="W72" s="26">
        <v>12</v>
      </c>
      <c r="X72" s="26">
        <v>2</v>
      </c>
      <c r="Y72" s="26">
        <v>6</v>
      </c>
      <c r="Z72" s="26">
        <v>1</v>
      </c>
      <c r="AA72" s="26">
        <v>0</v>
      </c>
      <c r="AB72" s="26">
        <v>3</v>
      </c>
      <c r="AC72" s="26">
        <v>0</v>
      </c>
      <c r="AD72" s="26">
        <v>0</v>
      </c>
      <c r="AE72" s="26">
        <v>4</v>
      </c>
      <c r="AF72" s="26">
        <v>1</v>
      </c>
      <c r="AG72" s="26">
        <v>2</v>
      </c>
      <c r="AH72" s="26">
        <v>0</v>
      </c>
      <c r="AI72" s="26">
        <v>3</v>
      </c>
      <c r="AJ72" s="26">
        <v>0</v>
      </c>
      <c r="AK72" s="26">
        <v>0</v>
      </c>
      <c r="AL72" s="26">
        <v>0</v>
      </c>
    </row>
    <row r="73" spans="1:38">
      <c r="A73" s="6">
        <v>44686</v>
      </c>
      <c r="B73" s="5">
        <f t="shared" si="15"/>
        <v>4269</v>
      </c>
      <c r="C73" s="5">
        <v>245</v>
      </c>
      <c r="D73" s="5">
        <v>4024</v>
      </c>
      <c r="E73" s="5">
        <v>772</v>
      </c>
      <c r="F73" s="5">
        <v>323</v>
      </c>
      <c r="G73" s="5">
        <v>87</v>
      </c>
      <c r="H73" s="5">
        <v>515</v>
      </c>
      <c r="I73" s="5">
        <v>79</v>
      </c>
      <c r="J73" s="5">
        <v>267</v>
      </c>
      <c r="K73" s="5">
        <v>411</v>
      </c>
      <c r="L73" s="5">
        <v>235</v>
      </c>
      <c r="M73" s="5">
        <v>500</v>
      </c>
      <c r="N73" s="5">
        <v>201</v>
      </c>
      <c r="O73" s="5">
        <v>677</v>
      </c>
      <c r="P73" s="5">
        <v>2</v>
      </c>
      <c r="Q73" s="5">
        <v>83</v>
      </c>
      <c r="R73" s="5">
        <v>56</v>
      </c>
      <c r="S73" s="5">
        <v>11</v>
      </c>
      <c r="T73" s="5">
        <v>50</v>
      </c>
      <c r="U73" s="5">
        <v>0</v>
      </c>
      <c r="V73" s="27">
        <f t="shared" si="3"/>
        <v>23</v>
      </c>
      <c r="W73" s="26">
        <v>4</v>
      </c>
      <c r="X73" s="26">
        <v>1</v>
      </c>
      <c r="Y73" s="26">
        <v>2</v>
      </c>
      <c r="Z73" s="26">
        <v>2</v>
      </c>
      <c r="AA73" s="26">
        <v>0</v>
      </c>
      <c r="AB73" s="26">
        <v>1</v>
      </c>
      <c r="AC73" s="26">
        <v>2</v>
      </c>
      <c r="AD73" s="26">
        <v>0</v>
      </c>
      <c r="AE73" s="26">
        <v>2</v>
      </c>
      <c r="AF73" s="26">
        <v>0</v>
      </c>
      <c r="AG73" s="26">
        <v>4</v>
      </c>
      <c r="AH73" s="26">
        <v>0</v>
      </c>
      <c r="AI73" s="26">
        <v>4</v>
      </c>
      <c r="AJ73" s="26">
        <v>0</v>
      </c>
      <c r="AK73" s="26">
        <v>1</v>
      </c>
      <c r="AL73" s="26">
        <v>0</v>
      </c>
    </row>
    <row r="74" spans="1:38">
      <c r="A74" s="6">
        <v>44687</v>
      </c>
      <c r="B74" s="5">
        <f t="shared" ref="B74:B75" si="16">C74+D74</f>
        <v>4214</v>
      </c>
      <c r="C74" s="5">
        <v>253</v>
      </c>
      <c r="D74" s="5">
        <v>3961</v>
      </c>
      <c r="E74" s="5">
        <v>627</v>
      </c>
      <c r="F74" s="5">
        <v>330</v>
      </c>
      <c r="G74" s="5">
        <v>71</v>
      </c>
      <c r="H74" s="5">
        <v>484</v>
      </c>
      <c r="I74" s="5">
        <v>77</v>
      </c>
      <c r="J74" s="5">
        <v>279</v>
      </c>
      <c r="K74" s="5">
        <v>425</v>
      </c>
      <c r="L74" s="5">
        <v>309</v>
      </c>
      <c r="M74" s="5">
        <v>502</v>
      </c>
      <c r="N74" s="5">
        <v>201</v>
      </c>
      <c r="O74" s="5">
        <v>584</v>
      </c>
      <c r="P74" s="5">
        <v>8</v>
      </c>
      <c r="Q74" s="5">
        <v>27</v>
      </c>
      <c r="R74" s="5">
        <v>169</v>
      </c>
      <c r="S74" s="5">
        <v>21</v>
      </c>
      <c r="T74" s="5">
        <v>100</v>
      </c>
      <c r="U74" s="5">
        <v>0</v>
      </c>
      <c r="V74" s="27">
        <f t="shared" si="3"/>
        <v>18</v>
      </c>
      <c r="W74" s="26">
        <v>1</v>
      </c>
      <c r="X74" s="26">
        <v>2</v>
      </c>
      <c r="Y74" s="26">
        <v>0</v>
      </c>
      <c r="Z74" s="26">
        <v>0</v>
      </c>
      <c r="AA74" s="26">
        <v>0</v>
      </c>
      <c r="AB74" s="26">
        <v>2</v>
      </c>
      <c r="AC74" s="26">
        <v>0</v>
      </c>
      <c r="AD74" s="26">
        <v>0</v>
      </c>
      <c r="AE74" s="26">
        <v>2</v>
      </c>
      <c r="AF74" s="26">
        <v>0</v>
      </c>
      <c r="AG74" s="26">
        <v>7</v>
      </c>
      <c r="AH74" s="26">
        <v>1</v>
      </c>
      <c r="AI74" s="26">
        <v>3</v>
      </c>
      <c r="AJ74" s="26">
        <v>0</v>
      </c>
      <c r="AK74" s="26">
        <v>0</v>
      </c>
      <c r="AL74" s="26">
        <v>0</v>
      </c>
    </row>
    <row r="75" spans="1:38">
      <c r="A75" s="6">
        <v>44688</v>
      </c>
      <c r="B75" s="5">
        <f t="shared" si="16"/>
        <v>3975</v>
      </c>
      <c r="C75" s="5">
        <v>215</v>
      </c>
      <c r="D75" s="5">
        <v>3760</v>
      </c>
      <c r="E75" s="5">
        <v>612</v>
      </c>
      <c r="F75" s="5">
        <v>299</v>
      </c>
      <c r="G75" s="5">
        <v>65</v>
      </c>
      <c r="H75" s="5">
        <v>548</v>
      </c>
      <c r="I75" s="5">
        <v>56</v>
      </c>
      <c r="J75" s="5">
        <v>272</v>
      </c>
      <c r="K75" s="5">
        <v>613</v>
      </c>
      <c r="L75" s="5">
        <v>227</v>
      </c>
      <c r="M75" s="5">
        <v>345</v>
      </c>
      <c r="N75" s="5">
        <v>119</v>
      </c>
      <c r="O75" s="5">
        <v>675</v>
      </c>
      <c r="P75" s="5">
        <v>0</v>
      </c>
      <c r="Q75" s="5">
        <v>48</v>
      </c>
      <c r="R75" s="5">
        <v>34</v>
      </c>
      <c r="S75" s="5">
        <v>11</v>
      </c>
      <c r="T75" s="5">
        <v>51</v>
      </c>
      <c r="U75" s="5">
        <v>0</v>
      </c>
      <c r="V75" s="27">
        <f t="shared" si="3"/>
        <v>11</v>
      </c>
      <c r="W75" s="26">
        <v>0</v>
      </c>
      <c r="X75" s="26">
        <v>1</v>
      </c>
      <c r="Y75" s="26">
        <v>0</v>
      </c>
      <c r="Z75" s="26">
        <v>0</v>
      </c>
      <c r="AA75" s="26">
        <v>0</v>
      </c>
      <c r="AB75" s="26">
        <v>1</v>
      </c>
      <c r="AC75" s="26">
        <v>0</v>
      </c>
      <c r="AD75" s="26">
        <v>1</v>
      </c>
      <c r="AE75" s="26">
        <v>0</v>
      </c>
      <c r="AF75" s="26">
        <v>0</v>
      </c>
      <c r="AG75" s="26">
        <v>6</v>
      </c>
      <c r="AH75" s="26">
        <v>0</v>
      </c>
      <c r="AI75" s="26">
        <v>0</v>
      </c>
      <c r="AJ75" s="26">
        <v>0</v>
      </c>
      <c r="AK75" s="26">
        <v>2</v>
      </c>
      <c r="AL75" s="26">
        <v>0</v>
      </c>
    </row>
    <row r="76" spans="1:38">
      <c r="A76" s="6">
        <v>44689</v>
      </c>
      <c r="B76" s="5">
        <f t="shared" ref="B76:B77" si="17">C76+D76</f>
        <v>3947</v>
      </c>
      <c r="C76" s="5">
        <v>322</v>
      </c>
      <c r="D76" s="5">
        <v>3625</v>
      </c>
      <c r="E76" s="5">
        <v>502</v>
      </c>
      <c r="F76" s="5">
        <v>306</v>
      </c>
      <c r="G76" s="5">
        <v>77</v>
      </c>
      <c r="H76" s="5">
        <v>620</v>
      </c>
      <c r="I76" s="5">
        <v>49</v>
      </c>
      <c r="J76" s="5">
        <v>317</v>
      </c>
      <c r="K76" s="5">
        <v>576</v>
      </c>
      <c r="L76" s="5">
        <v>225</v>
      </c>
      <c r="M76" s="5">
        <v>332</v>
      </c>
      <c r="N76" s="5">
        <v>136</v>
      </c>
      <c r="O76" s="5">
        <v>692</v>
      </c>
      <c r="P76" s="5">
        <v>4</v>
      </c>
      <c r="Q76" s="5">
        <v>40</v>
      </c>
      <c r="R76" s="5">
        <v>49</v>
      </c>
      <c r="S76" s="5">
        <v>6</v>
      </c>
      <c r="T76" s="5">
        <v>16</v>
      </c>
      <c r="U76" s="5">
        <v>0</v>
      </c>
      <c r="V76" s="27">
        <f t="shared" si="3"/>
        <v>9</v>
      </c>
      <c r="W76" s="26">
        <v>0</v>
      </c>
      <c r="X76" s="26">
        <v>1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2</v>
      </c>
      <c r="AH76" s="26">
        <v>0</v>
      </c>
      <c r="AI76" s="26">
        <v>5</v>
      </c>
      <c r="AJ76" s="26">
        <v>0</v>
      </c>
      <c r="AK76" s="26">
        <v>0</v>
      </c>
      <c r="AL76" s="26">
        <v>0</v>
      </c>
    </row>
    <row r="77" spans="1:38">
      <c r="A77" s="6">
        <v>44690</v>
      </c>
      <c r="B77" s="5">
        <f t="shared" si="17"/>
        <v>3014</v>
      </c>
      <c r="C77" s="5">
        <v>234</v>
      </c>
      <c r="D77" s="5">
        <v>2780</v>
      </c>
      <c r="E77" s="5">
        <v>414</v>
      </c>
      <c r="F77" s="5">
        <v>128</v>
      </c>
      <c r="G77" s="5">
        <v>53</v>
      </c>
      <c r="H77" s="5">
        <v>393</v>
      </c>
      <c r="I77" s="5">
        <v>50</v>
      </c>
      <c r="J77" s="5">
        <v>269</v>
      </c>
      <c r="K77" s="5">
        <v>383</v>
      </c>
      <c r="L77" s="5">
        <v>328</v>
      </c>
      <c r="M77" s="5">
        <v>162</v>
      </c>
      <c r="N77" s="5">
        <v>148</v>
      </c>
      <c r="O77" s="5">
        <v>588</v>
      </c>
      <c r="P77" s="5">
        <v>1</v>
      </c>
      <c r="Q77" s="5">
        <v>26</v>
      </c>
      <c r="R77" s="5">
        <v>56</v>
      </c>
      <c r="S77" s="5">
        <v>6</v>
      </c>
      <c r="T77" s="5">
        <v>9</v>
      </c>
      <c r="U77" s="5">
        <v>0</v>
      </c>
      <c r="V77" s="27">
        <f t="shared" si="3"/>
        <v>5</v>
      </c>
      <c r="W77" s="26">
        <v>1</v>
      </c>
      <c r="X77" s="26">
        <v>0</v>
      </c>
      <c r="Y77" s="26">
        <v>0</v>
      </c>
      <c r="Z77" s="26">
        <v>1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1</v>
      </c>
      <c r="AG77" s="26">
        <v>1</v>
      </c>
      <c r="AH77" s="26">
        <v>0</v>
      </c>
      <c r="AI77" s="26">
        <v>0</v>
      </c>
      <c r="AJ77" s="26">
        <v>1</v>
      </c>
      <c r="AK77" s="26">
        <v>0</v>
      </c>
      <c r="AL77" s="26">
        <v>0</v>
      </c>
    </row>
    <row r="78" spans="1:38">
      <c r="A78" s="6">
        <v>44691</v>
      </c>
      <c r="B78" s="5">
        <f t="shared" ref="B78:B79" si="18">C78+D78</f>
        <v>1487</v>
      </c>
      <c r="C78" s="5">
        <v>228</v>
      </c>
      <c r="D78" s="5">
        <v>1259</v>
      </c>
      <c r="E78" s="5">
        <v>264</v>
      </c>
      <c r="F78" s="5">
        <v>83</v>
      </c>
      <c r="G78" s="5">
        <v>16</v>
      </c>
      <c r="H78" s="5">
        <v>219</v>
      </c>
      <c r="I78" s="5">
        <v>30</v>
      </c>
      <c r="J78" s="5">
        <v>136</v>
      </c>
      <c r="K78" s="5">
        <v>167</v>
      </c>
      <c r="L78" s="5">
        <v>79</v>
      </c>
      <c r="M78" s="5">
        <v>142</v>
      </c>
      <c r="N78" s="5">
        <v>34</v>
      </c>
      <c r="O78" s="5">
        <v>263</v>
      </c>
      <c r="P78" s="5">
        <v>0</v>
      </c>
      <c r="Q78" s="5">
        <v>19</v>
      </c>
      <c r="R78" s="5">
        <v>27</v>
      </c>
      <c r="S78" s="5">
        <v>0</v>
      </c>
      <c r="T78" s="5">
        <v>8</v>
      </c>
      <c r="U78" s="5">
        <v>0</v>
      </c>
      <c r="V78" s="27">
        <f t="shared" si="3"/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</row>
    <row r="79" spans="1:38">
      <c r="A79" s="6">
        <v>44692</v>
      </c>
      <c r="B79" s="5">
        <f t="shared" si="18"/>
        <v>1449</v>
      </c>
      <c r="C79" s="5">
        <v>144</v>
      </c>
      <c r="D79" s="5">
        <v>1305</v>
      </c>
      <c r="E79" s="5">
        <v>246</v>
      </c>
      <c r="F79" s="5">
        <v>74</v>
      </c>
      <c r="G79" s="5">
        <v>40</v>
      </c>
      <c r="H79" s="5">
        <v>170</v>
      </c>
      <c r="I79" s="5">
        <v>29</v>
      </c>
      <c r="J79" s="5">
        <v>102</v>
      </c>
      <c r="K79" s="5">
        <v>165</v>
      </c>
      <c r="L79" s="5">
        <v>91</v>
      </c>
      <c r="M79" s="5">
        <v>129</v>
      </c>
      <c r="N79" s="5">
        <v>90</v>
      </c>
      <c r="O79" s="5">
        <v>250</v>
      </c>
      <c r="P79" s="5">
        <v>3</v>
      </c>
      <c r="Q79" s="5">
        <v>14</v>
      </c>
      <c r="R79" s="5">
        <v>37</v>
      </c>
      <c r="S79" s="5">
        <v>5</v>
      </c>
      <c r="T79" s="5">
        <v>4</v>
      </c>
      <c r="U79" s="5">
        <v>0</v>
      </c>
      <c r="V79" s="27">
        <f t="shared" si="3"/>
        <v>2</v>
      </c>
      <c r="W79" s="26">
        <v>0</v>
      </c>
      <c r="X79" s="26">
        <v>1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</v>
      </c>
      <c r="AK79" s="26">
        <v>1</v>
      </c>
      <c r="AL79" s="26">
        <v>0</v>
      </c>
    </row>
    <row r="80" spans="1:38">
      <c r="A80" s="6">
        <v>44693</v>
      </c>
      <c r="B80" s="5">
        <f t="shared" ref="B80:B81" si="19">C80+D80</f>
        <v>2096</v>
      </c>
      <c r="C80" s="5">
        <v>227</v>
      </c>
      <c r="D80" s="5">
        <v>1869</v>
      </c>
      <c r="E80" s="5">
        <v>297</v>
      </c>
      <c r="F80" s="5">
        <v>93</v>
      </c>
      <c r="G80" s="5">
        <v>59</v>
      </c>
      <c r="H80" s="5">
        <v>207</v>
      </c>
      <c r="I80" s="5">
        <v>29</v>
      </c>
      <c r="J80" s="5">
        <v>103</v>
      </c>
      <c r="K80" s="5">
        <v>549</v>
      </c>
      <c r="L80" s="5">
        <v>143</v>
      </c>
      <c r="M80" s="5">
        <v>174</v>
      </c>
      <c r="N80" s="5">
        <v>109</v>
      </c>
      <c r="O80" s="5">
        <v>280</v>
      </c>
      <c r="P80" s="5">
        <v>1</v>
      </c>
      <c r="Q80" s="5">
        <v>22</v>
      </c>
      <c r="R80" s="5">
        <v>20</v>
      </c>
      <c r="S80" s="5">
        <v>1</v>
      </c>
      <c r="T80" s="5">
        <v>9</v>
      </c>
      <c r="U80" s="5">
        <v>0</v>
      </c>
      <c r="V80" s="27">
        <f t="shared" si="3"/>
        <v>4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4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</row>
    <row r="81" spans="1:38">
      <c r="A81" s="6">
        <v>44694</v>
      </c>
      <c r="B81" s="5">
        <f t="shared" si="19"/>
        <v>1681</v>
      </c>
      <c r="C81" s="5">
        <v>194</v>
      </c>
      <c r="D81" s="5">
        <v>1487</v>
      </c>
      <c r="E81" s="5">
        <v>243</v>
      </c>
      <c r="F81" s="5">
        <v>105</v>
      </c>
      <c r="G81" s="5">
        <v>37</v>
      </c>
      <c r="H81" s="5">
        <v>184</v>
      </c>
      <c r="I81" s="5">
        <v>28</v>
      </c>
      <c r="J81" s="5">
        <v>91</v>
      </c>
      <c r="K81" s="5">
        <v>415</v>
      </c>
      <c r="L81" s="5">
        <v>129</v>
      </c>
      <c r="M81" s="5">
        <v>154</v>
      </c>
      <c r="N81" s="5">
        <v>63</v>
      </c>
      <c r="O81" s="5">
        <v>187</v>
      </c>
      <c r="P81" s="5">
        <v>7</v>
      </c>
      <c r="Q81" s="5">
        <v>11</v>
      </c>
      <c r="R81" s="5">
        <v>24</v>
      </c>
      <c r="S81" s="5">
        <v>0</v>
      </c>
      <c r="T81" s="5">
        <v>3</v>
      </c>
      <c r="U81" s="5">
        <v>0</v>
      </c>
      <c r="V81" s="27">
        <f t="shared" si="3"/>
        <v>1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1</v>
      </c>
    </row>
    <row r="82" spans="1:38">
      <c r="A82" s="6">
        <v>44695</v>
      </c>
      <c r="B82" s="5">
        <f t="shared" ref="B82:B83" si="20">C82+D82</f>
        <v>1369</v>
      </c>
      <c r="C82" s="5">
        <v>166</v>
      </c>
      <c r="D82" s="5">
        <v>1203</v>
      </c>
      <c r="E82" s="5">
        <v>186</v>
      </c>
      <c r="F82" s="5">
        <v>89</v>
      </c>
      <c r="G82" s="5">
        <v>50</v>
      </c>
      <c r="H82" s="5">
        <v>143</v>
      </c>
      <c r="I82" s="5">
        <v>28</v>
      </c>
      <c r="J82" s="5">
        <v>67</v>
      </c>
      <c r="K82" s="5">
        <v>321</v>
      </c>
      <c r="L82" s="5">
        <v>81</v>
      </c>
      <c r="M82" s="5">
        <v>117</v>
      </c>
      <c r="N82" s="5">
        <v>84</v>
      </c>
      <c r="O82" s="5">
        <v>150</v>
      </c>
      <c r="P82" s="5">
        <v>16</v>
      </c>
      <c r="Q82" s="5">
        <v>6</v>
      </c>
      <c r="R82" s="5">
        <v>28</v>
      </c>
      <c r="S82" s="5">
        <v>2</v>
      </c>
      <c r="T82" s="5">
        <v>1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44696</v>
      </c>
      <c r="B83" s="5">
        <f t="shared" si="20"/>
        <v>938</v>
      </c>
      <c r="C83" s="5">
        <v>69</v>
      </c>
      <c r="D83" s="5">
        <v>869</v>
      </c>
      <c r="E83" s="5">
        <v>93</v>
      </c>
      <c r="F83" s="5">
        <v>63</v>
      </c>
      <c r="G83" s="5">
        <v>15</v>
      </c>
      <c r="H83" s="5">
        <v>79</v>
      </c>
      <c r="I83" s="5">
        <v>8</v>
      </c>
      <c r="J83" s="5">
        <v>69</v>
      </c>
      <c r="K83" s="5">
        <v>331</v>
      </c>
      <c r="L83" s="5">
        <v>35</v>
      </c>
      <c r="M83" s="5">
        <v>83</v>
      </c>
      <c r="N83" s="5">
        <v>35</v>
      </c>
      <c r="O83" s="5">
        <v>98</v>
      </c>
      <c r="P83" s="5">
        <v>4</v>
      </c>
      <c r="Q83" s="5">
        <v>14</v>
      </c>
      <c r="R83" s="5">
        <v>10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44697</v>
      </c>
      <c r="B84" s="5">
        <f t="shared" ref="B84:B85" si="21">C84+D84</f>
        <v>823</v>
      </c>
      <c r="C84" s="5">
        <v>77</v>
      </c>
      <c r="D84" s="5">
        <v>746</v>
      </c>
      <c r="E84" s="5">
        <v>89</v>
      </c>
      <c r="F84" s="5">
        <v>52</v>
      </c>
      <c r="G84" s="5">
        <v>24</v>
      </c>
      <c r="H84" s="5">
        <v>62</v>
      </c>
      <c r="I84" s="5">
        <v>10</v>
      </c>
      <c r="J84" s="5">
        <v>49</v>
      </c>
      <c r="K84" s="5">
        <v>257</v>
      </c>
      <c r="L84" s="5">
        <v>48</v>
      </c>
      <c r="M84" s="5">
        <v>78</v>
      </c>
      <c r="N84" s="5">
        <v>27</v>
      </c>
      <c r="O84" s="5">
        <v>89</v>
      </c>
      <c r="P84" s="5">
        <v>6</v>
      </c>
      <c r="Q84" s="5">
        <v>11</v>
      </c>
      <c r="R84" s="5">
        <v>20</v>
      </c>
      <c r="S84" s="5">
        <v>1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44698</v>
      </c>
      <c r="B85" s="5">
        <f t="shared" si="21"/>
        <v>855</v>
      </c>
      <c r="C85" s="5">
        <v>96</v>
      </c>
      <c r="D85" s="5">
        <v>759</v>
      </c>
      <c r="E85" s="5">
        <v>83</v>
      </c>
      <c r="F85" s="5">
        <v>51</v>
      </c>
      <c r="G85" s="5">
        <v>18</v>
      </c>
      <c r="H85" s="5">
        <v>103</v>
      </c>
      <c r="I85" s="5">
        <v>12</v>
      </c>
      <c r="J85" s="5">
        <v>59</v>
      </c>
      <c r="K85" s="5">
        <v>246</v>
      </c>
      <c r="L85" s="5">
        <v>59</v>
      </c>
      <c r="M85" s="5">
        <v>73</v>
      </c>
      <c r="N85" s="5">
        <v>27</v>
      </c>
      <c r="O85" s="5">
        <v>83</v>
      </c>
      <c r="P85" s="5">
        <v>8</v>
      </c>
      <c r="Q85" s="5">
        <v>19</v>
      </c>
      <c r="R85" s="5">
        <v>14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44699</v>
      </c>
      <c r="B86" s="5">
        <f t="shared" ref="B86:B87" si="22">C86+D86</f>
        <v>719</v>
      </c>
      <c r="C86" s="5">
        <v>82</v>
      </c>
      <c r="D86" s="5">
        <v>637</v>
      </c>
      <c r="E86" s="5">
        <v>75</v>
      </c>
      <c r="F86" s="5">
        <v>44</v>
      </c>
      <c r="G86" s="5">
        <v>19</v>
      </c>
      <c r="H86" s="5">
        <v>69</v>
      </c>
      <c r="I86" s="5">
        <v>13</v>
      </c>
      <c r="J86" s="5">
        <v>74</v>
      </c>
      <c r="K86" s="5">
        <v>208</v>
      </c>
      <c r="L86" s="5">
        <v>52</v>
      </c>
      <c r="M86" s="5">
        <v>45</v>
      </c>
      <c r="N86" s="5">
        <v>18</v>
      </c>
      <c r="O86" s="5">
        <v>75</v>
      </c>
      <c r="P86" s="5">
        <v>9</v>
      </c>
      <c r="Q86" s="5">
        <v>15</v>
      </c>
      <c r="R86" s="5">
        <v>3</v>
      </c>
      <c r="S86" s="5">
        <v>0</v>
      </c>
      <c r="T86" s="5">
        <v>0</v>
      </c>
      <c r="U86" s="5">
        <v>0</v>
      </c>
      <c r="V86" s="27">
        <f t="shared" si="3"/>
        <v>0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6">
        <v>0</v>
      </c>
    </row>
    <row r="87" spans="1:38">
      <c r="A87" s="6">
        <v>44700</v>
      </c>
      <c r="B87" s="5">
        <f t="shared" si="22"/>
        <v>858</v>
      </c>
      <c r="C87" s="5">
        <v>88</v>
      </c>
      <c r="D87" s="5">
        <v>770</v>
      </c>
      <c r="E87" s="5">
        <v>66</v>
      </c>
      <c r="F87" s="5">
        <v>37</v>
      </c>
      <c r="G87" s="5">
        <v>27</v>
      </c>
      <c r="H87" s="5">
        <v>151</v>
      </c>
      <c r="I87" s="5">
        <v>20</v>
      </c>
      <c r="J87" s="5">
        <v>121</v>
      </c>
      <c r="K87" s="5">
        <v>235</v>
      </c>
      <c r="L87" s="5">
        <v>33</v>
      </c>
      <c r="M87" s="5">
        <v>49</v>
      </c>
      <c r="N87" s="5">
        <v>6</v>
      </c>
      <c r="O87" s="5">
        <v>82</v>
      </c>
      <c r="P87" s="5">
        <v>1</v>
      </c>
      <c r="Q87" s="5">
        <v>10</v>
      </c>
      <c r="R87" s="5">
        <v>17</v>
      </c>
      <c r="S87" s="5">
        <v>0</v>
      </c>
      <c r="T87" s="5">
        <v>3</v>
      </c>
      <c r="U87" s="5">
        <v>0</v>
      </c>
      <c r="V87" s="27">
        <f t="shared" si="3"/>
        <v>3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3</v>
      </c>
      <c r="AK87" s="26">
        <v>0</v>
      </c>
      <c r="AL87" s="26">
        <v>0</v>
      </c>
    </row>
    <row r="88" spans="1:38">
      <c r="A88" s="6">
        <v>44701</v>
      </c>
      <c r="B88" s="5">
        <f t="shared" ref="B88:B89" si="23">C88+D88</f>
        <v>868</v>
      </c>
      <c r="C88" s="5">
        <v>84</v>
      </c>
      <c r="D88" s="5">
        <v>784</v>
      </c>
      <c r="E88" s="5">
        <v>50</v>
      </c>
      <c r="F88" s="5">
        <v>41</v>
      </c>
      <c r="G88" s="5">
        <v>18</v>
      </c>
      <c r="H88" s="5">
        <v>87</v>
      </c>
      <c r="I88" s="5">
        <v>20</v>
      </c>
      <c r="J88" s="5">
        <v>142</v>
      </c>
      <c r="K88" s="5">
        <v>331</v>
      </c>
      <c r="L88" s="5">
        <v>36</v>
      </c>
      <c r="M88" s="5">
        <v>36</v>
      </c>
      <c r="N88" s="5">
        <v>9</v>
      </c>
      <c r="O88" s="5">
        <v>78</v>
      </c>
      <c r="P88" s="5">
        <v>1</v>
      </c>
      <c r="Q88" s="5">
        <v>6</v>
      </c>
      <c r="R88" s="5">
        <v>12</v>
      </c>
      <c r="S88" s="5">
        <v>1</v>
      </c>
      <c r="T88" s="5">
        <v>0</v>
      </c>
      <c r="U88" s="5">
        <v>0</v>
      </c>
      <c r="V88" s="27">
        <f t="shared" ref="V88:V100" si="24">SUM(W88:AL88)</f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44702</v>
      </c>
      <c r="B89" s="5">
        <f t="shared" si="23"/>
        <v>622</v>
      </c>
      <c r="C89" s="5">
        <v>52</v>
      </c>
      <c r="D89" s="5">
        <v>570</v>
      </c>
      <c r="E89" s="5">
        <v>31</v>
      </c>
      <c r="F89" s="5">
        <v>42</v>
      </c>
      <c r="G89" s="5">
        <v>15</v>
      </c>
      <c r="H89" s="5">
        <v>81</v>
      </c>
      <c r="I89" s="5">
        <v>14</v>
      </c>
      <c r="J89" s="5">
        <v>129</v>
      </c>
      <c r="K89" s="5">
        <v>169</v>
      </c>
      <c r="L89" s="5">
        <v>12</v>
      </c>
      <c r="M89" s="5">
        <v>34</v>
      </c>
      <c r="N89" s="5">
        <v>2</v>
      </c>
      <c r="O89" s="5">
        <v>75</v>
      </c>
      <c r="P89" s="5">
        <v>0</v>
      </c>
      <c r="Q89" s="5">
        <v>13</v>
      </c>
      <c r="R89" s="5">
        <v>5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44703</v>
      </c>
      <c r="B90" s="5">
        <f t="shared" ref="B90:B91" si="25">C90+D90</f>
        <v>558</v>
      </c>
      <c r="C90" s="5">
        <v>55</v>
      </c>
      <c r="D90" s="5">
        <v>503</v>
      </c>
      <c r="E90" s="5">
        <v>43</v>
      </c>
      <c r="F90" s="5">
        <v>42</v>
      </c>
      <c r="G90" s="5">
        <v>27</v>
      </c>
      <c r="H90" s="5">
        <v>62</v>
      </c>
      <c r="I90" s="5">
        <v>12</v>
      </c>
      <c r="J90" s="5">
        <v>116</v>
      </c>
      <c r="K90" s="5">
        <v>139</v>
      </c>
      <c r="L90" s="5">
        <v>15</v>
      </c>
      <c r="M90" s="5">
        <v>34</v>
      </c>
      <c r="N90" s="5">
        <v>2</v>
      </c>
      <c r="O90" s="5">
        <v>59</v>
      </c>
      <c r="P90" s="5">
        <v>0</v>
      </c>
      <c r="Q90" s="5">
        <v>5</v>
      </c>
      <c r="R90" s="5">
        <v>2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44704</v>
      </c>
      <c r="B91" s="5">
        <f t="shared" si="25"/>
        <v>480</v>
      </c>
      <c r="C91" s="5">
        <v>58</v>
      </c>
      <c r="D91" s="5">
        <v>422</v>
      </c>
      <c r="E91" s="5">
        <v>31</v>
      </c>
      <c r="F91" s="5">
        <v>27</v>
      </c>
      <c r="G91" s="5">
        <v>16</v>
      </c>
      <c r="H91" s="5">
        <v>57</v>
      </c>
      <c r="I91" s="5">
        <v>12</v>
      </c>
      <c r="J91" s="5">
        <v>88</v>
      </c>
      <c r="K91" s="5">
        <v>131</v>
      </c>
      <c r="L91" s="5">
        <v>14</v>
      </c>
      <c r="M91" s="5">
        <v>31</v>
      </c>
      <c r="N91" s="5">
        <v>3</v>
      </c>
      <c r="O91" s="5">
        <v>60</v>
      </c>
      <c r="P91" s="5">
        <v>0</v>
      </c>
      <c r="Q91" s="5">
        <v>7</v>
      </c>
      <c r="R91" s="5">
        <v>3</v>
      </c>
      <c r="S91" s="5">
        <v>0</v>
      </c>
      <c r="T91" s="5">
        <v>0</v>
      </c>
      <c r="U91" s="5">
        <v>0</v>
      </c>
      <c r="V91" s="27">
        <f t="shared" si="24"/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44705</v>
      </c>
      <c r="B92" s="5">
        <f t="shared" ref="B92:B93" si="26">C92+D92</f>
        <v>387</v>
      </c>
      <c r="C92" s="5">
        <v>44</v>
      </c>
      <c r="D92" s="5">
        <v>343</v>
      </c>
      <c r="E92" s="5">
        <v>33</v>
      </c>
      <c r="F92" s="5">
        <v>22</v>
      </c>
      <c r="G92" s="5">
        <v>26</v>
      </c>
      <c r="H92" s="5">
        <v>40</v>
      </c>
      <c r="I92" s="5">
        <v>9</v>
      </c>
      <c r="J92" s="5">
        <v>54</v>
      </c>
      <c r="K92" s="5">
        <v>103</v>
      </c>
      <c r="L92" s="5">
        <v>24</v>
      </c>
      <c r="M92" s="5">
        <v>21</v>
      </c>
      <c r="N92" s="5">
        <v>3</v>
      </c>
      <c r="O92" s="5">
        <v>47</v>
      </c>
      <c r="P92" s="5">
        <v>0</v>
      </c>
      <c r="Q92" s="5">
        <v>1</v>
      </c>
      <c r="R92" s="5">
        <v>4</v>
      </c>
      <c r="S92" s="5">
        <v>0</v>
      </c>
      <c r="T92" s="5">
        <v>0</v>
      </c>
      <c r="U92" s="5">
        <v>0</v>
      </c>
      <c r="V92" s="27">
        <f t="shared" si="24"/>
        <v>1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1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44706</v>
      </c>
      <c r="B93" s="5">
        <f t="shared" si="26"/>
        <v>338</v>
      </c>
      <c r="C93" s="5">
        <v>48</v>
      </c>
      <c r="D93" s="5">
        <v>290</v>
      </c>
      <c r="E93" s="5">
        <v>29</v>
      </c>
      <c r="F93" s="5">
        <v>21</v>
      </c>
      <c r="G93" s="5">
        <v>16</v>
      </c>
      <c r="H93" s="5">
        <v>39</v>
      </c>
      <c r="I93" s="5">
        <v>9</v>
      </c>
      <c r="J93" s="5">
        <v>41</v>
      </c>
      <c r="K93" s="5">
        <v>83</v>
      </c>
      <c r="L93" s="5">
        <v>21</v>
      </c>
      <c r="M93" s="5">
        <v>28</v>
      </c>
      <c r="N93" s="5">
        <v>5</v>
      </c>
      <c r="O93" s="5">
        <v>44</v>
      </c>
      <c r="P93" s="5">
        <v>0</v>
      </c>
      <c r="Q93" s="5">
        <v>0</v>
      </c>
      <c r="R93" s="5">
        <v>2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44707</v>
      </c>
      <c r="B94" s="5">
        <f t="shared" ref="B94:B95" si="27">C94+D94</f>
        <v>264</v>
      </c>
      <c r="C94" s="5">
        <v>45</v>
      </c>
      <c r="D94" s="5">
        <v>219</v>
      </c>
      <c r="E94" s="5">
        <v>19</v>
      </c>
      <c r="F94" s="5">
        <v>18</v>
      </c>
      <c r="G94" s="5">
        <v>8</v>
      </c>
      <c r="H94" s="5">
        <v>32</v>
      </c>
      <c r="I94" s="5">
        <v>6</v>
      </c>
      <c r="J94" s="5">
        <v>30</v>
      </c>
      <c r="K94" s="5">
        <v>73</v>
      </c>
      <c r="L94" s="5">
        <v>15</v>
      </c>
      <c r="M94" s="5">
        <v>18</v>
      </c>
      <c r="N94" s="5">
        <v>4</v>
      </c>
      <c r="O94" s="5">
        <v>35</v>
      </c>
      <c r="P94" s="5">
        <v>0</v>
      </c>
      <c r="Q94" s="5">
        <v>2</v>
      </c>
      <c r="R94" s="5">
        <v>4</v>
      </c>
      <c r="S94" s="5">
        <v>0</v>
      </c>
      <c r="T94" s="5">
        <v>0</v>
      </c>
      <c r="U94" s="5">
        <v>0</v>
      </c>
      <c r="V94" s="27">
        <f t="shared" si="24"/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6">
        <v>0</v>
      </c>
    </row>
    <row r="95" spans="1:38">
      <c r="A95" s="6">
        <v>44708</v>
      </c>
      <c r="B95" s="5">
        <f t="shared" si="27"/>
        <v>170</v>
      </c>
      <c r="C95" s="5">
        <v>39</v>
      </c>
      <c r="D95" s="5">
        <v>131</v>
      </c>
      <c r="E95" s="5">
        <v>11</v>
      </c>
      <c r="F95" s="5">
        <v>12</v>
      </c>
      <c r="G95" s="5">
        <v>5</v>
      </c>
      <c r="H95" s="5">
        <v>21</v>
      </c>
      <c r="I95" s="5">
        <v>4</v>
      </c>
      <c r="J95" s="5">
        <v>20</v>
      </c>
      <c r="K95" s="5">
        <v>42</v>
      </c>
      <c r="L95" s="5">
        <v>6</v>
      </c>
      <c r="M95" s="5">
        <v>12</v>
      </c>
      <c r="N95" s="5">
        <v>4</v>
      </c>
      <c r="O95" s="5">
        <v>28</v>
      </c>
      <c r="P95" s="5">
        <v>0</v>
      </c>
      <c r="Q95" s="5">
        <v>4</v>
      </c>
      <c r="R95" s="5">
        <v>1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1</v>
      </c>
      <c r="AJ95" s="26">
        <v>0</v>
      </c>
      <c r="AK95" s="26">
        <v>0</v>
      </c>
      <c r="AL95" s="26">
        <v>0</v>
      </c>
    </row>
    <row r="96" spans="1:38">
      <c r="A96" s="6">
        <v>44709</v>
      </c>
      <c r="B96" s="5">
        <f t="shared" ref="B96:B97" si="28">C96+D96</f>
        <v>122</v>
      </c>
      <c r="C96" s="5">
        <v>29</v>
      </c>
      <c r="D96" s="5">
        <v>93</v>
      </c>
      <c r="E96" s="5">
        <v>7</v>
      </c>
      <c r="F96" s="5">
        <v>10</v>
      </c>
      <c r="G96" s="5">
        <v>8</v>
      </c>
      <c r="H96" s="5">
        <v>12</v>
      </c>
      <c r="I96" s="5">
        <v>0</v>
      </c>
      <c r="J96" s="5">
        <v>14</v>
      </c>
      <c r="K96" s="5">
        <v>32</v>
      </c>
      <c r="L96" s="5">
        <v>8</v>
      </c>
      <c r="M96" s="5">
        <v>11</v>
      </c>
      <c r="N96" s="5">
        <v>0</v>
      </c>
      <c r="O96" s="5">
        <v>18</v>
      </c>
      <c r="P96" s="5">
        <v>0</v>
      </c>
      <c r="Q96" s="5">
        <v>0</v>
      </c>
      <c r="R96" s="5">
        <v>2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1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44710</v>
      </c>
      <c r="B97" s="5">
        <f t="shared" si="28"/>
        <v>67</v>
      </c>
      <c r="C97" s="5">
        <v>6</v>
      </c>
      <c r="D97" s="5">
        <v>61</v>
      </c>
      <c r="E97" s="5">
        <v>0</v>
      </c>
      <c r="F97" s="5">
        <v>5</v>
      </c>
      <c r="G97" s="5">
        <v>1</v>
      </c>
      <c r="H97" s="5">
        <v>8</v>
      </c>
      <c r="I97" s="5">
        <v>2</v>
      </c>
      <c r="J97" s="5">
        <v>8</v>
      </c>
      <c r="K97" s="5">
        <v>18</v>
      </c>
      <c r="L97" s="5">
        <v>4</v>
      </c>
      <c r="M97" s="5">
        <v>5</v>
      </c>
      <c r="N97" s="5">
        <v>2</v>
      </c>
      <c r="O97" s="5">
        <v>12</v>
      </c>
      <c r="P97" s="5">
        <v>0</v>
      </c>
      <c r="Q97" s="5">
        <v>2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1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1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44711</v>
      </c>
      <c r="B98" s="5">
        <f t="shared" ref="B98:B99" si="29">C98+D98</f>
        <v>31</v>
      </c>
      <c r="C98" s="5">
        <v>9</v>
      </c>
      <c r="D98" s="5">
        <v>22</v>
      </c>
      <c r="E98" s="5">
        <v>0</v>
      </c>
      <c r="F98" s="5">
        <v>0</v>
      </c>
      <c r="G98" s="5">
        <v>1</v>
      </c>
      <c r="H98" s="5">
        <v>6</v>
      </c>
      <c r="I98" s="5">
        <v>0</v>
      </c>
      <c r="J98" s="5">
        <v>6</v>
      </c>
      <c r="K98" s="5">
        <v>7</v>
      </c>
      <c r="L98" s="5">
        <v>4</v>
      </c>
      <c r="M98" s="5">
        <v>0</v>
      </c>
      <c r="N98" s="5">
        <v>0</v>
      </c>
      <c r="O98" s="5">
        <v>6</v>
      </c>
      <c r="P98" s="5">
        <v>0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44712</v>
      </c>
      <c r="B99" s="5">
        <f t="shared" si="29"/>
        <v>15</v>
      </c>
      <c r="C99" s="5">
        <v>5</v>
      </c>
      <c r="D99" s="5">
        <v>10</v>
      </c>
      <c r="E99" s="5">
        <v>1</v>
      </c>
      <c r="F99" s="5">
        <v>0</v>
      </c>
      <c r="G99" s="5">
        <v>2</v>
      </c>
      <c r="H99" s="5">
        <v>2</v>
      </c>
      <c r="I99" s="5">
        <v>0</v>
      </c>
      <c r="J99" s="5">
        <v>3</v>
      </c>
      <c r="K99" s="5">
        <v>3</v>
      </c>
      <c r="L99" s="5">
        <v>0</v>
      </c>
      <c r="M99" s="5">
        <v>0</v>
      </c>
      <c r="N99" s="5">
        <v>0</v>
      </c>
      <c r="O99" s="5">
        <v>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44713</v>
      </c>
      <c r="B100" s="5">
        <f t="shared" ref="B100:B101" si="30">C100+D100</f>
        <v>13</v>
      </c>
      <c r="C100" s="5">
        <v>5</v>
      </c>
      <c r="D100" s="5">
        <v>8</v>
      </c>
      <c r="E100" s="5">
        <v>0</v>
      </c>
      <c r="F100" s="5">
        <v>1</v>
      </c>
      <c r="G100" s="5">
        <v>1</v>
      </c>
      <c r="H100" s="5">
        <v>4</v>
      </c>
      <c r="I100" s="5">
        <v>0</v>
      </c>
      <c r="J100" s="5">
        <v>2</v>
      </c>
      <c r="K100" s="5">
        <v>2</v>
      </c>
      <c r="L100" s="5">
        <v>0</v>
      </c>
      <c r="M100" s="5">
        <v>0</v>
      </c>
      <c r="N100" s="5">
        <v>0</v>
      </c>
      <c r="O100" s="5">
        <v>2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27">
        <f t="shared" si="24"/>
        <v>0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44714</v>
      </c>
      <c r="B101" s="5">
        <f t="shared" si="30"/>
        <v>16</v>
      </c>
      <c r="C101" s="5">
        <v>8</v>
      </c>
      <c r="D101" s="5">
        <v>8</v>
      </c>
      <c r="E101" s="5">
        <v>2</v>
      </c>
      <c r="F101" s="5">
        <v>0</v>
      </c>
      <c r="G101" s="5">
        <v>1</v>
      </c>
      <c r="H101" s="5">
        <v>4</v>
      </c>
      <c r="I101" s="5">
        <v>0</v>
      </c>
      <c r="J101" s="5">
        <v>1</v>
      </c>
      <c r="K101" s="5">
        <v>3</v>
      </c>
      <c r="L101" s="5">
        <v>0</v>
      </c>
      <c r="M101" s="5">
        <v>0</v>
      </c>
      <c r="N101" s="5">
        <v>0</v>
      </c>
      <c r="O101" s="5">
        <v>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>SUM(W101:AL101)</f>
        <v>7</v>
      </c>
      <c r="W101" s="26">
        <v>0</v>
      </c>
      <c r="X101" s="26">
        <v>0</v>
      </c>
      <c r="Y101" s="26">
        <v>0</v>
      </c>
      <c r="Z101" s="26">
        <v>3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4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44715</v>
      </c>
      <c r="B102" s="5">
        <f t="shared" ref="B102:B103" si="31">C102+D102</f>
        <v>14</v>
      </c>
      <c r="C102" s="5">
        <v>5</v>
      </c>
      <c r="D102" s="5">
        <v>9</v>
      </c>
      <c r="E102" s="5">
        <v>1</v>
      </c>
      <c r="F102" s="5">
        <v>1</v>
      </c>
      <c r="G102" s="5">
        <v>0</v>
      </c>
      <c r="H102" s="5">
        <v>5</v>
      </c>
      <c r="I102" s="5">
        <v>0</v>
      </c>
      <c r="J102" s="5">
        <v>1</v>
      </c>
      <c r="K102" s="5">
        <v>4</v>
      </c>
      <c r="L102" s="5">
        <v>0</v>
      </c>
      <c r="M102" s="5">
        <v>1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ref="V102:V129" si="32">SUM(W102:AL102)</f>
        <v>3</v>
      </c>
      <c r="W102" s="26">
        <v>1</v>
      </c>
      <c r="X102" s="26">
        <v>1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1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44716</v>
      </c>
      <c r="B103" s="5">
        <f t="shared" si="31"/>
        <v>22</v>
      </c>
      <c r="C103" s="5">
        <v>6</v>
      </c>
      <c r="D103" s="5">
        <v>16</v>
      </c>
      <c r="E103" s="5">
        <v>6</v>
      </c>
      <c r="F103" s="5">
        <v>3</v>
      </c>
      <c r="G103" s="5">
        <v>0</v>
      </c>
      <c r="H103" s="5">
        <v>0</v>
      </c>
      <c r="I103" s="5">
        <v>0</v>
      </c>
      <c r="J103" s="5">
        <v>2</v>
      </c>
      <c r="K103" s="5">
        <v>3</v>
      </c>
      <c r="L103" s="5">
        <v>2</v>
      </c>
      <c r="M103" s="5">
        <v>5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44717</v>
      </c>
      <c r="B104" s="5">
        <f t="shared" ref="B104:B105" si="33">C104+D104</f>
        <v>8</v>
      </c>
      <c r="C104" s="5">
        <v>4</v>
      </c>
      <c r="D104" s="5">
        <v>4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2</v>
      </c>
      <c r="K104" s="5">
        <v>0</v>
      </c>
      <c r="L104" s="5">
        <v>2</v>
      </c>
      <c r="M104" s="5">
        <v>1</v>
      </c>
      <c r="N104" s="5">
        <v>0</v>
      </c>
      <c r="O104" s="5">
        <v>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26">
        <v>2</v>
      </c>
      <c r="AC104" s="26">
        <v>0</v>
      </c>
      <c r="AD104" s="26">
        <v>0</v>
      </c>
      <c r="AE104" s="26">
        <v>1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44718</v>
      </c>
      <c r="B105" s="5">
        <f t="shared" si="33"/>
        <v>10</v>
      </c>
      <c r="C105" s="5">
        <v>3</v>
      </c>
      <c r="D105" s="5">
        <v>7</v>
      </c>
      <c r="E105" s="5">
        <v>1</v>
      </c>
      <c r="F105" s="5">
        <v>2</v>
      </c>
      <c r="G105" s="5">
        <v>1</v>
      </c>
      <c r="H105" s="5">
        <v>1</v>
      </c>
      <c r="I105" s="5">
        <v>0</v>
      </c>
      <c r="J105" s="5">
        <v>3</v>
      </c>
      <c r="K105" s="5">
        <v>0</v>
      </c>
      <c r="L105" s="5">
        <v>2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3</v>
      </c>
      <c r="W105" s="26">
        <v>0</v>
      </c>
      <c r="X105" s="26">
        <v>2</v>
      </c>
      <c r="Y105" s="26">
        <v>0</v>
      </c>
      <c r="Z105" s="26">
        <v>1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44719</v>
      </c>
      <c r="B106" s="5">
        <f t="shared" ref="B106:B107" si="34">C106+D106</f>
        <v>15</v>
      </c>
      <c r="C106" s="5">
        <v>4</v>
      </c>
      <c r="D106" s="5">
        <v>11</v>
      </c>
      <c r="E106" s="5">
        <v>0</v>
      </c>
      <c r="F106" s="5">
        <v>2</v>
      </c>
      <c r="G106" s="5">
        <v>0</v>
      </c>
      <c r="H106" s="5">
        <v>5</v>
      </c>
      <c r="I106" s="5">
        <v>1</v>
      </c>
      <c r="J106" s="5">
        <v>1</v>
      </c>
      <c r="K106" s="5">
        <v>1</v>
      </c>
      <c r="L106" s="5">
        <v>0</v>
      </c>
      <c r="M106" s="5">
        <v>1</v>
      </c>
      <c r="N106" s="5">
        <v>0</v>
      </c>
      <c r="O106" s="5">
        <v>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4</v>
      </c>
      <c r="W106" s="26">
        <v>0</v>
      </c>
      <c r="X106" s="26">
        <v>0</v>
      </c>
      <c r="Y106" s="26">
        <v>0</v>
      </c>
      <c r="Z106" s="26">
        <v>2</v>
      </c>
      <c r="AA106" s="26">
        <v>0</v>
      </c>
      <c r="AB106" s="26">
        <v>0</v>
      </c>
      <c r="AC106" s="26">
        <v>0</v>
      </c>
      <c r="AD106" s="26">
        <v>0</v>
      </c>
      <c r="AE106" s="26">
        <v>1</v>
      </c>
      <c r="AF106" s="26">
        <v>0</v>
      </c>
      <c r="AG106" s="26">
        <v>1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44720</v>
      </c>
      <c r="B107" s="5">
        <f t="shared" si="34"/>
        <v>9</v>
      </c>
      <c r="C107" s="5">
        <v>4</v>
      </c>
      <c r="D107" s="5">
        <v>5</v>
      </c>
      <c r="E107" s="5">
        <v>1</v>
      </c>
      <c r="F107" s="5">
        <v>2</v>
      </c>
      <c r="G107" s="5">
        <v>0</v>
      </c>
      <c r="H107" s="5">
        <v>2</v>
      </c>
      <c r="I107" s="5">
        <v>0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5">
        <v>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44721</v>
      </c>
      <c r="B108" s="5">
        <f t="shared" ref="B108:B109" si="35">C108+D108</f>
        <v>11</v>
      </c>
      <c r="C108" s="5">
        <v>6</v>
      </c>
      <c r="D108" s="5">
        <v>5</v>
      </c>
      <c r="E108" s="5">
        <v>1</v>
      </c>
      <c r="F108" s="5">
        <v>2</v>
      </c>
      <c r="G108" s="5">
        <v>2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1</v>
      </c>
      <c r="N108" s="5">
        <v>0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1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4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0</v>
      </c>
    </row>
    <row r="109" spans="1:38">
      <c r="A109" s="6">
        <v>44722</v>
      </c>
      <c r="B109" s="5">
        <f t="shared" si="35"/>
        <v>15</v>
      </c>
      <c r="C109" s="5">
        <v>6</v>
      </c>
      <c r="D109" s="5">
        <v>9</v>
      </c>
      <c r="E109" s="5">
        <v>0</v>
      </c>
      <c r="F109" s="5">
        <v>2</v>
      </c>
      <c r="G109" s="5">
        <v>1</v>
      </c>
      <c r="H109" s="5">
        <v>2</v>
      </c>
      <c r="I109" s="5">
        <v>2</v>
      </c>
      <c r="J109" s="5">
        <v>2</v>
      </c>
      <c r="K109" s="5">
        <v>0</v>
      </c>
      <c r="L109" s="5">
        <v>3</v>
      </c>
      <c r="M109" s="5">
        <v>3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27">
        <f t="shared" si="32"/>
        <v>6</v>
      </c>
      <c r="W109" s="26">
        <v>0</v>
      </c>
      <c r="X109" s="26">
        <v>0</v>
      </c>
      <c r="Y109" s="26">
        <v>0</v>
      </c>
      <c r="Z109" s="26">
        <v>2</v>
      </c>
      <c r="AA109" s="26">
        <v>0</v>
      </c>
      <c r="AB109" s="26">
        <v>2</v>
      </c>
      <c r="AC109" s="26">
        <v>0</v>
      </c>
      <c r="AD109" s="26">
        <v>0</v>
      </c>
      <c r="AE109" s="26">
        <v>1</v>
      </c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1</v>
      </c>
      <c r="AL109" s="26">
        <v>0</v>
      </c>
    </row>
    <row r="110" spans="1:38">
      <c r="A110" s="6">
        <v>44723</v>
      </c>
      <c r="B110" s="5">
        <f t="shared" ref="B110:B111" si="36">C110+D110</f>
        <v>29</v>
      </c>
      <c r="C110" s="5">
        <v>10</v>
      </c>
      <c r="D110" s="5">
        <v>19</v>
      </c>
      <c r="E110" s="5">
        <v>1</v>
      </c>
      <c r="F110" s="5">
        <v>4</v>
      </c>
      <c r="G110" s="5">
        <v>0</v>
      </c>
      <c r="H110" s="5">
        <v>5</v>
      </c>
      <c r="I110" s="5">
        <v>0</v>
      </c>
      <c r="J110" s="5">
        <v>3</v>
      </c>
      <c r="K110" s="5">
        <v>2</v>
      </c>
      <c r="L110" s="5">
        <v>3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2</v>
      </c>
      <c r="S110" s="5">
        <v>2</v>
      </c>
      <c r="T110" s="5">
        <v>0</v>
      </c>
      <c r="U110" s="5">
        <v>0</v>
      </c>
      <c r="V110" s="27">
        <f t="shared" si="32"/>
        <v>4</v>
      </c>
      <c r="W110" s="26">
        <v>0</v>
      </c>
      <c r="X110" s="26">
        <v>1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1</v>
      </c>
      <c r="AE110" s="26">
        <v>0</v>
      </c>
      <c r="AF110" s="26">
        <v>0</v>
      </c>
      <c r="AG110" s="26">
        <v>1</v>
      </c>
      <c r="AH110" s="26">
        <v>0</v>
      </c>
      <c r="AI110" s="26">
        <v>0</v>
      </c>
      <c r="AJ110" s="26">
        <v>0</v>
      </c>
      <c r="AK110" s="26">
        <v>0</v>
      </c>
      <c r="AL110" s="26">
        <v>0</v>
      </c>
    </row>
    <row r="111" spans="1:38">
      <c r="A111" s="6">
        <v>44724</v>
      </c>
      <c r="B111" s="5">
        <f t="shared" si="36"/>
        <v>37</v>
      </c>
      <c r="C111" s="5">
        <v>11</v>
      </c>
      <c r="D111" s="5">
        <v>26</v>
      </c>
      <c r="E111" s="5">
        <v>0</v>
      </c>
      <c r="F111" s="5">
        <v>14</v>
      </c>
      <c r="G111" s="5">
        <v>1</v>
      </c>
      <c r="H111" s="5">
        <v>1</v>
      </c>
      <c r="I111" s="5">
        <v>0</v>
      </c>
      <c r="J111" s="5">
        <v>3</v>
      </c>
      <c r="K111" s="5">
        <v>3</v>
      </c>
      <c r="L111" s="5">
        <v>6</v>
      </c>
      <c r="M111" s="5">
        <v>5</v>
      </c>
      <c r="N111" s="5">
        <v>0</v>
      </c>
      <c r="O111" s="5">
        <v>2</v>
      </c>
      <c r="P111" s="5">
        <v>0</v>
      </c>
      <c r="Q111" s="5">
        <v>0</v>
      </c>
      <c r="R111" s="5">
        <v>1</v>
      </c>
      <c r="S111" s="5">
        <v>0</v>
      </c>
      <c r="T111" s="5">
        <v>1</v>
      </c>
      <c r="U111" s="5">
        <v>0</v>
      </c>
      <c r="V111" s="27">
        <f t="shared" si="32"/>
        <v>5</v>
      </c>
      <c r="W111" s="26">
        <v>0</v>
      </c>
      <c r="X111" s="26">
        <v>2</v>
      </c>
      <c r="Y111" s="26">
        <v>0</v>
      </c>
      <c r="Z111" s="26">
        <v>1</v>
      </c>
      <c r="AA111" s="26">
        <v>0</v>
      </c>
      <c r="AB111" s="26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>
        <v>1</v>
      </c>
      <c r="AK111" s="26">
        <v>0</v>
      </c>
      <c r="AL111" s="26">
        <v>1</v>
      </c>
    </row>
    <row r="112" spans="1:38">
      <c r="A112" s="6">
        <v>44725</v>
      </c>
      <c r="B112" s="5">
        <f t="shared" ref="B112:B113" si="37">C112+D112</f>
        <v>17</v>
      </c>
      <c r="C112" s="5">
        <v>3</v>
      </c>
      <c r="D112" s="5">
        <v>14</v>
      </c>
      <c r="E112" s="5">
        <v>0</v>
      </c>
      <c r="F112" s="5">
        <v>7</v>
      </c>
      <c r="G112" s="5">
        <v>0</v>
      </c>
      <c r="H112" s="5">
        <v>2</v>
      </c>
      <c r="I112" s="5">
        <v>0</v>
      </c>
      <c r="J112" s="5">
        <v>1</v>
      </c>
      <c r="K112" s="5">
        <v>1</v>
      </c>
      <c r="L112" s="5">
        <v>0</v>
      </c>
      <c r="M112" s="5">
        <v>3</v>
      </c>
      <c r="N112" s="5">
        <v>1</v>
      </c>
      <c r="O112" s="5">
        <v>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1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0</v>
      </c>
      <c r="AL112" s="26">
        <v>0</v>
      </c>
    </row>
    <row r="113" spans="1:38">
      <c r="A113" s="6">
        <v>44726</v>
      </c>
      <c r="B113" s="5">
        <f t="shared" si="37"/>
        <v>15</v>
      </c>
      <c r="C113" s="5">
        <v>13</v>
      </c>
      <c r="D113" s="5">
        <v>2</v>
      </c>
      <c r="E113" s="5">
        <v>0</v>
      </c>
      <c r="F113" s="5">
        <v>2</v>
      </c>
      <c r="G113" s="5">
        <v>0</v>
      </c>
      <c r="H113" s="5">
        <v>0</v>
      </c>
      <c r="I113" s="5">
        <v>0</v>
      </c>
      <c r="J113" s="5">
        <v>0</v>
      </c>
      <c r="K113" s="5">
        <v>2</v>
      </c>
      <c r="L113" s="5">
        <v>0</v>
      </c>
      <c r="M113" s="5">
        <v>10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27">
        <f t="shared" si="32"/>
        <v>3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0</v>
      </c>
      <c r="AC113" s="26">
        <v>1</v>
      </c>
      <c r="AD113" s="26">
        <v>0</v>
      </c>
      <c r="AE113" s="26">
        <v>1</v>
      </c>
      <c r="AF113" s="26">
        <v>0</v>
      </c>
      <c r="AG113" s="26">
        <v>0</v>
      </c>
      <c r="AH113" s="26">
        <v>0</v>
      </c>
      <c r="AI113" s="26">
        <v>1</v>
      </c>
      <c r="AJ113" s="26">
        <v>0</v>
      </c>
      <c r="AK113" s="26">
        <v>0</v>
      </c>
      <c r="AL113" s="26">
        <v>0</v>
      </c>
    </row>
    <row r="114" spans="1:38">
      <c r="A114" s="6">
        <v>44727</v>
      </c>
      <c r="B114" s="5">
        <f t="shared" ref="B114:B115" si="38">C114+D114</f>
        <v>16</v>
      </c>
      <c r="C114" s="5">
        <v>9</v>
      </c>
      <c r="D114" s="5">
        <v>7</v>
      </c>
      <c r="E114" s="5">
        <v>0</v>
      </c>
      <c r="F114" s="5">
        <v>3</v>
      </c>
      <c r="G114" s="5">
        <v>0</v>
      </c>
      <c r="H114" s="5">
        <v>0</v>
      </c>
      <c r="I114" s="5">
        <v>0</v>
      </c>
      <c r="J114" s="5">
        <v>3</v>
      </c>
      <c r="K114" s="5">
        <v>4</v>
      </c>
      <c r="L114" s="5">
        <v>0</v>
      </c>
      <c r="M114" s="5">
        <v>2</v>
      </c>
      <c r="N114" s="5">
        <v>0</v>
      </c>
      <c r="O114" s="5">
        <v>3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27">
        <f t="shared" si="32"/>
        <v>2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1</v>
      </c>
      <c r="AC114" s="26">
        <v>1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44728</v>
      </c>
      <c r="B115" s="5">
        <f t="shared" si="38"/>
        <v>4</v>
      </c>
      <c r="C115" s="5">
        <v>2</v>
      </c>
      <c r="D115" s="5">
        <v>2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3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44729</v>
      </c>
      <c r="B116" s="5">
        <f t="shared" ref="B116:B117" si="39">C116+D116</f>
        <v>7</v>
      </c>
      <c r="C116" s="5">
        <v>1</v>
      </c>
      <c r="D116" s="5">
        <v>6</v>
      </c>
      <c r="E116" s="5">
        <v>0</v>
      </c>
      <c r="F116" s="5">
        <v>1</v>
      </c>
      <c r="G116" s="5">
        <v>0</v>
      </c>
      <c r="H116" s="5">
        <v>0</v>
      </c>
      <c r="I116" s="5">
        <v>5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1</v>
      </c>
      <c r="W116" s="26">
        <v>0</v>
      </c>
      <c r="X116" s="26">
        <v>0</v>
      </c>
      <c r="Y116" s="26">
        <v>0</v>
      </c>
      <c r="Z116" s="26">
        <v>0</v>
      </c>
      <c r="AA116" s="26">
        <v>1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44730</v>
      </c>
      <c r="B117" s="5">
        <f t="shared" si="39"/>
        <v>9</v>
      </c>
      <c r="C117" s="5">
        <v>3</v>
      </c>
      <c r="D117" s="5">
        <v>6</v>
      </c>
      <c r="E117" s="5">
        <v>0</v>
      </c>
      <c r="F117" s="5">
        <v>0</v>
      </c>
      <c r="G117" s="5">
        <v>0</v>
      </c>
      <c r="H117" s="5">
        <v>7</v>
      </c>
      <c r="I117" s="5">
        <v>2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2</v>
      </c>
      <c r="W117" s="26">
        <v>0</v>
      </c>
      <c r="X117" s="26">
        <v>0</v>
      </c>
      <c r="Y117" s="26">
        <v>0</v>
      </c>
      <c r="Z117" s="26">
        <v>2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44731</v>
      </c>
      <c r="B118" s="5">
        <f t="shared" ref="B118:B119" si="40">C118+D118</f>
        <v>13</v>
      </c>
      <c r="C118" s="5">
        <v>10</v>
      </c>
      <c r="D118" s="5">
        <v>3</v>
      </c>
      <c r="E118" s="5">
        <v>0</v>
      </c>
      <c r="F118" s="5">
        <v>0</v>
      </c>
      <c r="G118" s="5">
        <v>0</v>
      </c>
      <c r="H118" s="5">
        <v>6</v>
      </c>
      <c r="I118" s="5">
        <v>1</v>
      </c>
      <c r="J118" s="5">
        <v>0</v>
      </c>
      <c r="K118" s="5">
        <v>0</v>
      </c>
      <c r="L118" s="5">
        <v>0</v>
      </c>
      <c r="M118" s="5">
        <v>6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1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1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44732</v>
      </c>
      <c r="B119" s="5">
        <f t="shared" si="40"/>
        <v>9</v>
      </c>
      <c r="C119" s="5">
        <v>6</v>
      </c>
      <c r="D119" s="5">
        <v>3</v>
      </c>
      <c r="E119" s="5">
        <v>0</v>
      </c>
      <c r="F119" s="5">
        <v>0</v>
      </c>
      <c r="G119" s="5">
        <v>0</v>
      </c>
      <c r="H119" s="5">
        <v>1</v>
      </c>
      <c r="I119" s="5">
        <v>1</v>
      </c>
      <c r="J119" s="5">
        <v>0</v>
      </c>
      <c r="K119" s="5">
        <v>0</v>
      </c>
      <c r="L119" s="5">
        <v>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2</v>
      </c>
      <c r="W119" s="26">
        <v>0</v>
      </c>
      <c r="X119" s="26">
        <v>0</v>
      </c>
      <c r="Y119" s="26">
        <v>0</v>
      </c>
      <c r="Z119" s="26">
        <v>1</v>
      </c>
      <c r="AA119" s="26">
        <v>0</v>
      </c>
      <c r="AB119" s="26">
        <v>0</v>
      </c>
      <c r="AC119" s="26">
        <v>0</v>
      </c>
      <c r="AD119" s="26">
        <v>1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44733</v>
      </c>
      <c r="B120" s="5">
        <f t="shared" ref="B120:B121" si="41">C120+D120</f>
        <v>8</v>
      </c>
      <c r="C120" s="5">
        <v>4</v>
      </c>
      <c r="D120" s="5">
        <v>4</v>
      </c>
      <c r="E120" s="5">
        <v>0</v>
      </c>
      <c r="F120" s="5">
        <v>0</v>
      </c>
      <c r="G120" s="5">
        <v>0</v>
      </c>
      <c r="H120" s="5">
        <v>4</v>
      </c>
      <c r="I120" s="5">
        <v>0</v>
      </c>
      <c r="J120" s="5">
        <v>0</v>
      </c>
      <c r="K120" s="5">
        <v>0</v>
      </c>
      <c r="L120" s="5">
        <v>4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44734</v>
      </c>
      <c r="B121" s="5">
        <f t="shared" si="41"/>
        <v>9</v>
      </c>
      <c r="C121" s="5">
        <v>9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7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44735</v>
      </c>
      <c r="B122" s="5">
        <f t="shared" ref="B122:B123" si="42">C122+D122</f>
        <v>3</v>
      </c>
      <c r="C122" s="5">
        <v>2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5">
        <v>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44736</v>
      </c>
      <c r="B123" s="5">
        <f t="shared" si="42"/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44737</v>
      </c>
      <c r="B124" s="5">
        <f t="shared" ref="B124:B126" si="43">C124+D124</f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27">
        <f t="shared" si="32"/>
        <v>0</v>
      </c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0</v>
      </c>
      <c r="AL124" s="26">
        <v>0</v>
      </c>
    </row>
    <row r="125" spans="1:38">
      <c r="A125" s="6">
        <v>44738</v>
      </c>
      <c r="B125" s="5">
        <f t="shared" si="43"/>
        <v>4</v>
      </c>
      <c r="C125" s="5">
        <v>2</v>
      </c>
      <c r="D125" s="5">
        <v>2</v>
      </c>
      <c r="E125" s="5">
        <v>0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27">
        <f t="shared" si="32"/>
        <v>2</v>
      </c>
      <c r="W125" s="26">
        <v>0</v>
      </c>
      <c r="X125" s="26">
        <v>0</v>
      </c>
      <c r="Y125" s="26">
        <v>0</v>
      </c>
      <c r="Z125" s="26">
        <v>1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1</v>
      </c>
      <c r="AL125" s="26">
        <v>0</v>
      </c>
    </row>
    <row r="126" spans="1:38">
      <c r="A126" s="6">
        <v>44739</v>
      </c>
      <c r="B126" s="5">
        <f t="shared" si="43"/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44740</v>
      </c>
      <c r="B127" s="5">
        <f t="shared" ref="B127:B128" si="44">C127+D127</f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44741</v>
      </c>
      <c r="B128" s="5">
        <f t="shared" si="44"/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44742</v>
      </c>
      <c r="B129" s="5">
        <f t="shared" ref="B129:B130" si="45">C129+D129</f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 t="shared" si="32"/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44743</v>
      </c>
      <c r="B130" s="5">
        <f t="shared" si="45"/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44744</v>
      </c>
      <c r="B131" s="5">
        <f t="shared" ref="B131:B132" si="46">C131+D131</f>
        <v>2</v>
      </c>
      <c r="C131" s="5">
        <v>2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ref="V131:V157" si="47">SUM(W131:AL131)</f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44745</v>
      </c>
      <c r="B132" s="5">
        <f t="shared" si="46"/>
        <v>3</v>
      </c>
      <c r="C132" s="5">
        <v>2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1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44746</v>
      </c>
      <c r="B133" s="5">
        <f t="shared" ref="B133:B134" si="48">C133+D133</f>
        <v>8</v>
      </c>
      <c r="C133" s="5">
        <v>3</v>
      </c>
      <c r="D133" s="5">
        <v>5</v>
      </c>
      <c r="E133" s="5">
        <v>0</v>
      </c>
      <c r="F133" s="5">
        <v>0</v>
      </c>
      <c r="G133" s="5">
        <v>0</v>
      </c>
      <c r="H133" s="5">
        <v>1</v>
      </c>
      <c r="I133" s="5">
        <v>5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1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1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44747</v>
      </c>
      <c r="B134" s="5">
        <f t="shared" si="48"/>
        <v>24</v>
      </c>
      <c r="C134" s="5">
        <v>9</v>
      </c>
      <c r="D134" s="5">
        <v>15</v>
      </c>
      <c r="E134" s="5">
        <v>1</v>
      </c>
      <c r="F134" s="5">
        <v>3</v>
      </c>
      <c r="G134" s="5">
        <v>0</v>
      </c>
      <c r="H134" s="5">
        <v>5</v>
      </c>
      <c r="I134" s="5">
        <v>8</v>
      </c>
      <c r="J134" s="5">
        <v>0</v>
      </c>
      <c r="K134" s="5">
        <v>1</v>
      </c>
      <c r="L134" s="5">
        <v>2</v>
      </c>
      <c r="M134" s="5">
        <v>0</v>
      </c>
      <c r="N134" s="5">
        <v>1</v>
      </c>
      <c r="O134" s="5">
        <v>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27">
        <f t="shared" si="47"/>
        <v>0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0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0</v>
      </c>
      <c r="AJ134" s="26">
        <v>0</v>
      </c>
      <c r="AK134" s="26">
        <v>0</v>
      </c>
      <c r="AL134" s="26">
        <v>0</v>
      </c>
    </row>
    <row r="135" spans="1:38">
      <c r="A135" s="6">
        <v>44748</v>
      </c>
      <c r="B135" s="5">
        <f t="shared" ref="B135:B136" si="49">C135+D135</f>
        <v>54</v>
      </c>
      <c r="C135" s="5">
        <v>32</v>
      </c>
      <c r="D135" s="5">
        <v>22</v>
      </c>
      <c r="E135" s="5">
        <v>2</v>
      </c>
      <c r="F135" s="5">
        <v>2</v>
      </c>
      <c r="G135" s="5">
        <v>2</v>
      </c>
      <c r="H135" s="5">
        <v>6</v>
      </c>
      <c r="I135" s="5">
        <v>13</v>
      </c>
      <c r="J135" s="5">
        <v>1</v>
      </c>
      <c r="K135" s="5">
        <v>4</v>
      </c>
      <c r="L135" s="5">
        <v>3</v>
      </c>
      <c r="M135" s="5">
        <v>11</v>
      </c>
      <c r="N135" s="5">
        <v>1</v>
      </c>
      <c r="O135" s="5">
        <v>5</v>
      </c>
      <c r="P135" s="5">
        <v>0</v>
      </c>
      <c r="Q135" s="5">
        <v>3</v>
      </c>
      <c r="R135" s="5">
        <v>0</v>
      </c>
      <c r="S135" s="5">
        <v>1</v>
      </c>
      <c r="T135" s="5">
        <v>0</v>
      </c>
      <c r="U135" s="5">
        <v>0</v>
      </c>
      <c r="V135" s="27">
        <f t="shared" si="47"/>
        <v>2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1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1</v>
      </c>
      <c r="AJ135" s="26">
        <v>0</v>
      </c>
      <c r="AK135" s="26">
        <v>0</v>
      </c>
      <c r="AL135" s="26">
        <v>0</v>
      </c>
    </row>
    <row r="136" spans="1:38">
      <c r="A136" s="6">
        <v>44749</v>
      </c>
      <c r="B136" s="5">
        <f t="shared" si="49"/>
        <v>45</v>
      </c>
      <c r="C136" s="5">
        <v>17</v>
      </c>
      <c r="D136" s="5">
        <v>28</v>
      </c>
      <c r="E136" s="5">
        <v>1</v>
      </c>
      <c r="F136" s="5">
        <v>6</v>
      </c>
      <c r="G136" s="5">
        <v>5</v>
      </c>
      <c r="H136" s="5">
        <v>3</v>
      </c>
      <c r="I136" s="5">
        <v>5</v>
      </c>
      <c r="J136" s="5">
        <v>5</v>
      </c>
      <c r="K136" s="5">
        <v>0</v>
      </c>
      <c r="L136" s="5">
        <v>5</v>
      </c>
      <c r="M136" s="5">
        <v>6</v>
      </c>
      <c r="N136" s="5">
        <v>1</v>
      </c>
      <c r="O136" s="5">
        <v>7</v>
      </c>
      <c r="P136" s="5">
        <v>0</v>
      </c>
      <c r="Q136" s="5">
        <v>0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0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0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44750</v>
      </c>
      <c r="B137" s="5">
        <f t="shared" ref="B137:B138" si="50">C137+D137</f>
        <v>59</v>
      </c>
      <c r="C137" s="5">
        <v>11</v>
      </c>
      <c r="D137" s="5">
        <v>48</v>
      </c>
      <c r="E137" s="5">
        <v>3</v>
      </c>
      <c r="F137" s="5">
        <v>3</v>
      </c>
      <c r="G137" s="5">
        <v>0</v>
      </c>
      <c r="H137" s="5">
        <v>1</v>
      </c>
      <c r="I137" s="5">
        <v>13</v>
      </c>
      <c r="J137" s="5">
        <v>2</v>
      </c>
      <c r="K137" s="5">
        <v>0</v>
      </c>
      <c r="L137" s="5">
        <v>9</v>
      </c>
      <c r="M137" s="5">
        <v>7</v>
      </c>
      <c r="N137" s="5">
        <v>3</v>
      </c>
      <c r="O137" s="5">
        <v>15</v>
      </c>
      <c r="P137" s="5">
        <v>1</v>
      </c>
      <c r="Q137" s="5">
        <v>1</v>
      </c>
      <c r="R137" s="5">
        <v>1</v>
      </c>
      <c r="S137" s="5">
        <v>0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1</v>
      </c>
      <c r="AH137" s="26">
        <v>0</v>
      </c>
      <c r="AI137" s="26">
        <v>0</v>
      </c>
      <c r="AJ137" s="26">
        <v>0</v>
      </c>
      <c r="AK137" s="26">
        <v>0</v>
      </c>
      <c r="AL137" s="26">
        <v>0</v>
      </c>
    </row>
    <row r="138" spans="1:38">
      <c r="A138" s="6">
        <v>44751</v>
      </c>
      <c r="B138" s="5">
        <f t="shared" si="50"/>
        <v>57</v>
      </c>
      <c r="C138" s="5">
        <v>5</v>
      </c>
      <c r="D138" s="5">
        <v>52</v>
      </c>
      <c r="E138" s="5">
        <v>2</v>
      </c>
      <c r="F138" s="5">
        <v>3</v>
      </c>
      <c r="G138" s="5">
        <v>0</v>
      </c>
      <c r="H138" s="5">
        <v>5</v>
      </c>
      <c r="I138" s="5">
        <v>9</v>
      </c>
      <c r="J138" s="5">
        <v>3</v>
      </c>
      <c r="K138" s="5">
        <v>5</v>
      </c>
      <c r="L138" s="5">
        <v>8</v>
      </c>
      <c r="M138" s="5">
        <v>8</v>
      </c>
      <c r="N138" s="5">
        <v>3</v>
      </c>
      <c r="O138" s="5">
        <v>8</v>
      </c>
      <c r="P138" s="5">
        <v>0</v>
      </c>
      <c r="Q138" s="5">
        <v>2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0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1</v>
      </c>
      <c r="AJ138" s="26">
        <v>0</v>
      </c>
      <c r="AK138" s="26">
        <v>0</v>
      </c>
      <c r="AL138" s="26">
        <v>0</v>
      </c>
    </row>
    <row r="139" spans="1:38">
      <c r="A139" s="6">
        <v>44752</v>
      </c>
      <c r="B139" s="5">
        <f t="shared" ref="B139:B140" si="51">C139+D139</f>
        <v>69</v>
      </c>
      <c r="C139" s="5">
        <v>6</v>
      </c>
      <c r="D139" s="5">
        <v>63</v>
      </c>
      <c r="E139" s="5">
        <v>3</v>
      </c>
      <c r="F139" s="5">
        <v>2</v>
      </c>
      <c r="G139" s="5">
        <v>0</v>
      </c>
      <c r="H139" s="5">
        <v>8</v>
      </c>
      <c r="I139" s="5">
        <v>2</v>
      </c>
      <c r="J139" s="5">
        <v>12</v>
      </c>
      <c r="K139" s="5">
        <v>7</v>
      </c>
      <c r="L139" s="5">
        <v>6</v>
      </c>
      <c r="M139" s="5">
        <v>8</v>
      </c>
      <c r="N139" s="5">
        <v>5</v>
      </c>
      <c r="O139" s="5">
        <v>15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27">
        <f t="shared" si="47"/>
        <v>1</v>
      </c>
      <c r="W139" s="26">
        <v>0</v>
      </c>
      <c r="X139" s="26">
        <v>1</v>
      </c>
      <c r="Y139" s="26">
        <v>0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0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44753</v>
      </c>
      <c r="B140" s="5">
        <f t="shared" si="51"/>
        <v>59</v>
      </c>
      <c r="C140" s="5">
        <v>5</v>
      </c>
      <c r="D140" s="5">
        <v>54</v>
      </c>
      <c r="E140" s="5">
        <v>2</v>
      </c>
      <c r="F140" s="5">
        <v>5</v>
      </c>
      <c r="G140" s="5">
        <v>3</v>
      </c>
      <c r="H140" s="5">
        <v>3</v>
      </c>
      <c r="I140" s="5">
        <v>4</v>
      </c>
      <c r="J140" s="5">
        <v>7</v>
      </c>
      <c r="K140" s="5">
        <v>9</v>
      </c>
      <c r="L140" s="5">
        <v>4</v>
      </c>
      <c r="M140" s="5">
        <v>8</v>
      </c>
      <c r="N140" s="5">
        <v>4</v>
      </c>
      <c r="O140" s="5">
        <v>7</v>
      </c>
      <c r="P140" s="5">
        <v>0</v>
      </c>
      <c r="Q140" s="5">
        <v>1</v>
      </c>
      <c r="R140" s="5">
        <v>0</v>
      </c>
      <c r="S140" s="5">
        <v>1</v>
      </c>
      <c r="T140" s="5">
        <v>1</v>
      </c>
      <c r="U140" s="5">
        <v>0</v>
      </c>
      <c r="V140" s="27">
        <f t="shared" si="47"/>
        <v>3</v>
      </c>
      <c r="W140" s="26">
        <v>0</v>
      </c>
      <c r="X140" s="26">
        <v>0</v>
      </c>
      <c r="Y140" s="26">
        <v>1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2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44754</v>
      </c>
      <c r="B141" s="5">
        <f t="shared" ref="B141:B142" si="52">C141+D141</f>
        <v>55</v>
      </c>
      <c r="C141" s="5">
        <v>5</v>
      </c>
      <c r="D141" s="5">
        <v>50</v>
      </c>
      <c r="E141" s="5">
        <v>1</v>
      </c>
      <c r="F141" s="5">
        <v>1</v>
      </c>
      <c r="G141" s="5">
        <v>2</v>
      </c>
      <c r="H141" s="5">
        <v>1</v>
      </c>
      <c r="I141" s="5">
        <v>1</v>
      </c>
      <c r="J141" s="5">
        <v>6</v>
      </c>
      <c r="K141" s="5">
        <v>14</v>
      </c>
      <c r="L141" s="5">
        <v>2</v>
      </c>
      <c r="M141" s="5">
        <v>14</v>
      </c>
      <c r="N141" s="5">
        <v>0</v>
      </c>
      <c r="O141" s="5">
        <v>9</v>
      </c>
      <c r="P141" s="5">
        <v>1</v>
      </c>
      <c r="Q141" s="5">
        <v>0</v>
      </c>
      <c r="R141" s="5">
        <v>2</v>
      </c>
      <c r="S141" s="5">
        <v>1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44755</v>
      </c>
      <c r="B142" s="5">
        <f t="shared" si="52"/>
        <v>47</v>
      </c>
      <c r="C142" s="5">
        <v>5</v>
      </c>
      <c r="D142" s="5">
        <v>42</v>
      </c>
      <c r="E142" s="5">
        <v>1</v>
      </c>
      <c r="F142" s="5">
        <v>0</v>
      </c>
      <c r="G142" s="5">
        <v>0</v>
      </c>
      <c r="H142" s="5">
        <v>9</v>
      </c>
      <c r="I142" s="5">
        <v>1</v>
      </c>
      <c r="J142" s="5">
        <v>7</v>
      </c>
      <c r="K142" s="5">
        <v>8</v>
      </c>
      <c r="L142" s="5">
        <v>3</v>
      </c>
      <c r="M142" s="5">
        <v>8</v>
      </c>
      <c r="N142" s="5">
        <v>1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44756</v>
      </c>
      <c r="B143" s="5">
        <f t="shared" ref="B143:B144" si="53">C143+D143</f>
        <v>45</v>
      </c>
      <c r="C143" s="5">
        <v>6</v>
      </c>
      <c r="D143" s="5">
        <v>39</v>
      </c>
      <c r="E143" s="5">
        <v>0</v>
      </c>
      <c r="F143" s="5">
        <v>1</v>
      </c>
      <c r="G143" s="5">
        <v>1</v>
      </c>
      <c r="H143" s="5">
        <v>1</v>
      </c>
      <c r="I143" s="5">
        <v>2</v>
      </c>
      <c r="J143" s="5">
        <v>8</v>
      </c>
      <c r="K143" s="5">
        <v>7</v>
      </c>
      <c r="L143" s="5">
        <v>1</v>
      </c>
      <c r="M143" s="5">
        <v>13</v>
      </c>
      <c r="N143" s="5">
        <v>2</v>
      </c>
      <c r="O143" s="5">
        <v>9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44757</v>
      </c>
      <c r="B144" s="5">
        <f t="shared" si="53"/>
        <v>33</v>
      </c>
      <c r="C144" s="5">
        <v>5</v>
      </c>
      <c r="D144" s="5">
        <v>28</v>
      </c>
      <c r="E144" s="5">
        <v>0</v>
      </c>
      <c r="F144" s="5">
        <v>0</v>
      </c>
      <c r="G144" s="5">
        <v>2</v>
      </c>
      <c r="H144" s="5">
        <v>4</v>
      </c>
      <c r="I144" s="5">
        <v>2</v>
      </c>
      <c r="J144" s="5">
        <v>7</v>
      </c>
      <c r="K144" s="5">
        <v>8</v>
      </c>
      <c r="L144" s="5">
        <v>0</v>
      </c>
      <c r="M144" s="5">
        <v>4</v>
      </c>
      <c r="N144" s="5">
        <v>0</v>
      </c>
      <c r="O144" s="5">
        <v>5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0</v>
      </c>
      <c r="V144" s="27">
        <f t="shared" si="47"/>
        <v>0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  <c r="AK144" s="26">
        <v>0</v>
      </c>
      <c r="AL144" s="26">
        <v>0</v>
      </c>
    </row>
    <row r="145" spans="1:38">
      <c r="A145" s="6">
        <v>44758</v>
      </c>
      <c r="B145" s="5">
        <f t="shared" ref="B145:B146" si="54">C145+D145</f>
        <v>26</v>
      </c>
      <c r="C145" s="5">
        <v>2</v>
      </c>
      <c r="D145" s="5">
        <v>24</v>
      </c>
      <c r="E145" s="5">
        <v>0</v>
      </c>
      <c r="F145" s="5">
        <v>0</v>
      </c>
      <c r="G145" s="5">
        <v>0</v>
      </c>
      <c r="H145" s="5">
        <v>2</v>
      </c>
      <c r="I145" s="5">
        <v>0</v>
      </c>
      <c r="J145" s="5">
        <v>4</v>
      </c>
      <c r="K145" s="5">
        <v>8</v>
      </c>
      <c r="L145" s="5">
        <v>0</v>
      </c>
      <c r="M145" s="5">
        <v>3</v>
      </c>
      <c r="N145" s="5">
        <v>0</v>
      </c>
      <c r="O145" s="5">
        <v>3</v>
      </c>
      <c r="P145" s="5">
        <v>0</v>
      </c>
      <c r="Q145" s="5">
        <v>4</v>
      </c>
      <c r="R145" s="5">
        <v>0</v>
      </c>
      <c r="S145" s="5">
        <v>0</v>
      </c>
      <c r="T145" s="5">
        <v>2</v>
      </c>
      <c r="U145" s="5">
        <v>0</v>
      </c>
      <c r="V145" s="27">
        <f t="shared" si="47"/>
        <v>1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1</v>
      </c>
      <c r="AJ145" s="26">
        <v>0</v>
      </c>
      <c r="AK145" s="26">
        <v>0</v>
      </c>
      <c r="AL145" s="26">
        <v>0</v>
      </c>
    </row>
    <row r="146" spans="1:38">
      <c r="A146" s="6">
        <v>44759</v>
      </c>
      <c r="B146" s="5">
        <f t="shared" si="54"/>
        <v>17</v>
      </c>
      <c r="C146" s="5">
        <v>3</v>
      </c>
      <c r="D146" s="5">
        <v>14</v>
      </c>
      <c r="E146" s="5">
        <v>0</v>
      </c>
      <c r="F146" s="5">
        <v>0</v>
      </c>
      <c r="G146" s="5">
        <v>2</v>
      </c>
      <c r="H146" s="5">
        <v>7</v>
      </c>
      <c r="I146" s="5">
        <v>0</v>
      </c>
      <c r="J146" s="5">
        <v>0</v>
      </c>
      <c r="K146" s="5">
        <v>1</v>
      </c>
      <c r="L146" s="5">
        <v>4</v>
      </c>
      <c r="M146" s="5">
        <v>2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44760</v>
      </c>
      <c r="B147" s="5">
        <f t="shared" ref="B147:B148" si="55">C147+D147</f>
        <v>23</v>
      </c>
      <c r="C147" s="5">
        <v>4</v>
      </c>
      <c r="D147" s="5">
        <v>19</v>
      </c>
      <c r="E147" s="5">
        <v>0</v>
      </c>
      <c r="F147" s="5">
        <v>0</v>
      </c>
      <c r="G147" s="5">
        <v>0</v>
      </c>
      <c r="H147" s="5">
        <v>6</v>
      </c>
      <c r="I147" s="5">
        <v>0</v>
      </c>
      <c r="J147" s="5">
        <v>4</v>
      </c>
      <c r="K147" s="5">
        <v>3</v>
      </c>
      <c r="L147" s="5">
        <v>1</v>
      </c>
      <c r="M147" s="5">
        <v>6</v>
      </c>
      <c r="N147" s="5">
        <v>0</v>
      </c>
      <c r="O147" s="5">
        <v>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44761</v>
      </c>
      <c r="B148" s="5">
        <f t="shared" si="55"/>
        <v>15</v>
      </c>
      <c r="C148" s="5">
        <v>5</v>
      </c>
      <c r="D148" s="5">
        <v>10</v>
      </c>
      <c r="E148" s="5">
        <v>0</v>
      </c>
      <c r="F148" s="5">
        <v>0</v>
      </c>
      <c r="G148" s="5">
        <v>0</v>
      </c>
      <c r="H148" s="5">
        <v>5</v>
      </c>
      <c r="I148" s="5">
        <v>0</v>
      </c>
      <c r="J148" s="5">
        <v>1</v>
      </c>
      <c r="K148" s="5">
        <v>4</v>
      </c>
      <c r="L148" s="5">
        <v>0</v>
      </c>
      <c r="M148" s="5">
        <v>5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26">
        <v>0</v>
      </c>
      <c r="AC148" s="26">
        <v>0</v>
      </c>
      <c r="AD148" s="26">
        <v>0</v>
      </c>
      <c r="AE148" s="26">
        <v>0</v>
      </c>
      <c r="AF148" s="26">
        <v>0</v>
      </c>
      <c r="AG148" s="26">
        <v>0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44762</v>
      </c>
      <c r="B149" s="5">
        <f t="shared" ref="B149:B150" si="56">C149+D149</f>
        <v>17</v>
      </c>
      <c r="C149" s="5">
        <v>3</v>
      </c>
      <c r="D149" s="5">
        <v>14</v>
      </c>
      <c r="E149" s="5">
        <v>0</v>
      </c>
      <c r="F149" s="5">
        <v>0</v>
      </c>
      <c r="G149" s="5">
        <v>0</v>
      </c>
      <c r="H149" s="5">
        <v>2</v>
      </c>
      <c r="I149" s="5">
        <v>1</v>
      </c>
      <c r="J149" s="5">
        <v>0</v>
      </c>
      <c r="K149" s="5">
        <v>1</v>
      </c>
      <c r="L149" s="5">
        <v>1</v>
      </c>
      <c r="M149" s="5">
        <v>8</v>
      </c>
      <c r="N149" s="5">
        <v>0</v>
      </c>
      <c r="O149" s="5">
        <v>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4</v>
      </c>
      <c r="W149" s="26">
        <v>0</v>
      </c>
      <c r="X149" s="26">
        <v>0</v>
      </c>
      <c r="Y149" s="26">
        <v>0</v>
      </c>
      <c r="Z149" s="26">
        <v>0</v>
      </c>
      <c r="AA149" s="26">
        <v>1</v>
      </c>
      <c r="AB149" s="26">
        <v>0</v>
      </c>
      <c r="AC149" s="26">
        <v>0</v>
      </c>
      <c r="AD149" s="26">
        <v>0</v>
      </c>
      <c r="AE149" s="26">
        <v>2</v>
      </c>
      <c r="AF149" s="26">
        <v>0</v>
      </c>
      <c r="AG149" s="26">
        <v>1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44763</v>
      </c>
      <c r="B150" s="5">
        <f t="shared" si="56"/>
        <v>18</v>
      </c>
      <c r="C150" s="5">
        <v>3</v>
      </c>
      <c r="D150" s="5">
        <v>15</v>
      </c>
      <c r="E150" s="5">
        <v>0</v>
      </c>
      <c r="F150" s="5">
        <v>0</v>
      </c>
      <c r="G150" s="5">
        <v>0</v>
      </c>
      <c r="H150" s="5">
        <v>5</v>
      </c>
      <c r="I150" s="5">
        <v>2</v>
      </c>
      <c r="J150" s="5">
        <v>1</v>
      </c>
      <c r="K150" s="5">
        <v>3</v>
      </c>
      <c r="L150" s="5">
        <v>0</v>
      </c>
      <c r="M150" s="5">
        <v>6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44764</v>
      </c>
      <c r="B151" s="5">
        <f t="shared" ref="B151:B152" si="57">C151+D151</f>
        <v>18</v>
      </c>
      <c r="C151" s="5">
        <v>2</v>
      </c>
      <c r="D151" s="5">
        <v>16</v>
      </c>
      <c r="E151" s="5">
        <v>0</v>
      </c>
      <c r="F151" s="5">
        <v>0</v>
      </c>
      <c r="G151" s="5">
        <v>0</v>
      </c>
      <c r="H151" s="5">
        <v>2</v>
      </c>
      <c r="I151" s="5">
        <v>1</v>
      </c>
      <c r="J151" s="5">
        <v>2</v>
      </c>
      <c r="K151" s="5">
        <v>1</v>
      </c>
      <c r="L151" s="5">
        <v>0</v>
      </c>
      <c r="M151" s="5">
        <v>11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44765</v>
      </c>
      <c r="B152" s="5">
        <f t="shared" si="57"/>
        <v>24</v>
      </c>
      <c r="C152" s="5">
        <v>3</v>
      </c>
      <c r="D152" s="5">
        <v>21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1</v>
      </c>
      <c r="K152" s="5">
        <v>5</v>
      </c>
      <c r="L152" s="5">
        <v>0</v>
      </c>
      <c r="M152" s="5">
        <v>16</v>
      </c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44766</v>
      </c>
      <c r="B153" s="5">
        <f t="shared" ref="B153:B154" si="58">C153+D153</f>
        <v>18</v>
      </c>
      <c r="C153" s="5">
        <v>3</v>
      </c>
      <c r="D153" s="5">
        <v>15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4</v>
      </c>
      <c r="L153" s="5">
        <v>0</v>
      </c>
      <c r="M153" s="5">
        <v>9</v>
      </c>
      <c r="N153" s="5">
        <v>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</row>
    <row r="154" spans="1:38">
      <c r="A154" s="6">
        <v>44767</v>
      </c>
      <c r="B154" s="5">
        <f t="shared" si="58"/>
        <v>19</v>
      </c>
      <c r="C154" s="5">
        <v>4</v>
      </c>
      <c r="D154" s="5">
        <v>15</v>
      </c>
      <c r="E154" s="5">
        <v>0</v>
      </c>
      <c r="F154" s="5">
        <v>0</v>
      </c>
      <c r="G154" s="5">
        <v>0</v>
      </c>
      <c r="H154" s="5">
        <v>4</v>
      </c>
      <c r="I154" s="5">
        <v>1</v>
      </c>
      <c r="J154" s="5">
        <v>0</v>
      </c>
      <c r="K154" s="5">
        <v>3</v>
      </c>
      <c r="L154" s="5">
        <v>0</v>
      </c>
      <c r="M154" s="5">
        <v>7</v>
      </c>
      <c r="N154" s="5">
        <v>0</v>
      </c>
      <c r="O154" s="5">
        <v>1</v>
      </c>
      <c r="P154" s="5">
        <v>0</v>
      </c>
      <c r="Q154" s="5">
        <v>3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3</v>
      </c>
      <c r="W154" s="26">
        <v>0</v>
      </c>
      <c r="X154" s="26">
        <v>0</v>
      </c>
      <c r="Y154" s="26">
        <v>0</v>
      </c>
      <c r="Z154" s="26">
        <v>0</v>
      </c>
      <c r="AA154" s="26">
        <v>1</v>
      </c>
      <c r="AB154" s="26">
        <v>0</v>
      </c>
      <c r="AC154" s="26">
        <v>0</v>
      </c>
      <c r="AD154" s="26">
        <v>0</v>
      </c>
      <c r="AE154" s="26">
        <v>0</v>
      </c>
      <c r="AF154" s="26">
        <v>0</v>
      </c>
      <c r="AG154" s="26">
        <v>1</v>
      </c>
      <c r="AH154" s="26">
        <v>0</v>
      </c>
      <c r="AI154" s="26">
        <v>1</v>
      </c>
      <c r="AJ154" s="26">
        <v>0</v>
      </c>
      <c r="AK154" s="26">
        <v>0</v>
      </c>
      <c r="AL154" s="26">
        <v>0</v>
      </c>
    </row>
    <row r="155" spans="1:38">
      <c r="A155" s="6">
        <v>44768</v>
      </c>
      <c r="B155" s="5">
        <f t="shared" ref="B155:B156" si="59">C155+D155</f>
        <v>16</v>
      </c>
      <c r="C155" s="5">
        <v>2</v>
      </c>
      <c r="D155" s="5">
        <v>14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4</v>
      </c>
      <c r="K155" s="5">
        <v>2</v>
      </c>
      <c r="L155" s="5">
        <v>0</v>
      </c>
      <c r="M155" s="5">
        <v>6</v>
      </c>
      <c r="N155" s="5">
        <v>1</v>
      </c>
      <c r="O155" s="5">
        <v>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1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1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44769</v>
      </c>
      <c r="B156" s="5">
        <f t="shared" si="59"/>
        <v>14</v>
      </c>
      <c r="C156" s="5">
        <v>3</v>
      </c>
      <c r="D156" s="5">
        <v>11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2</v>
      </c>
      <c r="L156" s="5">
        <v>1</v>
      </c>
      <c r="M156" s="5">
        <v>9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44770</v>
      </c>
      <c r="B157" s="5">
        <f t="shared" ref="B157:B158" si="60">C157+D157</f>
        <v>7</v>
      </c>
      <c r="C157" s="5">
        <v>1</v>
      </c>
      <c r="D157" s="5">
        <v>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4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 t="shared" si="47"/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44771</v>
      </c>
      <c r="B158" s="5">
        <f t="shared" si="60"/>
        <v>5</v>
      </c>
      <c r="C158" s="5">
        <v>1</v>
      </c>
      <c r="D158" s="5">
        <v>4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2</v>
      </c>
      <c r="N158" s="5">
        <v>0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44772</v>
      </c>
      <c r="B159" s="5">
        <f t="shared" ref="B159:B160" si="61">C159+D159</f>
        <v>6</v>
      </c>
      <c r="C159" s="5">
        <v>3</v>
      </c>
      <c r="D159" s="5">
        <v>3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4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ref="V159:V178" si="62">SUM(W159:AL159)</f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44773</v>
      </c>
      <c r="B160" s="5">
        <f t="shared" si="61"/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44774</v>
      </c>
      <c r="B161" s="5">
        <f t="shared" ref="B161:B162" si="63">C161+D161</f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44775</v>
      </c>
      <c r="B162" s="5">
        <f t="shared" si="63"/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44776</v>
      </c>
      <c r="B163" s="5">
        <f t="shared" ref="B163:B164" si="64">C163+D163</f>
        <v>2</v>
      </c>
      <c r="C163" s="5">
        <v>0</v>
      </c>
      <c r="D163" s="5">
        <v>2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44777</v>
      </c>
      <c r="B164" s="5">
        <f t="shared" si="64"/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44778</v>
      </c>
      <c r="B165" s="5">
        <f t="shared" ref="B165:B166" si="65">C165+D165</f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44779</v>
      </c>
      <c r="B166" s="5">
        <f t="shared" si="65"/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44780</v>
      </c>
      <c r="B167" s="5">
        <f t="shared" ref="B167:B170" si="66">C167+D167</f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44781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44782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44783</v>
      </c>
      <c r="B170" s="5">
        <f t="shared" si="66"/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0</v>
      </c>
      <c r="W170" s="26">
        <v>0</v>
      </c>
      <c r="X170" s="26">
        <v>0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0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44784</v>
      </c>
      <c r="B171" s="5">
        <f t="shared" ref="B171:B172" si="67">C171+D171</f>
        <v>7</v>
      </c>
      <c r="C171" s="5">
        <v>2</v>
      </c>
      <c r="D171" s="5">
        <v>5</v>
      </c>
      <c r="E171" s="5">
        <v>0</v>
      </c>
      <c r="F171" s="5">
        <v>4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2</v>
      </c>
      <c r="W171" s="26">
        <v>0</v>
      </c>
      <c r="X171" s="26">
        <v>1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1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44785</v>
      </c>
      <c r="B172" s="5">
        <f t="shared" si="67"/>
        <v>4</v>
      </c>
      <c r="C172" s="5">
        <v>1</v>
      </c>
      <c r="D172" s="5">
        <v>3</v>
      </c>
      <c r="E172" s="5">
        <v>0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44786</v>
      </c>
      <c r="B173" s="5">
        <f t="shared" ref="B173:B174" si="68">C173+D173</f>
        <v>5</v>
      </c>
      <c r="C173" s="5">
        <v>0</v>
      </c>
      <c r="D173" s="5">
        <v>5</v>
      </c>
      <c r="E173" s="5">
        <v>0</v>
      </c>
      <c r="F173" s="5">
        <v>4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0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0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44787</v>
      </c>
      <c r="B174" s="5">
        <f t="shared" si="68"/>
        <v>6</v>
      </c>
      <c r="C174" s="5">
        <v>1</v>
      </c>
      <c r="D174" s="5">
        <v>5</v>
      </c>
      <c r="E174" s="5">
        <v>0</v>
      </c>
      <c r="F174" s="5">
        <v>2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4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1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1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44788</v>
      </c>
      <c r="B175" s="5">
        <f t="shared" ref="B175:B176" si="69">C175+D175</f>
        <v>3</v>
      </c>
      <c r="C175" s="5">
        <v>0</v>
      </c>
      <c r="D175" s="5">
        <v>3</v>
      </c>
      <c r="E175" s="5">
        <v>0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2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44789</v>
      </c>
      <c r="B176" s="5">
        <f t="shared" si="69"/>
        <v>4</v>
      </c>
      <c r="C176" s="5">
        <v>0</v>
      </c>
      <c r="D176" s="5">
        <v>4</v>
      </c>
      <c r="E176" s="5">
        <v>0</v>
      </c>
      <c r="F176" s="5">
        <v>4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0</v>
      </c>
      <c r="W176" s="26">
        <v>0</v>
      </c>
      <c r="X176" s="26">
        <v>0</v>
      </c>
      <c r="Y176" s="26">
        <v>0</v>
      </c>
      <c r="Z176" s="26">
        <v>0</v>
      </c>
      <c r="AA176" s="26">
        <v>0</v>
      </c>
      <c r="AB176" s="26">
        <v>0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44790</v>
      </c>
      <c r="B177" s="5">
        <f t="shared" ref="B177:B178" si="70">C177+D177</f>
        <v>4</v>
      </c>
      <c r="C177" s="5">
        <v>0</v>
      </c>
      <c r="D177" s="5">
        <v>4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2</v>
      </c>
      <c r="W177" s="26">
        <v>1</v>
      </c>
      <c r="X177" s="26">
        <v>0</v>
      </c>
      <c r="Y177" s="26">
        <v>0</v>
      </c>
      <c r="Z177" s="26">
        <v>0</v>
      </c>
      <c r="AA177" s="26">
        <v>0</v>
      </c>
      <c r="AB177" s="26">
        <v>1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44791</v>
      </c>
      <c r="B178" s="5">
        <f t="shared" si="70"/>
        <v>3</v>
      </c>
      <c r="C178" s="5">
        <v>0</v>
      </c>
      <c r="D178" s="5">
        <v>3</v>
      </c>
      <c r="E178" s="5">
        <v>1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si="62"/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44792</v>
      </c>
      <c r="B179" s="5">
        <f t="shared" ref="B179:B180" si="71">C179+D179</f>
        <v>3</v>
      </c>
      <c r="C179" s="5">
        <v>1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1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ref="V179:V180" si="72">SUM(W179:AL179)</f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44793</v>
      </c>
      <c r="B180" s="5">
        <f t="shared" si="71"/>
        <v>2</v>
      </c>
      <c r="C180" s="5">
        <v>0</v>
      </c>
      <c r="D180" s="5">
        <v>2</v>
      </c>
      <c r="E180" s="5">
        <v>0</v>
      </c>
      <c r="F180" s="5">
        <v>0</v>
      </c>
      <c r="G180" s="5">
        <v>0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si="72"/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44794</v>
      </c>
      <c r="B181" s="5">
        <f t="shared" ref="B181:B182" si="73">C181+D181</f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ref="V181:V182" si="74">SUM(W181:AL181)</f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44795</v>
      </c>
      <c r="B182" s="5">
        <f t="shared" si="73"/>
        <v>4</v>
      </c>
      <c r="C182" s="5">
        <v>1</v>
      </c>
      <c r="D182" s="5">
        <v>3</v>
      </c>
      <c r="E182" s="5">
        <v>2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0</v>
      </c>
      <c r="N182" s="5">
        <v>0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si="74"/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44796</v>
      </c>
      <c r="B183" s="5">
        <f t="shared" ref="B183:B184" si="75">C183+D183</f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ref="V183:V184" si="76">SUM(W183:AL183)</f>
        <v>0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44797</v>
      </c>
      <c r="B184" s="5">
        <f t="shared" si="75"/>
        <v>6</v>
      </c>
      <c r="C184" s="5">
        <v>0</v>
      </c>
      <c r="D184" s="5">
        <v>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</v>
      </c>
      <c r="M184" s="5">
        <v>0</v>
      </c>
      <c r="N184" s="5">
        <v>0</v>
      </c>
      <c r="O184" s="5">
        <v>5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si="76"/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1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44798</v>
      </c>
      <c r="B185" s="5">
        <f t="shared" ref="B185:B186" si="77">C185+D185</f>
        <v>2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2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ref="V185:V186" si="78">SUM(W185:AL185)</f>
        <v>1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1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44799</v>
      </c>
      <c r="B186" s="5">
        <f t="shared" si="77"/>
        <v>8</v>
      </c>
      <c r="C186" s="5">
        <v>1</v>
      </c>
      <c r="D186" s="5">
        <v>7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4</v>
      </c>
      <c r="L186" s="5">
        <v>0</v>
      </c>
      <c r="M186" s="5">
        <v>1</v>
      </c>
      <c r="N186" s="5">
        <v>0</v>
      </c>
      <c r="O186" s="5">
        <v>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si="78"/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44800</v>
      </c>
      <c r="B187" s="5">
        <f t="shared" ref="B187:B188" si="79">C187+D187</f>
        <v>8</v>
      </c>
      <c r="C187" s="5">
        <v>0</v>
      </c>
      <c r="D187" s="5">
        <v>8</v>
      </c>
      <c r="E187" s="5">
        <v>0</v>
      </c>
      <c r="F187" s="5">
        <v>1</v>
      </c>
      <c r="G187" s="5">
        <v>0</v>
      </c>
      <c r="H187" s="5">
        <v>0</v>
      </c>
      <c r="I187" s="5">
        <v>0</v>
      </c>
      <c r="J187" s="5">
        <v>0</v>
      </c>
      <c r="K187" s="5">
        <v>5</v>
      </c>
      <c r="L187" s="5">
        <v>0</v>
      </c>
      <c r="M187" s="5">
        <v>0</v>
      </c>
      <c r="N187" s="5">
        <v>0</v>
      </c>
      <c r="O187" s="5">
        <v>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ref="V187:V188" si="80">SUM(W187:AL187)</f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44801</v>
      </c>
      <c r="B188" s="5">
        <f t="shared" si="79"/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si="80"/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44802</v>
      </c>
      <c r="B189" s="5">
        <f t="shared" ref="B189:B190" si="81">C189+D189</f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ref="V189:V190" si="82">SUM(W189:AL189)</f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44803</v>
      </c>
      <c r="B190" s="5">
        <f t="shared" si="81"/>
        <v>2</v>
      </c>
      <c r="C190" s="5">
        <v>1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si="82"/>
        <v>1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1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44804</v>
      </c>
      <c r="B191" s="5">
        <f t="shared" ref="B191:B192" si="83">C191+D191</f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ref="V191:V192" si="84">SUM(W191:AL191)</f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44805</v>
      </c>
      <c r="B192" s="5">
        <f t="shared" si="83"/>
        <v>1</v>
      </c>
      <c r="C192" s="5">
        <v>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27">
        <f t="shared" si="84"/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44806</v>
      </c>
      <c r="B193" s="5">
        <f t="shared" ref="B193:B194" si="85">C193+D193</f>
        <v>3</v>
      </c>
      <c r="C193" s="5">
        <v>1</v>
      </c>
      <c r="D193" s="5">
        <v>2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27">
        <f t="shared" ref="V193:V194" si="86">SUM(W193:AL193)</f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44807</v>
      </c>
      <c r="B194" s="5">
        <f t="shared" si="85"/>
        <v>1</v>
      </c>
      <c r="C194" s="5">
        <v>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si="86"/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44808</v>
      </c>
      <c r="B195" s="5">
        <f t="shared" ref="B195:B196" si="87">C195+D195</f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ref="V195:V196" si="88">SUM(W195:AL195)</f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44809</v>
      </c>
      <c r="B196" s="5">
        <f t="shared" si="87"/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si="88"/>
        <v>0</v>
      </c>
      <c r="W196" s="26">
        <v>0</v>
      </c>
      <c r="X196" s="26">
        <v>0</v>
      </c>
      <c r="Y196" s="26">
        <v>0</v>
      </c>
      <c r="Z196" s="26">
        <v>0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44810</v>
      </c>
      <c r="B197" s="5">
        <f t="shared" ref="B197:B198" si="89">C197+D197</f>
        <v>1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27">
        <f t="shared" ref="V197:V198" si="90">SUM(W197:AL197)</f>
        <v>1</v>
      </c>
      <c r="W197" s="26">
        <v>0</v>
      </c>
      <c r="X197" s="26">
        <v>0</v>
      </c>
      <c r="Y197" s="26">
        <v>0</v>
      </c>
      <c r="Z197" s="26">
        <v>1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0</v>
      </c>
      <c r="AH197" s="26">
        <v>0</v>
      </c>
      <c r="AI197" s="26">
        <v>0</v>
      </c>
      <c r="AJ197" s="26">
        <v>0</v>
      </c>
      <c r="AK197" s="26">
        <v>0</v>
      </c>
      <c r="AL197" s="26">
        <v>0</v>
      </c>
    </row>
    <row r="198" spans="1:38">
      <c r="A198" s="6">
        <v>44811</v>
      </c>
      <c r="B198" s="5">
        <f t="shared" si="89"/>
        <v>13</v>
      </c>
      <c r="C198" s="5">
        <v>3</v>
      </c>
      <c r="D198" s="5">
        <v>10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4</v>
      </c>
      <c r="P198" s="5">
        <v>0</v>
      </c>
      <c r="Q198" s="5">
        <v>8</v>
      </c>
      <c r="R198" s="5">
        <v>0</v>
      </c>
      <c r="S198" s="5">
        <v>0</v>
      </c>
      <c r="T198" s="5">
        <v>0</v>
      </c>
      <c r="U198" s="5">
        <v>0</v>
      </c>
      <c r="V198" s="27">
        <f t="shared" si="90"/>
        <v>2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1</v>
      </c>
      <c r="AH198" s="26">
        <v>0</v>
      </c>
      <c r="AI198" s="26">
        <v>1</v>
      </c>
      <c r="AJ198" s="26">
        <v>0</v>
      </c>
      <c r="AK198" s="26">
        <v>0</v>
      </c>
      <c r="AL198" s="26">
        <v>0</v>
      </c>
    </row>
    <row r="199" spans="1:38">
      <c r="A199" s="6">
        <v>44812</v>
      </c>
      <c r="B199" s="5">
        <f t="shared" ref="B199:B200" si="91">C199+D199</f>
        <v>2</v>
      </c>
      <c r="C199" s="5">
        <v>0</v>
      </c>
      <c r="D199" s="5">
        <v>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2</v>
      </c>
      <c r="T199" s="5">
        <v>0</v>
      </c>
      <c r="U199" s="5">
        <v>0</v>
      </c>
      <c r="V199" s="27">
        <f t="shared" ref="V199:V200" si="92">SUM(W199:AL199)</f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44813</v>
      </c>
      <c r="B200" s="5">
        <f t="shared" si="91"/>
        <v>5</v>
      </c>
      <c r="C200" s="5">
        <v>0</v>
      </c>
      <c r="D200" s="5">
        <v>5</v>
      </c>
      <c r="E200" s="5">
        <v>0</v>
      </c>
      <c r="F200" s="5">
        <v>0</v>
      </c>
      <c r="G200" s="5">
        <v>0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3</v>
      </c>
      <c r="T200" s="5">
        <v>0</v>
      </c>
      <c r="U200" s="5">
        <v>0</v>
      </c>
      <c r="V200" s="27">
        <f t="shared" si="92"/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44814</v>
      </c>
      <c r="B201" s="5">
        <f t="shared" ref="B201:B202" si="93">C201+D201</f>
        <v>8</v>
      </c>
      <c r="C201" s="5">
        <v>1</v>
      </c>
      <c r="D201" s="5">
        <v>7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4</v>
      </c>
      <c r="R201" s="5">
        <v>0</v>
      </c>
      <c r="S201" s="5">
        <v>3</v>
      </c>
      <c r="T201" s="5">
        <v>0</v>
      </c>
      <c r="U201" s="5">
        <v>0</v>
      </c>
      <c r="V201" s="27">
        <f t="shared" ref="V201:V202" si="94">SUM(W201:AL201)</f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44815</v>
      </c>
      <c r="B202" s="5">
        <f t="shared" si="93"/>
        <v>3</v>
      </c>
      <c r="C202" s="5">
        <v>0</v>
      </c>
      <c r="D202" s="5">
        <v>3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27">
        <f t="shared" si="94"/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44816</v>
      </c>
      <c r="B203" s="5">
        <f t="shared" ref="B203:B204" si="95">C203+D203</f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ref="V203:V204" si="96">SUM(W203:AL203)</f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44817</v>
      </c>
      <c r="B204" s="5">
        <f t="shared" si="95"/>
        <v>1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si="96"/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44818</v>
      </c>
      <c r="B205" s="5">
        <f t="shared" ref="B205:B206" si="97">C205+D205</f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ref="V205:V206" si="98">SUM(W205:AL205)</f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44819</v>
      </c>
      <c r="B206" s="5">
        <f t="shared" si="97"/>
        <v>3</v>
      </c>
      <c r="C206" s="5">
        <v>0</v>
      </c>
      <c r="D206" s="5">
        <v>3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si="98"/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44820</v>
      </c>
      <c r="B207" s="5">
        <f t="shared" ref="B207:B208" si="99">C207+D207</f>
        <v>1</v>
      </c>
      <c r="C207" s="5">
        <v>0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ref="V207:V208" si="100">SUM(W207:AL207)</f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44821</v>
      </c>
      <c r="B208" s="5">
        <f t="shared" si="99"/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27">
        <f t="shared" si="100"/>
        <v>0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0</v>
      </c>
      <c r="AK208" s="26">
        <v>0</v>
      </c>
      <c r="AL208" s="26">
        <v>0</v>
      </c>
    </row>
    <row r="209" spans="1:38">
      <c r="A209" s="6">
        <v>44822</v>
      </c>
      <c r="B209" s="5">
        <f t="shared" ref="B209:B210" si="101">C209+D209</f>
        <v>3</v>
      </c>
      <c r="C209" s="5">
        <v>0</v>
      </c>
      <c r="D209" s="5">
        <v>3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1</v>
      </c>
      <c r="R209" s="5">
        <v>1</v>
      </c>
      <c r="S209" s="5">
        <v>0</v>
      </c>
      <c r="T209" s="5">
        <v>0</v>
      </c>
      <c r="U209" s="5">
        <v>0</v>
      </c>
      <c r="V209" s="27">
        <f t="shared" ref="V209:V210" si="102">SUM(W209:AL209)</f>
        <v>1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1</v>
      </c>
      <c r="AK209" s="26">
        <v>0</v>
      </c>
      <c r="AL209" s="26">
        <v>0</v>
      </c>
    </row>
    <row r="210" spans="1:38">
      <c r="A210" s="6">
        <v>44823</v>
      </c>
      <c r="B210" s="5">
        <f t="shared" si="101"/>
        <v>1</v>
      </c>
      <c r="C210" s="5">
        <v>0</v>
      </c>
      <c r="D210" s="5">
        <v>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si="102"/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44824</v>
      </c>
      <c r="B211" s="5">
        <f t="shared" ref="B211:B212" si="103">C211+D211</f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ref="V211:V212" si="104">SUM(W211:AL211)</f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44825</v>
      </c>
      <c r="B212" s="5">
        <f t="shared" si="103"/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27">
        <f t="shared" si="104"/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44826</v>
      </c>
      <c r="B213" s="5">
        <f t="shared" ref="B213:B214" si="105">C213+D213</f>
        <v>1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27">
        <f t="shared" ref="V213:V214" si="106">SUM(W213:AL213)</f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44827</v>
      </c>
      <c r="B214" s="5">
        <f t="shared" si="105"/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si="106"/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44828</v>
      </c>
      <c r="B215" s="5">
        <f t="shared" ref="B215:B216" si="107">C215+D215</f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ref="V215:V216" si="108">SUM(W215:AL215)</f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44829</v>
      </c>
      <c r="B216" s="5">
        <f t="shared" si="107"/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si="108"/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44830</v>
      </c>
      <c r="B217" s="5">
        <f t="shared" ref="B217:B218" si="109">C217+D217</f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ref="V217:V218" si="110">SUM(W217:AL217)</f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44831</v>
      </c>
      <c r="B218" s="5">
        <f t="shared" si="109"/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si="110"/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44832</v>
      </c>
      <c r="B219" s="5">
        <f t="shared" ref="B219:B220" si="111">C219+D219</f>
        <v>1</v>
      </c>
      <c r="C219" s="5">
        <v>0</v>
      </c>
      <c r="D219" s="5">
        <v>1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ref="V219:V220" si="112">SUM(W219:AL219)</f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44833</v>
      </c>
      <c r="B220" s="5">
        <f t="shared" si="111"/>
        <v>6</v>
      </c>
      <c r="C220" s="5">
        <v>0</v>
      </c>
      <c r="D220" s="5">
        <v>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5</v>
      </c>
      <c r="M220" s="5">
        <v>0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si="112"/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44834</v>
      </c>
      <c r="B221" s="5">
        <f t="shared" ref="B221:B222" si="113">C221+D221</f>
        <v>3</v>
      </c>
      <c r="C221" s="5">
        <v>0</v>
      </c>
      <c r="D221" s="5">
        <v>3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5">
        <v>1</v>
      </c>
      <c r="N221" s="5">
        <v>0</v>
      </c>
      <c r="O221" s="5">
        <v>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27">
        <f t="shared" ref="V221:V222" si="114">SUM(W221:AL221)</f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44835</v>
      </c>
      <c r="B222" s="5">
        <f t="shared" si="113"/>
        <v>5</v>
      </c>
      <c r="C222" s="5">
        <v>1</v>
      </c>
      <c r="D222" s="5">
        <v>4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4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27">
        <f t="shared" si="114"/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0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44836</v>
      </c>
      <c r="B223" s="5">
        <f t="shared" ref="B223:B224" si="115">C223+D223</f>
        <v>4</v>
      </c>
      <c r="C223" s="5">
        <v>1</v>
      </c>
      <c r="D223" s="5">
        <v>3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1</v>
      </c>
      <c r="S223" s="5">
        <v>1</v>
      </c>
      <c r="T223" s="5">
        <v>0</v>
      </c>
      <c r="U223" s="5">
        <v>0</v>
      </c>
      <c r="V223" s="27">
        <f t="shared" ref="V223:V224" si="116">SUM(W223:AL223)</f>
        <v>1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1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44837</v>
      </c>
      <c r="B224" s="5">
        <f t="shared" si="115"/>
        <v>3</v>
      </c>
      <c r="C224" s="5">
        <v>0</v>
      </c>
      <c r="D224" s="5">
        <v>3</v>
      </c>
      <c r="E224" s="5">
        <v>0</v>
      </c>
      <c r="F224" s="5">
        <v>0</v>
      </c>
      <c r="G224" s="5">
        <v>0</v>
      </c>
      <c r="H224" s="5">
        <v>1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1</v>
      </c>
      <c r="R224" s="5">
        <v>0</v>
      </c>
      <c r="S224" s="5">
        <v>0</v>
      </c>
      <c r="T224" s="5">
        <v>0</v>
      </c>
      <c r="U224" s="5">
        <v>0</v>
      </c>
      <c r="V224" s="27">
        <f t="shared" si="116"/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44838</v>
      </c>
      <c r="B225" s="5">
        <f t="shared" ref="B225:B226" si="117">C225+D225</f>
        <v>6</v>
      </c>
      <c r="C225" s="5">
        <v>0</v>
      </c>
      <c r="D225" s="5">
        <v>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1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1</v>
      </c>
      <c r="R225" s="5">
        <v>2</v>
      </c>
      <c r="S225" s="5">
        <v>1</v>
      </c>
      <c r="T225" s="5">
        <v>0</v>
      </c>
      <c r="U225" s="5">
        <v>0</v>
      </c>
      <c r="V225" s="27">
        <f t="shared" ref="V225:V226" si="118">SUM(W225:AL225)</f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44839</v>
      </c>
      <c r="B226" s="5">
        <f t="shared" si="117"/>
        <v>11</v>
      </c>
      <c r="C226" s="5">
        <v>0</v>
      </c>
      <c r="D226" s="5">
        <v>11</v>
      </c>
      <c r="E226" s="5">
        <v>0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1</v>
      </c>
      <c r="M226" s="5">
        <v>1</v>
      </c>
      <c r="N226" s="5">
        <v>1</v>
      </c>
      <c r="O226" s="5">
        <v>2</v>
      </c>
      <c r="P226" s="5">
        <v>0</v>
      </c>
      <c r="Q226" s="5">
        <v>0</v>
      </c>
      <c r="R226" s="5">
        <v>0</v>
      </c>
      <c r="S226" s="5">
        <v>5</v>
      </c>
      <c r="T226" s="5">
        <v>0</v>
      </c>
      <c r="U226" s="5">
        <v>0</v>
      </c>
      <c r="V226" s="27">
        <f t="shared" si="118"/>
        <v>0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44840</v>
      </c>
      <c r="B227" s="5">
        <f t="shared" ref="B227:B228" si="119">C227+D227</f>
        <v>18</v>
      </c>
      <c r="C227" s="5">
        <v>1</v>
      </c>
      <c r="D227" s="5">
        <v>17</v>
      </c>
      <c r="E227" s="5">
        <v>0</v>
      </c>
      <c r="F227" s="5">
        <v>2</v>
      </c>
      <c r="G227" s="5">
        <v>4</v>
      </c>
      <c r="H227" s="5">
        <v>0</v>
      </c>
      <c r="I227" s="5">
        <v>1</v>
      </c>
      <c r="J227" s="5">
        <v>0</v>
      </c>
      <c r="K227" s="5">
        <v>0</v>
      </c>
      <c r="L227" s="5">
        <v>0</v>
      </c>
      <c r="M227" s="5">
        <v>0</v>
      </c>
      <c r="N227" s="5">
        <v>3</v>
      </c>
      <c r="O227" s="5">
        <v>3</v>
      </c>
      <c r="P227" s="5">
        <v>0</v>
      </c>
      <c r="Q227" s="5">
        <v>1</v>
      </c>
      <c r="R227" s="5">
        <v>0</v>
      </c>
      <c r="S227" s="5">
        <v>4</v>
      </c>
      <c r="T227" s="5">
        <v>0</v>
      </c>
      <c r="U227" s="5">
        <v>0</v>
      </c>
      <c r="V227" s="27">
        <f t="shared" ref="V227:V228" si="120">SUM(W227:AL227)</f>
        <v>2</v>
      </c>
      <c r="W227" s="26">
        <v>0</v>
      </c>
      <c r="X227" s="26">
        <v>0</v>
      </c>
      <c r="Y227" s="26">
        <v>0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1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44841</v>
      </c>
      <c r="B228" s="5">
        <f t="shared" si="119"/>
        <v>23</v>
      </c>
      <c r="C228" s="5">
        <v>2</v>
      </c>
      <c r="D228" s="5">
        <v>21</v>
      </c>
      <c r="E228" s="5">
        <v>0</v>
      </c>
      <c r="F228" s="5">
        <v>1</v>
      </c>
      <c r="G228" s="5">
        <v>7</v>
      </c>
      <c r="H228" s="5">
        <v>1</v>
      </c>
      <c r="I228" s="5">
        <v>0</v>
      </c>
      <c r="J228" s="5">
        <v>0</v>
      </c>
      <c r="K228" s="5">
        <v>2</v>
      </c>
      <c r="L228" s="5">
        <v>3</v>
      </c>
      <c r="M228" s="5">
        <v>2</v>
      </c>
      <c r="N228" s="5">
        <v>0</v>
      </c>
      <c r="O228" s="5">
        <v>5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0</v>
      </c>
      <c r="V228" s="27">
        <f t="shared" si="120"/>
        <v>3</v>
      </c>
      <c r="W228" s="26">
        <v>0</v>
      </c>
      <c r="X228" s="26">
        <v>0</v>
      </c>
      <c r="Y228" s="26">
        <v>2</v>
      </c>
      <c r="Z228" s="26">
        <v>0</v>
      </c>
      <c r="AA228" s="26">
        <v>0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1</v>
      </c>
      <c r="AH228" s="26">
        <v>0</v>
      </c>
      <c r="AI228" s="26">
        <v>0</v>
      </c>
      <c r="AJ228" s="26">
        <v>0</v>
      </c>
      <c r="AK228" s="26">
        <v>0</v>
      </c>
      <c r="AL228" s="26">
        <v>0</v>
      </c>
    </row>
    <row r="229" spans="1:38">
      <c r="A229" s="6">
        <v>44842</v>
      </c>
      <c r="B229" s="5">
        <f t="shared" ref="B229:B230" si="121">C229+D229</f>
        <v>21</v>
      </c>
      <c r="C229" s="5">
        <v>2</v>
      </c>
      <c r="D229" s="5">
        <v>19</v>
      </c>
      <c r="E229" s="5">
        <v>4</v>
      </c>
      <c r="F229" s="5">
        <v>4</v>
      </c>
      <c r="G229" s="5">
        <v>4</v>
      </c>
      <c r="H229" s="5">
        <v>0</v>
      </c>
      <c r="I229" s="5">
        <v>3</v>
      </c>
      <c r="J229" s="5">
        <v>0</v>
      </c>
      <c r="K229" s="5">
        <v>0</v>
      </c>
      <c r="L229" s="5">
        <v>1</v>
      </c>
      <c r="M229" s="5">
        <v>1</v>
      </c>
      <c r="N229" s="5">
        <v>1</v>
      </c>
      <c r="O229" s="5">
        <v>2</v>
      </c>
      <c r="P229" s="5">
        <v>0</v>
      </c>
      <c r="Q229" s="5">
        <v>0</v>
      </c>
      <c r="R229" s="5">
        <v>1</v>
      </c>
      <c r="S229" s="5">
        <v>0</v>
      </c>
      <c r="T229" s="5">
        <v>0</v>
      </c>
      <c r="U229" s="5">
        <v>0</v>
      </c>
      <c r="V229" s="27">
        <f t="shared" ref="V229:V230" si="122">SUM(W229:AL229)</f>
        <v>2</v>
      </c>
      <c r="W229" s="26">
        <v>0</v>
      </c>
      <c r="X229" s="26">
        <v>0</v>
      </c>
      <c r="Y229" s="26">
        <v>0</v>
      </c>
      <c r="Z229" s="26">
        <v>0</v>
      </c>
      <c r="AA229" s="26">
        <v>1</v>
      </c>
      <c r="AB229" s="26">
        <v>0</v>
      </c>
      <c r="AC229" s="26">
        <v>0</v>
      </c>
      <c r="AD229" s="26">
        <v>0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1</v>
      </c>
      <c r="AK229" s="26">
        <v>0</v>
      </c>
      <c r="AL229" s="26">
        <v>0</v>
      </c>
    </row>
    <row r="230" spans="1:38">
      <c r="A230" s="6">
        <v>44843</v>
      </c>
      <c r="B230" s="5">
        <f t="shared" si="121"/>
        <v>34</v>
      </c>
      <c r="C230" s="5">
        <v>3</v>
      </c>
      <c r="D230" s="5">
        <v>31</v>
      </c>
      <c r="E230" s="5">
        <v>6</v>
      </c>
      <c r="F230" s="5">
        <v>2</v>
      </c>
      <c r="G230" s="5">
        <v>8</v>
      </c>
      <c r="H230" s="5">
        <v>2</v>
      </c>
      <c r="I230" s="5">
        <v>1</v>
      </c>
      <c r="J230" s="5">
        <v>0</v>
      </c>
      <c r="K230" s="5">
        <v>3</v>
      </c>
      <c r="L230" s="5">
        <v>6</v>
      </c>
      <c r="M230" s="5">
        <v>1</v>
      </c>
      <c r="N230" s="5">
        <v>0</v>
      </c>
      <c r="O230" s="5">
        <v>3</v>
      </c>
      <c r="P230" s="5">
        <v>0</v>
      </c>
      <c r="Q230" s="5">
        <v>0</v>
      </c>
      <c r="R230" s="5">
        <v>2</v>
      </c>
      <c r="S230" s="5">
        <v>0</v>
      </c>
      <c r="T230" s="5">
        <v>0</v>
      </c>
      <c r="U230" s="5">
        <v>0</v>
      </c>
      <c r="V230" s="27">
        <f t="shared" si="122"/>
        <v>2</v>
      </c>
      <c r="W230" s="26">
        <v>0</v>
      </c>
      <c r="X230" s="26">
        <v>0</v>
      </c>
      <c r="Y230" s="26">
        <v>1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44844</v>
      </c>
      <c r="B231" s="5">
        <f t="shared" ref="B231:B232" si="123">C231+D231</f>
        <v>28</v>
      </c>
      <c r="C231" s="5">
        <v>4</v>
      </c>
      <c r="D231" s="5">
        <v>24</v>
      </c>
      <c r="E231" s="5">
        <v>2</v>
      </c>
      <c r="F231" s="5">
        <v>1</v>
      </c>
      <c r="G231" s="5">
        <v>5</v>
      </c>
      <c r="H231" s="5">
        <v>0</v>
      </c>
      <c r="I231" s="5">
        <v>1</v>
      </c>
      <c r="J231" s="5">
        <v>1</v>
      </c>
      <c r="K231" s="5">
        <v>5</v>
      </c>
      <c r="L231" s="5">
        <v>5</v>
      </c>
      <c r="M231" s="5">
        <v>4</v>
      </c>
      <c r="N231" s="5">
        <v>0</v>
      </c>
      <c r="O231" s="5">
        <v>1</v>
      </c>
      <c r="P231" s="5">
        <v>0</v>
      </c>
      <c r="Q231" s="5">
        <v>0</v>
      </c>
      <c r="R231" s="5">
        <v>3</v>
      </c>
      <c r="S231" s="5">
        <v>0</v>
      </c>
      <c r="T231" s="5">
        <v>0</v>
      </c>
      <c r="U231" s="5">
        <v>0</v>
      </c>
      <c r="V231" s="27">
        <f t="shared" ref="V231:V232" si="124">SUM(W231:AL231)</f>
        <v>1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1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44845</v>
      </c>
      <c r="B232" s="5">
        <f t="shared" si="123"/>
        <v>38</v>
      </c>
      <c r="C232" s="5">
        <v>4</v>
      </c>
      <c r="D232" s="5">
        <v>34</v>
      </c>
      <c r="E232" s="5">
        <v>1</v>
      </c>
      <c r="F232" s="5">
        <v>3</v>
      </c>
      <c r="G232" s="5">
        <v>3</v>
      </c>
      <c r="H232" s="5">
        <v>1</v>
      </c>
      <c r="I232" s="5">
        <v>4</v>
      </c>
      <c r="J232" s="5">
        <v>0</v>
      </c>
      <c r="K232" s="5">
        <v>9</v>
      </c>
      <c r="L232" s="5">
        <v>5</v>
      </c>
      <c r="M232" s="5">
        <v>3</v>
      </c>
      <c r="N232" s="5">
        <v>0</v>
      </c>
      <c r="O232" s="5">
        <v>3</v>
      </c>
      <c r="P232" s="5">
        <v>0</v>
      </c>
      <c r="Q232" s="5">
        <v>4</v>
      </c>
      <c r="R232" s="5">
        <v>1</v>
      </c>
      <c r="S232" s="5">
        <v>1</v>
      </c>
      <c r="T232" s="5">
        <v>0</v>
      </c>
      <c r="U232" s="5">
        <v>0</v>
      </c>
      <c r="V232" s="27">
        <f t="shared" si="124"/>
        <v>0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44846</v>
      </c>
      <c r="B233" s="5">
        <f t="shared" ref="B233:B234" si="125">C233+D233</f>
        <v>47</v>
      </c>
      <c r="C233" s="5">
        <v>3</v>
      </c>
      <c r="D233" s="5">
        <v>44</v>
      </c>
      <c r="E233" s="5">
        <v>2</v>
      </c>
      <c r="F233" s="5">
        <v>2</v>
      </c>
      <c r="G233" s="5">
        <v>3</v>
      </c>
      <c r="H233" s="5">
        <v>4</v>
      </c>
      <c r="I233" s="5">
        <v>4</v>
      </c>
      <c r="J233" s="5">
        <v>0</v>
      </c>
      <c r="K233" s="5">
        <v>10</v>
      </c>
      <c r="L233" s="5">
        <v>4</v>
      </c>
      <c r="M233" s="5">
        <v>5</v>
      </c>
      <c r="N233" s="5">
        <v>1</v>
      </c>
      <c r="O233" s="5">
        <v>5</v>
      </c>
      <c r="P233" s="5">
        <v>3</v>
      </c>
      <c r="Q233" s="5">
        <v>2</v>
      </c>
      <c r="R233" s="5">
        <v>2</v>
      </c>
      <c r="S233" s="5">
        <v>0</v>
      </c>
      <c r="T233" s="5">
        <v>0</v>
      </c>
      <c r="U233" s="5">
        <v>0</v>
      </c>
      <c r="V233" s="27">
        <f t="shared" ref="V233:V234" si="126">SUM(W233:AL233)</f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1</v>
      </c>
      <c r="AI233" s="26">
        <v>0</v>
      </c>
      <c r="AJ233" s="26">
        <v>0</v>
      </c>
      <c r="AK233" s="26">
        <v>0</v>
      </c>
      <c r="AL233" s="26">
        <v>0</v>
      </c>
    </row>
    <row r="234" spans="1:38">
      <c r="A234" s="6">
        <v>44847</v>
      </c>
      <c r="B234" s="5">
        <f t="shared" si="125"/>
        <v>49</v>
      </c>
      <c r="C234" s="5">
        <v>2</v>
      </c>
      <c r="D234" s="5">
        <v>47</v>
      </c>
      <c r="E234" s="5">
        <v>1</v>
      </c>
      <c r="F234" s="5">
        <v>1</v>
      </c>
      <c r="G234" s="5">
        <v>4</v>
      </c>
      <c r="H234" s="5">
        <v>2</v>
      </c>
      <c r="I234" s="5">
        <v>7</v>
      </c>
      <c r="J234" s="5">
        <v>1</v>
      </c>
      <c r="K234" s="5">
        <v>8</v>
      </c>
      <c r="L234" s="5">
        <v>8</v>
      </c>
      <c r="M234" s="5">
        <v>5</v>
      </c>
      <c r="N234" s="5">
        <v>4</v>
      </c>
      <c r="O234" s="5">
        <v>3</v>
      </c>
      <c r="P234" s="5">
        <v>0</v>
      </c>
      <c r="Q234" s="5">
        <v>4</v>
      </c>
      <c r="R234" s="5">
        <v>0</v>
      </c>
      <c r="S234" s="5">
        <v>0</v>
      </c>
      <c r="T234" s="5">
        <v>1</v>
      </c>
      <c r="U234" s="5">
        <v>0</v>
      </c>
      <c r="V234" s="27">
        <f t="shared" si="126"/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1</v>
      </c>
      <c r="AF234" s="26">
        <v>0</v>
      </c>
      <c r="AG234" s="26">
        <v>0</v>
      </c>
      <c r="AH234" s="26">
        <v>0</v>
      </c>
      <c r="AI234" s="26">
        <v>0</v>
      </c>
      <c r="AJ234" s="26">
        <v>0</v>
      </c>
      <c r="AK234" s="26">
        <v>0</v>
      </c>
      <c r="AL234" s="26">
        <v>1</v>
      </c>
    </row>
    <row r="235" spans="1:38">
      <c r="A235" s="6">
        <v>44848</v>
      </c>
      <c r="B235" s="5">
        <f t="shared" ref="B235:B236" si="127">C235+D235</f>
        <v>42</v>
      </c>
      <c r="C235" s="5">
        <v>4</v>
      </c>
      <c r="D235" s="5">
        <v>38</v>
      </c>
      <c r="E235" s="5">
        <v>0</v>
      </c>
      <c r="F235" s="5">
        <v>1</v>
      </c>
      <c r="G235" s="5">
        <v>2</v>
      </c>
      <c r="H235" s="5">
        <v>0</v>
      </c>
      <c r="I235" s="5">
        <v>1</v>
      </c>
      <c r="J235" s="5">
        <v>0</v>
      </c>
      <c r="K235" s="5">
        <v>6</v>
      </c>
      <c r="L235" s="5">
        <v>8</v>
      </c>
      <c r="M235" s="5">
        <v>5</v>
      </c>
      <c r="N235" s="5">
        <v>0</v>
      </c>
      <c r="O235" s="5">
        <v>0</v>
      </c>
      <c r="P235" s="5">
        <v>7</v>
      </c>
      <c r="Q235" s="5">
        <v>3</v>
      </c>
      <c r="R235" s="5">
        <v>8</v>
      </c>
      <c r="S235" s="5">
        <v>1</v>
      </c>
      <c r="T235" s="5">
        <v>0</v>
      </c>
      <c r="U235" s="5">
        <v>0</v>
      </c>
      <c r="V235" s="27">
        <f t="shared" ref="V235:V236" si="128">SUM(W235:AL235)</f>
        <v>2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2</v>
      </c>
      <c r="AK235" s="26">
        <v>0</v>
      </c>
      <c r="AL235" s="26">
        <v>0</v>
      </c>
    </row>
    <row r="236" spans="1:38">
      <c r="A236" s="6">
        <v>44849</v>
      </c>
      <c r="B236" s="5">
        <f t="shared" si="127"/>
        <v>28</v>
      </c>
      <c r="C236" s="5">
        <v>0</v>
      </c>
      <c r="D236" s="5">
        <v>28</v>
      </c>
      <c r="E236" s="5">
        <v>1</v>
      </c>
      <c r="F236" s="5">
        <v>0</v>
      </c>
      <c r="G236" s="5">
        <v>0</v>
      </c>
      <c r="H236" s="5">
        <v>1</v>
      </c>
      <c r="I236" s="5">
        <v>2</v>
      </c>
      <c r="J236" s="5">
        <v>2</v>
      </c>
      <c r="K236" s="5">
        <v>2</v>
      </c>
      <c r="L236" s="5">
        <v>7</v>
      </c>
      <c r="M236" s="5">
        <v>2</v>
      </c>
      <c r="N236" s="5">
        <v>0</v>
      </c>
      <c r="O236" s="5">
        <v>0</v>
      </c>
      <c r="P236" s="5">
        <v>4</v>
      </c>
      <c r="Q236" s="5">
        <v>0</v>
      </c>
      <c r="R236" s="5">
        <v>4</v>
      </c>
      <c r="S236" s="5">
        <v>0</v>
      </c>
      <c r="T236" s="5">
        <v>3</v>
      </c>
      <c r="U236" s="5">
        <v>0</v>
      </c>
      <c r="V236" s="27">
        <f t="shared" si="128"/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44850</v>
      </c>
      <c r="B237" s="5">
        <f t="shared" ref="B237:B238" si="129">C237+D237</f>
        <v>32</v>
      </c>
      <c r="C237" s="5">
        <v>0</v>
      </c>
      <c r="D237" s="5">
        <v>32</v>
      </c>
      <c r="E237" s="5">
        <v>1</v>
      </c>
      <c r="F237" s="5">
        <v>1</v>
      </c>
      <c r="G237" s="5">
        <v>0</v>
      </c>
      <c r="H237" s="5">
        <v>3</v>
      </c>
      <c r="I237" s="5">
        <v>1</v>
      </c>
      <c r="J237" s="5">
        <v>0</v>
      </c>
      <c r="K237" s="5">
        <v>0</v>
      </c>
      <c r="L237" s="5">
        <v>3</v>
      </c>
      <c r="M237" s="5">
        <v>5</v>
      </c>
      <c r="N237" s="5">
        <v>1</v>
      </c>
      <c r="O237" s="5">
        <v>3</v>
      </c>
      <c r="P237" s="5">
        <v>0</v>
      </c>
      <c r="Q237" s="5">
        <v>1</v>
      </c>
      <c r="R237" s="5">
        <v>10</v>
      </c>
      <c r="S237" s="5">
        <v>0</v>
      </c>
      <c r="T237" s="5">
        <v>3</v>
      </c>
      <c r="U237" s="5">
        <v>0</v>
      </c>
      <c r="V237" s="27">
        <f t="shared" ref="V237:V238" si="130">SUM(W237:AL237)</f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44851</v>
      </c>
      <c r="B238" s="5">
        <f t="shared" si="129"/>
        <v>14</v>
      </c>
      <c r="C238" s="5">
        <v>0</v>
      </c>
      <c r="D238" s="5">
        <v>14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  <c r="L238" s="5">
        <v>1</v>
      </c>
      <c r="M238" s="5">
        <v>1</v>
      </c>
      <c r="N238" s="5">
        <v>0</v>
      </c>
      <c r="O238" s="5">
        <v>0</v>
      </c>
      <c r="P238" s="5">
        <v>2</v>
      </c>
      <c r="Q238" s="5">
        <v>0</v>
      </c>
      <c r="R238" s="5">
        <v>9</v>
      </c>
      <c r="S238" s="5">
        <v>0</v>
      </c>
      <c r="T238" s="5">
        <v>0</v>
      </c>
      <c r="U238" s="5">
        <v>0</v>
      </c>
      <c r="V238" s="27">
        <f t="shared" si="130"/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44852</v>
      </c>
      <c r="B239" s="5">
        <f t="shared" ref="B239:B240" si="131">C239+D239</f>
        <v>15</v>
      </c>
      <c r="C239" s="5">
        <v>1</v>
      </c>
      <c r="D239" s="5">
        <v>14</v>
      </c>
      <c r="E239" s="5">
        <v>0</v>
      </c>
      <c r="F239" s="5">
        <v>1</v>
      </c>
      <c r="G239" s="5">
        <v>0</v>
      </c>
      <c r="H239" s="5">
        <v>1</v>
      </c>
      <c r="I239" s="5">
        <v>0</v>
      </c>
      <c r="J239" s="5">
        <v>0</v>
      </c>
      <c r="K239" s="5">
        <v>2</v>
      </c>
      <c r="L239" s="5">
        <v>5</v>
      </c>
      <c r="M239" s="5">
        <v>1</v>
      </c>
      <c r="N239" s="5">
        <v>0</v>
      </c>
      <c r="O239" s="5">
        <v>1</v>
      </c>
      <c r="P239" s="5">
        <v>0</v>
      </c>
      <c r="Q239" s="5">
        <v>2</v>
      </c>
      <c r="R239" s="5">
        <v>2</v>
      </c>
      <c r="S239" s="5">
        <v>0</v>
      </c>
      <c r="T239" s="5">
        <v>0</v>
      </c>
      <c r="U239" s="5">
        <v>0</v>
      </c>
      <c r="V239" s="27">
        <f t="shared" ref="V239:V240" si="132">SUM(W239:AL239)</f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44853</v>
      </c>
      <c r="B240" s="5">
        <f t="shared" si="131"/>
        <v>10</v>
      </c>
      <c r="C240" s="5">
        <v>0</v>
      </c>
      <c r="D240" s="5">
        <v>10</v>
      </c>
      <c r="E240" s="5">
        <v>1</v>
      </c>
      <c r="F240" s="5">
        <v>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1</v>
      </c>
      <c r="N240" s="5">
        <v>0</v>
      </c>
      <c r="O240" s="5">
        <v>2</v>
      </c>
      <c r="P240" s="5">
        <v>0</v>
      </c>
      <c r="Q240" s="5">
        <v>4</v>
      </c>
      <c r="R240" s="5">
        <v>1</v>
      </c>
      <c r="S240" s="5">
        <v>0</v>
      </c>
      <c r="T240" s="5">
        <v>0</v>
      </c>
      <c r="U240" s="5">
        <v>0</v>
      </c>
      <c r="V240" s="27">
        <f t="shared" si="132"/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44854</v>
      </c>
      <c r="B241" s="5">
        <f t="shared" ref="B241:B242" si="133">C241+D241</f>
        <v>13</v>
      </c>
      <c r="C241" s="5">
        <v>0</v>
      </c>
      <c r="D241" s="5">
        <v>13</v>
      </c>
      <c r="E241" s="5">
        <v>0</v>
      </c>
      <c r="F241" s="5">
        <v>0</v>
      </c>
      <c r="G241" s="5">
        <v>0</v>
      </c>
      <c r="H241" s="5">
        <v>2</v>
      </c>
      <c r="I241" s="5">
        <v>0</v>
      </c>
      <c r="J241" s="5">
        <v>0</v>
      </c>
      <c r="K241" s="5">
        <v>0</v>
      </c>
      <c r="L241" s="5">
        <v>1</v>
      </c>
      <c r="M241" s="5">
        <v>4</v>
      </c>
      <c r="N241" s="5">
        <v>0</v>
      </c>
      <c r="O241" s="5">
        <v>3</v>
      </c>
      <c r="P241" s="5">
        <v>0</v>
      </c>
      <c r="Q241" s="5">
        <v>1</v>
      </c>
      <c r="R241" s="5">
        <v>2</v>
      </c>
      <c r="S241" s="5">
        <v>0</v>
      </c>
      <c r="T241" s="5">
        <v>0</v>
      </c>
      <c r="U241" s="5">
        <v>0</v>
      </c>
      <c r="V241" s="27">
        <f t="shared" ref="V241:V242" si="134">SUM(W241:AL241)</f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44855</v>
      </c>
      <c r="B242" s="5">
        <f t="shared" si="133"/>
        <v>16</v>
      </c>
      <c r="C242" s="5">
        <v>0</v>
      </c>
      <c r="D242" s="5">
        <v>16</v>
      </c>
      <c r="E242" s="5">
        <v>1</v>
      </c>
      <c r="F242" s="5">
        <v>0</v>
      </c>
      <c r="G242" s="5">
        <v>0</v>
      </c>
      <c r="H242" s="5">
        <v>3</v>
      </c>
      <c r="I242" s="5">
        <v>2</v>
      </c>
      <c r="J242" s="5">
        <v>0</v>
      </c>
      <c r="K242" s="5">
        <v>3</v>
      </c>
      <c r="L242" s="5">
        <v>1</v>
      </c>
      <c r="M242" s="5">
        <v>1</v>
      </c>
      <c r="N242" s="5">
        <v>0</v>
      </c>
      <c r="O242" s="5">
        <v>1</v>
      </c>
      <c r="P242" s="5">
        <v>0</v>
      </c>
      <c r="Q242" s="5">
        <v>0</v>
      </c>
      <c r="R242" s="5">
        <v>4</v>
      </c>
      <c r="S242" s="5">
        <v>0</v>
      </c>
      <c r="T242" s="5">
        <v>0</v>
      </c>
      <c r="U242" s="5">
        <v>0</v>
      </c>
      <c r="V242" s="27">
        <f t="shared" si="134"/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44856</v>
      </c>
      <c r="B243" s="5">
        <f t="shared" ref="B243:B244" si="135">C243+D243</f>
        <v>12</v>
      </c>
      <c r="C243" s="5">
        <v>0</v>
      </c>
      <c r="D243" s="5">
        <v>12</v>
      </c>
      <c r="E243" s="5">
        <v>0</v>
      </c>
      <c r="F243" s="5">
        <v>0</v>
      </c>
      <c r="G243" s="5">
        <v>0</v>
      </c>
      <c r="H243" s="5">
        <v>1</v>
      </c>
      <c r="I243" s="5">
        <v>1</v>
      </c>
      <c r="J243" s="5">
        <v>0</v>
      </c>
      <c r="K243" s="5">
        <v>0</v>
      </c>
      <c r="L243" s="5">
        <v>0</v>
      </c>
      <c r="M243" s="5">
        <v>1</v>
      </c>
      <c r="N243" s="5">
        <v>2</v>
      </c>
      <c r="O243" s="5">
        <v>1</v>
      </c>
      <c r="P243" s="5">
        <v>0</v>
      </c>
      <c r="Q243" s="5">
        <v>2</v>
      </c>
      <c r="R243" s="5">
        <v>3</v>
      </c>
      <c r="S243" s="5">
        <v>1</v>
      </c>
      <c r="T243" s="5">
        <v>0</v>
      </c>
      <c r="U243" s="5">
        <v>0</v>
      </c>
      <c r="V243" s="27">
        <f t="shared" ref="V243:V244" si="136">SUM(W243:AL243)</f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44857</v>
      </c>
      <c r="B244" s="5">
        <f t="shared" si="135"/>
        <v>12</v>
      </c>
      <c r="C244" s="5">
        <v>1</v>
      </c>
      <c r="D244" s="5">
        <v>11</v>
      </c>
      <c r="E244" s="5">
        <v>0</v>
      </c>
      <c r="F244" s="5">
        <v>0</v>
      </c>
      <c r="G244" s="5">
        <v>0</v>
      </c>
      <c r="H244" s="5">
        <v>3</v>
      </c>
      <c r="I244" s="5">
        <v>1</v>
      </c>
      <c r="J244" s="5">
        <v>0</v>
      </c>
      <c r="K244" s="5">
        <v>1</v>
      </c>
      <c r="L244" s="5">
        <v>0</v>
      </c>
      <c r="M244" s="5">
        <v>3</v>
      </c>
      <c r="N244" s="5">
        <v>0</v>
      </c>
      <c r="O244" s="5">
        <v>2</v>
      </c>
      <c r="P244" s="5">
        <v>0</v>
      </c>
      <c r="Q244" s="5">
        <v>0</v>
      </c>
      <c r="R244" s="5">
        <v>2</v>
      </c>
      <c r="S244" s="5">
        <v>0</v>
      </c>
      <c r="T244" s="5">
        <v>0</v>
      </c>
      <c r="U244" s="5">
        <v>0</v>
      </c>
      <c r="V244" s="27">
        <f t="shared" si="136"/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44858</v>
      </c>
      <c r="B245" s="5">
        <f t="shared" ref="B245:B246" si="137">C245+D245</f>
        <v>19</v>
      </c>
      <c r="C245" s="5">
        <v>0</v>
      </c>
      <c r="D245" s="5">
        <v>19</v>
      </c>
      <c r="E245" s="5">
        <v>0</v>
      </c>
      <c r="F245" s="5">
        <v>1</v>
      </c>
      <c r="G245" s="5">
        <v>0</v>
      </c>
      <c r="H245" s="5">
        <v>1</v>
      </c>
      <c r="I245" s="5">
        <v>0</v>
      </c>
      <c r="J245" s="5">
        <v>0</v>
      </c>
      <c r="K245" s="5">
        <v>1</v>
      </c>
      <c r="L245" s="5">
        <v>6</v>
      </c>
      <c r="M245" s="5">
        <v>0</v>
      </c>
      <c r="N245" s="5">
        <v>0</v>
      </c>
      <c r="O245" s="5">
        <v>6</v>
      </c>
      <c r="P245" s="5">
        <v>0</v>
      </c>
      <c r="Q245" s="5">
        <v>3</v>
      </c>
      <c r="R245" s="5">
        <v>1</v>
      </c>
      <c r="S245" s="5">
        <v>0</v>
      </c>
      <c r="T245" s="5">
        <v>0</v>
      </c>
      <c r="U245" s="5">
        <v>0</v>
      </c>
      <c r="V245" s="27">
        <f t="shared" ref="V245:V246" si="138">SUM(W245:AL245)</f>
        <v>0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0</v>
      </c>
      <c r="AD245" s="26">
        <v>0</v>
      </c>
      <c r="AE245" s="26">
        <v>0</v>
      </c>
      <c r="AF245" s="26">
        <v>0</v>
      </c>
      <c r="AG245" s="26">
        <v>0</v>
      </c>
      <c r="AH245" s="26">
        <v>0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44859</v>
      </c>
      <c r="B246" s="5">
        <f t="shared" si="137"/>
        <v>19</v>
      </c>
      <c r="C246" s="5">
        <v>1</v>
      </c>
      <c r="D246" s="5">
        <v>18</v>
      </c>
      <c r="E246" s="5">
        <v>0</v>
      </c>
      <c r="F246" s="5">
        <v>1</v>
      </c>
      <c r="G246" s="5">
        <v>0</v>
      </c>
      <c r="H246" s="5">
        <v>0</v>
      </c>
      <c r="I246" s="5">
        <v>0</v>
      </c>
      <c r="J246" s="5">
        <v>0</v>
      </c>
      <c r="K246" s="5">
        <v>3</v>
      </c>
      <c r="L246" s="5">
        <v>4</v>
      </c>
      <c r="M246" s="5">
        <v>0</v>
      </c>
      <c r="N246" s="5">
        <v>1</v>
      </c>
      <c r="O246" s="5">
        <v>5</v>
      </c>
      <c r="P246" s="5">
        <v>2</v>
      </c>
      <c r="Q246" s="5">
        <v>2</v>
      </c>
      <c r="R246" s="5">
        <v>0</v>
      </c>
      <c r="S246" s="5">
        <v>1</v>
      </c>
      <c r="T246" s="5">
        <v>0</v>
      </c>
      <c r="U246" s="5">
        <v>0</v>
      </c>
      <c r="V246" s="27">
        <f t="shared" si="138"/>
        <v>3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2</v>
      </c>
      <c r="AD246" s="26">
        <v>0</v>
      </c>
      <c r="AE246" s="26">
        <v>0</v>
      </c>
      <c r="AF246" s="26">
        <v>0</v>
      </c>
      <c r="AG246" s="26">
        <v>0</v>
      </c>
      <c r="AH246" s="26">
        <v>1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44860</v>
      </c>
      <c r="B247" s="5">
        <f t="shared" ref="B247:B248" si="139">C247+D247</f>
        <v>9</v>
      </c>
      <c r="C247" s="5">
        <v>1</v>
      </c>
      <c r="D247" s="5">
        <v>8</v>
      </c>
      <c r="E247" s="5">
        <v>0</v>
      </c>
      <c r="F247" s="5">
        <v>0</v>
      </c>
      <c r="G247" s="5">
        <v>1</v>
      </c>
      <c r="H247" s="5">
        <v>0</v>
      </c>
      <c r="I247" s="5">
        <v>1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4</v>
      </c>
      <c r="P247" s="5">
        <v>2</v>
      </c>
      <c r="Q247" s="5">
        <v>0</v>
      </c>
      <c r="R247" s="5">
        <v>1</v>
      </c>
      <c r="S247" s="5">
        <v>0</v>
      </c>
      <c r="T247" s="5">
        <v>0</v>
      </c>
      <c r="U247" s="5">
        <v>0</v>
      </c>
      <c r="V247" s="27">
        <f t="shared" ref="V247:V248" si="140">SUM(W247:AL247)</f>
        <v>0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0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44861</v>
      </c>
      <c r="B248" s="5">
        <f t="shared" si="139"/>
        <v>11</v>
      </c>
      <c r="C248" s="5">
        <v>0</v>
      </c>
      <c r="D248" s="5">
        <v>11</v>
      </c>
      <c r="E248" s="5">
        <v>0</v>
      </c>
      <c r="F248" s="5">
        <v>0</v>
      </c>
      <c r="G248" s="5">
        <v>0</v>
      </c>
      <c r="H248" s="5">
        <v>1</v>
      </c>
      <c r="I248" s="5">
        <v>2</v>
      </c>
      <c r="J248" s="5">
        <v>0</v>
      </c>
      <c r="K248" s="5">
        <v>3</v>
      </c>
      <c r="L248" s="5">
        <v>1</v>
      </c>
      <c r="M248" s="5">
        <v>0</v>
      </c>
      <c r="N248" s="5">
        <v>0</v>
      </c>
      <c r="O248" s="5">
        <v>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si="140"/>
        <v>1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1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44862</v>
      </c>
      <c r="B249" s="5">
        <f t="shared" ref="B249:B250" si="141">C249+D249</f>
        <v>9</v>
      </c>
      <c r="C249" s="5">
        <v>1</v>
      </c>
      <c r="D249" s="5">
        <v>8</v>
      </c>
      <c r="E249" s="5">
        <v>2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ref="V249:V250" si="142">SUM(W249:AL249)</f>
        <v>0</v>
      </c>
      <c r="W249" s="26">
        <v>0</v>
      </c>
      <c r="X249" s="26">
        <v>0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0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44863</v>
      </c>
      <c r="B250" s="5">
        <f t="shared" si="141"/>
        <v>9</v>
      </c>
      <c r="C250" s="5">
        <v>0</v>
      </c>
      <c r="D250" s="5">
        <v>9</v>
      </c>
      <c r="E250" s="5">
        <v>0</v>
      </c>
      <c r="F250" s="5">
        <v>1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27">
        <f t="shared" si="142"/>
        <v>3</v>
      </c>
      <c r="W250" s="26">
        <v>0</v>
      </c>
      <c r="X250" s="26">
        <v>1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0</v>
      </c>
      <c r="AE250" s="26">
        <v>0</v>
      </c>
      <c r="AF250" s="26">
        <v>0</v>
      </c>
      <c r="AG250" s="26">
        <v>2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44864</v>
      </c>
      <c r="B251" s="5">
        <f t="shared" ref="B251:B252" si="143">C251+D251</f>
        <v>10</v>
      </c>
      <c r="C251" s="5">
        <v>0</v>
      </c>
      <c r="D251" s="5">
        <v>10</v>
      </c>
      <c r="E251" s="5">
        <v>0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5">
        <v>0</v>
      </c>
      <c r="O251" s="5">
        <v>7</v>
      </c>
      <c r="P251" s="5">
        <v>0</v>
      </c>
      <c r="Q251" s="5">
        <v>0</v>
      </c>
      <c r="R251" s="5">
        <v>0</v>
      </c>
      <c r="S251" s="5">
        <v>1</v>
      </c>
      <c r="T251" s="5">
        <v>0</v>
      </c>
      <c r="U251" s="5">
        <v>0</v>
      </c>
      <c r="V251" s="27">
        <f t="shared" ref="V251:V252" si="144">SUM(W251:AL251)</f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1</v>
      </c>
      <c r="AE251" s="26">
        <v>0</v>
      </c>
      <c r="AF251" s="26">
        <v>0</v>
      </c>
      <c r="AG251" s="26">
        <v>0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44865</v>
      </c>
      <c r="B252" s="5">
        <f t="shared" si="143"/>
        <v>4</v>
      </c>
      <c r="C252" s="5">
        <v>2</v>
      </c>
      <c r="D252" s="5">
        <v>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si="144"/>
        <v>1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1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44866</v>
      </c>
      <c r="B253" s="5">
        <f t="shared" ref="B253:B254" si="145">C253+D253</f>
        <v>1</v>
      </c>
      <c r="C253" s="5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ref="V253:V254" si="146">SUM(W253:AL253)</f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44867</v>
      </c>
      <c r="B254" s="5">
        <f t="shared" si="145"/>
        <v>3</v>
      </c>
      <c r="C254" s="5">
        <v>1</v>
      </c>
      <c r="D254" s="5">
        <v>2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si="146"/>
        <v>0</v>
      </c>
      <c r="W254" s="26">
        <v>0</v>
      </c>
      <c r="X254" s="26">
        <v>0</v>
      </c>
      <c r="Y254" s="26">
        <v>0</v>
      </c>
      <c r="Z254" s="26">
        <v>0</v>
      </c>
      <c r="AA254" s="26">
        <v>0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44868</v>
      </c>
      <c r="B255" s="5">
        <f t="shared" ref="B255:B256" si="147">C255+D255</f>
        <v>7</v>
      </c>
      <c r="C255" s="5">
        <v>1</v>
      </c>
      <c r="D255" s="5">
        <v>6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1</v>
      </c>
      <c r="M255" s="5">
        <v>0</v>
      </c>
      <c r="N255" s="5">
        <v>0</v>
      </c>
      <c r="O255" s="5">
        <v>5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ref="V255:V256" si="148">SUM(W255:AL255)</f>
        <v>1</v>
      </c>
      <c r="W255" s="26">
        <v>0</v>
      </c>
      <c r="X255" s="26">
        <v>0</v>
      </c>
      <c r="Y255" s="26">
        <v>0</v>
      </c>
      <c r="Z255" s="26">
        <v>0</v>
      </c>
      <c r="AA255" s="26">
        <v>1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</row>
    <row r="256" spans="1:40">
      <c r="A256" s="6">
        <v>44869</v>
      </c>
      <c r="B256" s="5">
        <f t="shared" si="147"/>
        <v>5</v>
      </c>
      <c r="C256" s="5">
        <v>0</v>
      </c>
      <c r="D256" s="5">
        <v>5</v>
      </c>
      <c r="E256" s="5">
        <v>0</v>
      </c>
      <c r="F256" s="5">
        <v>1</v>
      </c>
      <c r="G256" s="5">
        <v>0</v>
      </c>
      <c r="H256" s="5">
        <v>0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si="148"/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  <c r="AN256" s="68"/>
    </row>
    <row r="257" spans="1:38">
      <c r="A257" s="6">
        <v>44870</v>
      </c>
      <c r="B257" s="5">
        <f t="shared" ref="B257:B258" si="149">C257+D257</f>
        <v>5</v>
      </c>
      <c r="C257" s="5">
        <v>0</v>
      </c>
      <c r="D257" s="5">
        <v>5</v>
      </c>
      <c r="E257" s="5">
        <v>0</v>
      </c>
      <c r="F257" s="5">
        <v>0</v>
      </c>
      <c r="G257" s="5">
        <v>0</v>
      </c>
      <c r="H257" s="5">
        <v>1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ref="V257:V258" si="150">SUM(W257:AL257)</f>
        <v>0</v>
      </c>
      <c r="W257" s="26">
        <v>0</v>
      </c>
      <c r="X257" s="26">
        <v>0</v>
      </c>
      <c r="Y257" s="26">
        <v>0</v>
      </c>
      <c r="Z257" s="26">
        <v>0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44871</v>
      </c>
      <c r="B258" s="5">
        <f t="shared" si="149"/>
        <v>2</v>
      </c>
      <c r="C258" s="5">
        <v>0</v>
      </c>
      <c r="D258" s="5">
        <v>2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si="150"/>
        <v>1</v>
      </c>
      <c r="W258" s="26">
        <v>0</v>
      </c>
      <c r="X258" s="26">
        <v>0</v>
      </c>
      <c r="Y258" s="26">
        <v>0</v>
      </c>
      <c r="Z258" s="26">
        <v>1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  <row r="259" spans="1:38">
      <c r="A259" s="6">
        <v>44872</v>
      </c>
      <c r="B259" s="5">
        <f t="shared" ref="B259:B260" si="151">C259+D259</f>
        <v>3</v>
      </c>
      <c r="C259" s="5">
        <v>0</v>
      </c>
      <c r="D259" s="5">
        <v>3</v>
      </c>
      <c r="E259" s="5">
        <v>0</v>
      </c>
      <c r="F259" s="5">
        <v>0</v>
      </c>
      <c r="G259" s="5">
        <v>0</v>
      </c>
      <c r="H259" s="5">
        <v>2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27">
        <f t="shared" ref="V259:V260" si="152">SUM(W259:AL259)</f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</row>
    <row r="260" spans="1:38">
      <c r="A260" s="6">
        <v>44873</v>
      </c>
      <c r="B260" s="5">
        <f t="shared" si="151"/>
        <v>4</v>
      </c>
      <c r="C260" s="5">
        <v>0</v>
      </c>
      <c r="D260" s="5">
        <v>4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2</v>
      </c>
      <c r="L260" s="5">
        <v>0</v>
      </c>
      <c r="M260" s="5">
        <v>0</v>
      </c>
      <c r="N260" s="5">
        <v>0</v>
      </c>
      <c r="O260" s="5">
        <v>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27">
        <f t="shared" si="152"/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0</v>
      </c>
      <c r="AJ260" s="26">
        <v>0</v>
      </c>
      <c r="AK260" s="26">
        <v>0</v>
      </c>
      <c r="AL260" s="26">
        <v>0</v>
      </c>
    </row>
    <row r="261" spans="1:38">
      <c r="A261" s="6">
        <v>44874</v>
      </c>
      <c r="B261" s="5">
        <f t="shared" ref="B261:B262" si="153">C261+D261</f>
        <v>4</v>
      </c>
      <c r="C261" s="5">
        <v>0</v>
      </c>
      <c r="D261" s="5">
        <v>4</v>
      </c>
      <c r="E261" s="5">
        <v>0</v>
      </c>
      <c r="F261" s="5">
        <v>0</v>
      </c>
      <c r="G261" s="5">
        <v>0</v>
      </c>
      <c r="H261" s="5">
        <v>2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27">
        <f t="shared" ref="V261:V262" si="154">SUM(W261:AL261)</f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6">
        <v>0</v>
      </c>
      <c r="AK261" s="26">
        <v>0</v>
      </c>
      <c r="AL261" s="26">
        <v>0</v>
      </c>
    </row>
    <row r="262" spans="1:38">
      <c r="A262" s="6">
        <v>44875</v>
      </c>
      <c r="B262" s="5">
        <f t="shared" si="153"/>
        <v>4</v>
      </c>
      <c r="C262" s="5">
        <v>0</v>
      </c>
      <c r="D262" s="5">
        <v>4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5">
        <v>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27">
        <f t="shared" si="154"/>
        <v>0</v>
      </c>
      <c r="W262" s="26">
        <v>0</v>
      </c>
      <c r="X262" s="26">
        <v>0</v>
      </c>
      <c r="Y262" s="26">
        <v>0</v>
      </c>
      <c r="Z262" s="26">
        <v>0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6">
        <v>0</v>
      </c>
      <c r="AK262" s="26">
        <v>0</v>
      </c>
      <c r="AL262" s="26">
        <v>0</v>
      </c>
    </row>
    <row r="263" spans="1:38">
      <c r="A263" s="6">
        <v>44876</v>
      </c>
      <c r="B263" s="5">
        <f t="shared" ref="B263:B264" si="155">C263+D263</f>
        <v>9</v>
      </c>
      <c r="C263" s="5">
        <v>0</v>
      </c>
      <c r="D263" s="5">
        <v>9</v>
      </c>
      <c r="E263" s="5">
        <v>0</v>
      </c>
      <c r="F263" s="5">
        <v>0</v>
      </c>
      <c r="G263" s="5">
        <v>0</v>
      </c>
      <c r="H263" s="5">
        <v>2</v>
      </c>
      <c r="I263" s="5">
        <v>1</v>
      </c>
      <c r="J263" s="5">
        <v>0</v>
      </c>
      <c r="K263" s="5">
        <v>1</v>
      </c>
      <c r="L263" s="5">
        <v>0</v>
      </c>
      <c r="M263" s="5">
        <v>1</v>
      </c>
      <c r="N263" s="5">
        <v>0</v>
      </c>
      <c r="O263" s="5">
        <v>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27">
        <f t="shared" ref="V263:V264" si="156">SUM(W263:AL263)</f>
        <v>1</v>
      </c>
      <c r="W263" s="26">
        <v>0</v>
      </c>
      <c r="X263" s="26">
        <v>0</v>
      </c>
      <c r="Y263" s="26">
        <v>0</v>
      </c>
      <c r="Z263" s="26">
        <v>0</v>
      </c>
      <c r="AA263" s="26">
        <v>0</v>
      </c>
      <c r="AB263" s="26">
        <v>0</v>
      </c>
      <c r="AC263" s="26">
        <v>0</v>
      </c>
      <c r="AD263" s="26">
        <v>0</v>
      </c>
      <c r="AE263" s="26">
        <v>0</v>
      </c>
      <c r="AF263" s="26">
        <v>0</v>
      </c>
      <c r="AG263" s="26">
        <v>0</v>
      </c>
      <c r="AH263" s="26">
        <v>0</v>
      </c>
      <c r="AI263" s="26">
        <v>1</v>
      </c>
      <c r="AJ263" s="26">
        <v>0</v>
      </c>
      <c r="AK263" s="26">
        <v>0</v>
      </c>
      <c r="AL263" s="26">
        <v>0</v>
      </c>
    </row>
    <row r="264" spans="1:38">
      <c r="A264" s="6">
        <v>44877</v>
      </c>
      <c r="B264" s="5">
        <f t="shared" si="155"/>
        <v>10</v>
      </c>
      <c r="C264" s="5">
        <v>1</v>
      </c>
      <c r="D264" s="5">
        <v>9</v>
      </c>
      <c r="E264" s="5">
        <v>0</v>
      </c>
      <c r="F264" s="5">
        <v>0</v>
      </c>
      <c r="G264" s="5">
        <v>3</v>
      </c>
      <c r="H264" s="5">
        <v>1</v>
      </c>
      <c r="I264" s="5">
        <v>2</v>
      </c>
      <c r="J264" s="5">
        <v>0</v>
      </c>
      <c r="K264" s="5">
        <v>0</v>
      </c>
      <c r="L264" s="5">
        <v>1</v>
      </c>
      <c r="M264" s="5">
        <v>0</v>
      </c>
      <c r="N264" s="5">
        <v>0</v>
      </c>
      <c r="O264" s="5">
        <v>2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27">
        <f t="shared" si="156"/>
        <v>0</v>
      </c>
      <c r="W264" s="26">
        <v>0</v>
      </c>
      <c r="X264" s="26">
        <v>0</v>
      </c>
      <c r="Y264" s="26">
        <v>0</v>
      </c>
      <c r="Z264" s="26">
        <v>0</v>
      </c>
      <c r="AA264" s="26">
        <v>0</v>
      </c>
      <c r="AB264" s="26">
        <v>0</v>
      </c>
      <c r="AC264" s="26">
        <v>0</v>
      </c>
      <c r="AD264" s="26">
        <v>0</v>
      </c>
      <c r="AE264" s="26">
        <v>0</v>
      </c>
      <c r="AF264" s="26">
        <v>0</v>
      </c>
      <c r="AG264" s="26">
        <v>0</v>
      </c>
      <c r="AH264" s="26">
        <v>0</v>
      </c>
      <c r="AI264" s="26">
        <v>0</v>
      </c>
      <c r="AJ264" s="26">
        <v>0</v>
      </c>
      <c r="AK264" s="26">
        <v>0</v>
      </c>
      <c r="AL264" s="26">
        <v>0</v>
      </c>
    </row>
    <row r="265" spans="1:38">
      <c r="A265" s="6">
        <v>44878</v>
      </c>
      <c r="B265" s="5">
        <f t="shared" ref="B265:B266" si="157">C265+D265</f>
        <v>15</v>
      </c>
      <c r="C265" s="5">
        <v>2</v>
      </c>
      <c r="D265" s="5">
        <v>13</v>
      </c>
      <c r="E265" s="5">
        <v>0</v>
      </c>
      <c r="F265" s="5">
        <v>0</v>
      </c>
      <c r="G265" s="5">
        <v>0</v>
      </c>
      <c r="H265" s="5">
        <v>3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3</v>
      </c>
      <c r="O265" s="5">
        <v>3</v>
      </c>
      <c r="P265" s="5">
        <v>0</v>
      </c>
      <c r="Q265" s="5">
        <v>2</v>
      </c>
      <c r="R265" s="5">
        <v>1</v>
      </c>
      <c r="S265" s="5">
        <v>2</v>
      </c>
      <c r="T265" s="5">
        <v>0</v>
      </c>
      <c r="U265" s="5">
        <v>0</v>
      </c>
      <c r="V265" s="27">
        <f t="shared" ref="V265:V266" si="158">SUM(W265:AL265)</f>
        <v>1</v>
      </c>
      <c r="W265" s="26">
        <v>0</v>
      </c>
      <c r="X265" s="26">
        <v>0</v>
      </c>
      <c r="Y265" s="26">
        <v>0</v>
      </c>
      <c r="Z265" s="26">
        <v>1</v>
      </c>
      <c r="AA265" s="26">
        <v>0</v>
      </c>
      <c r="AB265" s="26">
        <v>0</v>
      </c>
      <c r="AC265" s="26">
        <v>0</v>
      </c>
      <c r="AD265" s="26">
        <v>0</v>
      </c>
      <c r="AE265" s="26">
        <v>0</v>
      </c>
      <c r="AF265" s="26">
        <v>0</v>
      </c>
      <c r="AG265" s="26">
        <v>0</v>
      </c>
      <c r="AH265" s="26">
        <v>0</v>
      </c>
      <c r="AI265" s="26">
        <v>0</v>
      </c>
      <c r="AJ265" s="26">
        <v>0</v>
      </c>
      <c r="AK265" s="26">
        <v>0</v>
      </c>
      <c r="AL265" s="26">
        <v>0</v>
      </c>
    </row>
    <row r="266" spans="1:38">
      <c r="A266" s="6">
        <v>44879</v>
      </c>
      <c r="B266" s="5">
        <f t="shared" si="157"/>
        <v>16</v>
      </c>
      <c r="C266" s="5">
        <v>0</v>
      </c>
      <c r="D266" s="5">
        <v>16</v>
      </c>
      <c r="E266" s="5">
        <v>0</v>
      </c>
      <c r="F266" s="5">
        <v>2</v>
      </c>
      <c r="G266" s="5">
        <v>2</v>
      </c>
      <c r="H266" s="5">
        <v>2</v>
      </c>
      <c r="I266" s="5">
        <v>0</v>
      </c>
      <c r="J266" s="5">
        <v>0</v>
      </c>
      <c r="K266" s="5">
        <v>1</v>
      </c>
      <c r="L266" s="5">
        <v>0</v>
      </c>
      <c r="M266" s="5">
        <v>2</v>
      </c>
      <c r="N266" s="5">
        <v>3</v>
      </c>
      <c r="O266" s="5">
        <v>2</v>
      </c>
      <c r="P266" s="5">
        <v>0</v>
      </c>
      <c r="Q266" s="5">
        <v>1</v>
      </c>
      <c r="R266" s="5">
        <v>0</v>
      </c>
      <c r="S266" s="5">
        <v>1</v>
      </c>
      <c r="T266" s="5">
        <v>0</v>
      </c>
      <c r="U266" s="5">
        <v>0</v>
      </c>
      <c r="V266" s="27">
        <f t="shared" si="158"/>
        <v>0</v>
      </c>
      <c r="W266" s="26">
        <v>0</v>
      </c>
      <c r="X266" s="26">
        <v>0</v>
      </c>
      <c r="Y266" s="26">
        <v>0</v>
      </c>
      <c r="Z266" s="26">
        <v>0</v>
      </c>
      <c r="AA266" s="26">
        <v>0</v>
      </c>
      <c r="AB266" s="26">
        <v>0</v>
      </c>
      <c r="AC266" s="26">
        <v>0</v>
      </c>
      <c r="AD266" s="26">
        <v>0</v>
      </c>
      <c r="AE266" s="26">
        <v>0</v>
      </c>
      <c r="AF266" s="26">
        <v>0</v>
      </c>
      <c r="AG266" s="26">
        <v>0</v>
      </c>
      <c r="AH266" s="26">
        <v>0</v>
      </c>
      <c r="AI266" s="26">
        <v>0</v>
      </c>
      <c r="AJ266" s="26">
        <v>0</v>
      </c>
      <c r="AK266" s="26">
        <v>0</v>
      </c>
      <c r="AL266" s="26">
        <v>0</v>
      </c>
    </row>
    <row r="267" spans="1:38">
      <c r="A267" s="6">
        <v>44880</v>
      </c>
      <c r="B267" s="5">
        <f t="shared" ref="B267:B268" si="159">C267+D267</f>
        <v>16</v>
      </c>
      <c r="C267" s="5">
        <v>2</v>
      </c>
      <c r="D267" s="5">
        <v>14</v>
      </c>
      <c r="E267" s="5">
        <v>0</v>
      </c>
      <c r="F267" s="5">
        <v>0</v>
      </c>
      <c r="G267" s="5">
        <v>1</v>
      </c>
      <c r="H267" s="5">
        <v>3</v>
      </c>
      <c r="I267" s="5">
        <v>0</v>
      </c>
      <c r="J267" s="5">
        <v>0</v>
      </c>
      <c r="K267" s="5">
        <v>2</v>
      </c>
      <c r="L267" s="5">
        <v>2</v>
      </c>
      <c r="M267" s="5">
        <v>0</v>
      </c>
      <c r="N267" s="5">
        <v>3</v>
      </c>
      <c r="O267" s="5">
        <v>0</v>
      </c>
      <c r="P267" s="5">
        <v>0</v>
      </c>
      <c r="Q267" s="5">
        <v>2</v>
      </c>
      <c r="R267" s="5">
        <v>1</v>
      </c>
      <c r="S267" s="5">
        <v>2</v>
      </c>
      <c r="T267" s="5">
        <v>0</v>
      </c>
      <c r="U267" s="5">
        <v>0</v>
      </c>
      <c r="V267" s="27">
        <f t="shared" ref="V267:V268" si="160">SUM(W267:AL267)</f>
        <v>1</v>
      </c>
      <c r="W267" s="26">
        <v>0</v>
      </c>
      <c r="X267" s="26">
        <v>0</v>
      </c>
      <c r="Y267" s="26">
        <v>0</v>
      </c>
      <c r="Z267" s="26">
        <v>1</v>
      </c>
      <c r="AA267" s="26">
        <v>0</v>
      </c>
      <c r="AB267" s="26">
        <v>0</v>
      </c>
      <c r="AC267" s="26">
        <v>0</v>
      </c>
      <c r="AD267" s="26">
        <v>0</v>
      </c>
      <c r="AE267" s="26">
        <v>0</v>
      </c>
      <c r="AF267" s="26">
        <v>0</v>
      </c>
      <c r="AG267" s="26">
        <v>0</v>
      </c>
      <c r="AH267" s="26">
        <v>0</v>
      </c>
      <c r="AI267" s="26">
        <v>0</v>
      </c>
      <c r="AJ267" s="26">
        <v>0</v>
      </c>
      <c r="AK267" s="26">
        <v>0</v>
      </c>
      <c r="AL267" s="26">
        <v>0</v>
      </c>
    </row>
    <row r="268" spans="1:38">
      <c r="A268" s="6">
        <v>44881</v>
      </c>
      <c r="B268" s="5">
        <f t="shared" si="159"/>
        <v>13</v>
      </c>
      <c r="C268" s="5">
        <v>2</v>
      </c>
      <c r="D268" s="5">
        <v>11</v>
      </c>
      <c r="E268" s="5">
        <v>0</v>
      </c>
      <c r="F268" s="5">
        <v>0</v>
      </c>
      <c r="G268" s="5">
        <v>0</v>
      </c>
      <c r="H268" s="5">
        <v>1</v>
      </c>
      <c r="I268" s="5">
        <v>0</v>
      </c>
      <c r="J268" s="5">
        <v>0</v>
      </c>
      <c r="K268" s="5">
        <v>0</v>
      </c>
      <c r="L268" s="5">
        <v>1</v>
      </c>
      <c r="M268" s="5">
        <v>1</v>
      </c>
      <c r="N268" s="5">
        <v>1</v>
      </c>
      <c r="O268" s="5">
        <v>0</v>
      </c>
      <c r="P268" s="5">
        <v>1</v>
      </c>
      <c r="Q268" s="5">
        <v>6</v>
      </c>
      <c r="R268" s="5">
        <v>1</v>
      </c>
      <c r="S268" s="5">
        <v>0</v>
      </c>
      <c r="T268" s="5">
        <v>1</v>
      </c>
      <c r="U268" s="5">
        <v>0</v>
      </c>
      <c r="V268" s="27">
        <f t="shared" si="160"/>
        <v>0</v>
      </c>
      <c r="W268" s="26">
        <v>0</v>
      </c>
      <c r="X268" s="26">
        <v>0</v>
      </c>
      <c r="Y268" s="26">
        <v>0</v>
      </c>
      <c r="Z268" s="26">
        <v>0</v>
      </c>
      <c r="AA268" s="26">
        <v>0</v>
      </c>
      <c r="AB268" s="26">
        <v>0</v>
      </c>
      <c r="AC268" s="26">
        <v>0</v>
      </c>
      <c r="AD268" s="26">
        <v>0</v>
      </c>
      <c r="AE268" s="26">
        <v>0</v>
      </c>
      <c r="AF268" s="26">
        <v>0</v>
      </c>
      <c r="AG268" s="26">
        <v>0</v>
      </c>
      <c r="AH268" s="26">
        <v>0</v>
      </c>
      <c r="AI268" s="26">
        <v>0</v>
      </c>
      <c r="AJ268" s="26">
        <v>0</v>
      </c>
      <c r="AK268" s="26">
        <v>0</v>
      </c>
      <c r="AL268" s="26">
        <v>0</v>
      </c>
    </row>
    <row r="269" spans="1:38">
      <c r="A269" s="6">
        <v>44882</v>
      </c>
      <c r="B269" s="5">
        <f t="shared" ref="B269:B270" si="161">C269+D269</f>
        <v>29</v>
      </c>
      <c r="C269" s="5">
        <v>4</v>
      </c>
      <c r="D269" s="5">
        <v>25</v>
      </c>
      <c r="E269" s="5">
        <v>1</v>
      </c>
      <c r="F269" s="5">
        <v>1</v>
      </c>
      <c r="G269" s="5">
        <v>2</v>
      </c>
      <c r="H269" s="5">
        <v>2</v>
      </c>
      <c r="I269" s="5">
        <v>3</v>
      </c>
      <c r="J269" s="5">
        <v>2</v>
      </c>
      <c r="K269" s="5">
        <v>0</v>
      </c>
      <c r="L269" s="5">
        <v>0</v>
      </c>
      <c r="M269" s="5">
        <v>2</v>
      </c>
      <c r="N269" s="5">
        <v>2</v>
      </c>
      <c r="O269" s="5">
        <v>7</v>
      </c>
      <c r="P269" s="5">
        <v>0</v>
      </c>
      <c r="Q269" s="5">
        <v>5</v>
      </c>
      <c r="R269" s="5">
        <v>1</v>
      </c>
      <c r="S269" s="5">
        <v>0</v>
      </c>
      <c r="T269" s="5">
        <v>1</v>
      </c>
      <c r="U269" s="5">
        <v>0</v>
      </c>
      <c r="V269" s="27">
        <f t="shared" ref="V269:V270" si="162">SUM(W269:AL269)</f>
        <v>0</v>
      </c>
      <c r="W269" s="26">
        <v>0</v>
      </c>
      <c r="X269" s="26">
        <v>0</v>
      </c>
      <c r="Y269" s="26">
        <v>0</v>
      </c>
      <c r="Z269" s="26">
        <v>0</v>
      </c>
      <c r="AA269" s="26">
        <v>0</v>
      </c>
      <c r="AB269" s="26">
        <v>0</v>
      </c>
      <c r="AC269" s="26">
        <v>0</v>
      </c>
      <c r="AD269" s="26">
        <v>0</v>
      </c>
      <c r="AE269" s="26">
        <v>0</v>
      </c>
      <c r="AF269" s="26">
        <v>0</v>
      </c>
      <c r="AG269" s="26">
        <v>0</v>
      </c>
      <c r="AH269" s="26">
        <v>0</v>
      </c>
      <c r="AI269" s="26">
        <v>0</v>
      </c>
      <c r="AJ269" s="26">
        <v>0</v>
      </c>
      <c r="AK269" s="26">
        <v>0</v>
      </c>
      <c r="AL269" s="26">
        <v>0</v>
      </c>
    </row>
    <row r="270" spans="1:38">
      <c r="A270" s="6">
        <v>44883</v>
      </c>
      <c r="B270" s="5">
        <f t="shared" si="161"/>
        <v>28</v>
      </c>
      <c r="C270" s="5">
        <v>6</v>
      </c>
      <c r="D270" s="5">
        <v>22</v>
      </c>
      <c r="E270" s="5">
        <v>1</v>
      </c>
      <c r="F270" s="5">
        <v>1</v>
      </c>
      <c r="G270" s="5">
        <v>0</v>
      </c>
      <c r="H270" s="5">
        <v>2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2</v>
      </c>
      <c r="O270" s="5">
        <v>16</v>
      </c>
      <c r="P270" s="5">
        <v>0</v>
      </c>
      <c r="Q270" s="5">
        <v>3</v>
      </c>
      <c r="R270" s="5">
        <v>0</v>
      </c>
      <c r="S270" s="5">
        <v>1</v>
      </c>
      <c r="T270" s="5">
        <v>2</v>
      </c>
      <c r="U270" s="5">
        <v>0</v>
      </c>
      <c r="V270" s="27">
        <f t="shared" si="162"/>
        <v>0</v>
      </c>
      <c r="W270" s="26">
        <v>0</v>
      </c>
      <c r="X270" s="26">
        <v>0</v>
      </c>
      <c r="Y270" s="26">
        <v>0</v>
      </c>
      <c r="Z270" s="26">
        <v>0</v>
      </c>
      <c r="AA270" s="26">
        <v>0</v>
      </c>
      <c r="AB270" s="26">
        <v>0</v>
      </c>
      <c r="AC270" s="26">
        <v>0</v>
      </c>
      <c r="AD270" s="26">
        <v>0</v>
      </c>
      <c r="AE270" s="26">
        <v>0</v>
      </c>
      <c r="AF270" s="26">
        <v>0</v>
      </c>
      <c r="AG270" s="26">
        <v>0</v>
      </c>
      <c r="AH270" s="26">
        <v>0</v>
      </c>
      <c r="AI270" s="26">
        <v>0</v>
      </c>
      <c r="AJ270" s="26">
        <v>0</v>
      </c>
      <c r="AK270" s="26">
        <v>0</v>
      </c>
      <c r="AL270" s="26">
        <v>0</v>
      </c>
    </row>
    <row r="271" spans="1:38">
      <c r="A271" s="6">
        <v>44884</v>
      </c>
      <c r="B271" s="5">
        <f t="shared" ref="B271:B272" si="163">C271+D271</f>
        <v>39</v>
      </c>
      <c r="C271" s="5">
        <v>4</v>
      </c>
      <c r="D271" s="5">
        <v>35</v>
      </c>
      <c r="E271" s="5">
        <v>0</v>
      </c>
      <c r="F271" s="5">
        <v>0</v>
      </c>
      <c r="G271" s="5">
        <v>0</v>
      </c>
      <c r="H271" s="5">
        <v>3</v>
      </c>
      <c r="I271" s="5">
        <v>7</v>
      </c>
      <c r="J271" s="5">
        <v>0</v>
      </c>
      <c r="K271" s="5">
        <v>1</v>
      </c>
      <c r="L271" s="5">
        <v>1</v>
      </c>
      <c r="M271" s="5">
        <v>4</v>
      </c>
      <c r="N271" s="5">
        <v>3</v>
      </c>
      <c r="O271" s="5">
        <v>11</v>
      </c>
      <c r="P271" s="5">
        <v>2</v>
      </c>
      <c r="Q271" s="5">
        <v>6</v>
      </c>
      <c r="R271" s="5">
        <v>1</v>
      </c>
      <c r="S271" s="5">
        <v>0</v>
      </c>
      <c r="T271" s="5">
        <v>0</v>
      </c>
      <c r="U271" s="5">
        <v>0</v>
      </c>
      <c r="V271" s="27">
        <f t="shared" ref="V271:V272" si="164">SUM(W271:AL271)</f>
        <v>2</v>
      </c>
      <c r="W271" s="26">
        <v>0</v>
      </c>
      <c r="X271" s="26">
        <v>0</v>
      </c>
      <c r="Y271" s="26">
        <v>0</v>
      </c>
      <c r="Z271" s="26">
        <v>0</v>
      </c>
      <c r="AA271" s="26">
        <v>0</v>
      </c>
      <c r="AB271" s="26">
        <v>0</v>
      </c>
      <c r="AC271" s="26">
        <v>0</v>
      </c>
      <c r="AD271" s="26">
        <v>0</v>
      </c>
      <c r="AE271" s="26">
        <v>1</v>
      </c>
      <c r="AF271" s="26">
        <v>1</v>
      </c>
      <c r="AG271" s="26">
        <v>0</v>
      </c>
      <c r="AH271" s="26">
        <v>0</v>
      </c>
      <c r="AI271" s="26">
        <v>0</v>
      </c>
      <c r="AJ271" s="26">
        <v>0</v>
      </c>
      <c r="AK271" s="26">
        <v>0</v>
      </c>
      <c r="AL271" s="26">
        <v>0</v>
      </c>
    </row>
    <row r="272" spans="1:38">
      <c r="A272" s="6">
        <v>44885</v>
      </c>
      <c r="B272" s="5">
        <f t="shared" si="163"/>
        <v>39</v>
      </c>
      <c r="C272" s="5">
        <v>6</v>
      </c>
      <c r="D272" s="5">
        <v>33</v>
      </c>
      <c r="E272" s="5">
        <v>1</v>
      </c>
      <c r="F272" s="5">
        <v>1</v>
      </c>
      <c r="G272" s="5">
        <v>1</v>
      </c>
      <c r="H272" s="5">
        <v>1</v>
      </c>
      <c r="I272" s="5">
        <v>2</v>
      </c>
      <c r="J272" s="5">
        <v>0</v>
      </c>
      <c r="K272" s="5">
        <v>5</v>
      </c>
      <c r="L272" s="5">
        <v>1</v>
      </c>
      <c r="M272" s="5">
        <v>2</v>
      </c>
      <c r="N272" s="5">
        <v>8</v>
      </c>
      <c r="O272" s="5">
        <v>12</v>
      </c>
      <c r="P272" s="5">
        <v>0</v>
      </c>
      <c r="Q272" s="5">
        <v>1</v>
      </c>
      <c r="R272" s="5">
        <v>1</v>
      </c>
      <c r="S272" s="5">
        <v>0</v>
      </c>
      <c r="T272" s="5">
        <v>3</v>
      </c>
      <c r="U272" s="5">
        <v>0</v>
      </c>
      <c r="V272" s="27">
        <f t="shared" si="164"/>
        <v>0</v>
      </c>
      <c r="W272" s="26">
        <v>0</v>
      </c>
      <c r="X272" s="26">
        <v>0</v>
      </c>
      <c r="Y272" s="26">
        <v>0</v>
      </c>
      <c r="Z272" s="26">
        <v>0</v>
      </c>
      <c r="AA272" s="26">
        <v>0</v>
      </c>
      <c r="AB272" s="26">
        <v>0</v>
      </c>
      <c r="AC272" s="26">
        <v>0</v>
      </c>
      <c r="AD272" s="26">
        <v>0</v>
      </c>
      <c r="AE272" s="26">
        <v>0</v>
      </c>
      <c r="AF272" s="26">
        <v>0</v>
      </c>
      <c r="AG272" s="26">
        <v>0</v>
      </c>
      <c r="AH272" s="26">
        <v>0</v>
      </c>
      <c r="AI272" s="26">
        <v>0</v>
      </c>
      <c r="AJ272" s="26">
        <v>0</v>
      </c>
      <c r="AK272" s="26">
        <v>0</v>
      </c>
      <c r="AL272" s="26">
        <v>0</v>
      </c>
    </row>
    <row r="273" spans="1:38">
      <c r="A273" s="6">
        <v>44886</v>
      </c>
      <c r="B273" s="5">
        <f t="shared" ref="B273:B274" si="165">C273+D273</f>
        <v>48</v>
      </c>
      <c r="C273" s="5">
        <v>4</v>
      </c>
      <c r="D273" s="5">
        <v>44</v>
      </c>
      <c r="E273" s="5">
        <v>1</v>
      </c>
      <c r="F273" s="5">
        <v>3</v>
      </c>
      <c r="G273" s="5">
        <v>1</v>
      </c>
      <c r="H273" s="5">
        <v>3</v>
      </c>
      <c r="I273" s="5">
        <v>1</v>
      </c>
      <c r="J273" s="5">
        <v>2</v>
      </c>
      <c r="K273" s="5">
        <v>1</v>
      </c>
      <c r="L273" s="5">
        <v>4</v>
      </c>
      <c r="M273" s="5">
        <v>5</v>
      </c>
      <c r="N273" s="5">
        <v>10</v>
      </c>
      <c r="O273" s="5">
        <v>6</v>
      </c>
      <c r="P273" s="5">
        <v>1</v>
      </c>
      <c r="Q273" s="5">
        <v>2</v>
      </c>
      <c r="R273" s="5">
        <v>6</v>
      </c>
      <c r="S273" s="5">
        <v>1</v>
      </c>
      <c r="T273" s="5">
        <v>1</v>
      </c>
      <c r="U273" s="5">
        <v>0</v>
      </c>
      <c r="V273" s="27">
        <f t="shared" ref="V273:V274" si="166">SUM(W273:AL273)</f>
        <v>0</v>
      </c>
      <c r="W273" s="26">
        <v>0</v>
      </c>
      <c r="X273" s="26">
        <v>0</v>
      </c>
      <c r="Y273" s="26">
        <v>0</v>
      </c>
      <c r="Z273" s="26">
        <v>0</v>
      </c>
      <c r="AA273" s="26">
        <v>0</v>
      </c>
      <c r="AB273" s="26">
        <v>0</v>
      </c>
      <c r="AC273" s="26">
        <v>0</v>
      </c>
      <c r="AD273" s="26">
        <v>0</v>
      </c>
      <c r="AE273" s="26">
        <v>0</v>
      </c>
      <c r="AF273" s="26">
        <v>0</v>
      </c>
      <c r="AG273" s="26">
        <v>0</v>
      </c>
      <c r="AH273" s="26">
        <v>0</v>
      </c>
      <c r="AI273" s="26">
        <v>0</v>
      </c>
      <c r="AJ273" s="26">
        <v>0</v>
      </c>
      <c r="AK273" s="26">
        <v>0</v>
      </c>
      <c r="AL273" s="26">
        <v>0</v>
      </c>
    </row>
    <row r="274" spans="1:38">
      <c r="A274" s="6">
        <v>44887</v>
      </c>
      <c r="B274" s="5">
        <f t="shared" si="165"/>
        <v>68</v>
      </c>
      <c r="C274" s="5">
        <v>15</v>
      </c>
      <c r="D274" s="5">
        <v>53</v>
      </c>
      <c r="E274" s="5">
        <v>0</v>
      </c>
      <c r="F274" s="5">
        <v>1</v>
      </c>
      <c r="G274" s="5">
        <v>1</v>
      </c>
      <c r="H274" s="5">
        <v>3</v>
      </c>
      <c r="I274" s="5">
        <v>3</v>
      </c>
      <c r="J274" s="5">
        <v>2</v>
      </c>
      <c r="K274" s="5">
        <v>11</v>
      </c>
      <c r="L274" s="5">
        <v>6</v>
      </c>
      <c r="M274" s="5">
        <v>3</v>
      </c>
      <c r="N274" s="5">
        <v>9</v>
      </c>
      <c r="O274" s="5">
        <v>19</v>
      </c>
      <c r="P274" s="5">
        <v>0</v>
      </c>
      <c r="Q274" s="5">
        <v>5</v>
      </c>
      <c r="R274" s="5">
        <v>4</v>
      </c>
      <c r="S274" s="5">
        <v>0</v>
      </c>
      <c r="T274" s="5">
        <v>1</v>
      </c>
      <c r="U274" s="5">
        <v>0</v>
      </c>
      <c r="V274" s="27">
        <f t="shared" si="166"/>
        <v>2</v>
      </c>
      <c r="W274" s="26">
        <v>0</v>
      </c>
      <c r="X274" s="26">
        <v>0</v>
      </c>
      <c r="Y274" s="26">
        <v>0</v>
      </c>
      <c r="Z274" s="26">
        <v>0</v>
      </c>
      <c r="AA274" s="26">
        <v>1</v>
      </c>
      <c r="AB274" s="26">
        <v>0</v>
      </c>
      <c r="AC274" s="26">
        <v>1</v>
      </c>
      <c r="AD274" s="26">
        <v>0</v>
      </c>
      <c r="AE274" s="26">
        <v>0</v>
      </c>
      <c r="AF274" s="26">
        <v>0</v>
      </c>
      <c r="AG274" s="26">
        <v>0</v>
      </c>
      <c r="AH274" s="26">
        <v>0</v>
      </c>
      <c r="AI274" s="26">
        <v>0</v>
      </c>
      <c r="AJ274" s="26">
        <v>0</v>
      </c>
      <c r="AK274" s="26">
        <v>0</v>
      </c>
      <c r="AL274" s="26">
        <v>0</v>
      </c>
    </row>
    <row r="275" spans="1:38">
      <c r="A275" s="6">
        <v>44888</v>
      </c>
      <c r="B275" s="5">
        <f t="shared" ref="B275:B276" si="167">C275+D275</f>
        <v>67</v>
      </c>
      <c r="C275" s="5">
        <v>9</v>
      </c>
      <c r="D275" s="5">
        <v>58</v>
      </c>
      <c r="E275" s="5">
        <v>2</v>
      </c>
      <c r="F275" s="5">
        <v>6</v>
      </c>
      <c r="G275" s="5">
        <v>0</v>
      </c>
      <c r="H275" s="5">
        <v>3</v>
      </c>
      <c r="I275" s="5">
        <v>1</v>
      </c>
      <c r="J275" s="5">
        <v>2</v>
      </c>
      <c r="K275" s="5">
        <v>7</v>
      </c>
      <c r="L275" s="5">
        <v>9</v>
      </c>
      <c r="M275" s="5">
        <v>5</v>
      </c>
      <c r="N275" s="5">
        <v>4</v>
      </c>
      <c r="O275" s="5">
        <v>14</v>
      </c>
      <c r="P275" s="5">
        <v>0</v>
      </c>
      <c r="Q275" s="5">
        <v>8</v>
      </c>
      <c r="R275" s="5">
        <v>5</v>
      </c>
      <c r="S275" s="5">
        <v>1</v>
      </c>
      <c r="T275" s="5">
        <v>0</v>
      </c>
      <c r="U275" s="5">
        <v>0</v>
      </c>
      <c r="V275" s="27">
        <f t="shared" ref="V275:V276" si="168">SUM(W275:AL275)</f>
        <v>2</v>
      </c>
      <c r="W275" s="26">
        <v>0</v>
      </c>
      <c r="X275" s="26">
        <v>0</v>
      </c>
      <c r="Y275" s="26">
        <v>0</v>
      </c>
      <c r="Z275" s="26">
        <v>0</v>
      </c>
      <c r="AA275" s="26">
        <v>0</v>
      </c>
      <c r="AB275" s="26">
        <v>0</v>
      </c>
      <c r="AC275" s="26">
        <v>0</v>
      </c>
      <c r="AD275" s="26">
        <v>1</v>
      </c>
      <c r="AE275" s="26">
        <v>0</v>
      </c>
      <c r="AF275" s="26">
        <v>0</v>
      </c>
      <c r="AG275" s="26">
        <v>0</v>
      </c>
      <c r="AH275" s="26">
        <v>0</v>
      </c>
      <c r="AI275" s="26">
        <v>1</v>
      </c>
      <c r="AJ275" s="26">
        <v>0</v>
      </c>
      <c r="AK275" s="26">
        <v>0</v>
      </c>
      <c r="AL275" s="26">
        <v>0</v>
      </c>
    </row>
    <row r="276" spans="1:38">
      <c r="A276" s="6">
        <v>44889</v>
      </c>
      <c r="B276" s="5">
        <f t="shared" si="167"/>
        <v>86</v>
      </c>
      <c r="C276" s="5">
        <v>9</v>
      </c>
      <c r="D276" s="5">
        <v>77</v>
      </c>
      <c r="E276" s="5">
        <v>3</v>
      </c>
      <c r="F276" s="5">
        <v>3</v>
      </c>
      <c r="G276" s="5">
        <v>1</v>
      </c>
      <c r="H276" s="5">
        <v>5</v>
      </c>
      <c r="I276" s="5">
        <v>2</v>
      </c>
      <c r="J276" s="5">
        <v>5</v>
      </c>
      <c r="K276" s="5">
        <v>9</v>
      </c>
      <c r="L276" s="5">
        <v>6</v>
      </c>
      <c r="M276" s="5">
        <v>7</v>
      </c>
      <c r="N276" s="5">
        <v>7</v>
      </c>
      <c r="O276" s="5">
        <v>20</v>
      </c>
      <c r="P276" s="5">
        <v>1</v>
      </c>
      <c r="Q276" s="5">
        <v>8</v>
      </c>
      <c r="R276" s="5">
        <v>8</v>
      </c>
      <c r="S276" s="5">
        <v>1</v>
      </c>
      <c r="T276" s="5">
        <v>0</v>
      </c>
      <c r="U276" s="5">
        <v>0</v>
      </c>
      <c r="V276" s="27">
        <f t="shared" si="168"/>
        <v>2</v>
      </c>
      <c r="W276" s="26">
        <v>0</v>
      </c>
      <c r="X276" s="26">
        <v>0</v>
      </c>
      <c r="Y276" s="26">
        <v>0</v>
      </c>
      <c r="Z276" s="26">
        <v>0</v>
      </c>
      <c r="AA276" s="26">
        <v>0</v>
      </c>
      <c r="AB276" s="26">
        <v>0</v>
      </c>
      <c r="AC276" s="26">
        <v>0</v>
      </c>
      <c r="AD276" s="26">
        <v>0</v>
      </c>
      <c r="AE276" s="26">
        <v>1</v>
      </c>
      <c r="AF276" s="26">
        <v>0</v>
      </c>
      <c r="AG276" s="26">
        <v>0</v>
      </c>
      <c r="AH276" s="26">
        <v>0</v>
      </c>
      <c r="AI276" s="26">
        <v>1</v>
      </c>
      <c r="AJ276" s="26">
        <v>0</v>
      </c>
      <c r="AK276" s="26">
        <v>0</v>
      </c>
      <c r="AL276" s="26">
        <v>0</v>
      </c>
    </row>
    <row r="277" spans="1:38">
      <c r="A277" s="6">
        <v>44890</v>
      </c>
      <c r="B277" s="5">
        <f t="shared" ref="B277:B278" si="169">C277+D277</f>
        <v>89</v>
      </c>
      <c r="C277" s="5">
        <v>11</v>
      </c>
      <c r="D277" s="5">
        <v>78</v>
      </c>
      <c r="E277" s="5">
        <v>3</v>
      </c>
      <c r="F277" s="5">
        <v>5</v>
      </c>
      <c r="G277" s="5">
        <v>1</v>
      </c>
      <c r="H277" s="5">
        <v>4</v>
      </c>
      <c r="I277" s="5">
        <v>2</v>
      </c>
      <c r="J277" s="5">
        <v>2</v>
      </c>
      <c r="K277" s="5">
        <v>10</v>
      </c>
      <c r="L277" s="5">
        <v>12</v>
      </c>
      <c r="M277" s="5">
        <v>9</v>
      </c>
      <c r="N277" s="5">
        <v>6</v>
      </c>
      <c r="O277" s="5">
        <v>21</v>
      </c>
      <c r="P277" s="5">
        <v>3</v>
      </c>
      <c r="Q277" s="5">
        <v>4</v>
      </c>
      <c r="R277" s="5">
        <v>7</v>
      </c>
      <c r="S277" s="5">
        <v>0</v>
      </c>
      <c r="T277" s="5">
        <v>0</v>
      </c>
      <c r="U277" s="5">
        <v>0</v>
      </c>
      <c r="V277" s="27">
        <f t="shared" ref="V277:V278" si="170">SUM(W277:AL277)</f>
        <v>4</v>
      </c>
      <c r="W277" s="26">
        <v>0</v>
      </c>
      <c r="X277" s="26">
        <v>0</v>
      </c>
      <c r="Y277" s="26">
        <v>0</v>
      </c>
      <c r="Z277" s="26">
        <v>0</v>
      </c>
      <c r="AA277" s="26">
        <v>0</v>
      </c>
      <c r="AB277" s="26">
        <v>0</v>
      </c>
      <c r="AC277" s="26">
        <v>0</v>
      </c>
      <c r="AD277" s="26">
        <v>2</v>
      </c>
      <c r="AE277" s="26">
        <v>1</v>
      </c>
      <c r="AF277" s="26">
        <v>0</v>
      </c>
      <c r="AG277" s="26">
        <v>0</v>
      </c>
      <c r="AH277" s="26">
        <v>0</v>
      </c>
      <c r="AI277" s="26">
        <v>0</v>
      </c>
      <c r="AJ277" s="26">
        <v>1</v>
      </c>
      <c r="AK277" s="26">
        <v>0</v>
      </c>
      <c r="AL277" s="26">
        <v>0</v>
      </c>
    </row>
    <row r="278" spans="1:38">
      <c r="A278" s="6">
        <v>44891</v>
      </c>
      <c r="B278" s="5">
        <f t="shared" si="169"/>
        <v>130</v>
      </c>
      <c r="C278" s="5">
        <v>11</v>
      </c>
      <c r="D278" s="5">
        <v>119</v>
      </c>
      <c r="E278" s="5">
        <v>1</v>
      </c>
      <c r="F278" s="5">
        <v>7</v>
      </c>
      <c r="G278" s="5">
        <v>3</v>
      </c>
      <c r="H278" s="5">
        <v>6</v>
      </c>
      <c r="I278" s="5">
        <v>5</v>
      </c>
      <c r="J278" s="5">
        <v>1</v>
      </c>
      <c r="K278" s="5">
        <v>7</v>
      </c>
      <c r="L278" s="5">
        <v>16</v>
      </c>
      <c r="M278" s="5">
        <v>12</v>
      </c>
      <c r="N278" s="5">
        <v>5</v>
      </c>
      <c r="O278" s="5">
        <v>39</v>
      </c>
      <c r="P278" s="5">
        <v>3</v>
      </c>
      <c r="Q278" s="5">
        <v>7</v>
      </c>
      <c r="R278" s="5">
        <v>11</v>
      </c>
      <c r="S278" s="5">
        <v>7</v>
      </c>
      <c r="T278" s="5">
        <v>0</v>
      </c>
      <c r="U278" s="5">
        <v>0</v>
      </c>
      <c r="V278" s="27">
        <f t="shared" si="170"/>
        <v>4</v>
      </c>
      <c r="W278" s="26">
        <v>0</v>
      </c>
      <c r="X278" s="26">
        <v>0</v>
      </c>
      <c r="Y278" s="26">
        <v>0</v>
      </c>
      <c r="Z278" s="26">
        <v>0</v>
      </c>
      <c r="AA278" s="26">
        <v>1</v>
      </c>
      <c r="AB278" s="26">
        <v>1</v>
      </c>
      <c r="AC278" s="26">
        <v>1</v>
      </c>
      <c r="AD278" s="26">
        <v>1</v>
      </c>
      <c r="AE278" s="26">
        <v>0</v>
      </c>
      <c r="AF278" s="26">
        <v>0</v>
      </c>
      <c r="AG278" s="26">
        <v>0</v>
      </c>
      <c r="AH278" s="26">
        <v>0</v>
      </c>
      <c r="AI278" s="26">
        <v>0</v>
      </c>
      <c r="AJ278" s="26">
        <v>0</v>
      </c>
      <c r="AK278" s="26">
        <v>0</v>
      </c>
      <c r="AL278" s="26">
        <v>0</v>
      </c>
    </row>
    <row r="279" spans="1:38">
      <c r="A279" s="6">
        <v>44892</v>
      </c>
      <c r="B279" s="5">
        <f t="shared" ref="B279:B280" si="171">C279+D279</f>
        <v>144</v>
      </c>
      <c r="C279" s="5">
        <v>16</v>
      </c>
      <c r="D279" s="5">
        <v>128</v>
      </c>
      <c r="E279" s="5">
        <v>4</v>
      </c>
      <c r="F279" s="5">
        <v>8</v>
      </c>
      <c r="G279" s="5">
        <v>1</v>
      </c>
      <c r="H279" s="5">
        <v>8</v>
      </c>
      <c r="I279" s="5">
        <v>3</v>
      </c>
      <c r="J279" s="5">
        <v>3</v>
      </c>
      <c r="K279" s="5">
        <v>9</v>
      </c>
      <c r="L279" s="5">
        <v>27</v>
      </c>
      <c r="M279" s="5">
        <v>8</v>
      </c>
      <c r="N279" s="5">
        <v>5</v>
      </c>
      <c r="O279" s="5">
        <v>39</v>
      </c>
      <c r="P279" s="5">
        <v>8</v>
      </c>
      <c r="Q279" s="5">
        <v>16</v>
      </c>
      <c r="R279" s="5">
        <v>2</v>
      </c>
      <c r="S279" s="5">
        <v>3</v>
      </c>
      <c r="T279" s="5">
        <v>0</v>
      </c>
      <c r="U279" s="5">
        <v>0</v>
      </c>
      <c r="V279" s="27">
        <f t="shared" ref="V279:V280" si="172">SUM(W279:AL279)</f>
        <v>4</v>
      </c>
      <c r="W279" s="26">
        <v>0</v>
      </c>
      <c r="X279" s="26">
        <v>0</v>
      </c>
      <c r="Y279" s="26">
        <v>0</v>
      </c>
      <c r="Z279" s="26">
        <v>1</v>
      </c>
      <c r="AA279" s="26">
        <v>0</v>
      </c>
      <c r="AB279" s="26">
        <v>0</v>
      </c>
      <c r="AC279" s="26">
        <v>0</v>
      </c>
      <c r="AD279" s="26">
        <v>1</v>
      </c>
      <c r="AE279" s="26">
        <v>0</v>
      </c>
      <c r="AF279" s="26">
        <v>0</v>
      </c>
      <c r="AG279" s="26">
        <v>1</v>
      </c>
      <c r="AH279" s="26">
        <v>1</v>
      </c>
      <c r="AI279" s="26">
        <v>0</v>
      </c>
      <c r="AJ279" s="26">
        <v>0</v>
      </c>
      <c r="AK279" s="26">
        <v>0</v>
      </c>
      <c r="AL279" s="26">
        <v>0</v>
      </c>
    </row>
    <row r="280" spans="1:38">
      <c r="A280" s="6">
        <v>44893</v>
      </c>
      <c r="B280" s="5">
        <f t="shared" si="171"/>
        <v>178</v>
      </c>
      <c r="C280" s="5">
        <v>20</v>
      </c>
      <c r="D280" s="5">
        <v>158</v>
      </c>
      <c r="E280" s="5">
        <v>4</v>
      </c>
      <c r="F280" s="5">
        <v>8</v>
      </c>
      <c r="G280" s="5">
        <v>5</v>
      </c>
      <c r="H280" s="5">
        <v>11</v>
      </c>
      <c r="I280" s="5">
        <v>7</v>
      </c>
      <c r="J280" s="5">
        <v>4</v>
      </c>
      <c r="K280" s="5">
        <v>6</v>
      </c>
      <c r="L280" s="5">
        <v>16</v>
      </c>
      <c r="M280" s="5">
        <v>9</v>
      </c>
      <c r="N280" s="5">
        <v>17</v>
      </c>
      <c r="O280" s="5">
        <v>48</v>
      </c>
      <c r="P280" s="5">
        <v>6</v>
      </c>
      <c r="Q280" s="5">
        <v>20</v>
      </c>
      <c r="R280" s="5">
        <v>14</v>
      </c>
      <c r="S280" s="5">
        <v>3</v>
      </c>
      <c r="T280" s="5">
        <v>0</v>
      </c>
      <c r="U280" s="5">
        <v>0</v>
      </c>
      <c r="V280" s="27">
        <f t="shared" si="172"/>
        <v>6</v>
      </c>
      <c r="W280" s="26">
        <v>0</v>
      </c>
      <c r="X280" s="26">
        <v>1</v>
      </c>
      <c r="Y280" s="26">
        <v>0</v>
      </c>
      <c r="Z280" s="26">
        <v>0</v>
      </c>
      <c r="AA280" s="26">
        <v>0</v>
      </c>
      <c r="AB280" s="26">
        <v>2</v>
      </c>
      <c r="AC280" s="26">
        <v>0</v>
      </c>
      <c r="AD280" s="26">
        <v>0</v>
      </c>
      <c r="AE280" s="26">
        <v>0</v>
      </c>
      <c r="AF280" s="26">
        <v>0</v>
      </c>
      <c r="AG280" s="26">
        <v>0</v>
      </c>
      <c r="AH280" s="26">
        <v>0</v>
      </c>
      <c r="AI280" s="26">
        <v>1</v>
      </c>
      <c r="AJ280" s="26">
        <v>2</v>
      </c>
      <c r="AK280" s="26">
        <v>0</v>
      </c>
      <c r="AL280" s="26">
        <v>0</v>
      </c>
    </row>
    <row r="281" spans="1:38">
      <c r="A281" s="6">
        <v>44894</v>
      </c>
      <c r="B281" s="5">
        <f t="shared" ref="B281:B282" si="173">C281+D281</f>
        <v>187</v>
      </c>
      <c r="C281" s="5">
        <v>11</v>
      </c>
      <c r="D281" s="5">
        <v>176</v>
      </c>
      <c r="E281" s="5">
        <v>8</v>
      </c>
      <c r="F281" s="5">
        <v>13</v>
      </c>
      <c r="G281" s="5">
        <v>8</v>
      </c>
      <c r="H281" s="5">
        <v>6</v>
      </c>
      <c r="I281" s="5">
        <v>16</v>
      </c>
      <c r="J281" s="5">
        <v>6</v>
      </c>
      <c r="K281" s="5">
        <v>5</v>
      </c>
      <c r="L281" s="5">
        <v>26</v>
      </c>
      <c r="M281" s="5">
        <v>6</v>
      </c>
      <c r="N281" s="5">
        <v>8</v>
      </c>
      <c r="O281" s="5">
        <v>44</v>
      </c>
      <c r="P281" s="5">
        <v>1</v>
      </c>
      <c r="Q281" s="5">
        <v>21</v>
      </c>
      <c r="R281" s="5">
        <v>11</v>
      </c>
      <c r="S281" s="5">
        <v>6</v>
      </c>
      <c r="T281" s="5">
        <v>2</v>
      </c>
      <c r="U281" s="5">
        <v>0</v>
      </c>
      <c r="V281" s="27">
        <f t="shared" ref="V281:V282" si="174">SUM(W281:AL281)</f>
        <v>12</v>
      </c>
      <c r="W281" s="26">
        <v>1</v>
      </c>
      <c r="X281" s="26">
        <v>2</v>
      </c>
      <c r="Y281" s="26">
        <v>0</v>
      </c>
      <c r="Z281" s="26">
        <v>0</v>
      </c>
      <c r="AA281" s="26">
        <v>1</v>
      </c>
      <c r="AB281" s="26">
        <v>0</v>
      </c>
      <c r="AC281" s="26">
        <v>0</v>
      </c>
      <c r="AD281" s="26">
        <v>2</v>
      </c>
      <c r="AE281" s="26">
        <v>1</v>
      </c>
      <c r="AF281" s="26">
        <v>0</v>
      </c>
      <c r="AG281" s="26">
        <v>1</v>
      </c>
      <c r="AH281" s="26">
        <v>0</v>
      </c>
      <c r="AI281" s="26">
        <v>2</v>
      </c>
      <c r="AJ281" s="26">
        <v>2</v>
      </c>
      <c r="AK281" s="26">
        <v>0</v>
      </c>
      <c r="AL281" s="26">
        <v>0</v>
      </c>
    </row>
    <row r="282" spans="1:38">
      <c r="A282" s="6">
        <v>44895</v>
      </c>
      <c r="B282" s="5">
        <f t="shared" si="173"/>
        <v>197</v>
      </c>
      <c r="C282" s="5">
        <v>23</v>
      </c>
      <c r="D282" s="5">
        <v>174</v>
      </c>
      <c r="E282" s="5">
        <v>14</v>
      </c>
      <c r="F282" s="5">
        <v>8</v>
      </c>
      <c r="G282" s="5">
        <v>15</v>
      </c>
      <c r="H282" s="5">
        <v>10</v>
      </c>
      <c r="I282" s="5">
        <v>9</v>
      </c>
      <c r="J282" s="5">
        <v>9</v>
      </c>
      <c r="K282" s="5">
        <v>9</v>
      </c>
      <c r="L282" s="5">
        <v>21</v>
      </c>
      <c r="M282" s="5">
        <v>13</v>
      </c>
      <c r="N282" s="5">
        <v>12</v>
      </c>
      <c r="O282" s="5">
        <v>41</v>
      </c>
      <c r="P282" s="5">
        <v>4</v>
      </c>
      <c r="Q282" s="5">
        <v>13</v>
      </c>
      <c r="R282" s="5">
        <v>13</v>
      </c>
      <c r="S282" s="5">
        <v>5</v>
      </c>
      <c r="T282" s="5">
        <v>1</v>
      </c>
      <c r="U282" s="5">
        <v>0</v>
      </c>
      <c r="V282" s="27">
        <f t="shared" si="174"/>
        <v>8</v>
      </c>
      <c r="W282" s="26">
        <v>0</v>
      </c>
      <c r="X282" s="26">
        <v>0</v>
      </c>
      <c r="Y282" s="26">
        <v>1</v>
      </c>
      <c r="Z282" s="26">
        <v>0</v>
      </c>
      <c r="AA282" s="26">
        <v>0</v>
      </c>
      <c r="AB282" s="26">
        <v>1</v>
      </c>
      <c r="AC282" s="26">
        <v>0</v>
      </c>
      <c r="AD282" s="26">
        <v>3</v>
      </c>
      <c r="AE282" s="26">
        <v>0</v>
      </c>
      <c r="AF282" s="26">
        <v>0</v>
      </c>
      <c r="AG282" s="26">
        <v>2</v>
      </c>
      <c r="AH282" s="26">
        <v>0</v>
      </c>
      <c r="AI282" s="26">
        <v>0</v>
      </c>
      <c r="AJ282" s="26">
        <v>1</v>
      </c>
      <c r="AK282" s="26">
        <v>0</v>
      </c>
      <c r="AL282" s="26">
        <v>0</v>
      </c>
    </row>
    <row r="283" spans="1:38">
      <c r="A283" s="6">
        <v>44896</v>
      </c>
      <c r="B283" s="5">
        <f t="shared" ref="B283:B284" si="175">C283+D283</f>
        <v>235</v>
      </c>
      <c r="C283" s="5">
        <v>26</v>
      </c>
      <c r="D283" s="5">
        <v>209</v>
      </c>
      <c r="E283" s="5">
        <v>4</v>
      </c>
      <c r="F283" s="5">
        <v>17</v>
      </c>
      <c r="G283" s="5">
        <v>19</v>
      </c>
      <c r="H283" s="5">
        <v>9</v>
      </c>
      <c r="I283" s="5">
        <v>13</v>
      </c>
      <c r="J283" s="5">
        <v>4</v>
      </c>
      <c r="K283" s="5">
        <v>15</v>
      </c>
      <c r="L283" s="5">
        <v>33</v>
      </c>
      <c r="M283" s="5">
        <v>13</v>
      </c>
      <c r="N283" s="5">
        <v>13</v>
      </c>
      <c r="O283" s="5">
        <v>70</v>
      </c>
      <c r="P283" s="5">
        <v>9</v>
      </c>
      <c r="Q283" s="5">
        <v>10</v>
      </c>
      <c r="R283" s="5">
        <v>4</v>
      </c>
      <c r="S283" s="5">
        <v>1</v>
      </c>
      <c r="T283" s="5">
        <v>1</v>
      </c>
      <c r="U283" s="5">
        <v>0</v>
      </c>
      <c r="V283" s="27">
        <f t="shared" ref="V283:V284" si="176">SUM(W283:AL283)</f>
        <v>12</v>
      </c>
      <c r="W283" s="26">
        <v>1</v>
      </c>
      <c r="X283" s="26">
        <v>1</v>
      </c>
      <c r="Y283" s="26">
        <v>1</v>
      </c>
      <c r="Z283" s="26">
        <v>1</v>
      </c>
      <c r="AA283" s="26">
        <v>0</v>
      </c>
      <c r="AB283" s="26">
        <v>0</v>
      </c>
      <c r="AC283" s="26">
        <v>1</v>
      </c>
      <c r="AD283" s="26">
        <v>2</v>
      </c>
      <c r="AE283" s="26">
        <v>0</v>
      </c>
      <c r="AF283" s="26">
        <v>2</v>
      </c>
      <c r="AG283" s="26">
        <v>1</v>
      </c>
      <c r="AH283" s="26">
        <v>0</v>
      </c>
      <c r="AI283" s="26">
        <v>2</v>
      </c>
      <c r="AJ283" s="26">
        <v>0</v>
      </c>
      <c r="AK283" s="26">
        <v>0</v>
      </c>
      <c r="AL283" s="26">
        <v>0</v>
      </c>
    </row>
    <row r="284" spans="1:38">
      <c r="A284" s="6">
        <v>44897</v>
      </c>
      <c r="B284" s="5">
        <f t="shared" si="175"/>
        <v>291</v>
      </c>
      <c r="C284" s="5">
        <v>27</v>
      </c>
      <c r="D284" s="5">
        <v>264</v>
      </c>
      <c r="E284" s="5">
        <v>13</v>
      </c>
      <c r="F284" s="5">
        <v>25</v>
      </c>
      <c r="G284" s="5">
        <v>19</v>
      </c>
      <c r="H284" s="5">
        <v>10</v>
      </c>
      <c r="I284" s="5">
        <v>17</v>
      </c>
      <c r="J284" s="5">
        <v>14</v>
      </c>
      <c r="K284" s="5">
        <v>7</v>
      </c>
      <c r="L284" s="5">
        <v>24</v>
      </c>
      <c r="M284" s="5">
        <v>15</v>
      </c>
      <c r="N284" s="5">
        <v>22</v>
      </c>
      <c r="O284" s="5">
        <v>59</v>
      </c>
      <c r="P284" s="5">
        <v>3</v>
      </c>
      <c r="Q284" s="5">
        <v>24</v>
      </c>
      <c r="R284" s="5">
        <v>16</v>
      </c>
      <c r="S284" s="5">
        <v>21</v>
      </c>
      <c r="T284" s="5">
        <v>2</v>
      </c>
      <c r="U284" s="5">
        <v>0</v>
      </c>
      <c r="V284" s="27">
        <f t="shared" si="176"/>
        <v>9</v>
      </c>
      <c r="W284" s="26">
        <v>0</v>
      </c>
      <c r="X284" s="26">
        <v>2</v>
      </c>
      <c r="Y284" s="26">
        <v>0</v>
      </c>
      <c r="Z284" s="26">
        <v>0</v>
      </c>
      <c r="AA284" s="26">
        <v>0</v>
      </c>
      <c r="AB284" s="26">
        <v>1</v>
      </c>
      <c r="AC284" s="26">
        <v>0</v>
      </c>
      <c r="AD284" s="26">
        <v>1</v>
      </c>
      <c r="AE284" s="26">
        <v>0</v>
      </c>
      <c r="AF284" s="26">
        <v>1</v>
      </c>
      <c r="AG284" s="26">
        <v>1</v>
      </c>
      <c r="AH284" s="26">
        <v>0</v>
      </c>
      <c r="AI284" s="26">
        <v>2</v>
      </c>
      <c r="AJ284" s="26">
        <v>1</v>
      </c>
      <c r="AK284" s="26">
        <v>0</v>
      </c>
      <c r="AL284" s="26">
        <v>0</v>
      </c>
    </row>
    <row r="285" spans="1:38">
      <c r="A285" s="6">
        <v>44898</v>
      </c>
      <c r="B285" s="5">
        <f t="shared" ref="B285:B286" si="177">C285+D285</f>
        <v>486</v>
      </c>
      <c r="C285" s="5">
        <v>36</v>
      </c>
      <c r="D285" s="5">
        <v>450</v>
      </c>
      <c r="E285" s="5">
        <v>26</v>
      </c>
      <c r="F285" s="5">
        <v>19</v>
      </c>
      <c r="G285" s="5">
        <v>27</v>
      </c>
      <c r="H285" s="5">
        <v>14</v>
      </c>
      <c r="I285" s="5">
        <v>20</v>
      </c>
      <c r="J285" s="5">
        <v>16</v>
      </c>
      <c r="K285" s="5">
        <v>28</v>
      </c>
      <c r="L285" s="5">
        <v>45</v>
      </c>
      <c r="M285" s="5">
        <v>23</v>
      </c>
      <c r="N285" s="5">
        <v>28</v>
      </c>
      <c r="O285" s="5">
        <v>130</v>
      </c>
      <c r="P285" s="5">
        <v>5</v>
      </c>
      <c r="Q285" s="5">
        <v>42</v>
      </c>
      <c r="R285" s="5">
        <v>30</v>
      </c>
      <c r="S285" s="5">
        <v>30</v>
      </c>
      <c r="T285" s="5">
        <v>3</v>
      </c>
      <c r="U285" s="5">
        <v>0</v>
      </c>
      <c r="V285" s="27">
        <f t="shared" ref="V285:V287" si="178">SUM(W285:AL285)</f>
        <v>14</v>
      </c>
      <c r="W285" s="26">
        <v>1</v>
      </c>
      <c r="X285" s="26">
        <v>0</v>
      </c>
      <c r="Y285" s="26">
        <v>1</v>
      </c>
      <c r="Z285" s="26">
        <v>1</v>
      </c>
      <c r="AA285" s="26">
        <v>0</v>
      </c>
      <c r="AB285" s="26">
        <v>0</v>
      </c>
      <c r="AC285" s="26">
        <v>0</v>
      </c>
      <c r="AD285" s="26">
        <v>1</v>
      </c>
      <c r="AE285" s="26">
        <v>2</v>
      </c>
      <c r="AF285" s="26">
        <v>0</v>
      </c>
      <c r="AG285" s="26">
        <v>2</v>
      </c>
      <c r="AH285" s="26">
        <v>0</v>
      </c>
      <c r="AI285" s="26">
        <v>3</v>
      </c>
      <c r="AJ285" s="26">
        <v>3</v>
      </c>
      <c r="AK285" s="26">
        <v>0</v>
      </c>
      <c r="AL285" s="26">
        <v>0</v>
      </c>
    </row>
    <row r="286" spans="1:38">
      <c r="A286" s="6">
        <v>44899</v>
      </c>
      <c r="B286" s="5">
        <f t="shared" si="177"/>
        <v>565</v>
      </c>
      <c r="C286" s="5">
        <v>41</v>
      </c>
      <c r="D286" s="5">
        <v>524</v>
      </c>
      <c r="E286" s="5">
        <v>31</v>
      </c>
      <c r="F286" s="5">
        <v>21</v>
      </c>
      <c r="G286" s="5">
        <v>15</v>
      </c>
      <c r="H286" s="5">
        <v>25</v>
      </c>
      <c r="I286" s="5">
        <v>29</v>
      </c>
      <c r="J286" s="5">
        <v>26</v>
      </c>
      <c r="K286" s="5">
        <v>29</v>
      </c>
      <c r="L286" s="5">
        <v>76</v>
      </c>
      <c r="M286" s="5">
        <v>33</v>
      </c>
      <c r="N286" s="5">
        <v>26</v>
      </c>
      <c r="O286" s="5">
        <v>144</v>
      </c>
      <c r="P286" s="5">
        <v>13</v>
      </c>
      <c r="Q286" s="5">
        <v>41</v>
      </c>
      <c r="R286" s="5">
        <v>24</v>
      </c>
      <c r="S286" s="5">
        <v>27</v>
      </c>
      <c r="T286" s="5">
        <v>5</v>
      </c>
      <c r="U286" s="5">
        <v>0</v>
      </c>
      <c r="V286" s="27">
        <f t="shared" si="178"/>
        <v>11</v>
      </c>
      <c r="W286" s="26">
        <v>1</v>
      </c>
      <c r="X286" s="26">
        <v>1</v>
      </c>
      <c r="Y286" s="26">
        <v>1</v>
      </c>
      <c r="Z286" s="26">
        <v>1</v>
      </c>
      <c r="AA286" s="26">
        <v>0</v>
      </c>
      <c r="AB286" s="26">
        <v>0</v>
      </c>
      <c r="AC286" s="26">
        <v>0</v>
      </c>
      <c r="AD286" s="26">
        <v>0</v>
      </c>
      <c r="AE286" s="26">
        <v>1</v>
      </c>
      <c r="AF286" s="26">
        <v>2</v>
      </c>
      <c r="AG286" s="26">
        <v>2</v>
      </c>
      <c r="AH286" s="26">
        <v>0</v>
      </c>
      <c r="AI286" s="26">
        <v>0</v>
      </c>
      <c r="AJ286" s="26">
        <v>0</v>
      </c>
      <c r="AK286" s="26">
        <v>2</v>
      </c>
      <c r="AL286" s="26">
        <v>0</v>
      </c>
    </row>
    <row r="287" spans="1:38">
      <c r="A287" s="6">
        <v>44900</v>
      </c>
      <c r="B287" s="5">
        <f t="shared" ref="B287" si="179">C287+D287</f>
        <v>577</v>
      </c>
      <c r="C287" s="5">
        <v>41</v>
      </c>
      <c r="D287" s="5">
        <v>536</v>
      </c>
      <c r="E287" s="5">
        <v>27</v>
      </c>
      <c r="F287" s="5">
        <v>21</v>
      </c>
      <c r="G287" s="5">
        <v>27</v>
      </c>
      <c r="H287" s="5">
        <v>20</v>
      </c>
      <c r="I287" s="5">
        <v>39</v>
      </c>
      <c r="J287" s="5">
        <v>24</v>
      </c>
      <c r="K287" s="5">
        <v>15</v>
      </c>
      <c r="L287" s="5">
        <v>58</v>
      </c>
      <c r="M287" s="5">
        <v>35</v>
      </c>
      <c r="N287" s="5">
        <v>44</v>
      </c>
      <c r="O287" s="5">
        <v>138</v>
      </c>
      <c r="P287" s="5">
        <v>7</v>
      </c>
      <c r="Q287" s="5">
        <v>68</v>
      </c>
      <c r="R287" s="5">
        <v>27</v>
      </c>
      <c r="S287" s="5">
        <v>20</v>
      </c>
      <c r="T287" s="5">
        <v>7</v>
      </c>
      <c r="U287" s="5">
        <v>0</v>
      </c>
      <c r="V287" s="27">
        <f t="shared" si="178"/>
        <v>14</v>
      </c>
      <c r="W287" s="26">
        <v>0</v>
      </c>
      <c r="X287" s="26">
        <v>1</v>
      </c>
      <c r="Y287" s="26">
        <v>1</v>
      </c>
      <c r="Z287" s="26">
        <v>0</v>
      </c>
      <c r="AA287" s="26">
        <v>3</v>
      </c>
      <c r="AB287" s="26">
        <v>0</v>
      </c>
      <c r="AC287" s="26">
        <v>0</v>
      </c>
      <c r="AD287" s="26">
        <v>2</v>
      </c>
      <c r="AE287" s="26">
        <v>0</v>
      </c>
      <c r="AF287" s="26">
        <v>1</v>
      </c>
      <c r="AG287" s="26">
        <v>2</v>
      </c>
      <c r="AH287" s="26">
        <v>0</v>
      </c>
      <c r="AI287" s="26">
        <v>1</v>
      </c>
      <c r="AJ287" s="26">
        <v>2</v>
      </c>
      <c r="AK287" s="26">
        <v>1</v>
      </c>
      <c r="AL287" s="26">
        <v>0</v>
      </c>
    </row>
  </sheetData>
  <mergeCells count="1">
    <mergeCell ref="A1:AL1"/>
  </mergeCells>
  <phoneticPr fontId="6" type="noConversion"/>
  <conditionalFormatting sqref="W23:AL88 W90:AL90">
    <cfRule type="cellIs" dxfId="335" priority="262" operator="between">
      <formula>1</formula>
      <formula>10</formula>
    </cfRule>
    <cfRule type="cellIs" dxfId="334" priority="263" operator="greaterThan">
      <formula>10</formula>
    </cfRule>
    <cfRule type="cellIs" dxfId="333" priority="264" operator="equal">
      <formula>0</formula>
    </cfRule>
  </conditionalFormatting>
  <conditionalFormatting sqref="W89:AL89 W91:AL91 W93:AL93 W95:AL95 W97:AL97 W99:AC99 AE99:AL99">
    <cfRule type="cellIs" dxfId="332" priority="220" operator="between">
      <formula>1</formula>
      <formula>10</formula>
    </cfRule>
    <cfRule type="cellIs" dxfId="331" priority="221" operator="greaterThan">
      <formula>10</formula>
    </cfRule>
    <cfRule type="cellIs" dxfId="330" priority="222" operator="equal">
      <formula>0</formula>
    </cfRule>
  </conditionalFormatting>
  <conditionalFormatting sqref="W92:AL92">
    <cfRule type="cellIs" dxfId="329" priority="217" operator="between">
      <formula>1</formula>
      <formula>10</formula>
    </cfRule>
    <cfRule type="cellIs" dxfId="328" priority="218" operator="greaterThan">
      <formula>10</formula>
    </cfRule>
    <cfRule type="cellIs" dxfId="327" priority="219" operator="equal">
      <formula>0</formula>
    </cfRule>
  </conditionalFormatting>
  <conditionalFormatting sqref="W94:AL94 W96:AL96">
    <cfRule type="cellIs" dxfId="326" priority="214" operator="between">
      <formula>1</formula>
      <formula>10</formula>
    </cfRule>
    <cfRule type="cellIs" dxfId="325" priority="215" operator="greaterThan">
      <formula>10</formula>
    </cfRule>
    <cfRule type="cellIs" dxfId="324" priority="216" operator="equal">
      <formula>0</formula>
    </cfRule>
  </conditionalFormatting>
  <conditionalFormatting sqref="W98:AL98 W100:AL102 W104:AL104 W106:AL106 W108:AL108 W110:AL110 W112:AL112 W114:AL114 W116:AL116 W118:AL118 W120:AL120 W122:AL122 W124:AL124">
    <cfRule type="cellIs" dxfId="323" priority="211" operator="between">
      <formula>1</formula>
      <formula>10</formula>
    </cfRule>
    <cfRule type="cellIs" dxfId="322" priority="212" operator="greaterThan">
      <formula>10</formula>
    </cfRule>
    <cfRule type="cellIs" dxfId="321" priority="213" operator="equal">
      <formula>0</formula>
    </cfRule>
  </conditionalFormatting>
  <conditionalFormatting sqref="AD99">
    <cfRule type="cellIs" dxfId="320" priority="208" operator="between">
      <formula>1</formula>
      <formula>10</formula>
    </cfRule>
    <cfRule type="cellIs" dxfId="319" priority="209" operator="greaterThan">
      <formula>10</formula>
    </cfRule>
    <cfRule type="cellIs" dxfId="318" priority="210" operator="equal">
      <formula>0</formula>
    </cfRule>
  </conditionalFormatting>
  <conditionalFormatting sqref="W103:AC103 AE103:AL103 W105:AC105 AE105:AL105 W107:AC107 AE107:AL107 W109:AC109 AE109:AL109 W111:AC111 AE111:AL111 W113:AC113 AE113:AL113 W115:AC115 AE115:AL115 W117:AC117 AE117:AL117 W119:AC119 AE119:AL119">
    <cfRule type="cellIs" dxfId="317" priority="193" operator="between">
      <formula>1</formula>
      <formula>10</formula>
    </cfRule>
    <cfRule type="cellIs" dxfId="316" priority="194" operator="greaterThan">
      <formula>10</formula>
    </cfRule>
    <cfRule type="cellIs" dxfId="315" priority="195" operator="equal">
      <formula>0</formula>
    </cfRule>
  </conditionalFormatting>
  <conditionalFormatting sqref="AD103 AD105 AD107 AD109 AD111 AD113 AD115 AD117 AD119">
    <cfRule type="cellIs" dxfId="314" priority="190" operator="between">
      <formula>1</formula>
      <formula>10</formula>
    </cfRule>
    <cfRule type="cellIs" dxfId="313" priority="191" operator="greaterThan">
      <formula>10</formula>
    </cfRule>
    <cfRule type="cellIs" dxfId="312" priority="192" operator="equal">
      <formula>0</formula>
    </cfRule>
  </conditionalFormatting>
  <conditionalFormatting sqref="W121:AL121 W123:AL123 W125:AL287">
    <cfRule type="cellIs" dxfId="311" priority="7" operator="between">
      <formula>1</formula>
      <formula>10</formula>
    </cfRule>
    <cfRule type="cellIs" dxfId="310" priority="8" operator="greaterThan">
      <formula>10</formula>
    </cfRule>
    <cfRule type="cellIs" dxfId="309" priority="9" operator="equal">
      <formula>0</formula>
    </cfRule>
  </conditionalFormatting>
  <conditionalFormatting sqref="E3:T287">
    <cfRule type="cellIs" dxfId="308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3"/>
  <sheetViews>
    <sheetView workbookViewId="0">
      <pane ySplit="2" topLeftCell="A3" activePane="bottomLeft" state="frozen"/>
      <selection pane="bottomLeft" activeCell="P29" sqref="P29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28" customHeight="1">
      <c r="A1" s="107" t="s">
        <v>75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9"/>
    </row>
    <row r="2" spans="1:20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</row>
    <row r="3" spans="1:20" ht="18" customHeight="1">
      <c r="A3" s="134" t="s">
        <v>47</v>
      </c>
      <c r="B3" s="63" t="s">
        <v>19</v>
      </c>
      <c r="C3" s="64">
        <f>SUM(C4:C5)</f>
        <v>58132</v>
      </c>
      <c r="D3" s="64">
        <f t="shared" ref="D3:T3" si="0">SUM(D4:D5)</f>
        <v>43616</v>
      </c>
      <c r="E3" s="64">
        <f t="shared" si="0"/>
        <v>17304</v>
      </c>
      <c r="F3" s="64">
        <f t="shared" si="0"/>
        <v>31240</v>
      </c>
      <c r="G3" s="64">
        <f t="shared" si="0"/>
        <v>19240</v>
      </c>
      <c r="H3" s="64">
        <f t="shared" si="0"/>
        <v>29431</v>
      </c>
      <c r="I3" s="64">
        <f t="shared" si="0"/>
        <v>34365</v>
      </c>
      <c r="J3" s="64">
        <f t="shared" si="0"/>
        <v>63874</v>
      </c>
      <c r="K3" s="64">
        <f t="shared" si="0"/>
        <v>42179</v>
      </c>
      <c r="L3" s="64">
        <f t="shared" si="0"/>
        <v>22625</v>
      </c>
      <c r="M3" s="64">
        <f t="shared" si="0"/>
        <v>222449</v>
      </c>
      <c r="N3" s="64">
        <f t="shared" si="0"/>
        <v>1482</v>
      </c>
      <c r="O3" s="64">
        <f t="shared" si="0"/>
        <v>21448</v>
      </c>
      <c r="P3" s="64">
        <f t="shared" si="0"/>
        <v>11448</v>
      </c>
      <c r="Q3" s="64">
        <f t="shared" si="0"/>
        <v>2701</v>
      </c>
      <c r="R3" s="64">
        <f t="shared" si="0"/>
        <v>5579</v>
      </c>
      <c r="S3" s="64">
        <f t="shared" si="0"/>
        <v>4</v>
      </c>
      <c r="T3" s="64">
        <f t="shared" si="0"/>
        <v>627117</v>
      </c>
    </row>
    <row r="4" spans="1:20" ht="18" customHeight="1">
      <c r="A4" s="134"/>
      <c r="B4" s="63" t="s">
        <v>20</v>
      </c>
      <c r="C4" s="64">
        <v>6588</v>
      </c>
      <c r="D4" s="64">
        <v>4663</v>
      </c>
      <c r="E4" s="64">
        <v>2398</v>
      </c>
      <c r="F4" s="64">
        <v>3237</v>
      </c>
      <c r="G4" s="64">
        <v>1772</v>
      </c>
      <c r="H4" s="64">
        <v>3689</v>
      </c>
      <c r="I4" s="64">
        <v>2390</v>
      </c>
      <c r="J4" s="64">
        <v>5407</v>
      </c>
      <c r="K4" s="64">
        <v>3088</v>
      </c>
      <c r="L4" s="64">
        <v>2623</v>
      </c>
      <c r="M4" s="64">
        <v>17046</v>
      </c>
      <c r="N4" s="64">
        <v>334</v>
      </c>
      <c r="O4" s="64">
        <v>2959</v>
      </c>
      <c r="P4" s="64">
        <v>1319</v>
      </c>
      <c r="Q4" s="64">
        <v>231</v>
      </c>
      <c r="R4" s="64">
        <v>392</v>
      </c>
      <c r="S4" s="64">
        <v>1</v>
      </c>
      <c r="T4" s="64">
        <f>SUM(C4:S4)</f>
        <v>58137</v>
      </c>
    </row>
    <row r="5" spans="1:20" ht="18" customHeight="1">
      <c r="A5" s="134"/>
      <c r="B5" s="63" t="s">
        <v>21</v>
      </c>
      <c r="C5" s="64">
        <v>51544</v>
      </c>
      <c r="D5" s="64">
        <v>38953</v>
      </c>
      <c r="E5" s="64">
        <v>14906</v>
      </c>
      <c r="F5" s="64">
        <v>28003</v>
      </c>
      <c r="G5" s="64">
        <v>17468</v>
      </c>
      <c r="H5" s="64">
        <v>25742</v>
      </c>
      <c r="I5" s="64">
        <v>31975</v>
      </c>
      <c r="J5" s="64">
        <v>58467</v>
      </c>
      <c r="K5" s="64">
        <v>39091</v>
      </c>
      <c r="L5" s="64">
        <v>20002</v>
      </c>
      <c r="M5" s="64">
        <v>205403</v>
      </c>
      <c r="N5" s="64">
        <v>1148</v>
      </c>
      <c r="O5" s="64">
        <v>18489</v>
      </c>
      <c r="P5" s="64">
        <v>10129</v>
      </c>
      <c r="Q5" s="64">
        <v>2470</v>
      </c>
      <c r="R5" s="64">
        <v>5187</v>
      </c>
      <c r="S5" s="64">
        <v>3</v>
      </c>
      <c r="T5" s="64">
        <f>SUM(C5:S5)</f>
        <v>568980</v>
      </c>
    </row>
    <row r="6" spans="1:20" ht="18" customHeight="1">
      <c r="A6" s="134"/>
      <c r="B6" s="63" t="s">
        <v>33</v>
      </c>
      <c r="C6" s="65">
        <f>662030/C3</f>
        <v>11.388391935594854</v>
      </c>
      <c r="D6" s="65">
        <f>1113078/D3</f>
        <v>25.519946808510639</v>
      </c>
      <c r="E6" s="65">
        <f>693051/E3</f>
        <v>40.05149098474341</v>
      </c>
      <c r="F6" s="65">
        <f>975707/F3</f>
        <v>31.232618437900129</v>
      </c>
      <c r="G6" s="65">
        <f>1239800/G3</f>
        <v>64.438669438669436</v>
      </c>
      <c r="H6" s="65">
        <f>757498/H3</f>
        <v>25.738099283068873</v>
      </c>
      <c r="I6" s="65">
        <f>1242548/I3</f>
        <v>36.157369416557543</v>
      </c>
      <c r="J6" s="65">
        <f>2653489/J3</f>
        <v>41.542552525284151</v>
      </c>
      <c r="K6" s="65">
        <f>2235218/K3</f>
        <v>52.993622418739186</v>
      </c>
      <c r="L6" s="65">
        <f>1834285/L3</f>
        <v>81.073370165745857</v>
      </c>
      <c r="M6" s="65">
        <f>5681512/M3</f>
        <v>25.540739675161497</v>
      </c>
      <c r="N6" s="65">
        <f>822776/N3</f>
        <v>555.17948717948718</v>
      </c>
      <c r="O6" s="65">
        <f>1909713/O3</f>
        <v>89.039211115255497</v>
      </c>
      <c r="P6" s="65">
        <f>1271424/P3</f>
        <v>111.06079664570231</v>
      </c>
      <c r="Q6" s="65">
        <f>1140872/Q3</f>
        <v>422.38874490929288</v>
      </c>
      <c r="R6" s="65">
        <f>637921/R3</f>
        <v>114.34325147875964</v>
      </c>
      <c r="S6" s="66" t="s">
        <v>39</v>
      </c>
      <c r="T6" s="65">
        <f>24870895/T3</f>
        <v>39.659098700880378</v>
      </c>
    </row>
    <row r="7" spans="1:20" ht="18" customHeight="1">
      <c r="A7" s="134"/>
      <c r="B7" s="63" t="s">
        <v>46</v>
      </c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</row>
    <row r="8" spans="1:20" ht="18" customHeight="1">
      <c r="A8" s="134" t="s">
        <v>48</v>
      </c>
      <c r="B8" s="63" t="s">
        <v>19</v>
      </c>
      <c r="C8" s="64">
        <f>SUM(C9:C10)</f>
        <v>16</v>
      </c>
      <c r="D8" s="64">
        <f t="shared" ref="D8" si="1">SUM(D9:D10)</f>
        <v>26</v>
      </c>
      <c r="E8" s="64">
        <f t="shared" ref="E8" si="2">SUM(E9:E10)</f>
        <v>17</v>
      </c>
      <c r="F8" s="64">
        <f t="shared" ref="F8" si="3">SUM(F9:F10)</f>
        <v>84</v>
      </c>
      <c r="G8" s="64">
        <f t="shared" ref="G8" si="4">SUM(G9:G10)</f>
        <v>71</v>
      </c>
      <c r="H8" s="64">
        <f t="shared" ref="H8" si="5">SUM(H9:H10)</f>
        <v>79</v>
      </c>
      <c r="I8" s="64">
        <f t="shared" ref="I8" si="6">SUM(I9:I10)</f>
        <v>101</v>
      </c>
      <c r="J8" s="64">
        <f t="shared" ref="J8" si="7">SUM(J9:J10)</f>
        <v>56</v>
      </c>
      <c r="K8" s="64">
        <f t="shared" ref="K8" si="8">SUM(K9:K10)</f>
        <v>182</v>
      </c>
      <c r="L8" s="64">
        <f t="shared" ref="L8" si="9">SUM(L9:L10)</f>
        <v>29</v>
      </c>
      <c r="M8" s="64">
        <f t="shared" ref="M8" si="10">SUM(M9:M10)</f>
        <v>114</v>
      </c>
      <c r="N8" s="64">
        <f t="shared" ref="N8" si="11">SUM(N9:N10)</f>
        <v>2</v>
      </c>
      <c r="O8" s="64">
        <f t="shared" ref="O8" si="12">SUM(O9:O10)</f>
        <v>14</v>
      </c>
      <c r="P8" s="64">
        <f t="shared" ref="P8" si="13">SUM(P9:P10)</f>
        <v>5</v>
      </c>
      <c r="Q8" s="64">
        <f t="shared" ref="Q8" si="14">SUM(Q9:Q10)</f>
        <v>5</v>
      </c>
      <c r="R8" s="64">
        <f t="shared" ref="R8" si="15">SUM(R9:R10)</f>
        <v>4</v>
      </c>
      <c r="S8" s="64">
        <f t="shared" ref="S8" si="16">SUM(S9:S10)</f>
        <v>0</v>
      </c>
      <c r="T8" s="64">
        <f t="shared" ref="T8" si="17">SUM(T9:T10)</f>
        <v>805</v>
      </c>
    </row>
    <row r="9" spans="1:20" ht="18" customHeight="1">
      <c r="A9" s="134"/>
      <c r="B9" s="63" t="s">
        <v>20</v>
      </c>
      <c r="C9" s="64">
        <v>4</v>
      </c>
      <c r="D9" s="64">
        <v>13</v>
      </c>
      <c r="E9" s="64">
        <v>5</v>
      </c>
      <c r="F9" s="64">
        <v>18</v>
      </c>
      <c r="G9" s="64">
        <v>5</v>
      </c>
      <c r="H9" s="64">
        <v>5</v>
      </c>
      <c r="I9" s="64">
        <v>9</v>
      </c>
      <c r="J9" s="64">
        <v>16</v>
      </c>
      <c r="K9" s="64">
        <v>39</v>
      </c>
      <c r="L9" s="64">
        <v>3</v>
      </c>
      <c r="M9" s="64">
        <v>34</v>
      </c>
      <c r="N9" s="64">
        <v>0</v>
      </c>
      <c r="O9" s="64">
        <v>4</v>
      </c>
      <c r="P9" s="64">
        <v>0</v>
      </c>
      <c r="Q9" s="64">
        <v>0</v>
      </c>
      <c r="R9" s="64">
        <v>0</v>
      </c>
      <c r="S9" s="64">
        <v>0</v>
      </c>
      <c r="T9" s="64">
        <f>SUM(C9:S9)</f>
        <v>155</v>
      </c>
    </row>
    <row r="10" spans="1:20" ht="18" customHeight="1">
      <c r="A10" s="134"/>
      <c r="B10" s="63" t="s">
        <v>21</v>
      </c>
      <c r="C10" s="64">
        <v>12</v>
      </c>
      <c r="D10" s="64">
        <v>13</v>
      </c>
      <c r="E10" s="64">
        <v>12</v>
      </c>
      <c r="F10" s="64">
        <v>66</v>
      </c>
      <c r="G10" s="64">
        <v>66</v>
      </c>
      <c r="H10" s="64">
        <v>74</v>
      </c>
      <c r="I10" s="64">
        <v>92</v>
      </c>
      <c r="J10" s="64">
        <v>40</v>
      </c>
      <c r="K10" s="64">
        <v>143</v>
      </c>
      <c r="L10" s="64">
        <v>26</v>
      </c>
      <c r="M10" s="64">
        <v>80</v>
      </c>
      <c r="N10" s="64">
        <v>2</v>
      </c>
      <c r="O10" s="64">
        <v>10</v>
      </c>
      <c r="P10" s="64">
        <v>5</v>
      </c>
      <c r="Q10" s="64">
        <v>5</v>
      </c>
      <c r="R10" s="64">
        <v>4</v>
      </c>
      <c r="S10" s="64">
        <v>0</v>
      </c>
      <c r="T10" s="64">
        <f>SUM(C10:S10)</f>
        <v>650</v>
      </c>
    </row>
    <row r="11" spans="1:20" ht="18" customHeight="1">
      <c r="A11" s="134"/>
      <c r="B11" s="63" t="s">
        <v>46</v>
      </c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</row>
    <row r="12" spans="1:20" ht="18" customHeight="1">
      <c r="A12" s="134" t="s">
        <v>49</v>
      </c>
      <c r="B12" s="63" t="s">
        <v>19</v>
      </c>
      <c r="C12" s="64">
        <f>SUM(C13:C14)</f>
        <v>6</v>
      </c>
      <c r="D12" s="64">
        <f t="shared" ref="D12" si="18">SUM(D13:D14)</f>
        <v>20</v>
      </c>
      <c r="E12" s="64">
        <f t="shared" ref="E12" si="19">SUM(E13:E14)</f>
        <v>0</v>
      </c>
      <c r="F12" s="64">
        <f t="shared" ref="F12" si="20">SUM(F13:F14)</f>
        <v>2</v>
      </c>
      <c r="G12" s="64">
        <f t="shared" ref="G12" si="21">SUM(G13:G14)</f>
        <v>4</v>
      </c>
      <c r="H12" s="64">
        <f t="shared" ref="H12" si="22">SUM(H13:H14)</f>
        <v>1</v>
      </c>
      <c r="I12" s="64">
        <f t="shared" ref="I12" si="23">SUM(I13:I14)</f>
        <v>11</v>
      </c>
      <c r="J12" s="64">
        <f t="shared" ref="J12" si="24">SUM(J13:J14)</f>
        <v>29</v>
      </c>
      <c r="K12" s="64">
        <f t="shared" ref="K12" si="25">SUM(K13:K14)</f>
        <v>3</v>
      </c>
      <c r="L12" s="64">
        <f t="shared" ref="L12" si="26">SUM(L13:L14)</f>
        <v>0</v>
      </c>
      <c r="M12" s="64">
        <f t="shared" ref="M12" si="27">SUM(M13:M14)</f>
        <v>20</v>
      </c>
      <c r="N12" s="64">
        <f t="shared" ref="N12" si="28">SUM(N13:N14)</f>
        <v>0</v>
      </c>
      <c r="O12" s="64">
        <f t="shared" ref="O12" si="29">SUM(O13:O14)</f>
        <v>16</v>
      </c>
      <c r="P12" s="64">
        <f t="shared" ref="P12" si="30">SUM(P13:P14)</f>
        <v>2</v>
      </c>
      <c r="Q12" s="64">
        <f t="shared" ref="Q12" si="31">SUM(Q13:Q14)</f>
        <v>8</v>
      </c>
      <c r="R12" s="64">
        <f t="shared" ref="R12" si="32">SUM(R13:R14)</f>
        <v>0</v>
      </c>
      <c r="S12" s="64">
        <f t="shared" ref="S12" si="33">SUM(S13:S14)</f>
        <v>0</v>
      </c>
      <c r="T12" s="64">
        <f t="shared" ref="T12" si="34">SUM(T13:T14)</f>
        <v>122</v>
      </c>
    </row>
    <row r="13" spans="1:20" ht="18" customHeight="1">
      <c r="A13" s="134"/>
      <c r="B13" s="63" t="s">
        <v>20</v>
      </c>
      <c r="C13" s="64">
        <v>0</v>
      </c>
      <c r="D13" s="64">
        <v>1</v>
      </c>
      <c r="E13" s="64">
        <v>0</v>
      </c>
      <c r="F13" s="64">
        <v>0</v>
      </c>
      <c r="G13" s="64">
        <v>0</v>
      </c>
      <c r="H13" s="64">
        <v>0</v>
      </c>
      <c r="I13" s="64">
        <v>1</v>
      </c>
      <c r="J13" s="64">
        <v>9</v>
      </c>
      <c r="K13" s="64">
        <v>1</v>
      </c>
      <c r="L13" s="64">
        <v>0</v>
      </c>
      <c r="M13" s="64">
        <v>4</v>
      </c>
      <c r="N13" s="64">
        <v>0</v>
      </c>
      <c r="O13" s="64">
        <v>2</v>
      </c>
      <c r="P13" s="64">
        <v>0</v>
      </c>
      <c r="Q13" s="64">
        <v>0</v>
      </c>
      <c r="R13" s="64">
        <v>0</v>
      </c>
      <c r="S13" s="64">
        <v>0</v>
      </c>
      <c r="T13" s="64">
        <f>SUM(C13:S13)</f>
        <v>18</v>
      </c>
    </row>
    <row r="14" spans="1:20" ht="18" customHeight="1">
      <c r="A14" s="134"/>
      <c r="B14" s="63" t="s">
        <v>21</v>
      </c>
      <c r="C14" s="64">
        <v>6</v>
      </c>
      <c r="D14" s="64">
        <v>19</v>
      </c>
      <c r="E14" s="64">
        <v>0</v>
      </c>
      <c r="F14" s="64">
        <v>2</v>
      </c>
      <c r="G14" s="64">
        <v>4</v>
      </c>
      <c r="H14" s="64">
        <v>1</v>
      </c>
      <c r="I14" s="64">
        <v>10</v>
      </c>
      <c r="J14" s="64">
        <v>20</v>
      </c>
      <c r="K14" s="64">
        <v>2</v>
      </c>
      <c r="L14" s="64">
        <v>0</v>
      </c>
      <c r="M14" s="64">
        <v>16</v>
      </c>
      <c r="N14" s="64">
        <v>0</v>
      </c>
      <c r="O14" s="64">
        <v>14</v>
      </c>
      <c r="P14" s="64">
        <v>2</v>
      </c>
      <c r="Q14" s="64">
        <v>8</v>
      </c>
      <c r="R14" s="64">
        <v>0</v>
      </c>
      <c r="S14" s="64">
        <v>0</v>
      </c>
      <c r="T14" s="64">
        <f>SUM(C14:S14)</f>
        <v>104</v>
      </c>
    </row>
    <row r="15" spans="1:20" ht="18" customHeight="1">
      <c r="A15" s="134"/>
      <c r="B15" s="63" t="s">
        <v>46</v>
      </c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</row>
    <row r="16" spans="1:20" ht="18" customHeight="1">
      <c r="A16" s="135" t="s">
        <v>177</v>
      </c>
      <c r="B16" s="17" t="s">
        <v>19</v>
      </c>
      <c r="C16" s="10">
        <f>SUM(C17:C18)</f>
        <v>166</v>
      </c>
      <c r="D16" s="10">
        <f t="shared" ref="D16" si="35">SUM(D17:D18)</f>
        <v>198</v>
      </c>
      <c r="E16" s="10">
        <f t="shared" ref="E16" si="36">SUM(E17:E18)</f>
        <v>193</v>
      </c>
      <c r="F16" s="10">
        <f t="shared" ref="F16" si="37">SUM(F17:F18)</f>
        <v>192</v>
      </c>
      <c r="G16" s="10">
        <f t="shared" ref="G16" si="38">SUM(G17:G18)</f>
        <v>220</v>
      </c>
      <c r="H16" s="10">
        <f t="shared" ref="H16" si="39">SUM(H17:H18)</f>
        <v>127</v>
      </c>
      <c r="I16" s="10">
        <f t="shared" ref="I16" si="40">SUM(I17:I18)</f>
        <v>241</v>
      </c>
      <c r="J16" s="10">
        <f t="shared" ref="J16" si="41">SUM(J17:J18)</f>
        <v>470</v>
      </c>
      <c r="K16" s="10">
        <f t="shared" ref="K16" si="42">SUM(K17:K18)</f>
        <v>256</v>
      </c>
      <c r="L16" s="10">
        <f t="shared" ref="L16" si="43">SUM(L17:L18)</f>
        <v>258</v>
      </c>
      <c r="M16" s="10">
        <f t="shared" ref="M16" si="44">SUM(M17:M18)</f>
        <v>989</v>
      </c>
      <c r="N16" s="10">
        <f t="shared" ref="N16" si="45">SUM(N17:N18)</f>
        <v>88</v>
      </c>
      <c r="O16" s="10">
        <f t="shared" ref="O16" si="46">SUM(O17:O18)</f>
        <v>349</v>
      </c>
      <c r="P16" s="10">
        <f t="shared" ref="P16" si="47">SUM(P17:P18)</f>
        <v>248</v>
      </c>
      <c r="Q16" s="10">
        <f t="shared" ref="Q16" si="48">SUM(Q17:Q18)</f>
        <v>149</v>
      </c>
      <c r="R16" s="10">
        <f t="shared" ref="R16" si="49">SUM(R17:R18)</f>
        <v>37</v>
      </c>
      <c r="S16" s="10">
        <f t="shared" ref="S16" si="50">SUM(S17:S18)</f>
        <v>0</v>
      </c>
      <c r="T16" s="10">
        <f t="shared" ref="T16" si="51">SUM(T17:T18)</f>
        <v>4181</v>
      </c>
    </row>
    <row r="17" spans="1:22" ht="18" customHeight="1">
      <c r="A17" s="135"/>
      <c r="B17" s="17" t="s">
        <v>20</v>
      </c>
      <c r="C17" s="10">
        <v>1</v>
      </c>
      <c r="D17" s="10">
        <v>23</v>
      </c>
      <c r="E17" s="10">
        <v>21</v>
      </c>
      <c r="F17" s="10">
        <v>23</v>
      </c>
      <c r="G17" s="10">
        <v>17</v>
      </c>
      <c r="H17" s="10">
        <v>8</v>
      </c>
      <c r="I17" s="10">
        <v>6</v>
      </c>
      <c r="J17" s="10">
        <v>41</v>
      </c>
      <c r="K17" s="10">
        <v>21</v>
      </c>
      <c r="L17" s="10">
        <v>29</v>
      </c>
      <c r="M17" s="10">
        <v>83</v>
      </c>
      <c r="N17" s="10">
        <v>4</v>
      </c>
      <c r="O17" s="10">
        <v>57</v>
      </c>
      <c r="P17" s="10">
        <v>22</v>
      </c>
      <c r="Q17" s="10">
        <v>8</v>
      </c>
      <c r="R17" s="10">
        <v>0</v>
      </c>
      <c r="S17" s="10">
        <v>0</v>
      </c>
      <c r="T17" s="10">
        <f>SUM(C17:S17)</f>
        <v>364</v>
      </c>
    </row>
    <row r="18" spans="1:22" ht="18" customHeight="1">
      <c r="A18" s="135"/>
      <c r="B18" s="17" t="s">
        <v>21</v>
      </c>
      <c r="C18" s="14">
        <v>165</v>
      </c>
      <c r="D18" s="14">
        <v>175</v>
      </c>
      <c r="E18" s="14">
        <v>172</v>
      </c>
      <c r="F18" s="14">
        <v>169</v>
      </c>
      <c r="G18" s="14">
        <v>203</v>
      </c>
      <c r="H18" s="14">
        <v>119</v>
      </c>
      <c r="I18" s="14">
        <v>235</v>
      </c>
      <c r="J18" s="14">
        <v>429</v>
      </c>
      <c r="K18" s="14">
        <v>235</v>
      </c>
      <c r="L18" s="14">
        <v>229</v>
      </c>
      <c r="M18" s="14">
        <v>906</v>
      </c>
      <c r="N18" s="14">
        <v>84</v>
      </c>
      <c r="O18" s="14">
        <v>292</v>
      </c>
      <c r="P18" s="14">
        <v>226</v>
      </c>
      <c r="Q18" s="14">
        <v>141</v>
      </c>
      <c r="R18" s="14">
        <v>37</v>
      </c>
      <c r="S18" s="14">
        <v>0</v>
      </c>
      <c r="T18" s="10">
        <f>SUM(C18:S18)</f>
        <v>3817</v>
      </c>
    </row>
    <row r="19" spans="1:22" ht="18" customHeight="1">
      <c r="A19" s="135"/>
      <c r="B19" s="17" t="s">
        <v>46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</row>
    <row r="23" spans="1:22" ht="18" customHeight="1">
      <c r="V23" s="68">
        <v>4</v>
      </c>
    </row>
  </sheetData>
  <mergeCells count="5">
    <mergeCell ref="A3:A7"/>
    <mergeCell ref="A8:A11"/>
    <mergeCell ref="A12:A15"/>
    <mergeCell ref="A16:A19"/>
    <mergeCell ref="A1:T1"/>
  </mergeCells>
  <phoneticPr fontId="6" type="noConversion"/>
  <conditionalFormatting sqref="C3:S6">
    <cfRule type="cellIs" priority="34" stopIfTrue="1" operator="equal">
      <formula>0</formula>
    </cfRule>
  </conditionalFormatting>
  <conditionalFormatting sqref="C3:S3">
    <cfRule type="top10" dxfId="307" priority="35" rank="3"/>
  </conditionalFormatting>
  <conditionalFormatting sqref="C4:S4">
    <cfRule type="top10" dxfId="306" priority="36" rank="3"/>
  </conditionalFormatting>
  <conditionalFormatting sqref="C6:S6">
    <cfRule type="top10" dxfId="305" priority="33" bottom="1" rank="3"/>
  </conditionalFormatting>
  <conditionalFormatting sqref="C5:S5">
    <cfRule type="top10" dxfId="304" priority="37" rank="3"/>
  </conditionalFormatting>
  <conditionalFormatting sqref="C8:S10">
    <cfRule type="cellIs" priority="29" stopIfTrue="1" operator="equal">
      <formula>0</formula>
    </cfRule>
  </conditionalFormatting>
  <conditionalFormatting sqref="C8:S8">
    <cfRule type="top10" dxfId="303" priority="30" rank="3"/>
  </conditionalFormatting>
  <conditionalFormatting sqref="C9:S9">
    <cfRule type="top10" dxfId="302" priority="31" rank="3"/>
  </conditionalFormatting>
  <conditionalFormatting sqref="C10:S10">
    <cfRule type="top10" dxfId="301" priority="32" rank="3"/>
  </conditionalFormatting>
  <conditionalFormatting sqref="C12:S14">
    <cfRule type="cellIs" priority="24" stopIfTrue="1" operator="equal">
      <formula>0</formula>
    </cfRule>
  </conditionalFormatting>
  <conditionalFormatting sqref="C12:S12">
    <cfRule type="top10" dxfId="300" priority="25" rank="3"/>
  </conditionalFormatting>
  <conditionalFormatting sqref="C13:S13">
    <cfRule type="top10" dxfId="299" priority="26" rank="3"/>
  </conditionalFormatting>
  <conditionalFormatting sqref="C14:S14">
    <cfRule type="top10" dxfId="298" priority="27" rank="3"/>
  </conditionalFormatting>
  <conditionalFormatting sqref="C16:S16">
    <cfRule type="cellIs" priority="20" stopIfTrue="1" operator="equal">
      <formula>0</formula>
    </cfRule>
  </conditionalFormatting>
  <conditionalFormatting sqref="C16:S16">
    <cfRule type="top10" dxfId="297" priority="21" rank="3"/>
  </conditionalFormatting>
  <conditionalFormatting sqref="C17:S17">
    <cfRule type="top10" dxfId="296" priority="7" rank="3"/>
  </conditionalFormatting>
  <conditionalFormatting sqref="C17:S17">
    <cfRule type="cellIs" dxfId="295" priority="5" stopIfTrue="1" operator="equal">
      <formula>0</formula>
    </cfRule>
  </conditionalFormatting>
  <conditionalFormatting sqref="C18:S18">
    <cfRule type="top10" dxfId="294" priority="2" rank="3"/>
  </conditionalFormatting>
  <conditionalFormatting sqref="C18:S18">
    <cfRule type="cellIs" dxfId="293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统计数据!E219:E287</xm:f>
              <xm:sqref>C19</xm:sqref>
            </x14:sparkline>
            <x14:sparkline>
              <xm:f>统计数据!F219:F287</xm:f>
              <xm:sqref>D19</xm:sqref>
            </x14:sparkline>
            <x14:sparkline>
              <xm:f>统计数据!G219:G287</xm:f>
              <xm:sqref>E19</xm:sqref>
            </x14:sparkline>
            <x14:sparkline>
              <xm:f>统计数据!H219:H287</xm:f>
              <xm:sqref>F19</xm:sqref>
            </x14:sparkline>
            <x14:sparkline>
              <xm:f>统计数据!I219:I287</xm:f>
              <xm:sqref>G19</xm:sqref>
            </x14:sparkline>
            <x14:sparkline>
              <xm:f>统计数据!J219:J287</xm:f>
              <xm:sqref>H19</xm:sqref>
            </x14:sparkline>
            <x14:sparkline>
              <xm:f>统计数据!K219:K287</xm:f>
              <xm:sqref>I19</xm:sqref>
            </x14:sparkline>
            <x14:sparkline>
              <xm:f>统计数据!L219:L287</xm:f>
              <xm:sqref>J19</xm:sqref>
            </x14:sparkline>
            <x14:sparkline>
              <xm:f>统计数据!M219:M287</xm:f>
              <xm:sqref>K19</xm:sqref>
            </x14:sparkline>
            <x14:sparkline>
              <xm:f>统计数据!N219:N287</xm:f>
              <xm:sqref>L19</xm:sqref>
            </x14:sparkline>
            <x14:sparkline>
              <xm:f>统计数据!O219:O287</xm:f>
              <xm:sqref>M19</xm:sqref>
            </x14:sparkline>
            <x14:sparkline>
              <xm:f>统计数据!P219:P287</xm:f>
              <xm:sqref>N19</xm:sqref>
            </x14:sparkline>
            <x14:sparkline>
              <xm:f>统计数据!Q219:Q287</xm:f>
              <xm:sqref>O19</xm:sqref>
            </x14:sparkline>
            <x14:sparkline>
              <xm:f>统计数据!R219:R287</xm:f>
              <xm:sqref>P19</xm:sqref>
            </x14:sparkline>
            <x14:sparkline>
              <xm:f>统计数据!S219:S287</xm:f>
              <xm:sqref>Q19</xm:sqref>
            </x14:sparkline>
            <x14:sparkline>
              <xm:f>统计数据!T219:T287</xm:f>
              <xm:sqref>R19</xm:sqref>
            </x14:sparkline>
            <x14:sparkline>
              <xm:f>统计数据!U219:U287</xm:f>
              <xm:sqref>S19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统计数据!B219:B287</xm:f>
              <xm:sqref>T19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统计数据!B171:B213</xm:f>
              <xm:sqref>T15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统计数据!E171:E213</xm:f>
              <xm:sqref>C15</xm:sqref>
            </x14:sparkline>
            <x14:sparkline>
              <xm:f>统计数据!F171:F213</xm:f>
              <xm:sqref>D15</xm:sqref>
            </x14:sparkline>
            <x14:sparkline>
              <xm:f>统计数据!G171:G213</xm:f>
              <xm:sqref>E15</xm:sqref>
            </x14:sparkline>
            <x14:sparkline>
              <xm:f>统计数据!H171:H213</xm:f>
              <xm:sqref>F15</xm:sqref>
            </x14:sparkline>
            <x14:sparkline>
              <xm:f>统计数据!I171:I213</xm:f>
              <xm:sqref>G15</xm:sqref>
            </x14:sparkline>
            <x14:sparkline>
              <xm:f>统计数据!J171:J213</xm:f>
              <xm:sqref>H15</xm:sqref>
            </x14:sparkline>
            <x14:sparkline>
              <xm:f>统计数据!K171:K213</xm:f>
              <xm:sqref>I15</xm:sqref>
            </x14:sparkline>
            <x14:sparkline>
              <xm:f>统计数据!L171:L213</xm:f>
              <xm:sqref>J15</xm:sqref>
            </x14:sparkline>
            <x14:sparkline>
              <xm:f>统计数据!M171:M213</xm:f>
              <xm:sqref>K15</xm:sqref>
            </x14:sparkline>
            <x14:sparkline>
              <xm:f>统计数据!N171:N213</xm:f>
              <xm:sqref>L15</xm:sqref>
            </x14:sparkline>
            <x14:sparkline>
              <xm:f>统计数据!O171:O213</xm:f>
              <xm:sqref>M15</xm:sqref>
            </x14:sparkline>
            <x14:sparkline>
              <xm:f>统计数据!P171:P213</xm:f>
              <xm:sqref>N15</xm:sqref>
            </x14:sparkline>
            <x14:sparkline>
              <xm:f>统计数据!Q171:Q213</xm:f>
              <xm:sqref>O15</xm:sqref>
            </x14:sparkline>
            <x14:sparkline>
              <xm:f>统计数据!R171:R213</xm:f>
              <xm:sqref>P15</xm:sqref>
            </x14:sparkline>
            <x14:sparkline>
              <xm:f>统计数据!S171:S213</xm:f>
              <xm:sqref>Q15</xm:sqref>
            </x14:sparkline>
            <x14:sparkline>
              <xm:f>统计数据!T171:T213</xm:f>
              <xm:sqref>R15</xm:sqref>
            </x14:sparkline>
            <x14:sparkline>
              <xm:f>统计数据!U171:U213</xm:f>
              <xm:sqref>S15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统计数据!E131:E163</xm:f>
              <xm:sqref>C11</xm:sqref>
            </x14:sparkline>
            <x14:sparkline>
              <xm:f>统计数据!F131:F163</xm:f>
              <xm:sqref>D11</xm:sqref>
            </x14:sparkline>
            <x14:sparkline>
              <xm:f>统计数据!G131:G163</xm:f>
              <xm:sqref>E11</xm:sqref>
            </x14:sparkline>
            <x14:sparkline>
              <xm:f>统计数据!H131:H163</xm:f>
              <xm:sqref>F11</xm:sqref>
            </x14:sparkline>
            <x14:sparkline>
              <xm:f>统计数据!I131:I163</xm:f>
              <xm:sqref>G11</xm:sqref>
            </x14:sparkline>
            <x14:sparkline>
              <xm:f>统计数据!J131:J163</xm:f>
              <xm:sqref>H11</xm:sqref>
            </x14:sparkline>
            <x14:sparkline>
              <xm:f>统计数据!K131:K163</xm:f>
              <xm:sqref>I11</xm:sqref>
            </x14:sparkline>
            <x14:sparkline>
              <xm:f>统计数据!L131:L163</xm:f>
              <xm:sqref>J11</xm:sqref>
            </x14:sparkline>
            <x14:sparkline>
              <xm:f>统计数据!M131:M163</xm:f>
              <xm:sqref>K11</xm:sqref>
            </x14:sparkline>
            <x14:sparkline>
              <xm:f>统计数据!N131:N163</xm:f>
              <xm:sqref>L11</xm:sqref>
            </x14:sparkline>
            <x14:sparkline>
              <xm:f>统计数据!O131:O163</xm:f>
              <xm:sqref>M11</xm:sqref>
            </x14:sparkline>
            <x14:sparkline>
              <xm:f>统计数据!P131:P163</xm:f>
              <xm:sqref>N11</xm:sqref>
            </x14:sparkline>
            <x14:sparkline>
              <xm:f>统计数据!Q131:Q163</xm:f>
              <xm:sqref>O11</xm:sqref>
            </x14:sparkline>
            <x14:sparkline>
              <xm:f>统计数据!R131:R163</xm:f>
              <xm:sqref>P11</xm:sqref>
            </x14:sparkline>
            <x14:sparkline>
              <xm:f>统计数据!S131:S163</xm:f>
              <xm:sqref>Q11</xm:sqref>
            </x14:sparkline>
            <x14:sparkline>
              <xm:f>统计数据!T131:T163</xm:f>
              <xm:sqref>R11</xm:sqref>
            </x14:sparkline>
            <x14:sparkline>
              <xm:f>统计数据!U131:U163</xm:f>
              <xm:sqref>S11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统计数据!B131:B163</xm:f>
              <xm:sqref>T11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统计数据!B3:B125</xm:f>
              <xm:sqref>T7</xm:sqref>
            </x14:sparkline>
          </x14:sparklines>
        </x14:sparklineGroup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统计数据!E3:E125</xm:f>
              <xm:sqref>C7</xm:sqref>
            </x14:sparkline>
            <x14:sparkline>
              <xm:f>统计数据!F3:F125</xm:f>
              <xm:sqref>D7</xm:sqref>
            </x14:sparkline>
            <x14:sparkline>
              <xm:f>统计数据!G3:G125</xm:f>
              <xm:sqref>E7</xm:sqref>
            </x14:sparkline>
            <x14:sparkline>
              <xm:f>统计数据!H3:H125</xm:f>
              <xm:sqref>F7</xm:sqref>
            </x14:sparkline>
            <x14:sparkline>
              <xm:f>统计数据!I3:I125</xm:f>
              <xm:sqref>G7</xm:sqref>
            </x14:sparkline>
            <x14:sparkline>
              <xm:f>统计数据!J3:J125</xm:f>
              <xm:sqref>H7</xm:sqref>
            </x14:sparkline>
            <x14:sparkline>
              <xm:f>统计数据!K3:K125</xm:f>
              <xm:sqref>I7</xm:sqref>
            </x14:sparkline>
            <x14:sparkline>
              <xm:f>统计数据!L3:L125</xm:f>
              <xm:sqref>J7</xm:sqref>
            </x14:sparkline>
            <x14:sparkline>
              <xm:f>统计数据!M3:M125</xm:f>
              <xm:sqref>K7</xm:sqref>
            </x14:sparkline>
            <x14:sparkline>
              <xm:f>统计数据!N3:N125</xm:f>
              <xm:sqref>L7</xm:sqref>
            </x14:sparkline>
            <x14:sparkline>
              <xm:f>统计数据!O3:O125</xm:f>
              <xm:sqref>M7</xm:sqref>
            </x14:sparkline>
            <x14:sparkline>
              <xm:f>统计数据!P3:P125</xm:f>
              <xm:sqref>N7</xm:sqref>
            </x14:sparkline>
            <x14:sparkline>
              <xm:f>统计数据!Q3:Q125</xm:f>
              <xm:sqref>O7</xm:sqref>
            </x14:sparkline>
            <x14:sparkline>
              <xm:f>统计数据!R3:R125</xm:f>
              <xm:sqref>P7</xm:sqref>
            </x14:sparkline>
            <x14:sparkline>
              <xm:f>统计数据!S3:S125</xm:f>
              <xm:sqref>Q7</xm:sqref>
            </x14:sparkline>
            <x14:sparkline>
              <xm:f>统计数据!T3:T125</xm:f>
              <xm:sqref>R7</xm:sqref>
            </x14:sparkline>
            <x14:sparkline>
              <xm:f>统计数据!U3:U125</xm:f>
              <xm:sqref>S7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92F7-B50A-534B-B2DB-DE1E62C3135A}">
  <dimension ref="A1:W37"/>
  <sheetViews>
    <sheetView workbookViewId="0">
      <pane ySplit="2" topLeftCell="A7" activePane="bottomLeft" state="frozen"/>
      <selection pane="bottomLeft" activeCell="Z50" sqref="Z50"/>
    </sheetView>
  </sheetViews>
  <sheetFormatPr baseColWidth="10" defaultRowHeight="15"/>
  <cols>
    <col min="1" max="1" width="9.6640625" bestFit="1" customWidth="1"/>
    <col min="2" max="2" width="8.83203125" style="69" bestFit="1" customWidth="1"/>
    <col min="3" max="23" width="9.5" customWidth="1"/>
  </cols>
  <sheetData>
    <row r="1" spans="1:23" ht="27" customHeight="1">
      <c r="A1" s="133" t="s">
        <v>76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</row>
    <row r="2" spans="1:23">
      <c r="A2" s="8" t="s">
        <v>51</v>
      </c>
      <c r="B2" s="8" t="s">
        <v>31</v>
      </c>
      <c r="C2" s="8" t="s">
        <v>52</v>
      </c>
      <c r="D2" s="8" t="s">
        <v>53</v>
      </c>
      <c r="E2" s="8" t="s">
        <v>54</v>
      </c>
      <c r="F2" s="8" t="s">
        <v>55</v>
      </c>
      <c r="G2" s="8" t="s">
        <v>56</v>
      </c>
      <c r="H2" s="8" t="s">
        <v>57</v>
      </c>
      <c r="I2" s="8" t="s">
        <v>58</v>
      </c>
      <c r="J2" s="8" t="s">
        <v>59</v>
      </c>
      <c r="K2" s="8" t="s">
        <v>60</v>
      </c>
      <c r="L2" s="8" t="s">
        <v>61</v>
      </c>
      <c r="M2" s="8" t="s">
        <v>62</v>
      </c>
      <c r="N2" s="8" t="s">
        <v>63</v>
      </c>
      <c r="O2" s="8" t="s">
        <v>64</v>
      </c>
      <c r="P2" s="8" t="s">
        <v>65</v>
      </c>
      <c r="Q2" s="8" t="s">
        <v>66</v>
      </c>
      <c r="R2" s="8" t="s">
        <v>67</v>
      </c>
      <c r="S2" s="8" t="s">
        <v>68</v>
      </c>
      <c r="T2" s="8" t="s">
        <v>69</v>
      </c>
      <c r="U2" s="8" t="s">
        <v>70</v>
      </c>
      <c r="V2" s="8" t="s">
        <v>71</v>
      </c>
      <c r="W2" s="8" t="s">
        <v>72</v>
      </c>
    </row>
    <row r="3" spans="1:23">
      <c r="A3" s="6">
        <v>44866</v>
      </c>
      <c r="B3" s="5">
        <f t="shared" ref="B3:B12" si="0">SUM(C3:W3)</f>
        <v>29</v>
      </c>
      <c r="C3" s="70">
        <v>9</v>
      </c>
      <c r="D3" s="70">
        <v>7</v>
      </c>
      <c r="E3" s="70">
        <v>4</v>
      </c>
      <c r="F3" s="70">
        <v>3</v>
      </c>
      <c r="G3" s="70">
        <v>3</v>
      </c>
      <c r="H3" s="70"/>
      <c r="I3" s="70">
        <v>3</v>
      </c>
      <c r="J3" s="71"/>
      <c r="K3" s="71"/>
      <c r="L3" s="71"/>
      <c r="M3" s="71"/>
      <c r="N3" s="71"/>
      <c r="O3" s="71"/>
      <c r="P3" s="71"/>
      <c r="Q3" s="72"/>
      <c r="R3" s="72"/>
      <c r="S3" s="72"/>
      <c r="T3" s="72"/>
      <c r="U3" s="72"/>
      <c r="V3" s="72"/>
      <c r="W3" s="72"/>
    </row>
    <row r="4" spans="1:23">
      <c r="A4" s="6">
        <v>44867</v>
      </c>
      <c r="B4" s="5">
        <f t="shared" si="0"/>
        <v>22</v>
      </c>
      <c r="C4" s="70">
        <v>1</v>
      </c>
      <c r="D4" s="70">
        <v>6</v>
      </c>
      <c r="E4" s="70">
        <v>9</v>
      </c>
      <c r="F4" s="70">
        <v>2</v>
      </c>
      <c r="G4" s="70">
        <v>3</v>
      </c>
      <c r="H4" s="70"/>
      <c r="I4" s="70"/>
      <c r="J4" s="71"/>
      <c r="K4" s="71"/>
      <c r="L4" s="71"/>
      <c r="M4" s="71">
        <v>1</v>
      </c>
      <c r="N4" s="71"/>
      <c r="O4" s="71"/>
      <c r="P4" s="71"/>
      <c r="Q4" s="72"/>
      <c r="R4" s="72"/>
      <c r="S4" s="72"/>
      <c r="T4" s="72"/>
      <c r="U4" s="72"/>
      <c r="V4" s="72"/>
      <c r="W4" s="72"/>
    </row>
    <row r="5" spans="1:23">
      <c r="A5" s="6">
        <v>44868</v>
      </c>
      <c r="B5" s="5">
        <f t="shared" si="0"/>
        <v>19</v>
      </c>
      <c r="C5" s="70">
        <v>2</v>
      </c>
      <c r="D5" s="70">
        <v>5</v>
      </c>
      <c r="E5" s="70">
        <v>5</v>
      </c>
      <c r="F5" s="70">
        <v>2</v>
      </c>
      <c r="G5" s="70"/>
      <c r="H5" s="70"/>
      <c r="I5" s="70">
        <v>2</v>
      </c>
      <c r="J5" s="71">
        <v>1</v>
      </c>
      <c r="K5" s="71">
        <v>1</v>
      </c>
      <c r="L5" s="71"/>
      <c r="M5" s="71">
        <v>1</v>
      </c>
      <c r="N5" s="71"/>
      <c r="O5" s="71"/>
      <c r="P5" s="71"/>
      <c r="Q5" s="72"/>
      <c r="R5" s="72"/>
      <c r="S5" s="72"/>
      <c r="T5" s="72"/>
      <c r="U5" s="72"/>
      <c r="V5" s="72"/>
      <c r="W5" s="72"/>
    </row>
    <row r="6" spans="1:23">
      <c r="A6" s="6">
        <v>44869</v>
      </c>
      <c r="B6" s="5">
        <f t="shared" si="0"/>
        <v>36</v>
      </c>
      <c r="C6" s="70">
        <v>7</v>
      </c>
      <c r="D6" s="70">
        <v>9</v>
      </c>
      <c r="E6" s="70">
        <v>7</v>
      </c>
      <c r="F6" s="70">
        <v>3</v>
      </c>
      <c r="G6" s="70">
        <v>5</v>
      </c>
      <c r="H6" s="70"/>
      <c r="I6" s="70">
        <v>4</v>
      </c>
      <c r="J6" s="71">
        <v>1</v>
      </c>
      <c r="K6" s="71"/>
      <c r="L6" s="71"/>
      <c r="M6" s="71"/>
      <c r="N6" s="71"/>
      <c r="O6" s="71"/>
      <c r="P6" s="71"/>
      <c r="Q6" s="72"/>
      <c r="R6" s="72"/>
      <c r="S6" s="72"/>
      <c r="T6" s="72"/>
      <c r="U6" s="72"/>
      <c r="V6" s="72"/>
      <c r="W6" s="72"/>
    </row>
    <row r="7" spans="1:23">
      <c r="A7" s="6">
        <v>44870</v>
      </c>
      <c r="B7" s="5">
        <f t="shared" si="0"/>
        <v>31</v>
      </c>
      <c r="C7" s="70">
        <v>3</v>
      </c>
      <c r="D7" s="70">
        <v>13</v>
      </c>
      <c r="E7" s="70">
        <v>4</v>
      </c>
      <c r="F7" s="70">
        <v>4</v>
      </c>
      <c r="G7" s="70">
        <v>2</v>
      </c>
      <c r="H7" s="70"/>
      <c r="I7" s="70">
        <v>3</v>
      </c>
      <c r="J7" s="71">
        <v>1</v>
      </c>
      <c r="K7" s="71"/>
      <c r="L7" s="71">
        <v>1</v>
      </c>
      <c r="M7" s="71"/>
      <c r="N7" s="71"/>
      <c r="O7" s="71"/>
      <c r="P7" s="71"/>
      <c r="Q7" s="72"/>
      <c r="R7" s="72"/>
      <c r="S7" s="72"/>
      <c r="T7" s="72"/>
      <c r="U7" s="72"/>
      <c r="V7" s="72"/>
      <c r="W7" s="72"/>
    </row>
    <row r="8" spans="1:23">
      <c r="A8" s="6">
        <v>44871</v>
      </c>
      <c r="B8" s="5">
        <f t="shared" si="0"/>
        <v>22</v>
      </c>
      <c r="C8" s="70">
        <v>6</v>
      </c>
      <c r="D8" s="70">
        <v>5</v>
      </c>
      <c r="E8" s="70">
        <v>4</v>
      </c>
      <c r="F8" s="70">
        <v>1</v>
      </c>
      <c r="G8" s="70">
        <v>2</v>
      </c>
      <c r="H8" s="70">
        <v>1</v>
      </c>
      <c r="I8" s="70">
        <v>2</v>
      </c>
      <c r="J8" s="71">
        <v>1</v>
      </c>
      <c r="K8" s="71"/>
      <c r="L8" s="71"/>
      <c r="M8" s="71"/>
      <c r="N8" s="71"/>
      <c r="O8" s="71"/>
      <c r="P8" s="71"/>
      <c r="Q8" s="72"/>
      <c r="R8" s="72"/>
      <c r="S8" s="72"/>
      <c r="T8" s="72"/>
      <c r="U8" s="72"/>
      <c r="V8" s="72"/>
      <c r="W8" s="72"/>
    </row>
    <row r="9" spans="1:23">
      <c r="A9" s="6">
        <v>44872</v>
      </c>
      <c r="B9" s="5">
        <f t="shared" si="0"/>
        <v>25</v>
      </c>
      <c r="C9" s="70">
        <v>1</v>
      </c>
      <c r="D9" s="70">
        <v>14</v>
      </c>
      <c r="E9" s="70">
        <v>4</v>
      </c>
      <c r="F9" s="70">
        <v>2</v>
      </c>
      <c r="G9" s="70">
        <v>1</v>
      </c>
      <c r="H9" s="70"/>
      <c r="I9" s="70">
        <v>1</v>
      </c>
      <c r="J9" s="71">
        <v>1</v>
      </c>
      <c r="K9" s="71">
        <v>1</v>
      </c>
      <c r="L9" s="71"/>
      <c r="M9" s="71"/>
      <c r="N9" s="71"/>
      <c r="O9" s="71"/>
      <c r="P9" s="71"/>
      <c r="Q9" s="72"/>
      <c r="R9" s="72"/>
      <c r="S9" s="72"/>
      <c r="T9" s="72"/>
      <c r="U9" s="72"/>
      <c r="V9" s="72"/>
      <c r="W9" s="72"/>
    </row>
    <row r="10" spans="1:23">
      <c r="A10" s="6">
        <v>44873</v>
      </c>
      <c r="B10" s="5">
        <f t="shared" si="0"/>
        <v>20</v>
      </c>
      <c r="C10" s="70"/>
      <c r="D10" s="70">
        <v>3</v>
      </c>
      <c r="E10" s="70">
        <v>6</v>
      </c>
      <c r="F10" s="70">
        <v>3</v>
      </c>
      <c r="G10" s="70">
        <v>2</v>
      </c>
      <c r="H10" s="70"/>
      <c r="I10" s="70">
        <v>3</v>
      </c>
      <c r="J10" s="71"/>
      <c r="K10" s="71"/>
      <c r="L10" s="71"/>
      <c r="M10" s="71">
        <v>1</v>
      </c>
      <c r="N10" s="71">
        <v>1</v>
      </c>
      <c r="O10" s="71"/>
      <c r="P10" s="71"/>
      <c r="Q10" s="72">
        <v>1</v>
      </c>
      <c r="R10" s="72"/>
      <c r="S10" s="72"/>
      <c r="T10" s="72"/>
      <c r="U10" s="72"/>
      <c r="V10" s="72"/>
      <c r="W10" s="72"/>
    </row>
    <row r="11" spans="1:23">
      <c r="A11" s="6">
        <v>44874</v>
      </c>
      <c r="B11" s="5">
        <f t="shared" si="0"/>
        <v>19</v>
      </c>
      <c r="C11" s="70">
        <v>1</v>
      </c>
      <c r="D11" s="70">
        <v>6</v>
      </c>
      <c r="E11" s="70">
        <v>6</v>
      </c>
      <c r="F11" s="70">
        <v>2</v>
      </c>
      <c r="G11" s="70">
        <v>1</v>
      </c>
      <c r="H11" s="70">
        <v>1</v>
      </c>
      <c r="I11" s="70"/>
      <c r="J11" s="71"/>
      <c r="K11" s="71"/>
      <c r="L11" s="71">
        <v>1</v>
      </c>
      <c r="M11" s="71">
        <v>1</v>
      </c>
      <c r="N11" s="71"/>
      <c r="O11" s="71"/>
      <c r="P11" s="71"/>
      <c r="Q11" s="72"/>
      <c r="R11" s="72"/>
      <c r="S11" s="72"/>
      <c r="T11" s="72"/>
      <c r="U11" s="72"/>
      <c r="V11" s="72"/>
      <c r="W11" s="72"/>
    </row>
    <row r="12" spans="1:23">
      <c r="A12" s="6">
        <v>44875</v>
      </c>
      <c r="B12" s="5">
        <f t="shared" si="0"/>
        <v>28</v>
      </c>
      <c r="C12" s="70">
        <v>6</v>
      </c>
      <c r="D12" s="70">
        <v>14</v>
      </c>
      <c r="E12" s="70">
        <v>2</v>
      </c>
      <c r="F12" s="70">
        <v>2</v>
      </c>
      <c r="G12" s="70">
        <v>1</v>
      </c>
      <c r="H12" s="70"/>
      <c r="I12" s="70">
        <v>2</v>
      </c>
      <c r="J12" s="71"/>
      <c r="K12" s="71"/>
      <c r="L12" s="71"/>
      <c r="M12" s="71"/>
      <c r="N12" s="71"/>
      <c r="O12" s="71">
        <v>1</v>
      </c>
      <c r="P12" s="71"/>
      <c r="Q12" s="72"/>
      <c r="R12" s="72"/>
      <c r="S12" s="72"/>
      <c r="T12" s="72"/>
      <c r="U12" s="72"/>
      <c r="V12" s="72"/>
      <c r="W12" s="72"/>
    </row>
    <row r="13" spans="1:23">
      <c r="A13" s="6">
        <v>44876</v>
      </c>
      <c r="B13" s="5">
        <f>SUM(C13:W13)</f>
        <v>19</v>
      </c>
      <c r="C13" s="70">
        <v>2</v>
      </c>
      <c r="D13" s="70">
        <v>12</v>
      </c>
      <c r="E13" s="70">
        <v>3</v>
      </c>
      <c r="F13" s="70"/>
      <c r="G13" s="70"/>
      <c r="H13" s="71"/>
      <c r="I13" s="71">
        <v>1</v>
      </c>
      <c r="J13" s="71"/>
      <c r="K13" s="71"/>
      <c r="L13" s="71">
        <v>1</v>
      </c>
      <c r="M13" s="71"/>
      <c r="N13" s="71"/>
      <c r="O13" s="71"/>
      <c r="P13" s="71"/>
      <c r="Q13" s="72"/>
      <c r="R13" s="72"/>
      <c r="S13" s="72"/>
      <c r="T13" s="72"/>
      <c r="U13" s="72"/>
      <c r="V13" s="72"/>
      <c r="W13" s="72"/>
    </row>
    <row r="14" spans="1:23">
      <c r="A14" s="6">
        <v>44877</v>
      </c>
      <c r="B14" s="5">
        <f t="shared" ref="B14" si="1">SUM(C14:W14)</f>
        <v>28</v>
      </c>
      <c r="C14" s="70">
        <v>5</v>
      </c>
      <c r="D14" s="70">
        <v>8</v>
      </c>
      <c r="E14" s="70">
        <v>7</v>
      </c>
      <c r="F14" s="70">
        <v>2</v>
      </c>
      <c r="G14" s="70">
        <v>2</v>
      </c>
      <c r="H14" s="71"/>
      <c r="I14" s="71">
        <v>2</v>
      </c>
      <c r="J14" s="71"/>
      <c r="K14" s="71">
        <v>1</v>
      </c>
      <c r="L14" s="71"/>
      <c r="M14" s="71"/>
      <c r="N14" s="71">
        <v>1</v>
      </c>
      <c r="O14" s="71"/>
      <c r="P14" s="71"/>
      <c r="Q14" s="72"/>
      <c r="R14" s="72"/>
      <c r="S14" s="72"/>
      <c r="T14" s="72"/>
      <c r="U14" s="72"/>
      <c r="V14" s="72"/>
      <c r="W14" s="72"/>
    </row>
    <row r="15" spans="1:23">
      <c r="A15" s="6">
        <v>44878</v>
      </c>
      <c r="B15" s="5">
        <f>SUM(C15:W15)</f>
        <v>12</v>
      </c>
      <c r="C15" s="70">
        <v>2</v>
      </c>
      <c r="D15" s="70">
        <v>5</v>
      </c>
      <c r="E15" s="70">
        <v>2</v>
      </c>
      <c r="F15" s="70">
        <v>2</v>
      </c>
      <c r="G15" s="70">
        <v>1</v>
      </c>
      <c r="H15" s="71"/>
      <c r="I15" s="71"/>
      <c r="J15" s="71"/>
      <c r="K15" s="71"/>
      <c r="L15" s="71"/>
      <c r="M15" s="71"/>
      <c r="N15" s="71"/>
      <c r="O15" s="71"/>
      <c r="P15" s="71"/>
      <c r="Q15" s="72"/>
      <c r="R15" s="72"/>
      <c r="S15" s="72"/>
      <c r="T15" s="72"/>
      <c r="U15" s="72"/>
      <c r="V15" s="72"/>
      <c r="W15" s="72"/>
    </row>
    <row r="16" spans="1:23">
      <c r="A16" s="6">
        <v>44879</v>
      </c>
      <c r="B16" s="5">
        <f t="shared" ref="B16" si="2">SUM(C16:W16)</f>
        <v>21</v>
      </c>
      <c r="C16" s="70">
        <v>3</v>
      </c>
      <c r="D16" s="70">
        <v>13</v>
      </c>
      <c r="E16" s="70">
        <v>1</v>
      </c>
      <c r="F16" s="70">
        <v>1</v>
      </c>
      <c r="G16" s="70">
        <v>1</v>
      </c>
      <c r="H16" s="71">
        <v>1</v>
      </c>
      <c r="I16" s="71"/>
      <c r="J16" s="71"/>
      <c r="K16" s="71">
        <v>1</v>
      </c>
      <c r="L16" s="71"/>
      <c r="M16" s="71"/>
      <c r="N16" s="71"/>
      <c r="O16" s="71"/>
      <c r="P16" s="71"/>
      <c r="Q16" s="72"/>
      <c r="R16" s="72"/>
      <c r="S16" s="72"/>
      <c r="T16" s="72"/>
      <c r="U16" s="72"/>
      <c r="V16" s="72"/>
      <c r="W16" s="72"/>
    </row>
    <row r="17" spans="1:23">
      <c r="A17" s="6">
        <v>44880</v>
      </c>
      <c r="B17" s="5">
        <f>SUM(C17:W17)</f>
        <v>21</v>
      </c>
      <c r="C17" s="70">
        <v>3</v>
      </c>
      <c r="D17" s="70">
        <v>10</v>
      </c>
      <c r="E17" s="70">
        <v>4</v>
      </c>
      <c r="F17" s="70"/>
      <c r="G17" s="70">
        <v>1</v>
      </c>
      <c r="H17" s="71"/>
      <c r="I17" s="71"/>
      <c r="J17" s="71"/>
      <c r="K17" s="71">
        <v>1</v>
      </c>
      <c r="L17" s="71"/>
      <c r="M17" s="71"/>
      <c r="N17" s="71"/>
      <c r="O17" s="71">
        <v>1</v>
      </c>
      <c r="P17" s="71">
        <v>1</v>
      </c>
      <c r="Q17" s="72"/>
      <c r="R17" s="72"/>
      <c r="S17" s="72"/>
      <c r="T17" s="72"/>
      <c r="U17" s="72"/>
      <c r="V17" s="72"/>
      <c r="W17" s="72"/>
    </row>
    <row r="18" spans="1:23">
      <c r="A18" s="6">
        <v>44881</v>
      </c>
      <c r="B18" s="5">
        <f t="shared" ref="B18" si="3">SUM(C18:W18)</f>
        <v>32</v>
      </c>
      <c r="C18" s="70">
        <v>10</v>
      </c>
      <c r="D18" s="70">
        <v>4</v>
      </c>
      <c r="E18" s="70">
        <v>7</v>
      </c>
      <c r="F18" s="70">
        <v>5</v>
      </c>
      <c r="G18" s="70">
        <v>3</v>
      </c>
      <c r="H18" s="71">
        <v>2</v>
      </c>
      <c r="I18" s="71"/>
      <c r="J18" s="71">
        <v>1</v>
      </c>
      <c r="K18" s="71"/>
      <c r="L18" s="71"/>
      <c r="M18" s="71"/>
      <c r="N18" s="71"/>
      <c r="O18" s="71"/>
      <c r="P18" s="71"/>
      <c r="Q18" s="72"/>
      <c r="R18" s="72"/>
      <c r="S18" s="72"/>
      <c r="T18" s="72"/>
      <c r="U18" s="72"/>
      <c r="V18" s="72"/>
      <c r="W18" s="72"/>
    </row>
    <row r="19" spans="1:23">
      <c r="A19" s="6">
        <v>44882</v>
      </c>
      <c r="B19" s="5">
        <f>SUM(C19:W19)</f>
        <v>33</v>
      </c>
      <c r="C19" s="70">
        <v>6</v>
      </c>
      <c r="D19" s="70">
        <v>8</v>
      </c>
      <c r="E19" s="70">
        <v>5</v>
      </c>
      <c r="F19" s="70">
        <v>8</v>
      </c>
      <c r="G19" s="70">
        <v>5</v>
      </c>
      <c r="H19" s="71"/>
      <c r="I19" s="71"/>
      <c r="J19" s="71"/>
      <c r="K19" s="71"/>
      <c r="L19" s="71"/>
      <c r="M19" s="71"/>
      <c r="N19" s="71"/>
      <c r="O19" s="71"/>
      <c r="P19" s="71">
        <v>1</v>
      </c>
      <c r="Q19" s="72"/>
      <c r="R19" s="72"/>
      <c r="S19" s="72"/>
      <c r="T19" s="72"/>
      <c r="U19" s="72"/>
      <c r="V19" s="72"/>
      <c r="W19" s="72"/>
    </row>
    <row r="20" spans="1:23">
      <c r="A20" s="6">
        <v>44883</v>
      </c>
      <c r="B20" s="5">
        <f t="shared" ref="B20" si="4">SUM(C20:W20)</f>
        <v>30</v>
      </c>
      <c r="C20" s="70">
        <v>5</v>
      </c>
      <c r="D20" s="70">
        <v>11</v>
      </c>
      <c r="E20" s="70">
        <v>8</v>
      </c>
      <c r="F20" s="70">
        <v>1</v>
      </c>
      <c r="G20" s="70"/>
      <c r="H20" s="71">
        <v>1</v>
      </c>
      <c r="I20" s="71"/>
      <c r="J20" s="71">
        <v>1</v>
      </c>
      <c r="K20" s="71">
        <v>1</v>
      </c>
      <c r="L20" s="71"/>
      <c r="M20" s="71"/>
      <c r="N20" s="71">
        <v>2</v>
      </c>
      <c r="O20" s="71"/>
      <c r="P20" s="71"/>
      <c r="Q20" s="72"/>
      <c r="R20" s="72"/>
      <c r="S20" s="72"/>
      <c r="T20" s="72"/>
      <c r="U20" s="72"/>
      <c r="V20" s="72"/>
      <c r="W20" s="72"/>
    </row>
    <row r="21" spans="1:23">
      <c r="A21" s="6">
        <v>44884</v>
      </c>
      <c r="B21" s="5">
        <f>SUM(C21:W21)</f>
        <v>36</v>
      </c>
      <c r="C21" s="70">
        <v>5</v>
      </c>
      <c r="D21" s="70">
        <v>6</v>
      </c>
      <c r="E21" s="70">
        <v>4</v>
      </c>
      <c r="F21" s="70">
        <v>14</v>
      </c>
      <c r="G21" s="70">
        <v>4</v>
      </c>
      <c r="H21" s="71">
        <v>1</v>
      </c>
      <c r="I21" s="71">
        <v>1</v>
      </c>
      <c r="J21" s="71"/>
      <c r="K21" s="71"/>
      <c r="L21" s="71"/>
      <c r="M21" s="71">
        <v>1</v>
      </c>
      <c r="N21" s="71"/>
      <c r="O21" s="71"/>
      <c r="P21" s="71"/>
      <c r="Q21" s="72"/>
      <c r="R21" s="72"/>
      <c r="S21" s="72"/>
      <c r="T21" s="72"/>
      <c r="U21" s="72"/>
      <c r="V21" s="72"/>
      <c r="W21" s="72"/>
    </row>
    <row r="22" spans="1:23">
      <c r="A22" s="6">
        <v>44885</v>
      </c>
      <c r="B22" s="5">
        <f t="shared" ref="B22" si="5">SUM(C22:W22)</f>
        <v>52</v>
      </c>
      <c r="C22" s="70">
        <v>7</v>
      </c>
      <c r="D22" s="70">
        <v>11</v>
      </c>
      <c r="E22" s="70">
        <v>20</v>
      </c>
      <c r="F22" s="70">
        <v>6</v>
      </c>
      <c r="G22" s="70">
        <v>3</v>
      </c>
      <c r="H22" s="71">
        <v>1</v>
      </c>
      <c r="I22" s="71">
        <v>1</v>
      </c>
      <c r="J22" s="71"/>
      <c r="K22" s="71">
        <v>1</v>
      </c>
      <c r="L22" s="71"/>
      <c r="M22" s="71"/>
      <c r="N22" s="71">
        <v>1</v>
      </c>
      <c r="O22" s="71">
        <v>1</v>
      </c>
      <c r="P22" s="71"/>
      <c r="Q22" s="72"/>
      <c r="R22" s="72"/>
      <c r="S22" s="72"/>
      <c r="T22" s="72"/>
      <c r="U22" s="72"/>
      <c r="V22" s="72"/>
      <c r="W22" s="72"/>
    </row>
    <row r="23" spans="1:23">
      <c r="A23" s="6">
        <v>44886</v>
      </c>
      <c r="B23" s="5">
        <f>SUM(C23:W23)</f>
        <v>50</v>
      </c>
      <c r="C23" s="70">
        <v>8</v>
      </c>
      <c r="D23" s="70">
        <v>19</v>
      </c>
      <c r="E23" s="70">
        <v>10</v>
      </c>
      <c r="F23" s="70">
        <v>7</v>
      </c>
      <c r="G23" s="70">
        <v>1</v>
      </c>
      <c r="H23" s="71">
        <v>3</v>
      </c>
      <c r="I23" s="71">
        <v>2</v>
      </c>
      <c r="J23" s="71"/>
      <c r="K23" s="71"/>
      <c r="L23" s="71"/>
      <c r="M23" s="71"/>
      <c r="N23" s="71"/>
      <c r="O23" s="71"/>
      <c r="P23" s="71"/>
      <c r="Q23" s="72"/>
      <c r="R23" s="72"/>
      <c r="S23" s="72"/>
      <c r="T23" s="72"/>
      <c r="U23" s="72"/>
      <c r="V23" s="72"/>
      <c r="W23" s="72"/>
    </row>
    <row r="24" spans="1:23">
      <c r="A24" s="6">
        <v>44887</v>
      </c>
      <c r="B24" s="5">
        <f t="shared" ref="B24" si="6">SUM(C24:W24)</f>
        <v>55</v>
      </c>
      <c r="C24" s="70">
        <v>9</v>
      </c>
      <c r="D24" s="70">
        <v>18</v>
      </c>
      <c r="E24" s="70">
        <v>12</v>
      </c>
      <c r="F24" s="70">
        <v>3</v>
      </c>
      <c r="G24" s="70">
        <v>12</v>
      </c>
      <c r="H24" s="71"/>
      <c r="I24" s="71">
        <v>1</v>
      </c>
      <c r="J24" s="71"/>
      <c r="K24" s="71"/>
      <c r="L24" s="71"/>
      <c r="M24" s="71"/>
      <c r="N24" s="71"/>
      <c r="O24" s="71"/>
      <c r="P24" s="71"/>
      <c r="Q24" s="72"/>
      <c r="R24" s="72"/>
      <c r="S24" s="72"/>
      <c r="T24" s="72"/>
      <c r="U24" s="72"/>
      <c r="V24" s="72"/>
      <c r="W24" s="72"/>
    </row>
    <row r="25" spans="1:23">
      <c r="A25" s="6">
        <v>44888</v>
      </c>
      <c r="B25" s="5">
        <f>SUM(C25:W25)</f>
        <v>32</v>
      </c>
      <c r="C25" s="70">
        <v>6</v>
      </c>
      <c r="D25" s="70">
        <v>13</v>
      </c>
      <c r="E25" s="70">
        <v>3</v>
      </c>
      <c r="F25" s="70">
        <v>2</v>
      </c>
      <c r="G25" s="70"/>
      <c r="H25" s="71">
        <v>6</v>
      </c>
      <c r="I25" s="71"/>
      <c r="J25" s="71">
        <v>2</v>
      </c>
      <c r="K25" s="71"/>
      <c r="L25" s="71"/>
      <c r="M25" s="71"/>
      <c r="N25" s="71"/>
      <c r="O25" s="71"/>
      <c r="P25" s="71"/>
      <c r="Q25" s="72"/>
      <c r="R25" s="72"/>
      <c r="S25" s="72"/>
      <c r="T25" s="72"/>
      <c r="U25" s="72"/>
      <c r="V25" s="72"/>
      <c r="W25" s="72"/>
    </row>
    <row r="26" spans="1:23">
      <c r="A26" s="6">
        <v>44889</v>
      </c>
      <c r="B26" s="5">
        <f t="shared" ref="B26" si="7">SUM(C26:W26)</f>
        <v>70</v>
      </c>
      <c r="C26" s="70">
        <v>5</v>
      </c>
      <c r="D26" s="70">
        <v>39</v>
      </c>
      <c r="E26" s="70">
        <v>13</v>
      </c>
      <c r="F26" s="70">
        <v>3</v>
      </c>
      <c r="G26" s="70">
        <v>5</v>
      </c>
      <c r="H26" s="71">
        <v>1</v>
      </c>
      <c r="I26" s="71"/>
      <c r="J26" s="71">
        <v>2</v>
      </c>
      <c r="K26" s="71">
        <v>1</v>
      </c>
      <c r="L26" s="71"/>
      <c r="M26" s="71"/>
      <c r="N26" s="71">
        <v>1</v>
      </c>
      <c r="O26" s="71"/>
      <c r="P26" s="71"/>
      <c r="Q26" s="72"/>
      <c r="R26" s="72"/>
      <c r="S26" s="72"/>
      <c r="T26" s="72"/>
      <c r="U26" s="72"/>
      <c r="V26" s="72"/>
      <c r="W26" s="72"/>
    </row>
    <row r="27" spans="1:23">
      <c r="A27" s="6">
        <v>44890</v>
      </c>
      <c r="B27" s="5">
        <f>SUM(C27:W27)</f>
        <v>59</v>
      </c>
      <c r="C27" s="70"/>
      <c r="D27" s="70">
        <v>11</v>
      </c>
      <c r="E27" s="70">
        <v>30</v>
      </c>
      <c r="F27" s="70">
        <v>5</v>
      </c>
      <c r="G27" s="70">
        <v>3</v>
      </c>
      <c r="H27" s="71">
        <v>3</v>
      </c>
      <c r="I27" s="71">
        <v>1</v>
      </c>
      <c r="J27" s="71">
        <v>6</v>
      </c>
      <c r="K27" s="71"/>
      <c r="L27" s="71"/>
      <c r="M27" s="71"/>
      <c r="N27" s="71"/>
      <c r="O27" s="71"/>
      <c r="P27" s="71"/>
      <c r="Q27" s="72"/>
      <c r="R27" s="72"/>
      <c r="S27" s="72"/>
      <c r="T27" s="72"/>
      <c r="U27" s="72"/>
      <c r="V27" s="72"/>
      <c r="W27" s="72"/>
    </row>
    <row r="28" spans="1:23">
      <c r="A28" s="6">
        <v>44891</v>
      </c>
      <c r="B28" s="5">
        <f t="shared" ref="B28" si="8">SUM(C28:W28)</f>
        <v>59</v>
      </c>
      <c r="C28" s="70">
        <v>3</v>
      </c>
      <c r="D28" s="70">
        <v>24</v>
      </c>
      <c r="E28" s="70">
        <v>10</v>
      </c>
      <c r="F28" s="70">
        <v>12</v>
      </c>
      <c r="G28" s="70">
        <v>4</v>
      </c>
      <c r="H28" s="71">
        <v>2</v>
      </c>
      <c r="I28" s="71">
        <v>1</v>
      </c>
      <c r="J28" s="71">
        <v>1</v>
      </c>
      <c r="K28" s="71"/>
      <c r="L28" s="71">
        <v>1</v>
      </c>
      <c r="M28" s="71">
        <v>1</v>
      </c>
      <c r="N28" s="71"/>
      <c r="O28" s="71"/>
      <c r="P28" s="71"/>
      <c r="Q28" s="72"/>
      <c r="R28" s="72"/>
      <c r="S28" s="72"/>
      <c r="T28" s="72"/>
      <c r="U28" s="72"/>
      <c r="V28" s="72"/>
      <c r="W28" s="72"/>
    </row>
    <row r="29" spans="1:23">
      <c r="A29" s="6">
        <v>44892</v>
      </c>
      <c r="B29" s="5">
        <f>SUM(C29:W29)</f>
        <v>57</v>
      </c>
      <c r="C29" s="70">
        <v>6</v>
      </c>
      <c r="D29" s="70">
        <v>21</v>
      </c>
      <c r="E29" s="70">
        <v>10</v>
      </c>
      <c r="F29" s="70">
        <v>7</v>
      </c>
      <c r="G29" s="70">
        <v>7</v>
      </c>
      <c r="H29" s="71"/>
      <c r="I29" s="71">
        <v>2</v>
      </c>
      <c r="J29" s="71">
        <v>2</v>
      </c>
      <c r="K29" s="71">
        <v>2</v>
      </c>
      <c r="L29" s="71"/>
      <c r="M29" s="71"/>
      <c r="N29" s="71"/>
      <c r="O29" s="71"/>
      <c r="P29" s="71"/>
      <c r="Q29" s="72"/>
      <c r="R29" s="72"/>
      <c r="S29" s="72"/>
      <c r="T29" s="72"/>
      <c r="U29" s="72"/>
      <c r="V29" s="72"/>
      <c r="W29" s="72"/>
    </row>
    <row r="30" spans="1:23">
      <c r="A30" s="6">
        <v>44893</v>
      </c>
      <c r="B30" s="5">
        <f t="shared" ref="B30" si="9">SUM(C30:W30)</f>
        <v>58</v>
      </c>
      <c r="C30" s="70">
        <v>1</v>
      </c>
      <c r="D30" s="70">
        <v>11</v>
      </c>
      <c r="E30" s="70">
        <v>20</v>
      </c>
      <c r="F30" s="70">
        <v>14</v>
      </c>
      <c r="G30" s="70">
        <v>4</v>
      </c>
      <c r="H30" s="71">
        <v>4</v>
      </c>
      <c r="I30" s="71">
        <v>1</v>
      </c>
      <c r="J30" s="71"/>
      <c r="K30" s="71">
        <v>1</v>
      </c>
      <c r="L30" s="71">
        <v>2</v>
      </c>
      <c r="M30" s="71"/>
      <c r="N30" s="71"/>
      <c r="O30" s="71"/>
      <c r="P30" s="71"/>
      <c r="Q30" s="72"/>
      <c r="R30" s="72"/>
      <c r="S30" s="72"/>
      <c r="T30" s="72"/>
      <c r="U30" s="72"/>
      <c r="V30" s="72"/>
      <c r="W30" s="72"/>
    </row>
    <row r="31" spans="1:23">
      <c r="A31" s="6">
        <v>44894</v>
      </c>
      <c r="B31" s="5">
        <f>SUM(C31:W31)</f>
        <v>48</v>
      </c>
      <c r="C31" s="70">
        <v>5</v>
      </c>
      <c r="D31" s="70">
        <v>9</v>
      </c>
      <c r="E31" s="70">
        <v>15</v>
      </c>
      <c r="F31" s="70">
        <v>5</v>
      </c>
      <c r="G31" s="70">
        <v>8</v>
      </c>
      <c r="H31" s="71">
        <v>1</v>
      </c>
      <c r="I31" s="71">
        <v>1</v>
      </c>
      <c r="J31" s="71">
        <v>2</v>
      </c>
      <c r="K31" s="71"/>
      <c r="L31" s="71"/>
      <c r="M31" s="71"/>
      <c r="N31" s="71">
        <v>2</v>
      </c>
      <c r="O31" s="71"/>
      <c r="P31" s="71"/>
      <c r="Q31" s="72"/>
      <c r="R31" s="72"/>
      <c r="S31" s="72"/>
      <c r="T31" s="72"/>
      <c r="U31" s="72"/>
      <c r="V31" s="72"/>
      <c r="W31" s="72"/>
    </row>
    <row r="32" spans="1:23">
      <c r="A32" s="6">
        <v>44895</v>
      </c>
      <c r="B32" s="5">
        <f t="shared" ref="B32" si="10">SUM(C32:W32)</f>
        <v>58</v>
      </c>
      <c r="C32" s="70">
        <v>4</v>
      </c>
      <c r="D32" s="70">
        <v>23</v>
      </c>
      <c r="E32" s="70">
        <v>8</v>
      </c>
      <c r="F32" s="70">
        <v>10</v>
      </c>
      <c r="G32" s="70">
        <v>2</v>
      </c>
      <c r="H32" s="71">
        <v>1</v>
      </c>
      <c r="I32" s="71">
        <v>4</v>
      </c>
      <c r="J32" s="71">
        <v>1</v>
      </c>
      <c r="K32" s="71">
        <v>2</v>
      </c>
      <c r="L32" s="71">
        <v>1</v>
      </c>
      <c r="M32" s="71">
        <v>2</v>
      </c>
      <c r="N32" s="71"/>
      <c r="O32" s="71"/>
      <c r="P32" s="71"/>
      <c r="Q32" s="72"/>
      <c r="R32" s="72"/>
      <c r="S32" s="72"/>
      <c r="T32" s="72"/>
      <c r="U32" s="72"/>
      <c r="V32" s="72"/>
      <c r="W32" s="72"/>
    </row>
    <row r="33" spans="1:23">
      <c r="A33" s="6">
        <v>44896</v>
      </c>
      <c r="B33" s="5">
        <f>SUM(C33:W33)</f>
        <v>40</v>
      </c>
      <c r="C33" s="70">
        <v>2</v>
      </c>
      <c r="D33" s="70">
        <v>19</v>
      </c>
      <c r="E33" s="70">
        <v>10</v>
      </c>
      <c r="F33" s="70">
        <v>5</v>
      </c>
      <c r="G33" s="70">
        <v>1</v>
      </c>
      <c r="H33" s="71">
        <v>1</v>
      </c>
      <c r="I33" s="71">
        <v>1</v>
      </c>
      <c r="J33" s="71"/>
      <c r="K33" s="71"/>
      <c r="L33" s="71"/>
      <c r="M33" s="71"/>
      <c r="N33" s="71">
        <v>1</v>
      </c>
      <c r="O33" s="71"/>
      <c r="P33" s="71"/>
      <c r="Q33" s="72"/>
      <c r="R33" s="72"/>
      <c r="S33" s="72"/>
      <c r="T33" s="72"/>
      <c r="U33" s="72"/>
      <c r="V33" s="72"/>
      <c r="W33" s="72"/>
    </row>
    <row r="34" spans="1:23">
      <c r="A34" s="6">
        <v>44897</v>
      </c>
      <c r="B34" s="5">
        <f t="shared" ref="B34" si="11">SUM(C34:W34)</f>
        <v>47</v>
      </c>
      <c r="C34" s="70">
        <v>4</v>
      </c>
      <c r="D34" s="70">
        <v>11</v>
      </c>
      <c r="E34" s="70">
        <v>13</v>
      </c>
      <c r="F34" s="70">
        <v>6</v>
      </c>
      <c r="G34" s="70">
        <v>3</v>
      </c>
      <c r="H34" s="71">
        <v>4</v>
      </c>
      <c r="I34" s="71">
        <v>1</v>
      </c>
      <c r="J34" s="71">
        <v>3</v>
      </c>
      <c r="K34" s="71">
        <v>1</v>
      </c>
      <c r="L34" s="71"/>
      <c r="M34" s="71"/>
      <c r="N34" s="71"/>
      <c r="O34" s="71"/>
      <c r="P34" s="71"/>
      <c r="Q34" s="72">
        <v>1</v>
      </c>
      <c r="R34" s="72"/>
      <c r="S34" s="72"/>
      <c r="T34" s="72"/>
      <c r="U34" s="72"/>
      <c r="V34" s="72"/>
      <c r="W34" s="72"/>
    </row>
    <row r="35" spans="1:23">
      <c r="A35" s="6">
        <v>44898</v>
      </c>
      <c r="B35" s="5">
        <f>SUM(C35:W35)</f>
        <v>53</v>
      </c>
      <c r="C35" s="70">
        <v>1</v>
      </c>
      <c r="D35" s="70">
        <v>18</v>
      </c>
      <c r="E35" s="70">
        <v>7</v>
      </c>
      <c r="F35" s="70">
        <v>4</v>
      </c>
      <c r="G35" s="70">
        <v>9</v>
      </c>
      <c r="H35" s="71">
        <v>5</v>
      </c>
      <c r="I35" s="71">
        <v>4</v>
      </c>
      <c r="J35" s="71">
        <v>3</v>
      </c>
      <c r="K35" s="71">
        <v>1</v>
      </c>
      <c r="L35" s="71"/>
      <c r="M35" s="71"/>
      <c r="N35" s="71">
        <v>1</v>
      </c>
      <c r="O35" s="71"/>
      <c r="P35" s="71"/>
      <c r="Q35" s="72"/>
      <c r="R35" s="72"/>
      <c r="S35" s="72"/>
      <c r="T35" s="72"/>
      <c r="U35" s="72"/>
      <c r="V35" s="72"/>
      <c r="W35" s="72"/>
    </row>
    <row r="36" spans="1:23">
      <c r="A36" s="6">
        <v>44899</v>
      </c>
      <c r="B36" s="5">
        <f t="shared" ref="B36" si="12">SUM(C36:W36)</f>
        <v>62</v>
      </c>
      <c r="C36" s="70">
        <v>7</v>
      </c>
      <c r="D36" s="70">
        <v>22</v>
      </c>
      <c r="E36" s="70">
        <v>5</v>
      </c>
      <c r="F36" s="70">
        <v>10</v>
      </c>
      <c r="G36" s="70">
        <v>9</v>
      </c>
      <c r="H36" s="71">
        <v>4</v>
      </c>
      <c r="I36" s="71">
        <v>2</v>
      </c>
      <c r="J36" s="71">
        <v>2</v>
      </c>
      <c r="K36" s="71">
        <v>1</v>
      </c>
      <c r="L36" s="71"/>
      <c r="M36" s="71"/>
      <c r="N36" s="71"/>
      <c r="O36" s="71"/>
      <c r="P36" s="71"/>
      <c r="Q36" s="72"/>
      <c r="R36" s="72"/>
      <c r="S36" s="72"/>
      <c r="T36" s="72"/>
      <c r="U36" s="72"/>
      <c r="V36" s="72"/>
      <c r="W36" s="72"/>
    </row>
    <row r="37" spans="1:23">
      <c r="A37" s="6">
        <v>44900</v>
      </c>
      <c r="B37" s="5">
        <f>SUM(C37:W37)</f>
        <v>49</v>
      </c>
      <c r="C37" s="70">
        <v>2</v>
      </c>
      <c r="D37" s="70">
        <v>16</v>
      </c>
      <c r="E37" s="70">
        <v>11</v>
      </c>
      <c r="F37" s="70">
        <v>3</v>
      </c>
      <c r="G37" s="70">
        <v>7</v>
      </c>
      <c r="H37" s="71">
        <v>5</v>
      </c>
      <c r="I37" s="71">
        <v>3</v>
      </c>
      <c r="J37" s="71"/>
      <c r="K37" s="71">
        <v>1</v>
      </c>
      <c r="L37" s="71">
        <v>1</v>
      </c>
      <c r="M37" s="71"/>
      <c r="N37" s="71"/>
      <c r="O37" s="71"/>
      <c r="P37" s="71"/>
      <c r="Q37" s="72"/>
      <c r="R37" s="72"/>
      <c r="S37" s="72"/>
      <c r="T37" s="72"/>
      <c r="U37" s="72"/>
      <c r="V37" s="72"/>
      <c r="W37" s="72"/>
    </row>
  </sheetData>
  <mergeCells count="1">
    <mergeCell ref="A1:W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C3DE-D885-7344-B023-8FCE8ECB1095}">
  <dimension ref="A1:T98"/>
  <sheetViews>
    <sheetView workbookViewId="0">
      <pane ySplit="2" topLeftCell="A68" activePane="bottomLeft" state="frozen"/>
      <selection pane="bottomLeft" activeCell="O107" sqref="O107"/>
    </sheetView>
  </sheetViews>
  <sheetFormatPr baseColWidth="10" defaultRowHeight="15"/>
  <cols>
    <col min="1" max="1" width="10.83203125" style="85"/>
    <col min="2" max="2" width="8.83203125" style="89" customWidth="1"/>
    <col min="3" max="18" width="7.6640625" customWidth="1"/>
  </cols>
  <sheetData>
    <row r="1" spans="1:18" ht="27" customHeight="1">
      <c r="A1" s="107" t="s">
        <v>78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9"/>
    </row>
    <row r="2" spans="1:18">
      <c r="A2" s="18" t="s">
        <v>51</v>
      </c>
      <c r="B2" s="18" t="s">
        <v>77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</row>
    <row r="3" spans="1:18">
      <c r="A3" s="87">
        <v>44805</v>
      </c>
      <c r="B3" s="88">
        <f t="shared" ref="B3:B32" si="0">SUM(C3:R3)</f>
        <v>15</v>
      </c>
      <c r="C3" s="27">
        <v>0</v>
      </c>
      <c r="D3" s="27">
        <v>1</v>
      </c>
      <c r="E3" s="27">
        <v>0</v>
      </c>
      <c r="F3" s="27">
        <v>0</v>
      </c>
      <c r="G3" s="27">
        <v>0</v>
      </c>
      <c r="H3" s="27">
        <v>0</v>
      </c>
      <c r="I3" s="27">
        <v>7</v>
      </c>
      <c r="J3" s="27">
        <v>3</v>
      </c>
      <c r="K3" s="27">
        <v>0</v>
      </c>
      <c r="L3" s="27">
        <v>0</v>
      </c>
      <c r="M3" s="27">
        <v>4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</row>
    <row r="4" spans="1:18">
      <c r="A4" s="87">
        <v>44806</v>
      </c>
      <c r="B4" s="88">
        <f t="shared" si="0"/>
        <v>9</v>
      </c>
      <c r="C4" s="27">
        <v>0</v>
      </c>
      <c r="D4" s="27">
        <v>1</v>
      </c>
      <c r="E4" s="27">
        <v>0</v>
      </c>
      <c r="F4" s="27">
        <v>0</v>
      </c>
      <c r="G4" s="27">
        <v>0</v>
      </c>
      <c r="H4" s="27">
        <v>0</v>
      </c>
      <c r="I4" s="27">
        <v>5</v>
      </c>
      <c r="J4" s="27">
        <v>3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</row>
    <row r="5" spans="1:18">
      <c r="A5" s="87">
        <v>44807</v>
      </c>
      <c r="B5" s="88">
        <f t="shared" si="0"/>
        <v>5</v>
      </c>
      <c r="C5" s="27">
        <v>0</v>
      </c>
      <c r="D5" s="27">
        <v>1</v>
      </c>
      <c r="E5" s="27">
        <v>0</v>
      </c>
      <c r="F5" s="27">
        <v>0</v>
      </c>
      <c r="G5" s="27">
        <v>0</v>
      </c>
      <c r="H5" s="27">
        <v>0</v>
      </c>
      <c r="I5" s="27">
        <v>1</v>
      </c>
      <c r="J5" s="27">
        <v>3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</row>
    <row r="6" spans="1:18">
      <c r="A6" s="87">
        <v>44808</v>
      </c>
      <c r="B6" s="88">
        <f t="shared" si="0"/>
        <v>4</v>
      </c>
      <c r="C6" s="27">
        <v>0</v>
      </c>
      <c r="D6" s="27">
        <v>1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3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</row>
    <row r="7" spans="1:18">
      <c r="A7" s="87">
        <v>44809</v>
      </c>
      <c r="B7" s="88">
        <f t="shared" si="0"/>
        <v>4</v>
      </c>
      <c r="C7" s="27">
        <v>0</v>
      </c>
      <c r="D7" s="27">
        <v>1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3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</row>
    <row r="8" spans="1:18">
      <c r="A8" s="87">
        <v>44810</v>
      </c>
      <c r="B8" s="88">
        <f t="shared" si="0"/>
        <v>7</v>
      </c>
      <c r="C8" s="27">
        <v>1</v>
      </c>
      <c r="D8" s="27">
        <v>1</v>
      </c>
      <c r="E8" s="27">
        <v>0</v>
      </c>
      <c r="F8" s="27">
        <v>1</v>
      </c>
      <c r="G8" s="27">
        <v>1</v>
      </c>
      <c r="H8" s="27">
        <v>0</v>
      </c>
      <c r="I8" s="27">
        <v>0</v>
      </c>
      <c r="J8" s="27">
        <v>3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</row>
    <row r="9" spans="1:18">
      <c r="A9" s="87">
        <v>44811</v>
      </c>
      <c r="B9" s="88">
        <f t="shared" si="0"/>
        <v>14</v>
      </c>
      <c r="C9" s="27">
        <v>3</v>
      </c>
      <c r="D9" s="27">
        <v>1</v>
      </c>
      <c r="E9" s="27">
        <v>0</v>
      </c>
      <c r="F9" s="27">
        <v>1</v>
      </c>
      <c r="G9" s="27">
        <v>1</v>
      </c>
      <c r="H9" s="27">
        <v>0</v>
      </c>
      <c r="I9" s="27">
        <v>0</v>
      </c>
      <c r="J9" s="27">
        <v>3</v>
      </c>
      <c r="K9" s="27">
        <v>0</v>
      </c>
      <c r="L9" s="27">
        <v>0</v>
      </c>
      <c r="M9" s="27">
        <v>1</v>
      </c>
      <c r="N9" s="27">
        <v>0</v>
      </c>
      <c r="O9" s="27">
        <v>4</v>
      </c>
      <c r="P9" s="27">
        <v>0</v>
      </c>
      <c r="Q9" s="27">
        <v>0</v>
      </c>
      <c r="R9" s="27">
        <v>0</v>
      </c>
    </row>
    <row r="10" spans="1:18">
      <c r="A10" s="87">
        <v>44812</v>
      </c>
      <c r="B10" s="88">
        <f t="shared" si="0"/>
        <v>13</v>
      </c>
      <c r="C10" s="27">
        <v>3</v>
      </c>
      <c r="D10" s="27">
        <v>0</v>
      </c>
      <c r="E10" s="27">
        <v>0</v>
      </c>
      <c r="F10" s="27">
        <v>1</v>
      </c>
      <c r="G10" s="27">
        <v>1</v>
      </c>
      <c r="H10" s="27">
        <v>0</v>
      </c>
      <c r="I10" s="27">
        <v>0</v>
      </c>
      <c r="J10" s="27">
        <v>3</v>
      </c>
      <c r="K10" s="27">
        <v>0</v>
      </c>
      <c r="L10" s="27">
        <v>0</v>
      </c>
      <c r="M10" s="27">
        <v>1</v>
      </c>
      <c r="N10" s="27">
        <v>0</v>
      </c>
      <c r="O10" s="27">
        <v>4</v>
      </c>
      <c r="P10" s="27">
        <v>0</v>
      </c>
      <c r="Q10" s="27">
        <v>0</v>
      </c>
      <c r="R10" s="27">
        <v>0</v>
      </c>
    </row>
    <row r="11" spans="1:18">
      <c r="A11" s="87">
        <v>44813</v>
      </c>
      <c r="B11" s="88">
        <f t="shared" si="0"/>
        <v>14</v>
      </c>
      <c r="C11" s="27">
        <v>3</v>
      </c>
      <c r="D11" s="27">
        <v>0</v>
      </c>
      <c r="E11" s="27">
        <v>0</v>
      </c>
      <c r="F11" s="27">
        <v>1</v>
      </c>
      <c r="G11" s="27">
        <v>2</v>
      </c>
      <c r="H11" s="27">
        <v>0</v>
      </c>
      <c r="I11" s="27">
        <v>0</v>
      </c>
      <c r="J11" s="27">
        <v>2</v>
      </c>
      <c r="K11" s="27">
        <v>0</v>
      </c>
      <c r="L11" s="27">
        <v>0</v>
      </c>
      <c r="M11" s="27">
        <v>1</v>
      </c>
      <c r="N11" s="27">
        <v>0</v>
      </c>
      <c r="O11" s="27">
        <v>5</v>
      </c>
      <c r="P11" s="27">
        <v>0</v>
      </c>
      <c r="Q11" s="27">
        <v>0</v>
      </c>
      <c r="R11" s="27">
        <v>0</v>
      </c>
    </row>
    <row r="12" spans="1:18">
      <c r="A12" s="87">
        <v>44814</v>
      </c>
      <c r="B12" s="88">
        <f t="shared" si="0"/>
        <v>15</v>
      </c>
      <c r="C12" s="27">
        <v>3</v>
      </c>
      <c r="D12" s="27">
        <v>0</v>
      </c>
      <c r="E12" s="27">
        <v>0</v>
      </c>
      <c r="F12" s="27">
        <v>2</v>
      </c>
      <c r="G12" s="27">
        <v>2</v>
      </c>
      <c r="H12" s="27">
        <v>0</v>
      </c>
      <c r="I12" s="27">
        <v>0</v>
      </c>
      <c r="J12" s="27">
        <v>2</v>
      </c>
      <c r="K12" s="27">
        <v>0</v>
      </c>
      <c r="L12" s="27">
        <v>0</v>
      </c>
      <c r="M12" s="27">
        <v>1</v>
      </c>
      <c r="N12" s="27">
        <v>0</v>
      </c>
      <c r="O12" s="27">
        <v>5</v>
      </c>
      <c r="P12" s="27">
        <v>0</v>
      </c>
      <c r="Q12" s="27">
        <v>0</v>
      </c>
      <c r="R12" s="27">
        <v>0</v>
      </c>
    </row>
    <row r="13" spans="1:18">
      <c r="A13" s="87">
        <v>44815</v>
      </c>
      <c r="B13" s="88">
        <f t="shared" si="0"/>
        <v>13</v>
      </c>
      <c r="C13" s="27">
        <v>3</v>
      </c>
      <c r="D13" s="27">
        <v>0</v>
      </c>
      <c r="E13" s="27">
        <v>0</v>
      </c>
      <c r="F13" s="27">
        <v>2</v>
      </c>
      <c r="G13" s="27">
        <v>2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1</v>
      </c>
      <c r="N13" s="27">
        <v>0</v>
      </c>
      <c r="O13" s="27">
        <v>5</v>
      </c>
      <c r="P13" s="27">
        <v>0</v>
      </c>
      <c r="Q13" s="27">
        <v>0</v>
      </c>
      <c r="R13" s="27">
        <v>0</v>
      </c>
    </row>
    <row r="14" spans="1:18">
      <c r="A14" s="87">
        <v>44816</v>
      </c>
      <c r="B14" s="88">
        <f t="shared" si="0"/>
        <v>10</v>
      </c>
      <c r="C14" s="27">
        <v>3</v>
      </c>
      <c r="D14" s="27">
        <v>0</v>
      </c>
      <c r="E14" s="27">
        <v>0</v>
      </c>
      <c r="F14" s="27">
        <v>2</v>
      </c>
      <c r="G14" s="27">
        <v>1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1</v>
      </c>
      <c r="N14" s="27">
        <v>0</v>
      </c>
      <c r="O14" s="27">
        <v>3</v>
      </c>
      <c r="P14" s="27">
        <v>0</v>
      </c>
      <c r="Q14" s="27">
        <v>0</v>
      </c>
      <c r="R14" s="27">
        <v>0</v>
      </c>
    </row>
    <row r="15" spans="1:18">
      <c r="A15" s="87">
        <v>44817</v>
      </c>
      <c r="B15" s="88">
        <f t="shared" si="0"/>
        <v>7</v>
      </c>
      <c r="C15" s="27">
        <v>0</v>
      </c>
      <c r="D15" s="27">
        <v>0</v>
      </c>
      <c r="E15" s="27">
        <v>0</v>
      </c>
      <c r="F15" s="27">
        <v>2</v>
      </c>
      <c r="G15" s="27">
        <v>1</v>
      </c>
      <c r="H15" s="27">
        <v>0</v>
      </c>
      <c r="I15" s="27">
        <v>0</v>
      </c>
      <c r="J15" s="27">
        <v>1</v>
      </c>
      <c r="K15" s="27">
        <v>0</v>
      </c>
      <c r="L15" s="27">
        <v>0</v>
      </c>
      <c r="M15" s="27">
        <v>1</v>
      </c>
      <c r="N15" s="27">
        <v>0</v>
      </c>
      <c r="O15" s="27">
        <v>2</v>
      </c>
      <c r="P15" s="27">
        <v>0</v>
      </c>
      <c r="Q15" s="27">
        <v>0</v>
      </c>
      <c r="R15" s="27">
        <v>0</v>
      </c>
    </row>
    <row r="16" spans="1:18">
      <c r="A16" s="87">
        <v>44818</v>
      </c>
      <c r="B16" s="88">
        <f t="shared" si="0"/>
        <v>7</v>
      </c>
      <c r="C16" s="27">
        <v>0</v>
      </c>
      <c r="D16" s="27">
        <v>0</v>
      </c>
      <c r="E16" s="27">
        <v>0</v>
      </c>
      <c r="F16" s="27">
        <v>2</v>
      </c>
      <c r="G16" s="27">
        <v>1</v>
      </c>
      <c r="H16" s="27">
        <v>0</v>
      </c>
      <c r="I16" s="27">
        <v>0</v>
      </c>
      <c r="J16" s="27">
        <v>1</v>
      </c>
      <c r="K16" s="27">
        <v>0</v>
      </c>
      <c r="L16" s="27">
        <v>0</v>
      </c>
      <c r="M16" s="27">
        <v>1</v>
      </c>
      <c r="N16" s="27">
        <v>0</v>
      </c>
      <c r="O16" s="27">
        <v>2</v>
      </c>
      <c r="P16" s="27">
        <v>0</v>
      </c>
      <c r="Q16" s="27">
        <v>0</v>
      </c>
      <c r="R16" s="27">
        <v>0</v>
      </c>
    </row>
    <row r="17" spans="1:20">
      <c r="A17" s="87">
        <v>44819</v>
      </c>
      <c r="B17" s="88">
        <f t="shared" si="0"/>
        <v>5</v>
      </c>
      <c r="C17" s="27">
        <v>0</v>
      </c>
      <c r="D17" s="27">
        <v>0</v>
      </c>
      <c r="E17" s="27">
        <v>0</v>
      </c>
      <c r="F17" s="27">
        <v>2</v>
      </c>
      <c r="G17" s="27">
        <v>1</v>
      </c>
      <c r="H17" s="27">
        <v>0</v>
      </c>
      <c r="I17" s="27">
        <v>0</v>
      </c>
      <c r="J17" s="27">
        <v>1</v>
      </c>
      <c r="K17" s="27">
        <v>0</v>
      </c>
      <c r="L17" s="27">
        <v>0</v>
      </c>
      <c r="M17" s="27">
        <v>1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</row>
    <row r="18" spans="1:20">
      <c r="A18" s="87">
        <v>44820</v>
      </c>
      <c r="B18" s="88">
        <f>SUM(C18:R18)</f>
        <v>2</v>
      </c>
      <c r="C18" s="27">
        <v>0</v>
      </c>
      <c r="D18" s="27">
        <v>0</v>
      </c>
      <c r="E18" s="27">
        <v>0</v>
      </c>
      <c r="F18" s="27">
        <v>1</v>
      </c>
      <c r="G18" s="27">
        <v>0</v>
      </c>
      <c r="H18" s="27">
        <v>0</v>
      </c>
      <c r="I18" s="27">
        <v>0</v>
      </c>
      <c r="J18" s="27">
        <v>1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</row>
    <row r="19" spans="1:20">
      <c r="A19" s="87">
        <v>44821</v>
      </c>
      <c r="B19" s="88">
        <f>SUM(C19:R19)</f>
        <v>1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1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</row>
    <row r="20" spans="1:20">
      <c r="A20" s="87">
        <v>44822</v>
      </c>
      <c r="B20" s="88">
        <f>SUM(C20:R20)</f>
        <v>2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1</v>
      </c>
      <c r="K20" s="27">
        <v>0</v>
      </c>
      <c r="L20" s="27">
        <v>0</v>
      </c>
      <c r="M20" s="27">
        <v>0</v>
      </c>
      <c r="N20" s="27">
        <v>0</v>
      </c>
      <c r="O20" s="27">
        <v>1</v>
      </c>
      <c r="P20" s="27">
        <v>0</v>
      </c>
      <c r="Q20" s="27">
        <v>0</v>
      </c>
      <c r="R20" s="27">
        <v>0</v>
      </c>
    </row>
    <row r="21" spans="1:20">
      <c r="A21" s="87">
        <v>44823</v>
      </c>
      <c r="B21" s="88">
        <f>SUM(C21:R21)</f>
        <v>4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1</v>
      </c>
      <c r="K21" s="27">
        <v>0</v>
      </c>
      <c r="L21" s="27">
        <v>0</v>
      </c>
      <c r="M21" s="27">
        <v>0</v>
      </c>
      <c r="N21" s="27">
        <v>0</v>
      </c>
      <c r="O21" s="27">
        <v>1</v>
      </c>
      <c r="P21" s="27">
        <v>2</v>
      </c>
      <c r="Q21" s="27">
        <v>0</v>
      </c>
      <c r="R21" s="27">
        <v>0</v>
      </c>
    </row>
    <row r="22" spans="1:20">
      <c r="A22" s="87">
        <v>44824</v>
      </c>
      <c r="B22" s="88">
        <f>SUM(C22:R22)</f>
        <v>3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1</v>
      </c>
      <c r="P22" s="27">
        <v>2</v>
      </c>
      <c r="Q22" s="27">
        <v>0</v>
      </c>
      <c r="R22" s="27">
        <v>0</v>
      </c>
    </row>
    <row r="23" spans="1:20">
      <c r="A23" s="87">
        <v>44825</v>
      </c>
      <c r="B23" s="88">
        <f t="shared" si="0"/>
        <v>3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1</v>
      </c>
      <c r="P23" s="27">
        <v>2</v>
      </c>
      <c r="Q23" s="27">
        <v>0</v>
      </c>
      <c r="R23" s="27">
        <v>0</v>
      </c>
    </row>
    <row r="24" spans="1:20">
      <c r="A24" s="87">
        <v>44826</v>
      </c>
      <c r="B24" s="88">
        <f t="shared" si="0"/>
        <v>3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1</v>
      </c>
      <c r="P24" s="27">
        <v>2</v>
      </c>
      <c r="Q24" s="27">
        <v>0</v>
      </c>
      <c r="R24" s="27">
        <v>0</v>
      </c>
    </row>
    <row r="25" spans="1:20">
      <c r="A25" s="87">
        <v>44827</v>
      </c>
      <c r="B25" s="88">
        <f t="shared" si="0"/>
        <v>3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1</v>
      </c>
      <c r="P25" s="27">
        <v>2</v>
      </c>
      <c r="Q25" s="27">
        <v>0</v>
      </c>
      <c r="R25" s="27">
        <v>0</v>
      </c>
    </row>
    <row r="26" spans="1:20">
      <c r="A26" s="87">
        <v>44828</v>
      </c>
      <c r="B26" s="88">
        <f t="shared" si="0"/>
        <v>3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1</v>
      </c>
      <c r="P26" s="27">
        <v>2</v>
      </c>
      <c r="Q26" s="27">
        <v>0</v>
      </c>
      <c r="R26" s="27">
        <v>0</v>
      </c>
    </row>
    <row r="27" spans="1:20">
      <c r="A27" s="87">
        <v>44829</v>
      </c>
      <c r="B27" s="88">
        <f t="shared" si="0"/>
        <v>2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1</v>
      </c>
      <c r="P27" s="27">
        <v>1</v>
      </c>
      <c r="Q27" s="27">
        <v>0</v>
      </c>
      <c r="R27" s="27">
        <v>0</v>
      </c>
    </row>
    <row r="28" spans="1:20">
      <c r="A28" s="87">
        <v>44830</v>
      </c>
      <c r="B28" s="88">
        <f t="shared" si="0"/>
        <v>2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1</v>
      </c>
      <c r="P28" s="27">
        <v>1</v>
      </c>
      <c r="Q28" s="27">
        <v>0</v>
      </c>
      <c r="R28" s="27">
        <v>0</v>
      </c>
    </row>
    <row r="29" spans="1:20">
      <c r="A29" s="87">
        <v>44831</v>
      </c>
      <c r="B29" s="88">
        <f t="shared" si="0"/>
        <v>1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1</v>
      </c>
      <c r="Q29" s="27">
        <v>0</v>
      </c>
      <c r="R29" s="27">
        <v>0</v>
      </c>
    </row>
    <row r="30" spans="1:20">
      <c r="A30" s="87">
        <v>44832</v>
      </c>
      <c r="B30" s="88">
        <f t="shared" si="0"/>
        <v>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/>
      <c r="T30" s="27"/>
    </row>
    <row r="31" spans="1:20">
      <c r="A31" s="87">
        <v>44833</v>
      </c>
      <c r="B31" s="88">
        <f t="shared" si="0"/>
        <v>4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2</v>
      </c>
      <c r="K31" s="27">
        <v>0</v>
      </c>
      <c r="L31" s="27">
        <v>0</v>
      </c>
      <c r="M31" s="27">
        <v>2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</row>
    <row r="32" spans="1:20">
      <c r="A32" s="87">
        <v>44834</v>
      </c>
      <c r="B32" s="88">
        <f t="shared" si="0"/>
        <v>7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1</v>
      </c>
      <c r="I32" s="27">
        <v>0</v>
      </c>
      <c r="J32" s="27">
        <v>3</v>
      </c>
      <c r="K32" s="27">
        <v>1</v>
      </c>
      <c r="L32" s="27">
        <v>0</v>
      </c>
      <c r="M32" s="27">
        <v>2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</row>
    <row r="33" spans="1:18">
      <c r="A33" s="87">
        <v>44835</v>
      </c>
      <c r="B33" s="88">
        <f t="shared" ref="B33:B63" si="1">SUM(C33:R33)</f>
        <v>7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1</v>
      </c>
      <c r="I33" s="27">
        <v>0</v>
      </c>
      <c r="J33" s="27">
        <v>3</v>
      </c>
      <c r="K33" s="27">
        <v>1</v>
      </c>
      <c r="L33" s="27">
        <v>0</v>
      </c>
      <c r="M33" s="27">
        <v>2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</row>
    <row r="34" spans="1:18">
      <c r="A34" s="87">
        <v>44836</v>
      </c>
      <c r="B34" s="88">
        <f t="shared" si="1"/>
        <v>8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1</v>
      </c>
      <c r="I34" s="27">
        <v>0</v>
      </c>
      <c r="J34" s="27">
        <v>3</v>
      </c>
      <c r="K34" s="27">
        <v>1</v>
      </c>
      <c r="L34" s="27">
        <v>0</v>
      </c>
      <c r="M34" s="27">
        <v>3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</row>
    <row r="35" spans="1:18">
      <c r="A35" s="87">
        <v>44837</v>
      </c>
      <c r="B35" s="88">
        <f t="shared" si="1"/>
        <v>8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1</v>
      </c>
      <c r="I35" s="27">
        <v>0</v>
      </c>
      <c r="J35" s="27">
        <v>3</v>
      </c>
      <c r="K35" s="27">
        <v>1</v>
      </c>
      <c r="L35" s="27">
        <v>0</v>
      </c>
      <c r="M35" s="27">
        <v>3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</row>
    <row r="36" spans="1:18">
      <c r="A36" s="87">
        <v>44838</v>
      </c>
      <c r="B36" s="88">
        <f t="shared" si="1"/>
        <v>9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1</v>
      </c>
      <c r="I36" s="27">
        <v>0</v>
      </c>
      <c r="J36" s="27">
        <v>3</v>
      </c>
      <c r="K36" s="27">
        <v>1</v>
      </c>
      <c r="L36" s="27">
        <v>0</v>
      </c>
      <c r="M36" s="27">
        <v>3</v>
      </c>
      <c r="N36" s="27">
        <v>0</v>
      </c>
      <c r="O36" s="27">
        <v>0</v>
      </c>
      <c r="P36" s="27">
        <v>0</v>
      </c>
      <c r="Q36" s="27">
        <v>1</v>
      </c>
      <c r="R36" s="27">
        <v>0</v>
      </c>
    </row>
    <row r="37" spans="1:18">
      <c r="A37" s="87">
        <v>44839</v>
      </c>
      <c r="B37" s="88">
        <f t="shared" si="1"/>
        <v>9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1</v>
      </c>
      <c r="I37" s="27">
        <v>0</v>
      </c>
      <c r="J37" s="27">
        <v>1</v>
      </c>
      <c r="K37" s="27">
        <v>1</v>
      </c>
      <c r="L37" s="27">
        <v>1</v>
      </c>
      <c r="M37" s="27">
        <v>4</v>
      </c>
      <c r="N37" s="27">
        <v>0</v>
      </c>
      <c r="O37" s="27">
        <v>0</v>
      </c>
      <c r="P37" s="27">
        <v>0</v>
      </c>
      <c r="Q37" s="27">
        <v>1</v>
      </c>
      <c r="R37" s="27">
        <v>0</v>
      </c>
    </row>
    <row r="38" spans="1:18">
      <c r="A38" s="87">
        <v>44840</v>
      </c>
      <c r="B38" s="88">
        <f t="shared" si="1"/>
        <v>12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1</v>
      </c>
      <c r="I38" s="27">
        <v>0</v>
      </c>
      <c r="J38" s="27">
        <v>1</v>
      </c>
      <c r="K38" s="27">
        <v>1</v>
      </c>
      <c r="L38" s="27">
        <v>3</v>
      </c>
      <c r="M38" s="27">
        <v>5</v>
      </c>
      <c r="N38" s="27">
        <v>0</v>
      </c>
      <c r="O38" s="27">
        <v>0</v>
      </c>
      <c r="P38" s="27">
        <v>0</v>
      </c>
      <c r="Q38" s="27">
        <v>1</v>
      </c>
      <c r="R38" s="27">
        <v>0</v>
      </c>
    </row>
    <row r="39" spans="1:18">
      <c r="A39" s="87">
        <v>44841</v>
      </c>
      <c r="B39" s="88">
        <f t="shared" si="1"/>
        <v>20</v>
      </c>
      <c r="C39" s="27">
        <v>2</v>
      </c>
      <c r="D39" s="27">
        <v>0</v>
      </c>
      <c r="E39" s="27">
        <v>3</v>
      </c>
      <c r="F39" s="27">
        <v>0</v>
      </c>
      <c r="G39" s="27">
        <v>0</v>
      </c>
      <c r="H39" s="27">
        <v>0</v>
      </c>
      <c r="I39" s="27">
        <v>1</v>
      </c>
      <c r="J39" s="27">
        <v>2</v>
      </c>
      <c r="K39" s="27">
        <v>2</v>
      </c>
      <c r="L39" s="27">
        <v>3</v>
      </c>
      <c r="M39" s="27">
        <v>6</v>
      </c>
      <c r="N39" s="27">
        <v>0</v>
      </c>
      <c r="O39" s="27">
        <v>0</v>
      </c>
      <c r="P39" s="27">
        <v>0</v>
      </c>
      <c r="Q39" s="27">
        <v>1</v>
      </c>
      <c r="R39" s="27">
        <v>0</v>
      </c>
    </row>
    <row r="40" spans="1:18">
      <c r="A40" s="87">
        <v>44842</v>
      </c>
      <c r="B40" s="88">
        <f t="shared" si="1"/>
        <v>25</v>
      </c>
      <c r="C40" s="27">
        <v>2</v>
      </c>
      <c r="D40" s="27">
        <v>0</v>
      </c>
      <c r="E40" s="27">
        <v>3</v>
      </c>
      <c r="F40" s="27">
        <v>0</v>
      </c>
      <c r="G40" s="27">
        <v>3</v>
      </c>
      <c r="H40" s="27">
        <v>0</v>
      </c>
      <c r="I40" s="27">
        <v>1</v>
      </c>
      <c r="J40" s="27">
        <v>3</v>
      </c>
      <c r="K40" s="27">
        <v>2</v>
      </c>
      <c r="L40" s="27">
        <v>3</v>
      </c>
      <c r="M40" s="27">
        <v>5</v>
      </c>
      <c r="N40" s="27">
        <v>0</v>
      </c>
      <c r="O40" s="27">
        <v>0</v>
      </c>
      <c r="P40" s="27">
        <v>2</v>
      </c>
      <c r="Q40" s="27">
        <v>1</v>
      </c>
      <c r="R40" s="27">
        <v>0</v>
      </c>
    </row>
    <row r="41" spans="1:18">
      <c r="A41" s="87">
        <v>44843</v>
      </c>
      <c r="B41" s="88">
        <f t="shared" si="1"/>
        <v>34</v>
      </c>
      <c r="C41" s="27">
        <v>4</v>
      </c>
      <c r="D41" s="27">
        <v>0</v>
      </c>
      <c r="E41" s="27">
        <v>4</v>
      </c>
      <c r="F41" s="27">
        <v>2</v>
      </c>
      <c r="G41" s="27">
        <v>4</v>
      </c>
      <c r="H41" s="27">
        <v>0</v>
      </c>
      <c r="I41" s="27">
        <v>1</v>
      </c>
      <c r="J41" s="27">
        <v>5</v>
      </c>
      <c r="K41" s="27">
        <v>2</v>
      </c>
      <c r="L41" s="27">
        <v>3</v>
      </c>
      <c r="M41" s="27">
        <v>5</v>
      </c>
      <c r="N41" s="27">
        <v>0</v>
      </c>
      <c r="O41" s="27">
        <v>0</v>
      </c>
      <c r="P41" s="27">
        <v>3</v>
      </c>
      <c r="Q41" s="27">
        <v>1</v>
      </c>
      <c r="R41" s="27">
        <v>0</v>
      </c>
    </row>
    <row r="42" spans="1:18">
      <c r="A42" s="87">
        <v>44844</v>
      </c>
      <c r="B42" s="88">
        <f t="shared" si="1"/>
        <v>38</v>
      </c>
      <c r="C42" s="27">
        <v>4</v>
      </c>
      <c r="D42" s="27">
        <v>0</v>
      </c>
      <c r="E42" s="27">
        <v>4</v>
      </c>
      <c r="F42" s="27">
        <v>2</v>
      </c>
      <c r="G42" s="27">
        <v>4</v>
      </c>
      <c r="H42" s="27">
        <v>1</v>
      </c>
      <c r="I42" s="27">
        <v>1</v>
      </c>
      <c r="J42" s="27">
        <v>6</v>
      </c>
      <c r="K42" s="27">
        <v>5</v>
      </c>
      <c r="L42" s="27">
        <v>3</v>
      </c>
      <c r="M42" s="27">
        <v>5</v>
      </c>
      <c r="N42" s="27">
        <v>0</v>
      </c>
      <c r="O42" s="27">
        <v>0</v>
      </c>
      <c r="P42" s="27">
        <v>3</v>
      </c>
      <c r="Q42" s="27">
        <v>0</v>
      </c>
      <c r="R42" s="27">
        <v>0</v>
      </c>
    </row>
    <row r="43" spans="1:18">
      <c r="A43" s="87">
        <v>44845</v>
      </c>
      <c r="B43" s="88">
        <f t="shared" si="1"/>
        <v>46</v>
      </c>
      <c r="C43" s="27">
        <v>4</v>
      </c>
      <c r="D43" s="27">
        <v>0</v>
      </c>
      <c r="E43" s="27">
        <v>4</v>
      </c>
      <c r="F43" s="27">
        <v>3</v>
      </c>
      <c r="G43" s="27">
        <v>6</v>
      </c>
      <c r="H43" s="27">
        <v>1</v>
      </c>
      <c r="I43" s="27">
        <v>3</v>
      </c>
      <c r="J43" s="27">
        <v>5</v>
      </c>
      <c r="K43" s="27">
        <v>7</v>
      </c>
      <c r="L43" s="27">
        <v>3</v>
      </c>
      <c r="M43" s="27">
        <v>5</v>
      </c>
      <c r="N43" s="27">
        <v>0</v>
      </c>
      <c r="O43" s="27">
        <v>2</v>
      </c>
      <c r="P43" s="27">
        <v>3</v>
      </c>
      <c r="Q43" s="27">
        <v>0</v>
      </c>
      <c r="R43" s="27">
        <v>0</v>
      </c>
    </row>
    <row r="44" spans="1:18">
      <c r="A44" s="87">
        <v>44846</v>
      </c>
      <c r="B44" s="88">
        <f t="shared" si="1"/>
        <v>55</v>
      </c>
      <c r="C44" s="27">
        <v>4</v>
      </c>
      <c r="D44" s="27">
        <v>0</v>
      </c>
      <c r="E44" s="27">
        <v>4</v>
      </c>
      <c r="F44" s="27">
        <v>4</v>
      </c>
      <c r="G44" s="27">
        <v>10</v>
      </c>
      <c r="H44" s="27">
        <v>1</v>
      </c>
      <c r="I44" s="27">
        <v>4</v>
      </c>
      <c r="J44" s="27">
        <v>6</v>
      </c>
      <c r="K44" s="27">
        <v>8</v>
      </c>
      <c r="L44" s="27">
        <v>3</v>
      </c>
      <c r="M44" s="27">
        <v>3</v>
      </c>
      <c r="N44" s="27">
        <v>3</v>
      </c>
      <c r="O44" s="27">
        <v>2</v>
      </c>
      <c r="P44" s="27">
        <v>3</v>
      </c>
      <c r="Q44" s="27">
        <v>0</v>
      </c>
      <c r="R44" s="27">
        <v>0</v>
      </c>
    </row>
    <row r="45" spans="1:18">
      <c r="A45" s="87">
        <v>44847</v>
      </c>
      <c r="B45" s="88">
        <f t="shared" si="1"/>
        <v>70</v>
      </c>
      <c r="C45" s="27">
        <v>5</v>
      </c>
      <c r="D45" s="27">
        <v>0</v>
      </c>
      <c r="E45" s="27">
        <v>2</v>
      </c>
      <c r="F45" s="27">
        <v>6</v>
      </c>
      <c r="G45" s="27">
        <v>12</v>
      </c>
      <c r="H45" s="27">
        <v>2</v>
      </c>
      <c r="I45" s="27">
        <v>5</v>
      </c>
      <c r="J45" s="27">
        <v>9</v>
      </c>
      <c r="K45" s="27">
        <v>12</v>
      </c>
      <c r="L45" s="27">
        <v>3</v>
      </c>
      <c r="M45" s="27">
        <v>2</v>
      </c>
      <c r="N45" s="27">
        <v>3</v>
      </c>
      <c r="O45" s="27">
        <v>5</v>
      </c>
      <c r="P45" s="27">
        <v>3</v>
      </c>
      <c r="Q45" s="27">
        <v>0</v>
      </c>
      <c r="R45" s="27">
        <v>1</v>
      </c>
    </row>
    <row r="46" spans="1:18">
      <c r="A46" s="87">
        <v>44848</v>
      </c>
      <c r="B46" s="88">
        <f t="shared" si="1"/>
        <v>77</v>
      </c>
      <c r="C46" s="27">
        <v>5</v>
      </c>
      <c r="D46" s="27">
        <v>0</v>
      </c>
      <c r="E46" s="27">
        <v>2</v>
      </c>
      <c r="F46" s="27">
        <v>6</v>
      </c>
      <c r="G46" s="27">
        <v>11</v>
      </c>
      <c r="H46" s="27">
        <v>2</v>
      </c>
      <c r="I46" s="27">
        <v>9</v>
      </c>
      <c r="J46" s="27">
        <v>7</v>
      </c>
      <c r="K46" s="27">
        <v>14</v>
      </c>
      <c r="L46" s="27">
        <v>3</v>
      </c>
      <c r="M46" s="27">
        <v>2</v>
      </c>
      <c r="N46" s="27">
        <v>6</v>
      </c>
      <c r="O46" s="27">
        <v>5</v>
      </c>
      <c r="P46" s="27">
        <v>4</v>
      </c>
      <c r="Q46" s="27">
        <v>0</v>
      </c>
      <c r="R46" s="27">
        <v>1</v>
      </c>
    </row>
    <row r="47" spans="1:18">
      <c r="A47" s="87">
        <v>44849</v>
      </c>
      <c r="B47" s="88">
        <f t="shared" si="1"/>
        <v>76</v>
      </c>
      <c r="C47" s="27">
        <v>4</v>
      </c>
      <c r="D47" s="27">
        <v>0</v>
      </c>
      <c r="E47" s="27">
        <v>1</v>
      </c>
      <c r="F47" s="27">
        <v>6</v>
      </c>
      <c r="G47" s="27">
        <v>9</v>
      </c>
      <c r="H47" s="27">
        <v>3</v>
      </c>
      <c r="I47" s="27">
        <v>10</v>
      </c>
      <c r="J47" s="27">
        <v>6</v>
      </c>
      <c r="K47" s="27">
        <v>14</v>
      </c>
      <c r="L47" s="27">
        <v>3</v>
      </c>
      <c r="M47" s="27">
        <v>2</v>
      </c>
      <c r="N47" s="27">
        <v>8</v>
      </c>
      <c r="O47" s="27">
        <v>5</v>
      </c>
      <c r="P47" s="27">
        <v>4</v>
      </c>
      <c r="Q47" s="27">
        <v>0</v>
      </c>
      <c r="R47" s="27">
        <v>1</v>
      </c>
    </row>
    <row r="48" spans="1:18">
      <c r="A48" s="87">
        <v>44850</v>
      </c>
      <c r="B48" s="88">
        <f t="shared" si="1"/>
        <v>68</v>
      </c>
      <c r="C48" s="27">
        <v>2</v>
      </c>
      <c r="D48" s="27">
        <v>0</v>
      </c>
      <c r="E48" s="27">
        <v>1</v>
      </c>
      <c r="F48" s="27">
        <v>5</v>
      </c>
      <c r="G48" s="27">
        <v>8</v>
      </c>
      <c r="H48" s="27">
        <v>2</v>
      </c>
      <c r="I48" s="27">
        <v>10</v>
      </c>
      <c r="J48" s="27">
        <v>6</v>
      </c>
      <c r="K48" s="27">
        <v>12</v>
      </c>
      <c r="L48" s="27">
        <v>2</v>
      </c>
      <c r="M48" s="27">
        <v>4</v>
      </c>
      <c r="N48" s="27">
        <v>8</v>
      </c>
      <c r="O48" s="27">
        <v>4</v>
      </c>
      <c r="P48" s="27">
        <v>3</v>
      </c>
      <c r="Q48" s="27">
        <v>0</v>
      </c>
      <c r="R48" s="27">
        <v>1</v>
      </c>
    </row>
    <row r="49" spans="1:18">
      <c r="A49" s="87">
        <v>44851</v>
      </c>
      <c r="B49" s="88">
        <f t="shared" si="1"/>
        <v>65</v>
      </c>
      <c r="C49" s="27">
        <v>2</v>
      </c>
      <c r="D49" s="27">
        <v>0</v>
      </c>
      <c r="E49" s="27">
        <v>1</v>
      </c>
      <c r="F49" s="27">
        <v>3</v>
      </c>
      <c r="G49" s="27">
        <v>7</v>
      </c>
      <c r="H49" s="27">
        <v>2</v>
      </c>
      <c r="I49" s="27">
        <v>11</v>
      </c>
      <c r="J49" s="27">
        <v>6</v>
      </c>
      <c r="K49" s="27">
        <v>11</v>
      </c>
      <c r="L49" s="27">
        <v>2</v>
      </c>
      <c r="M49" s="27">
        <v>3</v>
      </c>
      <c r="N49" s="27">
        <v>8</v>
      </c>
      <c r="O49" s="27">
        <v>3</v>
      </c>
      <c r="P49" s="27">
        <v>5</v>
      </c>
      <c r="Q49" s="27">
        <v>0</v>
      </c>
      <c r="R49" s="27">
        <v>1</v>
      </c>
    </row>
    <row r="50" spans="1:18">
      <c r="A50" s="87">
        <v>44852</v>
      </c>
      <c r="B50" s="88">
        <f t="shared" si="1"/>
        <v>50</v>
      </c>
      <c r="C50" s="27">
        <v>2</v>
      </c>
      <c r="D50" s="27">
        <v>0</v>
      </c>
      <c r="E50" s="27">
        <v>1</v>
      </c>
      <c r="F50" s="27">
        <v>3</v>
      </c>
      <c r="G50" s="27">
        <v>3</v>
      </c>
      <c r="H50" s="27">
        <v>2</v>
      </c>
      <c r="I50" s="27">
        <v>9</v>
      </c>
      <c r="J50" s="27">
        <v>7</v>
      </c>
      <c r="K50" s="27">
        <v>7</v>
      </c>
      <c r="L50" s="27">
        <v>1</v>
      </c>
      <c r="M50" s="27">
        <v>2</v>
      </c>
      <c r="N50" s="27">
        <v>6</v>
      </c>
      <c r="O50" s="27">
        <v>1</v>
      </c>
      <c r="P50" s="27">
        <v>5</v>
      </c>
      <c r="Q50" s="27">
        <v>0</v>
      </c>
      <c r="R50" s="27">
        <v>1</v>
      </c>
    </row>
    <row r="51" spans="1:18">
      <c r="A51" s="87">
        <v>44853</v>
      </c>
      <c r="B51" s="88">
        <f t="shared" si="1"/>
        <v>39</v>
      </c>
      <c r="C51" s="27">
        <v>2</v>
      </c>
      <c r="D51" s="27">
        <v>0</v>
      </c>
      <c r="E51" s="27">
        <v>0</v>
      </c>
      <c r="F51" s="27">
        <v>3</v>
      </c>
      <c r="G51" s="27">
        <v>1</v>
      </c>
      <c r="H51" s="27">
        <v>1</v>
      </c>
      <c r="I51" s="27">
        <v>9</v>
      </c>
      <c r="J51" s="27">
        <v>2</v>
      </c>
      <c r="K51" s="27">
        <v>6</v>
      </c>
      <c r="L51" s="27">
        <v>1</v>
      </c>
      <c r="M51" s="27">
        <v>2</v>
      </c>
      <c r="N51" s="27">
        <v>6</v>
      </c>
      <c r="O51" s="27">
        <v>1</v>
      </c>
      <c r="P51" s="27">
        <v>5</v>
      </c>
      <c r="Q51" s="27">
        <v>0</v>
      </c>
      <c r="R51" s="27">
        <v>0</v>
      </c>
    </row>
    <row r="52" spans="1:18">
      <c r="A52" s="87">
        <v>44854</v>
      </c>
      <c r="B52" s="88">
        <f t="shared" si="1"/>
        <v>26</v>
      </c>
      <c r="C52" s="27">
        <v>0</v>
      </c>
      <c r="D52" s="27">
        <v>0</v>
      </c>
      <c r="E52" s="27">
        <v>0</v>
      </c>
      <c r="F52" s="27">
        <v>3</v>
      </c>
      <c r="G52" s="27">
        <v>0</v>
      </c>
      <c r="H52" s="27">
        <v>1</v>
      </c>
      <c r="I52" s="27">
        <v>6</v>
      </c>
      <c r="J52" s="27">
        <v>2</v>
      </c>
      <c r="K52" s="27">
        <v>5</v>
      </c>
      <c r="L52" s="27">
        <v>0</v>
      </c>
      <c r="M52" s="27">
        <v>2</v>
      </c>
      <c r="N52" s="27">
        <v>3</v>
      </c>
      <c r="O52" s="27">
        <v>1</v>
      </c>
      <c r="P52" s="27">
        <v>3</v>
      </c>
      <c r="Q52" s="27">
        <v>0</v>
      </c>
      <c r="R52" s="27">
        <v>0</v>
      </c>
    </row>
    <row r="53" spans="1:18">
      <c r="A53" s="87">
        <v>44855</v>
      </c>
      <c r="B53" s="88">
        <f t="shared" si="1"/>
        <v>23</v>
      </c>
      <c r="C53" s="27">
        <v>0</v>
      </c>
      <c r="D53" s="27">
        <v>0</v>
      </c>
      <c r="E53" s="27">
        <v>0</v>
      </c>
      <c r="F53" s="27">
        <v>5</v>
      </c>
      <c r="G53" s="27">
        <v>1</v>
      </c>
      <c r="H53" s="27">
        <v>0</v>
      </c>
      <c r="I53" s="27">
        <v>6</v>
      </c>
      <c r="J53" s="27">
        <v>2</v>
      </c>
      <c r="K53" s="27">
        <v>3</v>
      </c>
      <c r="L53" s="27">
        <v>0</v>
      </c>
      <c r="M53" s="27">
        <v>2</v>
      </c>
      <c r="N53" s="27">
        <v>0</v>
      </c>
      <c r="O53" s="27">
        <v>1</v>
      </c>
      <c r="P53" s="27">
        <v>3</v>
      </c>
      <c r="Q53" s="27">
        <v>0</v>
      </c>
      <c r="R53" s="27">
        <v>0</v>
      </c>
    </row>
    <row r="54" spans="1:18">
      <c r="A54" s="87">
        <v>44856</v>
      </c>
      <c r="B54" s="88">
        <f t="shared" si="1"/>
        <v>18</v>
      </c>
      <c r="C54" s="27">
        <v>0</v>
      </c>
      <c r="D54" s="27">
        <v>0</v>
      </c>
      <c r="E54" s="27">
        <v>0</v>
      </c>
      <c r="F54" s="27">
        <v>4</v>
      </c>
      <c r="G54" s="27">
        <v>1</v>
      </c>
      <c r="H54" s="27">
        <v>0</v>
      </c>
      <c r="I54" s="27">
        <v>5</v>
      </c>
      <c r="J54" s="27">
        <v>2</v>
      </c>
      <c r="K54" s="27">
        <v>2</v>
      </c>
      <c r="L54" s="27">
        <v>0</v>
      </c>
      <c r="M54" s="27">
        <v>0</v>
      </c>
      <c r="N54" s="27">
        <v>0</v>
      </c>
      <c r="O54" s="27">
        <v>1</v>
      </c>
      <c r="P54" s="27">
        <v>3</v>
      </c>
      <c r="Q54" s="27">
        <v>0</v>
      </c>
      <c r="R54" s="27">
        <v>0</v>
      </c>
    </row>
    <row r="55" spans="1:18">
      <c r="A55" s="87">
        <v>44857</v>
      </c>
      <c r="B55" s="88">
        <f t="shared" si="1"/>
        <v>15</v>
      </c>
      <c r="C55" s="27">
        <v>0</v>
      </c>
      <c r="D55" s="27">
        <v>0</v>
      </c>
      <c r="E55" s="27">
        <v>0</v>
      </c>
      <c r="F55" s="27">
        <v>4</v>
      </c>
      <c r="G55" s="27">
        <v>1</v>
      </c>
      <c r="H55" s="27">
        <v>0</v>
      </c>
      <c r="I55" s="27">
        <v>3</v>
      </c>
      <c r="J55" s="27">
        <v>2</v>
      </c>
      <c r="K55" s="27">
        <v>3</v>
      </c>
      <c r="L55" s="27">
        <v>0</v>
      </c>
      <c r="M55" s="27">
        <v>0</v>
      </c>
      <c r="N55" s="27">
        <v>0</v>
      </c>
      <c r="O55" s="27">
        <v>1</v>
      </c>
      <c r="P55" s="27">
        <v>1</v>
      </c>
      <c r="Q55" s="27">
        <v>0</v>
      </c>
      <c r="R55" s="27">
        <v>0</v>
      </c>
    </row>
    <row r="56" spans="1:18">
      <c r="A56" s="87">
        <v>44858</v>
      </c>
      <c r="B56" s="88">
        <f t="shared" si="1"/>
        <v>18</v>
      </c>
      <c r="C56" s="27">
        <v>0</v>
      </c>
      <c r="D56" s="27">
        <v>0</v>
      </c>
      <c r="E56" s="27">
        <v>0</v>
      </c>
      <c r="F56" s="27">
        <v>5</v>
      </c>
      <c r="G56" s="27">
        <v>1</v>
      </c>
      <c r="H56" s="27">
        <v>0</v>
      </c>
      <c r="I56" s="27">
        <v>4</v>
      </c>
      <c r="J56" s="27">
        <v>3</v>
      </c>
      <c r="K56" s="27">
        <v>3</v>
      </c>
      <c r="L56" s="27">
        <v>0</v>
      </c>
      <c r="M56" s="27">
        <v>0</v>
      </c>
      <c r="N56" s="27">
        <v>0</v>
      </c>
      <c r="O56" s="27">
        <v>1</v>
      </c>
      <c r="P56" s="27">
        <v>1</v>
      </c>
      <c r="Q56" s="27">
        <v>0</v>
      </c>
      <c r="R56" s="27">
        <v>0</v>
      </c>
    </row>
    <row r="57" spans="1:18">
      <c r="A57" s="87">
        <v>44859</v>
      </c>
      <c r="B57" s="88">
        <f t="shared" si="1"/>
        <v>19</v>
      </c>
      <c r="C57" s="27">
        <v>0</v>
      </c>
      <c r="D57" s="27">
        <v>0</v>
      </c>
      <c r="E57" s="27">
        <v>0</v>
      </c>
      <c r="F57" s="27">
        <v>4</v>
      </c>
      <c r="G57" s="27">
        <v>1</v>
      </c>
      <c r="H57" s="27">
        <v>0</v>
      </c>
      <c r="I57" s="27">
        <v>7</v>
      </c>
      <c r="J57" s="27">
        <v>2</v>
      </c>
      <c r="K57" s="27">
        <v>2</v>
      </c>
      <c r="L57" s="27">
        <v>0</v>
      </c>
      <c r="M57" s="27">
        <v>0</v>
      </c>
      <c r="N57" s="27">
        <v>2</v>
      </c>
      <c r="O57" s="27">
        <v>0</v>
      </c>
      <c r="P57" s="27">
        <v>1</v>
      </c>
      <c r="Q57" s="27">
        <v>0</v>
      </c>
      <c r="R57" s="27">
        <v>0</v>
      </c>
    </row>
    <row r="58" spans="1:18">
      <c r="A58" s="87">
        <v>44860</v>
      </c>
      <c r="B58" s="88">
        <f t="shared" si="1"/>
        <v>18</v>
      </c>
      <c r="C58" s="27">
        <v>0</v>
      </c>
      <c r="D58" s="27">
        <v>0</v>
      </c>
      <c r="E58" s="27">
        <v>0</v>
      </c>
      <c r="F58" s="27">
        <v>3</v>
      </c>
      <c r="G58" s="27">
        <v>2</v>
      </c>
      <c r="H58" s="27">
        <v>0</v>
      </c>
      <c r="I58" s="27">
        <v>7</v>
      </c>
      <c r="J58" s="27">
        <v>2</v>
      </c>
      <c r="K58" s="27">
        <v>1</v>
      </c>
      <c r="L58" s="27">
        <v>0</v>
      </c>
      <c r="M58" s="27">
        <v>0</v>
      </c>
      <c r="N58" s="27">
        <v>3</v>
      </c>
      <c r="O58" s="27">
        <v>0</v>
      </c>
      <c r="P58" s="27">
        <v>0</v>
      </c>
      <c r="Q58" s="27">
        <v>0</v>
      </c>
      <c r="R58" s="27">
        <v>0</v>
      </c>
    </row>
    <row r="59" spans="1:18">
      <c r="A59" s="87">
        <v>44861</v>
      </c>
      <c r="B59" s="88">
        <f t="shared" si="1"/>
        <v>17</v>
      </c>
      <c r="C59" s="27">
        <v>0</v>
      </c>
      <c r="D59" s="27">
        <v>0</v>
      </c>
      <c r="E59" s="27">
        <v>0</v>
      </c>
      <c r="F59" s="27">
        <v>2</v>
      </c>
      <c r="G59" s="27">
        <v>3</v>
      </c>
      <c r="H59" s="27">
        <v>0</v>
      </c>
      <c r="I59" s="27">
        <v>6</v>
      </c>
      <c r="J59" s="27">
        <v>2</v>
      </c>
      <c r="K59" s="27">
        <v>1</v>
      </c>
      <c r="L59" s="27">
        <v>0</v>
      </c>
      <c r="M59" s="27">
        <v>0</v>
      </c>
      <c r="N59" s="27">
        <v>3</v>
      </c>
      <c r="O59" s="27">
        <v>0</v>
      </c>
      <c r="P59" s="27">
        <v>0</v>
      </c>
      <c r="Q59" s="27">
        <v>0</v>
      </c>
      <c r="R59" s="27">
        <v>0</v>
      </c>
    </row>
    <row r="60" spans="1:18">
      <c r="A60" s="87">
        <v>44862</v>
      </c>
      <c r="B60" s="88">
        <f t="shared" si="1"/>
        <v>18</v>
      </c>
      <c r="C60" s="27">
        <v>1</v>
      </c>
      <c r="D60" s="27">
        <v>0</v>
      </c>
      <c r="E60" s="27">
        <v>0</v>
      </c>
      <c r="F60" s="27">
        <v>2</v>
      </c>
      <c r="G60" s="27">
        <v>3</v>
      </c>
      <c r="H60" s="27">
        <v>0</v>
      </c>
      <c r="I60" s="27">
        <v>4</v>
      </c>
      <c r="J60" s="27">
        <v>2</v>
      </c>
      <c r="K60" s="27">
        <v>1</v>
      </c>
      <c r="L60" s="27">
        <v>1</v>
      </c>
      <c r="M60" s="27">
        <v>0</v>
      </c>
      <c r="N60" s="27">
        <v>4</v>
      </c>
      <c r="O60" s="27">
        <v>0</v>
      </c>
      <c r="P60" s="27">
        <v>0</v>
      </c>
      <c r="Q60" s="27">
        <v>0</v>
      </c>
      <c r="R60" s="27">
        <v>0</v>
      </c>
    </row>
    <row r="61" spans="1:18">
      <c r="A61" s="87">
        <v>44863</v>
      </c>
      <c r="B61" s="88">
        <f t="shared" si="1"/>
        <v>20</v>
      </c>
      <c r="C61" s="27">
        <v>1</v>
      </c>
      <c r="D61" s="27">
        <v>1</v>
      </c>
      <c r="E61" s="27">
        <v>0</v>
      </c>
      <c r="F61" s="27">
        <v>3</v>
      </c>
      <c r="G61" s="27">
        <v>3</v>
      </c>
      <c r="H61" s="27">
        <v>0</v>
      </c>
      <c r="I61" s="27">
        <v>3</v>
      </c>
      <c r="J61" s="27">
        <v>2</v>
      </c>
      <c r="K61" s="27">
        <v>0</v>
      </c>
      <c r="L61" s="27">
        <v>1</v>
      </c>
      <c r="M61" s="27">
        <v>2</v>
      </c>
      <c r="N61" s="27">
        <v>4</v>
      </c>
      <c r="O61" s="27">
        <v>0</v>
      </c>
      <c r="P61" s="27">
        <v>0</v>
      </c>
      <c r="Q61" s="27">
        <v>0</v>
      </c>
      <c r="R61" s="27">
        <v>0</v>
      </c>
    </row>
    <row r="62" spans="1:18">
      <c r="A62" s="87">
        <v>44864</v>
      </c>
      <c r="B62" s="88">
        <f t="shared" si="1"/>
        <v>19</v>
      </c>
      <c r="C62" s="27">
        <v>1</v>
      </c>
      <c r="D62" s="27">
        <v>1</v>
      </c>
      <c r="E62" s="27">
        <v>0</v>
      </c>
      <c r="F62" s="27">
        <v>2</v>
      </c>
      <c r="G62" s="27">
        <v>3</v>
      </c>
      <c r="H62" s="27">
        <v>0</v>
      </c>
      <c r="I62" s="27">
        <v>3</v>
      </c>
      <c r="J62" s="27">
        <v>2</v>
      </c>
      <c r="K62" s="27">
        <v>0</v>
      </c>
      <c r="L62" s="27">
        <v>1</v>
      </c>
      <c r="M62" s="27">
        <v>2</v>
      </c>
      <c r="N62" s="27">
        <v>4</v>
      </c>
      <c r="O62" s="27">
        <v>0</v>
      </c>
      <c r="P62" s="27">
        <v>0</v>
      </c>
      <c r="Q62" s="27">
        <v>0</v>
      </c>
      <c r="R62" s="27">
        <v>0</v>
      </c>
    </row>
    <row r="63" spans="1:18">
      <c r="A63" s="87">
        <v>44865</v>
      </c>
      <c r="B63" s="88">
        <f t="shared" si="1"/>
        <v>16</v>
      </c>
      <c r="C63" s="27">
        <v>1</v>
      </c>
      <c r="D63" s="27">
        <v>1</v>
      </c>
      <c r="E63" s="27">
        <v>0</v>
      </c>
      <c r="F63" s="27">
        <v>2</v>
      </c>
      <c r="G63" s="27">
        <v>3</v>
      </c>
      <c r="H63" s="27">
        <v>0</v>
      </c>
      <c r="I63" s="27">
        <v>1</v>
      </c>
      <c r="J63" s="27">
        <v>1</v>
      </c>
      <c r="K63" s="27">
        <v>0</v>
      </c>
      <c r="L63" s="27">
        <v>1</v>
      </c>
      <c r="M63" s="27">
        <v>4</v>
      </c>
      <c r="N63" s="27">
        <v>2</v>
      </c>
      <c r="O63" s="27">
        <v>0</v>
      </c>
      <c r="P63" s="27">
        <v>0</v>
      </c>
      <c r="Q63" s="27">
        <v>0</v>
      </c>
      <c r="R63" s="27">
        <v>0</v>
      </c>
    </row>
    <row r="64" spans="1:18">
      <c r="A64" s="87">
        <v>44866</v>
      </c>
      <c r="B64" s="88">
        <f t="shared" ref="B64:B87" si="2">SUM(C64:R64)</f>
        <v>14</v>
      </c>
      <c r="C64" s="27">
        <v>1</v>
      </c>
      <c r="D64" s="27">
        <v>1</v>
      </c>
      <c r="E64" s="27">
        <v>0</v>
      </c>
      <c r="F64" s="27">
        <v>2</v>
      </c>
      <c r="G64" s="27">
        <v>2</v>
      </c>
      <c r="H64" s="27">
        <v>0</v>
      </c>
      <c r="I64" s="27">
        <v>1</v>
      </c>
      <c r="J64" s="27">
        <v>1</v>
      </c>
      <c r="K64" s="27">
        <v>0</v>
      </c>
      <c r="L64" s="27">
        <v>1</v>
      </c>
      <c r="M64" s="27">
        <v>4</v>
      </c>
      <c r="N64" s="27">
        <v>1</v>
      </c>
      <c r="O64" s="27">
        <v>0</v>
      </c>
      <c r="P64" s="27">
        <v>0</v>
      </c>
      <c r="Q64" s="27">
        <v>0</v>
      </c>
      <c r="R64" s="27">
        <v>0</v>
      </c>
    </row>
    <row r="65" spans="1:18">
      <c r="A65" s="87">
        <v>44867</v>
      </c>
      <c r="B65" s="88">
        <f t="shared" si="2"/>
        <v>11</v>
      </c>
      <c r="C65" s="27">
        <v>1</v>
      </c>
      <c r="D65" s="27">
        <v>1</v>
      </c>
      <c r="E65" s="27">
        <v>0</v>
      </c>
      <c r="F65" s="27">
        <v>1</v>
      </c>
      <c r="G65" s="27">
        <v>1</v>
      </c>
      <c r="H65" s="27">
        <v>0</v>
      </c>
      <c r="I65" s="27">
        <v>0</v>
      </c>
      <c r="J65" s="27">
        <v>1</v>
      </c>
      <c r="K65" s="27">
        <v>0</v>
      </c>
      <c r="L65" s="27">
        <v>1</v>
      </c>
      <c r="M65" s="27">
        <v>4</v>
      </c>
      <c r="N65" s="27">
        <v>1</v>
      </c>
      <c r="O65" s="27">
        <v>0</v>
      </c>
      <c r="P65" s="27">
        <v>0</v>
      </c>
      <c r="Q65" s="27">
        <v>0</v>
      </c>
      <c r="R65" s="27">
        <v>0</v>
      </c>
    </row>
    <row r="66" spans="1:18">
      <c r="A66" s="87">
        <v>44868</v>
      </c>
      <c r="B66" s="88">
        <f t="shared" si="2"/>
        <v>8</v>
      </c>
      <c r="C66" s="27">
        <v>0</v>
      </c>
      <c r="D66" s="27">
        <v>0</v>
      </c>
      <c r="E66" s="27">
        <v>0</v>
      </c>
      <c r="F66" s="27">
        <v>0</v>
      </c>
      <c r="G66" s="27">
        <v>2</v>
      </c>
      <c r="H66" s="27">
        <v>0</v>
      </c>
      <c r="I66" s="27">
        <v>0</v>
      </c>
      <c r="J66" s="27">
        <v>1</v>
      </c>
      <c r="K66" s="27">
        <v>0</v>
      </c>
      <c r="L66" s="27">
        <v>1</v>
      </c>
      <c r="M66" s="27">
        <v>4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</row>
    <row r="67" spans="1:18">
      <c r="A67" s="87">
        <v>44869</v>
      </c>
      <c r="B67" s="88">
        <f t="shared" si="2"/>
        <v>4</v>
      </c>
      <c r="C67" s="27">
        <v>0</v>
      </c>
      <c r="D67" s="27">
        <v>0</v>
      </c>
      <c r="E67" s="27">
        <v>0</v>
      </c>
      <c r="F67" s="27">
        <v>0</v>
      </c>
      <c r="G67" s="27">
        <v>1</v>
      </c>
      <c r="H67" s="27">
        <v>0</v>
      </c>
      <c r="I67" s="27">
        <v>0</v>
      </c>
      <c r="J67" s="27">
        <v>1</v>
      </c>
      <c r="K67" s="27">
        <v>0</v>
      </c>
      <c r="L67" s="27">
        <v>0</v>
      </c>
      <c r="M67" s="27">
        <v>2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</row>
    <row r="68" spans="1:18">
      <c r="A68" s="87">
        <v>44870</v>
      </c>
      <c r="B68" s="88">
        <f t="shared" si="2"/>
        <v>6</v>
      </c>
      <c r="C68" s="27">
        <v>0</v>
      </c>
      <c r="D68" s="27">
        <v>0</v>
      </c>
      <c r="E68" s="27">
        <v>0</v>
      </c>
      <c r="F68" s="27">
        <v>1</v>
      </c>
      <c r="G68" s="27">
        <v>1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4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</row>
    <row r="69" spans="1:18">
      <c r="A69" s="87">
        <v>44871</v>
      </c>
      <c r="B69" s="88">
        <f t="shared" si="2"/>
        <v>7</v>
      </c>
      <c r="C69" s="27">
        <v>0</v>
      </c>
      <c r="D69" s="27">
        <v>0</v>
      </c>
      <c r="E69" s="27">
        <v>0</v>
      </c>
      <c r="F69" s="27">
        <v>2</v>
      </c>
      <c r="G69" s="27">
        <v>1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4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</row>
    <row r="70" spans="1:18">
      <c r="A70" s="87">
        <v>44872</v>
      </c>
      <c r="B70" s="88">
        <f t="shared" si="2"/>
        <v>7</v>
      </c>
      <c r="C70" s="27">
        <v>0</v>
      </c>
      <c r="D70" s="27">
        <v>0</v>
      </c>
      <c r="E70" s="27">
        <v>0</v>
      </c>
      <c r="F70" s="27">
        <v>4</v>
      </c>
      <c r="G70" s="27">
        <v>1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2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</row>
    <row r="71" spans="1:18">
      <c r="A71" s="87">
        <v>44873</v>
      </c>
      <c r="B71" s="88">
        <f t="shared" si="2"/>
        <v>9</v>
      </c>
      <c r="C71" s="27">
        <v>0</v>
      </c>
      <c r="D71" s="27">
        <v>0</v>
      </c>
      <c r="E71" s="27">
        <v>0</v>
      </c>
      <c r="F71" s="27">
        <v>4</v>
      </c>
      <c r="G71" s="27">
        <v>1</v>
      </c>
      <c r="H71" s="27">
        <v>0</v>
      </c>
      <c r="I71" s="27">
        <v>1</v>
      </c>
      <c r="J71" s="27">
        <v>0</v>
      </c>
      <c r="K71" s="27">
        <v>0</v>
      </c>
      <c r="L71" s="27">
        <v>0</v>
      </c>
      <c r="M71" s="27">
        <v>3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</row>
    <row r="72" spans="1:18">
      <c r="A72" s="87">
        <v>44874</v>
      </c>
      <c r="B72" s="88">
        <f t="shared" si="2"/>
        <v>11</v>
      </c>
      <c r="C72" s="27">
        <v>0</v>
      </c>
      <c r="D72" s="27">
        <v>0</v>
      </c>
      <c r="E72" s="27">
        <v>0</v>
      </c>
      <c r="F72" s="27">
        <v>6</v>
      </c>
      <c r="G72" s="27">
        <v>1</v>
      </c>
      <c r="H72" s="27">
        <v>0</v>
      </c>
      <c r="I72" s="27">
        <v>1</v>
      </c>
      <c r="J72" s="27">
        <v>0</v>
      </c>
      <c r="K72" s="27">
        <v>0</v>
      </c>
      <c r="L72" s="27">
        <v>0</v>
      </c>
      <c r="M72" s="27">
        <v>3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</row>
    <row r="73" spans="1:18">
      <c r="A73" s="87">
        <v>44875</v>
      </c>
      <c r="B73" s="88">
        <f t="shared" si="2"/>
        <v>10</v>
      </c>
      <c r="C73" s="27">
        <v>0</v>
      </c>
      <c r="D73" s="27">
        <v>0</v>
      </c>
      <c r="E73" s="27">
        <v>0</v>
      </c>
      <c r="F73" s="27">
        <v>6</v>
      </c>
      <c r="G73" s="27">
        <v>0</v>
      </c>
      <c r="H73" s="27">
        <v>0</v>
      </c>
      <c r="I73" s="27">
        <v>1</v>
      </c>
      <c r="J73" s="27">
        <v>0</v>
      </c>
      <c r="K73" s="27">
        <v>0</v>
      </c>
      <c r="L73" s="27">
        <v>0</v>
      </c>
      <c r="M73" s="27">
        <v>3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</row>
    <row r="74" spans="1:18">
      <c r="A74" s="87">
        <v>44876</v>
      </c>
      <c r="B74" s="88">
        <f t="shared" si="2"/>
        <v>13</v>
      </c>
      <c r="C74" s="27">
        <v>0</v>
      </c>
      <c r="D74" s="27">
        <v>0</v>
      </c>
      <c r="E74" s="27">
        <v>0</v>
      </c>
      <c r="F74" s="27">
        <v>7</v>
      </c>
      <c r="G74" s="27">
        <v>0</v>
      </c>
      <c r="H74" s="27">
        <v>0</v>
      </c>
      <c r="I74" s="27">
        <v>1</v>
      </c>
      <c r="J74" s="27">
        <v>0</v>
      </c>
      <c r="K74" s="27">
        <v>1</v>
      </c>
      <c r="L74" s="27">
        <v>0</v>
      </c>
      <c r="M74" s="27">
        <v>3</v>
      </c>
      <c r="N74" s="27">
        <v>0</v>
      </c>
      <c r="O74" s="27">
        <v>1</v>
      </c>
      <c r="P74" s="27">
        <v>0</v>
      </c>
      <c r="Q74" s="27">
        <v>0</v>
      </c>
      <c r="R74" s="27">
        <v>0</v>
      </c>
    </row>
    <row r="75" spans="1:18">
      <c r="A75" s="87">
        <v>44877</v>
      </c>
      <c r="B75" s="88">
        <f t="shared" si="2"/>
        <v>11</v>
      </c>
      <c r="C75" s="27">
        <v>0</v>
      </c>
      <c r="D75" s="27">
        <v>0</v>
      </c>
      <c r="E75" s="27">
        <v>0</v>
      </c>
      <c r="F75" s="27">
        <v>5</v>
      </c>
      <c r="G75" s="27">
        <v>2</v>
      </c>
      <c r="H75" s="27">
        <v>0</v>
      </c>
      <c r="I75" s="27">
        <v>0</v>
      </c>
      <c r="J75" s="27">
        <v>1</v>
      </c>
      <c r="K75" s="27">
        <v>1</v>
      </c>
      <c r="L75" s="27">
        <v>0</v>
      </c>
      <c r="M75" s="27">
        <v>1</v>
      </c>
      <c r="N75" s="27">
        <v>0</v>
      </c>
      <c r="O75" s="27">
        <v>1</v>
      </c>
      <c r="P75" s="27">
        <v>0</v>
      </c>
      <c r="Q75" s="27">
        <v>0</v>
      </c>
      <c r="R75" s="27">
        <v>0</v>
      </c>
    </row>
    <row r="76" spans="1:18">
      <c r="A76" s="87">
        <v>44878</v>
      </c>
      <c r="B76" s="88">
        <f t="shared" si="2"/>
        <v>10</v>
      </c>
      <c r="C76" s="27">
        <v>0</v>
      </c>
      <c r="D76" s="27">
        <v>0</v>
      </c>
      <c r="E76" s="27">
        <v>0</v>
      </c>
      <c r="F76" s="27">
        <v>4</v>
      </c>
      <c r="G76" s="27">
        <v>3</v>
      </c>
      <c r="H76" s="27">
        <v>0</v>
      </c>
      <c r="I76" s="27">
        <v>0</v>
      </c>
      <c r="J76" s="27">
        <v>1</v>
      </c>
      <c r="K76" s="27">
        <v>1</v>
      </c>
      <c r="L76" s="27">
        <v>0</v>
      </c>
      <c r="M76" s="27">
        <v>0</v>
      </c>
      <c r="N76" s="27">
        <v>0</v>
      </c>
      <c r="O76" s="27">
        <v>1</v>
      </c>
      <c r="P76" s="27">
        <v>0</v>
      </c>
      <c r="Q76" s="27">
        <v>0</v>
      </c>
      <c r="R76" s="27">
        <v>0</v>
      </c>
    </row>
    <row r="77" spans="1:18">
      <c r="A77" s="87">
        <v>44879</v>
      </c>
      <c r="B77" s="88">
        <f t="shared" si="2"/>
        <v>14</v>
      </c>
      <c r="C77" s="27">
        <v>0</v>
      </c>
      <c r="D77" s="27">
        <v>0</v>
      </c>
      <c r="E77" s="27">
        <v>0</v>
      </c>
      <c r="F77" s="27">
        <v>5</v>
      </c>
      <c r="G77" s="27">
        <v>3</v>
      </c>
      <c r="H77" s="27">
        <v>0</v>
      </c>
      <c r="I77" s="27">
        <v>0</v>
      </c>
      <c r="J77" s="27">
        <v>1</v>
      </c>
      <c r="K77" s="27">
        <v>3</v>
      </c>
      <c r="L77" s="27">
        <v>0</v>
      </c>
      <c r="M77" s="27">
        <v>0</v>
      </c>
      <c r="N77" s="27">
        <v>0</v>
      </c>
      <c r="O77" s="27">
        <v>2</v>
      </c>
      <c r="P77" s="27">
        <v>0</v>
      </c>
      <c r="Q77" s="27">
        <v>0</v>
      </c>
      <c r="R77" s="27">
        <v>0</v>
      </c>
    </row>
    <row r="78" spans="1:18">
      <c r="A78" s="87">
        <v>44880</v>
      </c>
      <c r="B78" s="88">
        <f t="shared" si="2"/>
        <v>16</v>
      </c>
      <c r="C78" s="27">
        <v>0</v>
      </c>
      <c r="D78" s="27">
        <v>0</v>
      </c>
      <c r="E78" s="27">
        <v>0</v>
      </c>
      <c r="F78" s="27">
        <v>5</v>
      </c>
      <c r="G78" s="27">
        <v>3</v>
      </c>
      <c r="H78" s="27">
        <v>0</v>
      </c>
      <c r="I78" s="27">
        <v>1</v>
      </c>
      <c r="J78" s="27">
        <v>1</v>
      </c>
      <c r="K78" s="27">
        <v>3</v>
      </c>
      <c r="L78" s="27">
        <v>0</v>
      </c>
      <c r="M78" s="27">
        <v>0</v>
      </c>
      <c r="N78" s="27">
        <v>0</v>
      </c>
      <c r="O78" s="27">
        <v>2</v>
      </c>
      <c r="P78" s="27">
        <v>1</v>
      </c>
      <c r="Q78" s="27">
        <v>0</v>
      </c>
      <c r="R78" s="27">
        <v>0</v>
      </c>
    </row>
    <row r="79" spans="1:18">
      <c r="A79" s="87">
        <v>44881</v>
      </c>
      <c r="B79" s="88">
        <f t="shared" si="2"/>
        <v>19</v>
      </c>
      <c r="C79" s="27">
        <v>0</v>
      </c>
      <c r="D79" s="27">
        <v>0</v>
      </c>
      <c r="E79" s="27">
        <v>0</v>
      </c>
      <c r="F79" s="27">
        <v>5</v>
      </c>
      <c r="G79" s="27">
        <v>4</v>
      </c>
      <c r="H79" s="27">
        <v>0</v>
      </c>
      <c r="I79" s="27">
        <v>1</v>
      </c>
      <c r="J79" s="27">
        <v>0</v>
      </c>
      <c r="K79" s="27">
        <v>3</v>
      </c>
      <c r="L79" s="27">
        <v>0</v>
      </c>
      <c r="M79" s="27">
        <v>0</v>
      </c>
      <c r="N79" s="27">
        <v>0</v>
      </c>
      <c r="O79" s="27">
        <v>3</v>
      </c>
      <c r="P79" s="27">
        <v>2</v>
      </c>
      <c r="Q79" s="27">
        <v>0</v>
      </c>
      <c r="R79" s="27">
        <v>1</v>
      </c>
    </row>
    <row r="80" spans="1:18">
      <c r="A80" s="87">
        <v>44882</v>
      </c>
      <c r="B80" s="88">
        <f t="shared" si="2"/>
        <v>22</v>
      </c>
      <c r="C80" s="27">
        <v>0</v>
      </c>
      <c r="D80" s="27">
        <v>0</v>
      </c>
      <c r="E80" s="27">
        <v>0</v>
      </c>
      <c r="F80" s="27">
        <v>4</v>
      </c>
      <c r="G80" s="27">
        <v>3</v>
      </c>
      <c r="H80" s="27">
        <v>2</v>
      </c>
      <c r="I80" s="27">
        <v>1</v>
      </c>
      <c r="J80" s="27">
        <v>0</v>
      </c>
      <c r="K80" s="27">
        <v>4</v>
      </c>
      <c r="L80" s="27">
        <v>0</v>
      </c>
      <c r="M80" s="27">
        <v>0</v>
      </c>
      <c r="N80" s="27">
        <v>0</v>
      </c>
      <c r="O80" s="27">
        <v>4</v>
      </c>
      <c r="P80" s="27">
        <v>3</v>
      </c>
      <c r="Q80" s="27">
        <v>0</v>
      </c>
      <c r="R80" s="27">
        <v>1</v>
      </c>
    </row>
    <row r="81" spans="1:18">
      <c r="A81" s="87">
        <v>44883</v>
      </c>
      <c r="B81" s="88">
        <f t="shared" si="2"/>
        <v>20</v>
      </c>
      <c r="C81" s="27">
        <v>0</v>
      </c>
      <c r="D81" s="27">
        <v>0</v>
      </c>
      <c r="E81" s="27">
        <v>0</v>
      </c>
      <c r="F81" s="27">
        <v>4</v>
      </c>
      <c r="G81" s="27">
        <v>3</v>
      </c>
      <c r="H81" s="27">
        <v>2</v>
      </c>
      <c r="I81" s="27">
        <v>1</v>
      </c>
      <c r="J81" s="27">
        <v>0</v>
      </c>
      <c r="K81" s="27">
        <v>3</v>
      </c>
      <c r="L81" s="27">
        <v>0</v>
      </c>
      <c r="M81" s="27">
        <v>0</v>
      </c>
      <c r="N81" s="27">
        <v>0</v>
      </c>
      <c r="O81" s="27">
        <v>3</v>
      </c>
      <c r="P81" s="27">
        <v>3</v>
      </c>
      <c r="Q81" s="27">
        <v>0</v>
      </c>
      <c r="R81" s="27">
        <v>1</v>
      </c>
    </row>
    <row r="82" spans="1:18">
      <c r="A82" s="87">
        <v>44884</v>
      </c>
      <c r="B82" s="88">
        <f t="shared" si="2"/>
        <v>23</v>
      </c>
      <c r="C82" s="27">
        <v>0</v>
      </c>
      <c r="D82" s="27">
        <v>0</v>
      </c>
      <c r="E82" s="27">
        <v>0</v>
      </c>
      <c r="F82" s="27">
        <v>2</v>
      </c>
      <c r="G82" s="27">
        <v>6</v>
      </c>
      <c r="H82" s="27">
        <v>2</v>
      </c>
      <c r="I82" s="27">
        <v>1</v>
      </c>
      <c r="J82" s="27">
        <v>0</v>
      </c>
      <c r="K82" s="27">
        <v>5</v>
      </c>
      <c r="L82" s="27">
        <v>1</v>
      </c>
      <c r="M82" s="27">
        <v>0</v>
      </c>
      <c r="N82" s="27">
        <v>0</v>
      </c>
      <c r="O82" s="27">
        <v>3</v>
      </c>
      <c r="P82" s="27">
        <v>2</v>
      </c>
      <c r="Q82" s="27">
        <v>0</v>
      </c>
      <c r="R82" s="27">
        <v>1</v>
      </c>
    </row>
    <row r="83" spans="1:18">
      <c r="A83" s="87">
        <v>44885</v>
      </c>
      <c r="B83" s="88">
        <f t="shared" si="2"/>
        <v>23</v>
      </c>
      <c r="C83" s="27">
        <v>0</v>
      </c>
      <c r="D83" s="27">
        <v>0</v>
      </c>
      <c r="E83" s="27">
        <v>0</v>
      </c>
      <c r="F83" s="27">
        <v>1</v>
      </c>
      <c r="G83" s="27">
        <v>7</v>
      </c>
      <c r="H83" s="27">
        <v>2</v>
      </c>
      <c r="I83" s="27">
        <v>4</v>
      </c>
      <c r="J83" s="27">
        <v>0</v>
      </c>
      <c r="K83" s="27">
        <v>3</v>
      </c>
      <c r="L83" s="27">
        <v>1</v>
      </c>
      <c r="M83" s="27">
        <v>0</v>
      </c>
      <c r="N83" s="27">
        <v>0</v>
      </c>
      <c r="O83" s="27">
        <v>2</v>
      </c>
      <c r="P83" s="27">
        <v>2</v>
      </c>
      <c r="Q83" s="27">
        <v>0</v>
      </c>
      <c r="R83" s="27">
        <v>1</v>
      </c>
    </row>
    <row r="84" spans="1:18">
      <c r="A84" s="87">
        <v>44886</v>
      </c>
      <c r="B84" s="88">
        <f t="shared" si="2"/>
        <v>25</v>
      </c>
      <c r="C84" s="27">
        <v>0</v>
      </c>
      <c r="D84" s="27">
        <v>0</v>
      </c>
      <c r="E84" s="27">
        <v>0</v>
      </c>
      <c r="F84" s="27">
        <v>0</v>
      </c>
      <c r="G84" s="27">
        <v>4</v>
      </c>
      <c r="H84" s="27">
        <v>2</v>
      </c>
      <c r="I84" s="27">
        <v>5</v>
      </c>
      <c r="J84" s="27">
        <v>0</v>
      </c>
      <c r="K84" s="27">
        <v>7</v>
      </c>
      <c r="L84" s="27">
        <v>2</v>
      </c>
      <c r="M84" s="27">
        <v>0</v>
      </c>
      <c r="N84" s="27">
        <v>0</v>
      </c>
      <c r="O84" s="27">
        <v>1</v>
      </c>
      <c r="P84" s="27">
        <v>4</v>
      </c>
      <c r="Q84" s="27">
        <v>0</v>
      </c>
      <c r="R84" s="27">
        <v>0</v>
      </c>
    </row>
    <row r="85" spans="1:18">
      <c r="A85" s="87">
        <v>44887</v>
      </c>
      <c r="B85" s="88">
        <f t="shared" si="2"/>
        <v>42</v>
      </c>
      <c r="C85" s="27">
        <v>0</v>
      </c>
      <c r="D85" s="27">
        <v>0</v>
      </c>
      <c r="E85" s="27">
        <v>0</v>
      </c>
      <c r="F85" s="27">
        <v>1</v>
      </c>
      <c r="G85" s="27">
        <v>6</v>
      </c>
      <c r="H85" s="27">
        <v>4</v>
      </c>
      <c r="I85" s="27">
        <v>12</v>
      </c>
      <c r="J85" s="27">
        <v>0</v>
      </c>
      <c r="K85" s="27">
        <v>9</v>
      </c>
      <c r="L85" s="27">
        <v>2</v>
      </c>
      <c r="M85" s="27">
        <v>0</v>
      </c>
      <c r="N85" s="27">
        <v>0</v>
      </c>
      <c r="O85" s="27">
        <v>4</v>
      </c>
      <c r="P85" s="27">
        <v>4</v>
      </c>
      <c r="Q85" s="27">
        <v>0</v>
      </c>
      <c r="R85" s="27">
        <v>0</v>
      </c>
    </row>
    <row r="86" spans="1:18">
      <c r="A86" s="87">
        <v>44888</v>
      </c>
      <c r="B86" s="88">
        <f t="shared" si="2"/>
        <v>54</v>
      </c>
      <c r="C86" s="27">
        <v>3</v>
      </c>
      <c r="D86" s="27">
        <v>0</v>
      </c>
      <c r="E86" s="27">
        <v>0</v>
      </c>
      <c r="F86" s="27">
        <v>1</v>
      </c>
      <c r="G86" s="27">
        <v>6</v>
      </c>
      <c r="H86" s="27">
        <v>3</v>
      </c>
      <c r="I86" s="27">
        <v>15</v>
      </c>
      <c r="J86" s="27">
        <v>1</v>
      </c>
      <c r="K86" s="27">
        <v>12</v>
      </c>
      <c r="L86" s="27">
        <v>1</v>
      </c>
      <c r="M86" s="27">
        <v>0</v>
      </c>
      <c r="N86" s="27">
        <v>0</v>
      </c>
      <c r="O86" s="27">
        <v>6</v>
      </c>
      <c r="P86" s="27">
        <v>6</v>
      </c>
      <c r="Q86" s="27">
        <v>0</v>
      </c>
      <c r="R86" s="27">
        <v>0</v>
      </c>
    </row>
    <row r="87" spans="1:18">
      <c r="A87" s="87">
        <v>44889</v>
      </c>
      <c r="B87" s="88">
        <f t="shared" si="2"/>
        <v>63</v>
      </c>
      <c r="C87" s="27">
        <v>3</v>
      </c>
      <c r="D87" s="27">
        <v>0</v>
      </c>
      <c r="E87" s="27">
        <v>0</v>
      </c>
      <c r="F87" s="27">
        <v>4</v>
      </c>
      <c r="G87" s="27">
        <v>6</v>
      </c>
      <c r="H87" s="27">
        <v>3</v>
      </c>
      <c r="I87" s="27">
        <v>20</v>
      </c>
      <c r="J87" s="27">
        <v>1</v>
      </c>
      <c r="K87" s="27">
        <v>13</v>
      </c>
      <c r="L87" s="27">
        <v>1</v>
      </c>
      <c r="M87" s="27">
        <v>0</v>
      </c>
      <c r="N87" s="27">
        <v>0</v>
      </c>
      <c r="O87" s="27">
        <v>7</v>
      </c>
      <c r="P87" s="27">
        <v>5</v>
      </c>
      <c r="Q87" s="27">
        <v>0</v>
      </c>
      <c r="R87" s="27">
        <v>0</v>
      </c>
    </row>
    <row r="88" spans="1:18">
      <c r="A88" s="87">
        <v>44890</v>
      </c>
      <c r="B88" s="88">
        <f>SUM(C88:R88)</f>
        <v>70</v>
      </c>
      <c r="C88" s="27">
        <v>4</v>
      </c>
      <c r="D88" s="27">
        <v>0</v>
      </c>
      <c r="E88" s="27">
        <v>0</v>
      </c>
      <c r="F88" s="27">
        <v>5</v>
      </c>
      <c r="G88" s="27">
        <v>6</v>
      </c>
      <c r="H88" s="27">
        <v>2</v>
      </c>
      <c r="I88" s="27">
        <v>18</v>
      </c>
      <c r="J88" s="27">
        <v>3</v>
      </c>
      <c r="K88" s="27">
        <v>14</v>
      </c>
      <c r="L88" s="27">
        <v>1</v>
      </c>
      <c r="M88" s="27">
        <v>0</v>
      </c>
      <c r="N88" s="27">
        <v>3</v>
      </c>
      <c r="O88" s="27">
        <v>8</v>
      </c>
      <c r="P88" s="27">
        <v>6</v>
      </c>
      <c r="Q88" s="27">
        <v>0</v>
      </c>
      <c r="R88" s="27">
        <v>0</v>
      </c>
    </row>
    <row r="89" spans="1:18">
      <c r="A89" s="87">
        <v>44891</v>
      </c>
      <c r="B89" s="88">
        <f t="shared" ref="B89" si="3">SUM(C89:R89)</f>
        <v>71</v>
      </c>
      <c r="C89" s="27">
        <v>4</v>
      </c>
      <c r="D89" s="27">
        <v>0</v>
      </c>
      <c r="E89" s="27">
        <v>0</v>
      </c>
      <c r="F89" s="27">
        <v>4</v>
      </c>
      <c r="G89" s="27">
        <v>8</v>
      </c>
      <c r="H89" s="27">
        <v>1</v>
      </c>
      <c r="I89" s="27">
        <v>18</v>
      </c>
      <c r="J89" s="27">
        <v>4</v>
      </c>
      <c r="K89" s="27">
        <v>16</v>
      </c>
      <c r="L89" s="27">
        <v>0</v>
      </c>
      <c r="M89" s="27">
        <v>1</v>
      </c>
      <c r="N89" s="27">
        <v>3</v>
      </c>
      <c r="O89" s="27">
        <v>3</v>
      </c>
      <c r="P89" s="27">
        <v>9</v>
      </c>
      <c r="Q89" s="27">
        <v>0</v>
      </c>
      <c r="R89" s="27">
        <v>0</v>
      </c>
    </row>
    <row r="90" spans="1:18">
      <c r="A90" s="87">
        <v>44892</v>
      </c>
      <c r="B90" s="88">
        <f>SUM(C90:R90)</f>
        <v>81</v>
      </c>
      <c r="C90" s="27">
        <v>4</v>
      </c>
      <c r="D90" s="27">
        <v>0</v>
      </c>
      <c r="E90" s="27">
        <v>0</v>
      </c>
      <c r="F90" s="27">
        <v>8</v>
      </c>
      <c r="G90" s="27">
        <v>6</v>
      </c>
      <c r="H90" s="27">
        <v>2</v>
      </c>
      <c r="I90" s="27">
        <v>16</v>
      </c>
      <c r="J90" s="27">
        <v>4</v>
      </c>
      <c r="K90" s="27">
        <v>17</v>
      </c>
      <c r="L90" s="27">
        <v>1</v>
      </c>
      <c r="M90" s="27">
        <v>2</v>
      </c>
      <c r="N90" s="27">
        <v>9</v>
      </c>
      <c r="O90" s="27">
        <v>3</v>
      </c>
      <c r="P90" s="27">
        <v>9</v>
      </c>
      <c r="Q90" s="27">
        <v>0</v>
      </c>
      <c r="R90" s="27">
        <v>0</v>
      </c>
    </row>
    <row r="91" spans="1:18">
      <c r="A91" s="87">
        <v>44893</v>
      </c>
      <c r="B91" s="88">
        <f t="shared" ref="B91" si="4">SUM(C91:R91)</f>
        <v>97</v>
      </c>
      <c r="C91" s="27">
        <v>6</v>
      </c>
      <c r="D91" s="27">
        <v>1</v>
      </c>
      <c r="E91" s="27">
        <v>0</v>
      </c>
      <c r="F91" s="27">
        <v>8</v>
      </c>
      <c r="G91" s="27">
        <v>8</v>
      </c>
      <c r="H91" s="27">
        <v>5</v>
      </c>
      <c r="I91" s="27">
        <v>11</v>
      </c>
      <c r="J91" s="27">
        <v>4</v>
      </c>
      <c r="K91" s="27">
        <v>16</v>
      </c>
      <c r="L91" s="27">
        <v>3</v>
      </c>
      <c r="M91" s="27">
        <v>2</v>
      </c>
      <c r="N91" s="27">
        <v>12</v>
      </c>
      <c r="O91" s="27">
        <v>5</v>
      </c>
      <c r="P91" s="27">
        <v>16</v>
      </c>
      <c r="Q91" s="27">
        <v>0</v>
      </c>
      <c r="R91" s="27">
        <v>0</v>
      </c>
    </row>
    <row r="92" spans="1:18">
      <c r="A92" s="87">
        <v>44894</v>
      </c>
      <c r="B92" s="88">
        <f>SUM(C92:R92)</f>
        <v>122</v>
      </c>
      <c r="C92" s="27">
        <v>13</v>
      </c>
      <c r="D92" s="27">
        <v>2</v>
      </c>
      <c r="E92" s="27">
        <v>0</v>
      </c>
      <c r="F92" s="27">
        <v>11</v>
      </c>
      <c r="G92" s="27">
        <v>17</v>
      </c>
      <c r="H92" s="27">
        <v>5</v>
      </c>
      <c r="I92" s="27">
        <v>10</v>
      </c>
      <c r="J92" s="27">
        <v>7</v>
      </c>
      <c r="K92" s="27">
        <v>15</v>
      </c>
      <c r="L92" s="27">
        <v>4</v>
      </c>
      <c r="M92" s="27">
        <v>3</v>
      </c>
      <c r="N92" s="27">
        <v>9</v>
      </c>
      <c r="O92" s="27">
        <v>11</v>
      </c>
      <c r="P92" s="27">
        <v>15</v>
      </c>
      <c r="Q92" s="27">
        <v>0</v>
      </c>
      <c r="R92" s="27">
        <v>0</v>
      </c>
    </row>
    <row r="93" spans="1:18">
      <c r="A93" s="87">
        <v>44895</v>
      </c>
      <c r="B93" s="88">
        <f t="shared" ref="B93" si="5">SUM(C93:R93)</f>
        <v>125</v>
      </c>
      <c r="C93" s="27">
        <v>13</v>
      </c>
      <c r="D93" s="27">
        <v>2</v>
      </c>
      <c r="E93" s="27">
        <v>1</v>
      </c>
      <c r="F93" s="27">
        <v>14</v>
      </c>
      <c r="G93" s="27">
        <v>17</v>
      </c>
      <c r="H93" s="27">
        <v>5</v>
      </c>
      <c r="I93" s="27">
        <v>9</v>
      </c>
      <c r="J93" s="27">
        <v>9</v>
      </c>
      <c r="K93" s="27">
        <v>14</v>
      </c>
      <c r="L93" s="27">
        <v>4</v>
      </c>
      <c r="M93" s="27">
        <v>4</v>
      </c>
      <c r="N93" s="27">
        <v>7</v>
      </c>
      <c r="O93" s="27">
        <v>10</v>
      </c>
      <c r="P93" s="27">
        <v>16</v>
      </c>
      <c r="Q93" s="27">
        <v>0</v>
      </c>
      <c r="R93" s="27">
        <v>0</v>
      </c>
    </row>
    <row r="94" spans="1:18">
      <c r="A94" s="87">
        <v>44896</v>
      </c>
      <c r="B94" s="88">
        <f>SUM(C94:R94)</f>
        <v>140</v>
      </c>
      <c r="C94" s="27">
        <v>14</v>
      </c>
      <c r="D94" s="27">
        <v>4</v>
      </c>
      <c r="E94" s="27">
        <v>2</v>
      </c>
      <c r="F94" s="27">
        <v>14</v>
      </c>
      <c r="G94" s="27">
        <v>19</v>
      </c>
      <c r="H94" s="27">
        <v>5</v>
      </c>
      <c r="I94" s="27">
        <v>7</v>
      </c>
      <c r="J94" s="27">
        <v>13</v>
      </c>
      <c r="K94" s="27">
        <v>16</v>
      </c>
      <c r="L94" s="27">
        <v>6</v>
      </c>
      <c r="M94" s="27">
        <v>5</v>
      </c>
      <c r="N94" s="27">
        <v>8</v>
      </c>
      <c r="O94" s="27">
        <v>14</v>
      </c>
      <c r="P94" s="27">
        <v>13</v>
      </c>
      <c r="Q94" s="27">
        <v>0</v>
      </c>
      <c r="R94" s="27">
        <v>0</v>
      </c>
    </row>
    <row r="95" spans="1:18">
      <c r="A95" s="87">
        <v>44897</v>
      </c>
      <c r="B95" s="88">
        <f t="shared" ref="B95" si="6">SUM(C95:R95)</f>
        <v>152</v>
      </c>
      <c r="C95" s="27">
        <v>15</v>
      </c>
      <c r="D95" s="27">
        <v>4</v>
      </c>
      <c r="E95" s="27">
        <v>2</v>
      </c>
      <c r="F95" s="27">
        <v>15</v>
      </c>
      <c r="G95" s="27">
        <v>23</v>
      </c>
      <c r="H95" s="27">
        <v>5</v>
      </c>
      <c r="I95" s="27">
        <v>4</v>
      </c>
      <c r="J95" s="27">
        <v>17</v>
      </c>
      <c r="K95" s="27">
        <v>19</v>
      </c>
      <c r="L95" s="27">
        <v>5</v>
      </c>
      <c r="M95" s="27">
        <v>7</v>
      </c>
      <c r="N95" s="27">
        <v>7</v>
      </c>
      <c r="O95" s="27">
        <v>13</v>
      </c>
      <c r="P95" s="27">
        <v>15</v>
      </c>
      <c r="Q95" s="27">
        <v>1</v>
      </c>
      <c r="R95" s="27">
        <v>0</v>
      </c>
    </row>
    <row r="96" spans="1:18">
      <c r="A96" s="87">
        <v>44898</v>
      </c>
      <c r="B96" s="88">
        <f>SUM(C96:R96)</f>
        <v>169</v>
      </c>
      <c r="C96" s="27">
        <v>18</v>
      </c>
      <c r="D96" s="27">
        <v>4</v>
      </c>
      <c r="E96" s="27">
        <v>3</v>
      </c>
      <c r="F96" s="27">
        <v>18</v>
      </c>
      <c r="G96" s="27">
        <v>25</v>
      </c>
      <c r="H96" s="27">
        <v>3</v>
      </c>
      <c r="I96" s="27">
        <v>4</v>
      </c>
      <c r="J96" s="27">
        <v>15</v>
      </c>
      <c r="K96" s="27">
        <v>20</v>
      </c>
      <c r="L96" s="27">
        <v>5</v>
      </c>
      <c r="M96" s="27">
        <v>8</v>
      </c>
      <c r="N96" s="27">
        <v>5</v>
      </c>
      <c r="O96" s="27">
        <v>15</v>
      </c>
      <c r="P96" s="27">
        <v>24</v>
      </c>
      <c r="Q96" s="27">
        <v>2</v>
      </c>
      <c r="R96" s="27">
        <v>0</v>
      </c>
    </row>
    <row r="97" spans="1:18">
      <c r="A97" s="87">
        <v>44899</v>
      </c>
      <c r="B97" s="88">
        <f t="shared" ref="B97" si="7">SUM(C97:R97)</f>
        <v>195</v>
      </c>
      <c r="C97" s="27">
        <v>23</v>
      </c>
      <c r="D97" s="27">
        <v>2</v>
      </c>
      <c r="E97" s="27">
        <v>3</v>
      </c>
      <c r="F97" s="27">
        <v>20</v>
      </c>
      <c r="G97" s="27">
        <v>37</v>
      </c>
      <c r="H97" s="27">
        <v>4</v>
      </c>
      <c r="I97" s="27">
        <v>9</v>
      </c>
      <c r="J97" s="27">
        <v>19</v>
      </c>
      <c r="K97" s="27">
        <v>16</v>
      </c>
      <c r="L97" s="27">
        <v>7</v>
      </c>
      <c r="M97" s="27">
        <v>8</v>
      </c>
      <c r="N97" s="27">
        <v>3</v>
      </c>
      <c r="O97" s="27">
        <v>9</v>
      </c>
      <c r="P97" s="27">
        <v>31</v>
      </c>
      <c r="Q97" s="27">
        <v>3</v>
      </c>
      <c r="R97" s="27">
        <v>1</v>
      </c>
    </row>
    <row r="98" spans="1:18">
      <c r="A98" s="87">
        <v>44900</v>
      </c>
      <c r="B98" s="88">
        <f>SUM(C98:R98)</f>
        <v>226</v>
      </c>
      <c r="C98" s="27">
        <v>32</v>
      </c>
      <c r="D98" s="27">
        <v>2</v>
      </c>
      <c r="E98" s="27">
        <v>4</v>
      </c>
      <c r="F98" s="27">
        <v>21</v>
      </c>
      <c r="G98" s="27">
        <v>58</v>
      </c>
      <c r="H98" s="27">
        <v>5</v>
      </c>
      <c r="I98" s="27">
        <v>12</v>
      </c>
      <c r="J98" s="27">
        <v>17</v>
      </c>
      <c r="K98" s="27">
        <v>10</v>
      </c>
      <c r="L98" s="27">
        <v>6</v>
      </c>
      <c r="M98" s="27">
        <v>10</v>
      </c>
      <c r="N98" s="27">
        <v>4</v>
      </c>
      <c r="O98" s="27">
        <v>7</v>
      </c>
      <c r="P98" s="27">
        <v>33</v>
      </c>
      <c r="Q98" s="27">
        <v>3</v>
      </c>
      <c r="R98" s="27">
        <v>2</v>
      </c>
    </row>
  </sheetData>
  <mergeCells count="1">
    <mergeCell ref="A1:R1"/>
  </mergeCells>
  <phoneticPr fontId="6" type="noConversion"/>
  <conditionalFormatting sqref="C64:R98">
    <cfRule type="cellIs" dxfId="292" priority="4" stopIfTrue="1" operator="greaterThan">
      <formula>0</formula>
    </cfRule>
  </conditionalFormatting>
  <conditionalFormatting sqref="C33:R63">
    <cfRule type="cellIs" dxfId="291" priority="3" stopIfTrue="1" operator="greaterThan">
      <formula>0</formula>
    </cfRule>
  </conditionalFormatting>
  <conditionalFormatting sqref="S30:T30 C3:R31">
    <cfRule type="cellIs" dxfId="290" priority="2" stopIfTrue="1" operator="greaterThan">
      <formula>0</formula>
    </cfRule>
  </conditionalFormatting>
  <conditionalFormatting sqref="C32:R32">
    <cfRule type="cellIs" dxfId="289" priority="1" stopIfTrue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6EAC-03FB-7F40-852E-BF2091119419}">
  <dimension ref="A1:T113"/>
  <sheetViews>
    <sheetView workbookViewId="0">
      <pane ySplit="5" topLeftCell="A81" activePane="bottomLeft" state="frozen"/>
      <selection pane="bottomLeft" activeCell="V106" sqref="V106"/>
    </sheetView>
  </sheetViews>
  <sheetFormatPr baseColWidth="10" defaultRowHeight="15"/>
  <cols>
    <col min="3" max="20" width="7.6640625" customWidth="1"/>
  </cols>
  <sheetData>
    <row r="1" spans="1:20" ht="23" customHeight="1">
      <c r="A1" s="107" t="s">
        <v>96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9"/>
    </row>
    <row r="2" spans="1:20" ht="18" customHeight="1">
      <c r="A2" s="17" t="s">
        <v>0</v>
      </c>
      <c r="B2" s="17" t="s">
        <v>1</v>
      </c>
      <c r="C2" s="18" t="s">
        <v>79</v>
      </c>
      <c r="D2" s="19" t="s">
        <v>80</v>
      </c>
      <c r="E2" s="19" t="s">
        <v>81</v>
      </c>
      <c r="F2" s="19" t="s">
        <v>82</v>
      </c>
      <c r="G2" s="19" t="s">
        <v>83</v>
      </c>
      <c r="H2" s="19" t="s">
        <v>84</v>
      </c>
      <c r="I2" s="19" t="s">
        <v>85</v>
      </c>
      <c r="J2" s="19" t="s">
        <v>86</v>
      </c>
      <c r="K2" s="19" t="s">
        <v>87</v>
      </c>
      <c r="L2" s="19" t="s">
        <v>88</v>
      </c>
      <c r="M2" s="19" t="s">
        <v>89</v>
      </c>
      <c r="N2" s="19" t="s">
        <v>90</v>
      </c>
      <c r="O2" s="19" t="s">
        <v>91</v>
      </c>
      <c r="P2" s="19" t="s">
        <v>92</v>
      </c>
      <c r="Q2" s="19" t="s">
        <v>93</v>
      </c>
      <c r="R2" s="19" t="s">
        <v>94</v>
      </c>
      <c r="S2" s="19" t="s">
        <v>95</v>
      </c>
      <c r="T2" s="20" t="s">
        <v>29</v>
      </c>
    </row>
    <row r="3" spans="1:20" ht="18" customHeight="1">
      <c r="A3" s="136" t="s">
        <v>77</v>
      </c>
      <c r="B3" s="17" t="s">
        <v>30</v>
      </c>
      <c r="C3" s="93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20"/>
    </row>
    <row r="4" spans="1:20" ht="18" customHeight="1">
      <c r="A4" s="136"/>
      <c r="B4" s="17" t="s">
        <v>36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2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1">
        <f>MIN(C4:S4)</f>
        <v>0</v>
      </c>
    </row>
    <row r="5" spans="1:20" ht="18" customHeight="1">
      <c r="A5" s="136"/>
      <c r="B5" s="17" t="s">
        <v>38</v>
      </c>
      <c r="C5" s="14" cm="1">
        <f t="array" aca="1" ref="C5" ca="1">_xlfn.DAYS(TODAY(),"2022/11/20")-MAX(('重-北京2'!E:E&gt;0)*ROW('重-北京2'!E:E))+2</f>
        <v>0</v>
      </c>
      <c r="D5" s="14" cm="1">
        <f t="array" aca="1" ref="D5" ca="1">_xlfn.DAYS(TODAY(),"2022/11/20")-MAX(('重-北京2'!F:F&gt;0)*ROW('重-北京2'!F:F))+2</f>
        <v>0</v>
      </c>
      <c r="E5" s="14" cm="1">
        <f t="array" aca="1" ref="E5" ca="1">_xlfn.DAYS(TODAY(),"2022/11/20")-MAX(('重-北京2'!G:G&gt;0)*ROW('重-北京2'!G:G))+2</f>
        <v>0</v>
      </c>
      <c r="F5" s="14" cm="1">
        <f t="array" aca="1" ref="F5" ca="1">_xlfn.DAYS(TODAY(),"2022/11/20")-MAX(('重-北京2'!H:H&gt;0)*ROW('重-北京2'!H:H))+2</f>
        <v>0</v>
      </c>
      <c r="G5" s="14" cm="1">
        <f t="array" aca="1" ref="G5" ca="1">_xlfn.DAYS(TODAY(),"2022/11/20")-MAX(('重-北京2'!I:I&gt;0)*ROW('重-北京2'!I:I))+2</f>
        <v>0</v>
      </c>
      <c r="H5" s="14" cm="1">
        <f t="array" aca="1" ref="H5" ca="1">_xlfn.DAYS(TODAY(),"2022/11/20")-MAX(('重-北京2'!J:J&gt;0)*ROW('重-北京2'!J:J))+2</f>
        <v>0</v>
      </c>
      <c r="I5" s="14" cm="1">
        <f t="array" aca="1" ref="I5" ca="1">_xlfn.DAYS(TODAY(),"2022/11/20")-MAX(('重-北京2'!K:K&gt;0)*ROW('重-北京2'!K:K))+2</f>
        <v>0</v>
      </c>
      <c r="J5" s="14" cm="1">
        <f t="array" aca="1" ref="J5" ca="1">_xlfn.DAYS(TODAY(),"2022/11/20")-MAX(('重-北京2'!L:L&gt;0)*ROW('重-北京2'!L:L))+2</f>
        <v>0</v>
      </c>
      <c r="K5" s="14" cm="1">
        <f t="array" aca="1" ref="K5" ca="1">_xlfn.DAYS(TODAY(),"2022/11/20")-MAX(('重-北京2'!M:M&gt;0)*ROW('重-北京2'!M:M))+2</f>
        <v>0</v>
      </c>
      <c r="L5" s="14" cm="1">
        <f t="array" aca="1" ref="L5" ca="1">_xlfn.DAYS(TODAY(),"2022/11/20")-MAX(('重-北京2'!N:N&gt;0)*ROW('重-北京2'!N:N))+2</f>
        <v>0</v>
      </c>
      <c r="M5" s="14" cm="1">
        <f t="array" aca="1" ref="M5" ca="1">_xlfn.DAYS(TODAY(),"2022/11/20")-MAX(('重-北京2'!O:O&gt;0)*ROW('重-北京2'!O:O))+2</f>
        <v>0</v>
      </c>
      <c r="N5" s="14" cm="1">
        <f t="array" aca="1" ref="N5" ca="1">_xlfn.DAYS(TODAY(),"2022/11/20")-MAX(('重-北京2'!P:P&gt;0)*ROW('重-北京2'!P:P))+2</f>
        <v>0</v>
      </c>
      <c r="O5" s="14" cm="1">
        <f t="array" aca="1" ref="O5" ca="1">_xlfn.DAYS(TODAY(),"2022/11/20")-MAX(('重-北京2'!Q:Q&gt;0)*ROW('重-北京2'!Q:Q))+2</f>
        <v>0</v>
      </c>
      <c r="P5" s="14" cm="1">
        <f t="array" aca="1" ref="P5" ca="1">_xlfn.DAYS(TODAY(),"2022/11/20")-MAX(('重-北京2'!R:R&gt;0)*ROW('重-北京2'!R:R))+2</f>
        <v>0</v>
      </c>
      <c r="Q5" s="14" cm="1">
        <f t="array" aca="1" ref="Q5" ca="1">_xlfn.DAYS(TODAY(),"2022/11/20")-MAX(('重-北京2'!S:S&gt;0)*ROW('重-北京2'!S:S))+2</f>
        <v>0</v>
      </c>
      <c r="R5" s="14" cm="1">
        <f t="array" aca="1" ref="R5" ca="1">_xlfn.DAYS(TODAY(),"2022/11/20")-MAX(('重-北京2'!T:T&gt;0)*ROW('重-北京2'!T:T))+2</f>
        <v>0</v>
      </c>
      <c r="S5" s="14" cm="1">
        <f t="array" aca="1" ref="S5" ca="1">_xlfn.DAYS(TODAY(),"2022/11/20")-MAX(('重-北京2'!U:U&gt;0)*ROW('重-北京2'!U:U))+2</f>
        <v>0</v>
      </c>
      <c r="T5" s="11">
        <f ca="1">MIN(C5:S5)</f>
        <v>0</v>
      </c>
    </row>
    <row r="6" spans="1:20" ht="18" customHeight="1">
      <c r="A6" s="104">
        <v>44885</v>
      </c>
      <c r="B6" s="50" t="s">
        <v>20</v>
      </c>
      <c r="C6" s="51">
        <v>7</v>
      </c>
      <c r="D6" s="51">
        <v>4</v>
      </c>
      <c r="E6" s="51">
        <v>54</v>
      </c>
      <c r="F6" s="51">
        <v>9</v>
      </c>
      <c r="G6" s="51">
        <v>6</v>
      </c>
      <c r="H6" s="51">
        <v>1</v>
      </c>
      <c r="I6" s="51">
        <v>1</v>
      </c>
      <c r="J6" s="51">
        <v>1</v>
      </c>
      <c r="K6" s="51">
        <v>50</v>
      </c>
      <c r="L6" s="51">
        <v>1</v>
      </c>
      <c r="M6" s="51">
        <v>2</v>
      </c>
      <c r="N6" s="51">
        <v>1</v>
      </c>
      <c r="O6" s="51">
        <v>0</v>
      </c>
      <c r="P6" s="51">
        <v>1</v>
      </c>
      <c r="Q6" s="51">
        <v>4</v>
      </c>
      <c r="R6" s="51">
        <v>0</v>
      </c>
      <c r="S6" s="51">
        <v>1</v>
      </c>
      <c r="T6" s="11">
        <f>SUM(C6:S6)</f>
        <v>143</v>
      </c>
    </row>
    <row r="7" spans="1:20" ht="18" customHeight="1">
      <c r="A7" s="105"/>
      <c r="B7" s="52" t="s">
        <v>21</v>
      </c>
      <c r="C7" s="53">
        <v>28</v>
      </c>
      <c r="D7" s="53">
        <v>22</v>
      </c>
      <c r="E7" s="53">
        <v>542</v>
      </c>
      <c r="F7" s="53">
        <v>28</v>
      </c>
      <c r="G7" s="53">
        <v>27</v>
      </c>
      <c r="H7" s="53">
        <v>5</v>
      </c>
      <c r="I7" s="53">
        <v>5</v>
      </c>
      <c r="J7" s="53">
        <v>2</v>
      </c>
      <c r="K7" s="53">
        <v>12</v>
      </c>
      <c r="L7" s="53">
        <v>29</v>
      </c>
      <c r="M7" s="53">
        <v>58</v>
      </c>
      <c r="N7" s="53">
        <v>38</v>
      </c>
      <c r="O7" s="53">
        <v>5</v>
      </c>
      <c r="P7" s="53">
        <v>2</v>
      </c>
      <c r="Q7" s="53">
        <v>2</v>
      </c>
      <c r="R7" s="53">
        <v>0</v>
      </c>
      <c r="S7" s="53">
        <v>3</v>
      </c>
      <c r="T7" s="11">
        <f>SUM(C7:S7)</f>
        <v>808</v>
      </c>
    </row>
    <row r="8" spans="1:20" ht="18" customHeight="1">
      <c r="A8" s="105"/>
      <c r="B8" s="52" t="s">
        <v>24</v>
      </c>
      <c r="C8" s="53">
        <v>25</v>
      </c>
      <c r="D8" s="53">
        <v>16</v>
      </c>
      <c r="E8" s="53">
        <v>443</v>
      </c>
      <c r="F8" s="53">
        <v>30</v>
      </c>
      <c r="G8" s="53">
        <v>20</v>
      </c>
      <c r="H8" s="53">
        <v>4</v>
      </c>
      <c r="I8" s="53">
        <v>1</v>
      </c>
      <c r="J8" s="53">
        <v>2</v>
      </c>
      <c r="K8" s="53">
        <v>36</v>
      </c>
      <c r="L8" s="53">
        <v>30</v>
      </c>
      <c r="M8" s="53">
        <v>43</v>
      </c>
      <c r="N8" s="53">
        <v>20</v>
      </c>
      <c r="O8" s="53">
        <v>5</v>
      </c>
      <c r="P8" s="53">
        <v>3</v>
      </c>
      <c r="Q8" s="53">
        <v>3</v>
      </c>
      <c r="R8" s="53">
        <v>0</v>
      </c>
      <c r="S8" s="53">
        <v>4</v>
      </c>
      <c r="T8" s="11">
        <f>SUM(C8:S8)</f>
        <v>685</v>
      </c>
    </row>
    <row r="9" spans="1:20" ht="18" customHeight="1">
      <c r="A9" s="105"/>
      <c r="B9" s="52" t="s">
        <v>25</v>
      </c>
      <c r="C9" s="51">
        <v>10</v>
      </c>
      <c r="D9" s="51">
        <v>10</v>
      </c>
      <c r="E9" s="51">
        <v>153</v>
      </c>
      <c r="F9" s="51">
        <v>7</v>
      </c>
      <c r="G9" s="51">
        <v>13</v>
      </c>
      <c r="H9" s="51">
        <v>2</v>
      </c>
      <c r="I9" s="51">
        <v>5</v>
      </c>
      <c r="J9" s="51">
        <v>1</v>
      </c>
      <c r="K9" s="51">
        <v>26</v>
      </c>
      <c r="L9" s="51">
        <v>0</v>
      </c>
      <c r="M9" s="51">
        <v>17</v>
      </c>
      <c r="N9" s="51">
        <v>19</v>
      </c>
      <c r="O9" s="51">
        <v>0</v>
      </c>
      <c r="P9" s="51">
        <v>0</v>
      </c>
      <c r="Q9" s="51">
        <v>3</v>
      </c>
      <c r="R9" s="51">
        <v>0</v>
      </c>
      <c r="S9" s="51">
        <v>0</v>
      </c>
      <c r="T9" s="11">
        <f>SUM(C9:S9)</f>
        <v>266</v>
      </c>
    </row>
    <row r="10" spans="1:20" ht="18" customHeight="1">
      <c r="A10" s="106"/>
      <c r="B10" s="52" t="s">
        <v>26</v>
      </c>
      <c r="C10" s="36">
        <f t="shared" ref="C10:S10" si="0">IF(C8+C9&gt;0, C9/(C8+C9), "-")</f>
        <v>0.2857142857142857</v>
      </c>
      <c r="D10" s="36">
        <f t="shared" si="0"/>
        <v>0.38461538461538464</v>
      </c>
      <c r="E10" s="36">
        <f t="shared" si="0"/>
        <v>0.25671140939597314</v>
      </c>
      <c r="F10" s="36">
        <f t="shared" si="0"/>
        <v>0.1891891891891892</v>
      </c>
      <c r="G10" s="36">
        <f t="shared" si="0"/>
        <v>0.39393939393939392</v>
      </c>
      <c r="H10" s="36">
        <f t="shared" si="0"/>
        <v>0.33333333333333331</v>
      </c>
      <c r="I10" s="36">
        <f t="shared" si="0"/>
        <v>0.83333333333333337</v>
      </c>
      <c r="J10" s="36">
        <f t="shared" si="0"/>
        <v>0.33333333333333331</v>
      </c>
      <c r="K10" s="36">
        <f t="shared" si="0"/>
        <v>0.41935483870967744</v>
      </c>
      <c r="L10" s="36">
        <f t="shared" si="0"/>
        <v>0</v>
      </c>
      <c r="M10" s="36">
        <f t="shared" si="0"/>
        <v>0.28333333333333333</v>
      </c>
      <c r="N10" s="36">
        <f t="shared" si="0"/>
        <v>0.48717948717948717</v>
      </c>
      <c r="O10" s="36">
        <f t="shared" si="0"/>
        <v>0</v>
      </c>
      <c r="P10" s="36">
        <f t="shared" si="0"/>
        <v>0</v>
      </c>
      <c r="Q10" s="36">
        <f t="shared" si="0"/>
        <v>0.5</v>
      </c>
      <c r="R10" s="36" t="str">
        <f t="shared" si="0"/>
        <v>-</v>
      </c>
      <c r="S10" s="36">
        <f t="shared" si="0"/>
        <v>0</v>
      </c>
      <c r="T10" s="40">
        <f>IF(T8+T9&gt;0, T9/(T8+T9), "-")</f>
        <v>0.27970557308096738</v>
      </c>
    </row>
    <row r="11" spans="1:20" ht="18" customHeight="1">
      <c r="A11" s="104">
        <v>44886</v>
      </c>
      <c r="B11" s="50" t="s">
        <v>20</v>
      </c>
      <c r="C11" s="51">
        <v>24</v>
      </c>
      <c r="D11" s="51">
        <v>15</v>
      </c>
      <c r="E11" s="51">
        <v>128</v>
      </c>
      <c r="F11" s="51">
        <v>14</v>
      </c>
      <c r="G11" s="51">
        <v>17</v>
      </c>
      <c r="H11" s="51">
        <v>2</v>
      </c>
      <c r="I11" s="51">
        <v>3</v>
      </c>
      <c r="J11" s="51">
        <v>0</v>
      </c>
      <c r="K11" s="51">
        <v>34</v>
      </c>
      <c r="L11" s="51">
        <v>16</v>
      </c>
      <c r="M11" s="51">
        <v>0</v>
      </c>
      <c r="N11" s="51">
        <v>1</v>
      </c>
      <c r="O11" s="51">
        <v>2</v>
      </c>
      <c r="P11" s="51">
        <v>1</v>
      </c>
      <c r="Q11" s="51">
        <v>2</v>
      </c>
      <c r="R11" s="51">
        <v>0</v>
      </c>
      <c r="S11" s="51">
        <v>3</v>
      </c>
      <c r="T11" s="11">
        <f>SUM(C11:S11)</f>
        <v>262</v>
      </c>
    </row>
    <row r="12" spans="1:20" ht="18" customHeight="1">
      <c r="A12" s="105"/>
      <c r="B12" s="52" t="s">
        <v>21</v>
      </c>
      <c r="C12" s="53">
        <v>43</v>
      </c>
      <c r="D12" s="53">
        <v>63</v>
      </c>
      <c r="E12" s="53">
        <v>655</v>
      </c>
      <c r="F12" s="53">
        <v>76</v>
      </c>
      <c r="G12" s="53">
        <v>37</v>
      </c>
      <c r="H12" s="53">
        <v>4</v>
      </c>
      <c r="I12" s="53">
        <v>13</v>
      </c>
      <c r="J12" s="53">
        <v>19</v>
      </c>
      <c r="K12" s="53">
        <v>32</v>
      </c>
      <c r="L12" s="53">
        <v>51</v>
      </c>
      <c r="M12" s="53">
        <v>99</v>
      </c>
      <c r="N12" s="53">
        <v>48</v>
      </c>
      <c r="O12" s="53">
        <v>11</v>
      </c>
      <c r="P12" s="53">
        <v>4</v>
      </c>
      <c r="Q12" s="53">
        <v>2</v>
      </c>
      <c r="R12" s="53">
        <v>0</v>
      </c>
      <c r="S12" s="53">
        <v>7</v>
      </c>
      <c r="T12" s="11">
        <f>SUM(C12:S12)</f>
        <v>1164</v>
      </c>
    </row>
    <row r="13" spans="1:20" ht="18" customHeight="1">
      <c r="A13" s="105"/>
      <c r="B13" s="52" t="s">
        <v>24</v>
      </c>
      <c r="C13" s="53">
        <v>52</v>
      </c>
      <c r="D13" s="53">
        <v>54</v>
      </c>
      <c r="E13" s="53">
        <v>709</v>
      </c>
      <c r="F13" s="53">
        <v>80</v>
      </c>
      <c r="G13" s="53">
        <v>40</v>
      </c>
      <c r="H13" s="53">
        <v>5</v>
      </c>
      <c r="I13" s="53">
        <v>8</v>
      </c>
      <c r="J13" s="53">
        <v>14</v>
      </c>
      <c r="K13" s="53">
        <v>51</v>
      </c>
      <c r="L13" s="53">
        <v>63</v>
      </c>
      <c r="M13" s="53">
        <v>79</v>
      </c>
      <c r="N13" s="53">
        <v>37</v>
      </c>
      <c r="O13" s="53">
        <v>12</v>
      </c>
      <c r="P13" s="53">
        <v>5</v>
      </c>
      <c r="Q13" s="53">
        <v>3</v>
      </c>
      <c r="R13" s="53">
        <v>0</v>
      </c>
      <c r="S13" s="53">
        <v>7</v>
      </c>
      <c r="T13" s="11">
        <f>SUM(C13:S13)</f>
        <v>1219</v>
      </c>
    </row>
    <row r="14" spans="1:20" ht="18" customHeight="1">
      <c r="A14" s="105"/>
      <c r="B14" s="52" t="s">
        <v>25</v>
      </c>
      <c r="C14" s="51">
        <v>15</v>
      </c>
      <c r="D14" s="51">
        <v>24</v>
      </c>
      <c r="E14" s="51">
        <v>74</v>
      </c>
      <c r="F14" s="51">
        <v>10</v>
      </c>
      <c r="G14" s="51">
        <v>14</v>
      </c>
      <c r="H14" s="51">
        <v>1</v>
      </c>
      <c r="I14" s="51">
        <v>8</v>
      </c>
      <c r="J14" s="51">
        <v>5</v>
      </c>
      <c r="K14" s="51">
        <v>15</v>
      </c>
      <c r="L14" s="51">
        <v>4</v>
      </c>
      <c r="M14" s="51">
        <v>20</v>
      </c>
      <c r="N14" s="51">
        <v>12</v>
      </c>
      <c r="O14" s="51">
        <v>1</v>
      </c>
      <c r="P14" s="51">
        <v>0</v>
      </c>
      <c r="Q14" s="51">
        <v>1</v>
      </c>
      <c r="R14" s="51">
        <v>0</v>
      </c>
      <c r="S14" s="51">
        <v>3</v>
      </c>
      <c r="T14" s="11">
        <f>SUM(C14:S14)</f>
        <v>207</v>
      </c>
    </row>
    <row r="15" spans="1:20" ht="18" customHeight="1">
      <c r="A15" s="106"/>
      <c r="B15" s="52" t="s">
        <v>26</v>
      </c>
      <c r="C15" s="36">
        <f t="shared" ref="C15:S15" si="1">IF(C13+C14&gt;0, C14/(C13+C14), "-")</f>
        <v>0.22388059701492538</v>
      </c>
      <c r="D15" s="36">
        <f t="shared" si="1"/>
        <v>0.30769230769230771</v>
      </c>
      <c r="E15" s="36">
        <f t="shared" si="1"/>
        <v>9.4508301404853126E-2</v>
      </c>
      <c r="F15" s="36">
        <f t="shared" si="1"/>
        <v>0.1111111111111111</v>
      </c>
      <c r="G15" s="36">
        <f t="shared" si="1"/>
        <v>0.25925925925925924</v>
      </c>
      <c r="H15" s="36">
        <f t="shared" si="1"/>
        <v>0.16666666666666666</v>
      </c>
      <c r="I15" s="36">
        <f t="shared" si="1"/>
        <v>0.5</v>
      </c>
      <c r="J15" s="36">
        <f t="shared" si="1"/>
        <v>0.26315789473684209</v>
      </c>
      <c r="K15" s="36">
        <f t="shared" si="1"/>
        <v>0.22727272727272727</v>
      </c>
      <c r="L15" s="36">
        <f t="shared" si="1"/>
        <v>5.9701492537313432E-2</v>
      </c>
      <c r="M15" s="36">
        <f t="shared" si="1"/>
        <v>0.20202020202020202</v>
      </c>
      <c r="N15" s="36">
        <f t="shared" si="1"/>
        <v>0.24489795918367346</v>
      </c>
      <c r="O15" s="36">
        <f t="shared" si="1"/>
        <v>7.6923076923076927E-2</v>
      </c>
      <c r="P15" s="36">
        <f t="shared" si="1"/>
        <v>0</v>
      </c>
      <c r="Q15" s="36">
        <f t="shared" si="1"/>
        <v>0.25</v>
      </c>
      <c r="R15" s="36" t="str">
        <f t="shared" si="1"/>
        <v>-</v>
      </c>
      <c r="S15" s="36">
        <f t="shared" si="1"/>
        <v>0.3</v>
      </c>
      <c r="T15" s="40">
        <f>IF(T13+T14&gt;0, T14/(T13+T14), "-")</f>
        <v>0.14516129032258066</v>
      </c>
    </row>
    <row r="16" spans="1:20" ht="18" customHeight="1">
      <c r="A16" s="104">
        <v>44887</v>
      </c>
      <c r="B16" s="50" t="s">
        <v>20</v>
      </c>
      <c r="C16" s="51">
        <v>33</v>
      </c>
      <c r="D16" s="51">
        <v>11</v>
      </c>
      <c r="E16" s="51">
        <v>117</v>
      </c>
      <c r="F16" s="51">
        <v>34</v>
      </c>
      <c r="G16" s="51">
        <v>5</v>
      </c>
      <c r="H16" s="51">
        <v>16</v>
      </c>
      <c r="I16" s="51">
        <v>3</v>
      </c>
      <c r="J16" s="51">
        <v>2</v>
      </c>
      <c r="K16" s="51">
        <v>96</v>
      </c>
      <c r="L16" s="51">
        <v>31</v>
      </c>
      <c r="M16" s="51">
        <v>4</v>
      </c>
      <c r="N16" s="51">
        <v>5</v>
      </c>
      <c r="O16" s="51">
        <v>1</v>
      </c>
      <c r="P16" s="51">
        <v>1</v>
      </c>
      <c r="Q16" s="51">
        <v>14</v>
      </c>
      <c r="R16" s="51">
        <v>3</v>
      </c>
      <c r="S16" s="51">
        <v>2</v>
      </c>
      <c r="T16" s="11">
        <f>SUM(C16:S16)</f>
        <v>378</v>
      </c>
    </row>
    <row r="17" spans="1:20" ht="18" customHeight="1">
      <c r="A17" s="105"/>
      <c r="B17" s="52" t="s">
        <v>21</v>
      </c>
      <c r="C17" s="53">
        <v>65</v>
      </c>
      <c r="D17" s="53">
        <v>58</v>
      </c>
      <c r="E17" s="53">
        <v>424</v>
      </c>
      <c r="F17" s="53">
        <v>120</v>
      </c>
      <c r="G17" s="53">
        <v>83</v>
      </c>
      <c r="H17" s="53">
        <v>9</v>
      </c>
      <c r="I17" s="53">
        <v>7</v>
      </c>
      <c r="J17" s="53">
        <v>37</v>
      </c>
      <c r="K17" s="53">
        <v>75</v>
      </c>
      <c r="L17" s="53">
        <v>63</v>
      </c>
      <c r="M17" s="53">
        <v>86</v>
      </c>
      <c r="N17" s="53">
        <v>37</v>
      </c>
      <c r="O17" s="53">
        <v>12</v>
      </c>
      <c r="P17" s="53">
        <v>13</v>
      </c>
      <c r="Q17" s="53">
        <v>1</v>
      </c>
      <c r="R17" s="53">
        <v>2</v>
      </c>
      <c r="S17" s="53">
        <v>6</v>
      </c>
      <c r="T17" s="11">
        <f>SUM(C17:S17)</f>
        <v>1098</v>
      </c>
    </row>
    <row r="18" spans="1:20" ht="18" customHeight="1">
      <c r="A18" s="105"/>
      <c r="B18" s="52" t="s">
        <v>24</v>
      </c>
      <c r="C18" s="53">
        <v>84</v>
      </c>
      <c r="D18" s="53">
        <v>46</v>
      </c>
      <c r="E18" s="53">
        <v>394</v>
      </c>
      <c r="F18" s="53">
        <v>138</v>
      </c>
      <c r="G18" s="53">
        <v>73</v>
      </c>
      <c r="H18" s="53">
        <v>25</v>
      </c>
      <c r="I18" s="53">
        <v>10</v>
      </c>
      <c r="J18" s="53">
        <v>33</v>
      </c>
      <c r="K18" s="53">
        <v>131</v>
      </c>
      <c r="L18" s="53">
        <v>91</v>
      </c>
      <c r="M18" s="53">
        <v>79</v>
      </c>
      <c r="N18" s="53">
        <v>34</v>
      </c>
      <c r="O18" s="53">
        <v>11</v>
      </c>
      <c r="P18" s="53">
        <v>11</v>
      </c>
      <c r="Q18" s="53">
        <v>14</v>
      </c>
      <c r="R18" s="53">
        <v>4</v>
      </c>
      <c r="S18" s="53">
        <v>8</v>
      </c>
      <c r="T18" s="11">
        <f>SUM(C18:S18)</f>
        <v>1186</v>
      </c>
    </row>
    <row r="19" spans="1:20" ht="18" customHeight="1">
      <c r="A19" s="105"/>
      <c r="B19" s="52" t="s">
        <v>25</v>
      </c>
      <c r="C19" s="51">
        <v>14</v>
      </c>
      <c r="D19" s="51">
        <v>23</v>
      </c>
      <c r="E19" s="51">
        <v>147</v>
      </c>
      <c r="F19" s="51">
        <v>16</v>
      </c>
      <c r="G19" s="51">
        <v>15</v>
      </c>
      <c r="H19" s="51">
        <v>0</v>
      </c>
      <c r="I19" s="51">
        <v>0</v>
      </c>
      <c r="J19" s="51">
        <v>6</v>
      </c>
      <c r="K19" s="51">
        <v>40</v>
      </c>
      <c r="L19" s="51">
        <v>3</v>
      </c>
      <c r="M19" s="51">
        <v>11</v>
      </c>
      <c r="N19" s="51">
        <v>8</v>
      </c>
      <c r="O19" s="51">
        <v>2</v>
      </c>
      <c r="P19" s="51">
        <v>3</v>
      </c>
      <c r="Q19" s="51">
        <v>1</v>
      </c>
      <c r="R19" s="51">
        <v>1</v>
      </c>
      <c r="S19" s="51">
        <v>0</v>
      </c>
      <c r="T19" s="11">
        <f>SUM(C19:S19)</f>
        <v>290</v>
      </c>
    </row>
    <row r="20" spans="1:20" ht="18" customHeight="1">
      <c r="A20" s="106"/>
      <c r="B20" s="52" t="s">
        <v>26</v>
      </c>
      <c r="C20" s="36">
        <f t="shared" ref="C20:S20" si="2">IF(C18+C19&gt;0, C19/(C18+C19), "-")</f>
        <v>0.14285714285714285</v>
      </c>
      <c r="D20" s="36">
        <f t="shared" si="2"/>
        <v>0.33333333333333331</v>
      </c>
      <c r="E20" s="36">
        <f t="shared" si="2"/>
        <v>0.27171903881700554</v>
      </c>
      <c r="F20" s="36">
        <f t="shared" si="2"/>
        <v>0.1038961038961039</v>
      </c>
      <c r="G20" s="36">
        <f t="shared" si="2"/>
        <v>0.17045454545454544</v>
      </c>
      <c r="H20" s="36">
        <f t="shared" si="2"/>
        <v>0</v>
      </c>
      <c r="I20" s="36">
        <f t="shared" si="2"/>
        <v>0</v>
      </c>
      <c r="J20" s="36">
        <f t="shared" si="2"/>
        <v>0.15384615384615385</v>
      </c>
      <c r="K20" s="36">
        <f t="shared" si="2"/>
        <v>0.23391812865497075</v>
      </c>
      <c r="L20" s="36">
        <f t="shared" si="2"/>
        <v>3.1914893617021274E-2</v>
      </c>
      <c r="M20" s="36">
        <f t="shared" si="2"/>
        <v>0.12222222222222222</v>
      </c>
      <c r="N20" s="36">
        <f t="shared" si="2"/>
        <v>0.19047619047619047</v>
      </c>
      <c r="O20" s="36">
        <f t="shared" si="2"/>
        <v>0.15384615384615385</v>
      </c>
      <c r="P20" s="36">
        <f t="shared" si="2"/>
        <v>0.21428571428571427</v>
      </c>
      <c r="Q20" s="36">
        <f t="shared" si="2"/>
        <v>6.6666666666666666E-2</v>
      </c>
      <c r="R20" s="36">
        <f t="shared" si="2"/>
        <v>0.2</v>
      </c>
      <c r="S20" s="36">
        <f t="shared" si="2"/>
        <v>0</v>
      </c>
      <c r="T20" s="40">
        <f>IF(T18+T19&gt;0, T19/(T18+T19), "-")</f>
        <v>0.19647696476964768</v>
      </c>
    </row>
    <row r="21" spans="1:20" ht="18" customHeight="1">
      <c r="A21" s="104">
        <v>44888</v>
      </c>
      <c r="B21" s="50" t="s">
        <v>20</v>
      </c>
      <c r="C21" s="51">
        <v>41</v>
      </c>
      <c r="D21" s="51">
        <v>13</v>
      </c>
      <c r="E21" s="51">
        <v>175</v>
      </c>
      <c r="F21" s="51">
        <v>62</v>
      </c>
      <c r="G21" s="51">
        <v>6</v>
      </c>
      <c r="H21" s="51">
        <v>25</v>
      </c>
      <c r="I21" s="51">
        <v>2</v>
      </c>
      <c r="J21" s="51">
        <v>10</v>
      </c>
      <c r="K21" s="51">
        <v>48</v>
      </c>
      <c r="L21" s="51">
        <v>23</v>
      </c>
      <c r="M21" s="51">
        <v>12</v>
      </c>
      <c r="N21" s="51">
        <v>39</v>
      </c>
      <c r="O21" s="51">
        <v>0</v>
      </c>
      <c r="P21" s="51">
        <v>2</v>
      </c>
      <c r="Q21" s="51">
        <v>9</v>
      </c>
      <c r="R21" s="51">
        <v>1</v>
      </c>
      <c r="S21" s="51">
        <v>4</v>
      </c>
      <c r="T21" s="11">
        <f>SUM(C21:S21)</f>
        <v>472</v>
      </c>
    </row>
    <row r="22" spans="1:20" ht="18" customHeight="1">
      <c r="A22" s="105"/>
      <c r="B22" s="52" t="s">
        <v>21</v>
      </c>
      <c r="C22" s="53">
        <v>59</v>
      </c>
      <c r="D22" s="53">
        <v>59</v>
      </c>
      <c r="E22" s="53">
        <v>431</v>
      </c>
      <c r="F22" s="53">
        <v>76</v>
      </c>
      <c r="G22" s="53">
        <v>104</v>
      </c>
      <c r="H22" s="53">
        <v>34</v>
      </c>
      <c r="I22" s="53">
        <v>3</v>
      </c>
      <c r="J22" s="53">
        <v>20</v>
      </c>
      <c r="K22" s="53">
        <v>101</v>
      </c>
      <c r="L22" s="53">
        <v>119</v>
      </c>
      <c r="M22" s="53">
        <v>70</v>
      </c>
      <c r="N22" s="53">
        <v>30</v>
      </c>
      <c r="O22" s="53">
        <v>12</v>
      </c>
      <c r="P22" s="53">
        <v>10</v>
      </c>
      <c r="Q22" s="53">
        <v>1</v>
      </c>
      <c r="R22" s="53">
        <v>0</v>
      </c>
      <c r="S22" s="53">
        <v>10</v>
      </c>
      <c r="T22" s="11">
        <f>SUM(C22:S22)</f>
        <v>1139</v>
      </c>
    </row>
    <row r="23" spans="1:20" ht="18" customHeight="1">
      <c r="A23" s="105"/>
      <c r="B23" s="52" t="s">
        <v>24</v>
      </c>
      <c r="C23" s="53">
        <v>96</v>
      </c>
      <c r="D23" s="53">
        <v>56</v>
      </c>
      <c r="E23" s="53">
        <v>474</v>
      </c>
      <c r="F23" s="53">
        <v>109</v>
      </c>
      <c r="G23" s="53">
        <v>85</v>
      </c>
      <c r="H23" s="53">
        <v>36</v>
      </c>
      <c r="I23" s="53">
        <v>3</v>
      </c>
      <c r="J23" s="53">
        <v>20</v>
      </c>
      <c r="K23" s="53">
        <v>104</v>
      </c>
      <c r="L23" s="53">
        <v>136</v>
      </c>
      <c r="M23" s="53">
        <v>65</v>
      </c>
      <c r="N23" s="53">
        <v>53</v>
      </c>
      <c r="O23" s="53">
        <v>11</v>
      </c>
      <c r="P23" s="53">
        <v>11</v>
      </c>
      <c r="Q23" s="53">
        <v>10</v>
      </c>
      <c r="R23" s="53">
        <v>1</v>
      </c>
      <c r="S23" s="53">
        <v>13</v>
      </c>
      <c r="T23" s="11">
        <f>SUM(C23:S23)</f>
        <v>1283</v>
      </c>
    </row>
    <row r="24" spans="1:20" ht="18" customHeight="1">
      <c r="A24" s="105"/>
      <c r="B24" s="52" t="s">
        <v>25</v>
      </c>
      <c r="C24" s="51">
        <v>4</v>
      </c>
      <c r="D24" s="51">
        <v>16</v>
      </c>
      <c r="E24" s="51">
        <v>132</v>
      </c>
      <c r="F24" s="51">
        <v>29</v>
      </c>
      <c r="G24" s="51">
        <v>25</v>
      </c>
      <c r="H24" s="51">
        <v>23</v>
      </c>
      <c r="I24" s="51">
        <v>2</v>
      </c>
      <c r="J24" s="51">
        <v>10</v>
      </c>
      <c r="K24" s="51">
        <v>45</v>
      </c>
      <c r="L24" s="51">
        <v>6</v>
      </c>
      <c r="M24" s="51">
        <v>17</v>
      </c>
      <c r="N24" s="51">
        <v>16</v>
      </c>
      <c r="O24" s="51">
        <v>1</v>
      </c>
      <c r="P24" s="51">
        <v>1</v>
      </c>
      <c r="Q24" s="51">
        <v>0</v>
      </c>
      <c r="R24" s="51">
        <v>0</v>
      </c>
      <c r="S24" s="51">
        <v>1</v>
      </c>
      <c r="T24" s="11">
        <f>SUM(C24:S24)</f>
        <v>328</v>
      </c>
    </row>
    <row r="25" spans="1:20" ht="18" customHeight="1">
      <c r="A25" s="106"/>
      <c r="B25" s="52" t="s">
        <v>26</v>
      </c>
      <c r="C25" s="36">
        <f t="shared" ref="C25:S25" si="3">IF(C23+C24&gt;0, C24/(C23+C24), "-")</f>
        <v>0.04</v>
      </c>
      <c r="D25" s="36">
        <f t="shared" si="3"/>
        <v>0.22222222222222221</v>
      </c>
      <c r="E25" s="36">
        <f t="shared" si="3"/>
        <v>0.21782178217821782</v>
      </c>
      <c r="F25" s="36">
        <f t="shared" si="3"/>
        <v>0.21014492753623187</v>
      </c>
      <c r="G25" s="36">
        <f t="shared" si="3"/>
        <v>0.22727272727272727</v>
      </c>
      <c r="H25" s="36">
        <f t="shared" si="3"/>
        <v>0.38983050847457629</v>
      </c>
      <c r="I25" s="36">
        <f t="shared" si="3"/>
        <v>0.4</v>
      </c>
      <c r="J25" s="36">
        <f t="shared" si="3"/>
        <v>0.33333333333333331</v>
      </c>
      <c r="K25" s="36">
        <f t="shared" si="3"/>
        <v>0.30201342281879195</v>
      </c>
      <c r="L25" s="36">
        <f t="shared" si="3"/>
        <v>4.2253521126760563E-2</v>
      </c>
      <c r="M25" s="36">
        <f t="shared" si="3"/>
        <v>0.2073170731707317</v>
      </c>
      <c r="N25" s="36">
        <f t="shared" si="3"/>
        <v>0.2318840579710145</v>
      </c>
      <c r="O25" s="36">
        <f t="shared" si="3"/>
        <v>8.3333333333333329E-2</v>
      </c>
      <c r="P25" s="36">
        <f t="shared" si="3"/>
        <v>8.3333333333333329E-2</v>
      </c>
      <c r="Q25" s="36">
        <f t="shared" si="3"/>
        <v>0</v>
      </c>
      <c r="R25" s="36">
        <f t="shared" si="3"/>
        <v>0</v>
      </c>
      <c r="S25" s="36">
        <f t="shared" si="3"/>
        <v>7.1428571428571425E-2</v>
      </c>
      <c r="T25" s="40">
        <f>IF(T23+T24&gt;0, T24/(T23+T24), "-")</f>
        <v>0.20360024829298573</v>
      </c>
    </row>
    <row r="26" spans="1:20" ht="18" customHeight="1">
      <c r="A26" s="104">
        <v>44889</v>
      </c>
      <c r="B26" s="50" t="s">
        <v>20</v>
      </c>
      <c r="C26" s="51">
        <v>53</v>
      </c>
      <c r="D26" s="51">
        <v>33</v>
      </c>
      <c r="E26" s="51">
        <v>83</v>
      </c>
      <c r="F26" s="51">
        <v>38</v>
      </c>
      <c r="G26" s="51">
        <v>13</v>
      </c>
      <c r="H26" s="51">
        <v>23</v>
      </c>
      <c r="I26" s="51">
        <v>28</v>
      </c>
      <c r="J26" s="51">
        <v>2</v>
      </c>
      <c r="K26" s="51">
        <v>43</v>
      </c>
      <c r="L26" s="51">
        <v>45</v>
      </c>
      <c r="M26" s="51">
        <v>8</v>
      </c>
      <c r="N26" s="51">
        <v>29</v>
      </c>
      <c r="O26" s="51">
        <v>4</v>
      </c>
      <c r="P26" s="51">
        <v>0</v>
      </c>
      <c r="Q26" s="51">
        <v>8</v>
      </c>
      <c r="R26" s="51">
        <v>6</v>
      </c>
      <c r="S26" s="51">
        <v>2</v>
      </c>
      <c r="T26" s="11">
        <f>SUM(C26:S26)</f>
        <v>418</v>
      </c>
    </row>
    <row r="27" spans="1:20" ht="18" customHeight="1">
      <c r="A27" s="105"/>
      <c r="B27" s="52" t="s">
        <v>21</v>
      </c>
      <c r="C27" s="53">
        <v>43</v>
      </c>
      <c r="D27" s="53">
        <v>95</v>
      </c>
      <c r="E27" s="53">
        <v>790</v>
      </c>
      <c r="F27" s="53">
        <v>134</v>
      </c>
      <c r="G27" s="53">
        <v>26</v>
      </c>
      <c r="H27" s="53">
        <v>10</v>
      </c>
      <c r="I27" s="53">
        <v>14</v>
      </c>
      <c r="J27" s="53">
        <v>2</v>
      </c>
      <c r="K27" s="53">
        <v>157</v>
      </c>
      <c r="L27" s="53">
        <v>77</v>
      </c>
      <c r="M27" s="53">
        <v>55</v>
      </c>
      <c r="N27" s="53">
        <v>23</v>
      </c>
      <c r="O27" s="53">
        <v>2</v>
      </c>
      <c r="P27" s="53">
        <v>1</v>
      </c>
      <c r="Q27" s="53">
        <v>3</v>
      </c>
      <c r="R27" s="53">
        <v>3</v>
      </c>
      <c r="S27" s="53">
        <v>1</v>
      </c>
      <c r="T27" s="11">
        <f>SUM(C27:S27)</f>
        <v>1436</v>
      </c>
    </row>
    <row r="28" spans="1:20" ht="18" customHeight="1">
      <c r="A28" s="105"/>
      <c r="B28" s="52" t="s">
        <v>24</v>
      </c>
      <c r="C28" s="53">
        <v>85</v>
      </c>
      <c r="D28" s="53">
        <v>86</v>
      </c>
      <c r="E28" s="53">
        <v>700</v>
      </c>
      <c r="F28" s="53">
        <v>133</v>
      </c>
      <c r="G28" s="53">
        <v>34</v>
      </c>
      <c r="H28" s="53">
        <v>23</v>
      </c>
      <c r="I28" s="53">
        <v>26</v>
      </c>
      <c r="J28" s="53">
        <v>4</v>
      </c>
      <c r="K28" s="53">
        <v>124</v>
      </c>
      <c r="L28" s="53">
        <v>116</v>
      </c>
      <c r="M28" s="53">
        <v>56</v>
      </c>
      <c r="N28" s="53">
        <v>45</v>
      </c>
      <c r="O28" s="53">
        <v>5</v>
      </c>
      <c r="P28" s="53">
        <v>1</v>
      </c>
      <c r="Q28" s="53">
        <v>8</v>
      </c>
      <c r="R28" s="53">
        <v>6</v>
      </c>
      <c r="S28" s="53">
        <v>2</v>
      </c>
      <c r="T28" s="11">
        <f>SUM(C28:S28)</f>
        <v>1454</v>
      </c>
    </row>
    <row r="29" spans="1:20" ht="18" customHeight="1">
      <c r="A29" s="105"/>
      <c r="B29" s="52" t="s">
        <v>25</v>
      </c>
      <c r="C29" s="51">
        <v>11</v>
      </c>
      <c r="D29" s="51">
        <v>42</v>
      </c>
      <c r="E29" s="51">
        <v>173</v>
      </c>
      <c r="F29" s="51">
        <v>39</v>
      </c>
      <c r="G29" s="51">
        <v>5</v>
      </c>
      <c r="H29" s="51">
        <v>10</v>
      </c>
      <c r="I29" s="51">
        <v>16</v>
      </c>
      <c r="J29" s="51">
        <v>0</v>
      </c>
      <c r="K29" s="51">
        <v>76</v>
      </c>
      <c r="L29" s="51">
        <v>6</v>
      </c>
      <c r="M29" s="51">
        <v>7</v>
      </c>
      <c r="N29" s="51">
        <v>7</v>
      </c>
      <c r="O29" s="51">
        <v>1</v>
      </c>
      <c r="P29" s="51">
        <v>0</v>
      </c>
      <c r="Q29" s="51">
        <v>3</v>
      </c>
      <c r="R29" s="51">
        <v>3</v>
      </c>
      <c r="S29" s="51">
        <v>1</v>
      </c>
      <c r="T29" s="11">
        <f>SUM(C29:S29)</f>
        <v>400</v>
      </c>
    </row>
    <row r="30" spans="1:20" ht="18" customHeight="1">
      <c r="A30" s="106"/>
      <c r="B30" s="52" t="s">
        <v>26</v>
      </c>
      <c r="C30" s="36">
        <f t="shared" ref="C30:S30" si="4">IF(C28+C29&gt;0, C29/(C28+C29), "-")</f>
        <v>0.11458333333333333</v>
      </c>
      <c r="D30" s="36">
        <f t="shared" si="4"/>
        <v>0.328125</v>
      </c>
      <c r="E30" s="36">
        <f t="shared" si="4"/>
        <v>0.1981672394043528</v>
      </c>
      <c r="F30" s="36">
        <f t="shared" si="4"/>
        <v>0.22674418604651161</v>
      </c>
      <c r="G30" s="36">
        <f t="shared" si="4"/>
        <v>0.12820512820512819</v>
      </c>
      <c r="H30" s="36">
        <f t="shared" si="4"/>
        <v>0.30303030303030304</v>
      </c>
      <c r="I30" s="36">
        <f t="shared" si="4"/>
        <v>0.38095238095238093</v>
      </c>
      <c r="J30" s="36">
        <f t="shared" si="4"/>
        <v>0</v>
      </c>
      <c r="K30" s="36">
        <f t="shared" si="4"/>
        <v>0.38</v>
      </c>
      <c r="L30" s="36">
        <f t="shared" si="4"/>
        <v>4.9180327868852458E-2</v>
      </c>
      <c r="M30" s="36">
        <f t="shared" si="4"/>
        <v>0.1111111111111111</v>
      </c>
      <c r="N30" s="36">
        <f t="shared" si="4"/>
        <v>0.13461538461538461</v>
      </c>
      <c r="O30" s="36">
        <f t="shared" si="4"/>
        <v>0.16666666666666666</v>
      </c>
      <c r="P30" s="36">
        <f t="shared" si="4"/>
        <v>0</v>
      </c>
      <c r="Q30" s="36">
        <f t="shared" si="4"/>
        <v>0.27272727272727271</v>
      </c>
      <c r="R30" s="36">
        <f t="shared" si="4"/>
        <v>0.33333333333333331</v>
      </c>
      <c r="S30" s="36">
        <f t="shared" si="4"/>
        <v>0.33333333333333331</v>
      </c>
      <c r="T30" s="40">
        <f>IF(T28+T29&gt;0, T29/(T28+T29), "-")</f>
        <v>0.21574973031283712</v>
      </c>
    </row>
    <row r="31" spans="1:20" ht="18" customHeight="1">
      <c r="A31" s="104">
        <v>44890</v>
      </c>
      <c r="B31" s="50" t="s">
        <v>20</v>
      </c>
      <c r="C31" s="51">
        <v>126</v>
      </c>
      <c r="D31" s="51">
        <v>20</v>
      </c>
      <c r="E31" s="51">
        <v>83</v>
      </c>
      <c r="F31" s="51">
        <v>103</v>
      </c>
      <c r="G31" s="51">
        <v>16</v>
      </c>
      <c r="H31" s="51">
        <v>45</v>
      </c>
      <c r="I31" s="51">
        <v>18</v>
      </c>
      <c r="J31" s="51">
        <v>6</v>
      </c>
      <c r="K31" s="51">
        <v>53</v>
      </c>
      <c r="L31" s="51">
        <v>16</v>
      </c>
      <c r="M31" s="51">
        <v>30</v>
      </c>
      <c r="N31" s="51">
        <v>20</v>
      </c>
      <c r="O31" s="51">
        <v>5</v>
      </c>
      <c r="P31" s="51">
        <v>3</v>
      </c>
      <c r="Q31" s="51">
        <v>9</v>
      </c>
      <c r="R31" s="51">
        <v>5</v>
      </c>
      <c r="S31" s="51">
        <v>9</v>
      </c>
      <c r="T31" s="11">
        <f>SUM(C31:S31)</f>
        <v>567</v>
      </c>
    </row>
    <row r="32" spans="1:20" ht="18" customHeight="1">
      <c r="A32" s="105"/>
      <c r="B32" s="52" t="s">
        <v>21</v>
      </c>
      <c r="C32" s="53">
        <v>210</v>
      </c>
      <c r="D32" s="53">
        <v>159</v>
      </c>
      <c r="E32" s="53">
        <v>637</v>
      </c>
      <c r="F32" s="53">
        <v>160</v>
      </c>
      <c r="G32" s="53">
        <v>11</v>
      </c>
      <c r="H32" s="53">
        <v>57</v>
      </c>
      <c r="I32" s="53">
        <v>8</v>
      </c>
      <c r="J32" s="53">
        <v>30</v>
      </c>
      <c r="K32" s="53">
        <v>184</v>
      </c>
      <c r="L32" s="53">
        <v>114</v>
      </c>
      <c r="M32" s="53">
        <v>141</v>
      </c>
      <c r="N32" s="53">
        <v>228</v>
      </c>
      <c r="O32" s="53">
        <v>28</v>
      </c>
      <c r="P32" s="53">
        <v>14</v>
      </c>
      <c r="Q32" s="53">
        <v>13</v>
      </c>
      <c r="R32" s="53">
        <v>9</v>
      </c>
      <c r="S32" s="53">
        <v>6</v>
      </c>
      <c r="T32" s="11">
        <f>SUM(C32:S32)</f>
        <v>2009</v>
      </c>
    </row>
    <row r="33" spans="1:20" ht="18" customHeight="1">
      <c r="A33" s="105"/>
      <c r="B33" s="52" t="s">
        <v>24</v>
      </c>
      <c r="C33" s="53">
        <v>311</v>
      </c>
      <c r="D33" s="53">
        <v>139</v>
      </c>
      <c r="E33" s="53">
        <v>587</v>
      </c>
      <c r="F33" s="53">
        <v>221</v>
      </c>
      <c r="G33" s="53">
        <v>21</v>
      </c>
      <c r="H33" s="53">
        <v>102</v>
      </c>
      <c r="I33" s="53">
        <v>26</v>
      </c>
      <c r="J33" s="53">
        <v>25</v>
      </c>
      <c r="K33" s="53">
        <v>162</v>
      </c>
      <c r="L33" s="53">
        <v>124</v>
      </c>
      <c r="M33" s="53">
        <v>152</v>
      </c>
      <c r="N33" s="53">
        <v>197</v>
      </c>
      <c r="O33" s="53">
        <v>30</v>
      </c>
      <c r="P33" s="53">
        <v>15</v>
      </c>
      <c r="Q33" s="53">
        <v>17</v>
      </c>
      <c r="R33" s="53">
        <v>9</v>
      </c>
      <c r="S33" s="53">
        <v>12</v>
      </c>
      <c r="T33" s="11">
        <f>SUM(C33:S33)</f>
        <v>2150</v>
      </c>
    </row>
    <row r="34" spans="1:20" ht="18" customHeight="1">
      <c r="A34" s="105"/>
      <c r="B34" s="52" t="s">
        <v>25</v>
      </c>
      <c r="C34" s="51">
        <v>25</v>
      </c>
      <c r="D34" s="51">
        <v>40</v>
      </c>
      <c r="E34" s="51">
        <v>133</v>
      </c>
      <c r="F34" s="51">
        <v>42</v>
      </c>
      <c r="G34" s="51">
        <v>6</v>
      </c>
      <c r="H34" s="51">
        <v>0</v>
      </c>
      <c r="I34" s="51">
        <v>0</v>
      </c>
      <c r="J34" s="51">
        <v>11</v>
      </c>
      <c r="K34" s="51">
        <v>75</v>
      </c>
      <c r="L34" s="51">
        <v>6</v>
      </c>
      <c r="M34" s="51">
        <v>19</v>
      </c>
      <c r="N34" s="51">
        <v>51</v>
      </c>
      <c r="O34" s="51">
        <v>3</v>
      </c>
      <c r="P34" s="51">
        <v>2</v>
      </c>
      <c r="Q34" s="51">
        <v>5</v>
      </c>
      <c r="R34" s="51">
        <v>5</v>
      </c>
      <c r="S34" s="51">
        <v>3</v>
      </c>
      <c r="T34" s="11">
        <f>SUM(C34:S34)</f>
        <v>426</v>
      </c>
    </row>
    <row r="35" spans="1:20" ht="18" customHeight="1">
      <c r="A35" s="106"/>
      <c r="B35" s="52" t="s">
        <v>26</v>
      </c>
      <c r="C35" s="36">
        <f t="shared" ref="C35:S35" si="5">IF(C33+C34&gt;0, C34/(C33+C34), "-")</f>
        <v>7.4404761904761904E-2</v>
      </c>
      <c r="D35" s="36">
        <f t="shared" si="5"/>
        <v>0.22346368715083798</v>
      </c>
      <c r="E35" s="36">
        <f t="shared" si="5"/>
        <v>0.18472222222222223</v>
      </c>
      <c r="F35" s="36">
        <f t="shared" si="5"/>
        <v>0.1596958174904943</v>
      </c>
      <c r="G35" s="36">
        <f t="shared" si="5"/>
        <v>0.22222222222222221</v>
      </c>
      <c r="H35" s="36">
        <f t="shared" si="5"/>
        <v>0</v>
      </c>
      <c r="I35" s="36">
        <f t="shared" si="5"/>
        <v>0</v>
      </c>
      <c r="J35" s="36">
        <f t="shared" si="5"/>
        <v>0.30555555555555558</v>
      </c>
      <c r="K35" s="36">
        <f t="shared" si="5"/>
        <v>0.31645569620253167</v>
      </c>
      <c r="L35" s="36">
        <f t="shared" si="5"/>
        <v>4.6153846153846156E-2</v>
      </c>
      <c r="M35" s="36">
        <f t="shared" si="5"/>
        <v>0.1111111111111111</v>
      </c>
      <c r="N35" s="36">
        <f t="shared" si="5"/>
        <v>0.20564516129032259</v>
      </c>
      <c r="O35" s="36">
        <f t="shared" si="5"/>
        <v>9.0909090909090912E-2</v>
      </c>
      <c r="P35" s="36">
        <f t="shared" si="5"/>
        <v>0.11764705882352941</v>
      </c>
      <c r="Q35" s="36">
        <f t="shared" si="5"/>
        <v>0.22727272727272727</v>
      </c>
      <c r="R35" s="36">
        <f t="shared" si="5"/>
        <v>0.35714285714285715</v>
      </c>
      <c r="S35" s="36">
        <f t="shared" si="5"/>
        <v>0.2</v>
      </c>
      <c r="T35" s="40">
        <f>IF(T33+T34&gt;0, T34/(T33+T34), "-")</f>
        <v>0.16537267080745341</v>
      </c>
    </row>
    <row r="36" spans="1:20" ht="18" customHeight="1">
      <c r="A36" s="104">
        <v>44891</v>
      </c>
      <c r="B36" s="50" t="s">
        <v>20</v>
      </c>
      <c r="C36" s="51">
        <v>148</v>
      </c>
      <c r="D36" s="51">
        <v>37</v>
      </c>
      <c r="E36" s="51">
        <v>147</v>
      </c>
      <c r="F36" s="51">
        <v>78</v>
      </c>
      <c r="G36" s="51">
        <v>24</v>
      </c>
      <c r="H36" s="51">
        <v>35</v>
      </c>
      <c r="I36" s="51">
        <v>21</v>
      </c>
      <c r="J36" s="51">
        <v>12</v>
      </c>
      <c r="K36" s="51">
        <v>74</v>
      </c>
      <c r="L36" s="51">
        <v>44</v>
      </c>
      <c r="M36" s="51">
        <v>24</v>
      </c>
      <c r="N36" s="51">
        <v>3</v>
      </c>
      <c r="O36" s="51">
        <v>14</v>
      </c>
      <c r="P36" s="51">
        <v>6</v>
      </c>
      <c r="Q36" s="51">
        <v>13</v>
      </c>
      <c r="R36" s="51">
        <v>5</v>
      </c>
      <c r="S36" s="51">
        <v>0</v>
      </c>
      <c r="T36" s="11">
        <f>SUM(C36:S36)</f>
        <v>685</v>
      </c>
    </row>
    <row r="37" spans="1:20" ht="18" customHeight="1">
      <c r="A37" s="105"/>
      <c r="B37" s="52" t="s">
        <v>21</v>
      </c>
      <c r="C37" s="53">
        <v>516</v>
      </c>
      <c r="D37" s="53">
        <v>198</v>
      </c>
      <c r="E37" s="53">
        <v>798</v>
      </c>
      <c r="F37" s="53">
        <v>308</v>
      </c>
      <c r="G37" s="53">
        <v>157</v>
      </c>
      <c r="H37" s="53">
        <v>73</v>
      </c>
      <c r="I37" s="53">
        <v>17</v>
      </c>
      <c r="J37" s="53">
        <v>144</v>
      </c>
      <c r="K37" s="53">
        <v>352</v>
      </c>
      <c r="L37" s="53">
        <v>336</v>
      </c>
      <c r="M37" s="53">
        <v>393</v>
      </c>
      <c r="N37" s="53">
        <v>207</v>
      </c>
      <c r="O37" s="53">
        <v>29</v>
      </c>
      <c r="P37" s="53">
        <v>21</v>
      </c>
      <c r="Q37" s="53">
        <v>3</v>
      </c>
      <c r="R37" s="53">
        <v>1</v>
      </c>
      <c r="S37" s="53">
        <v>7</v>
      </c>
      <c r="T37" s="11">
        <f>SUM(C37:S37)</f>
        <v>3560</v>
      </c>
    </row>
    <row r="38" spans="1:20" ht="18" customHeight="1">
      <c r="A38" s="105"/>
      <c r="B38" s="52" t="s">
        <v>24</v>
      </c>
      <c r="C38" s="53">
        <v>546</v>
      </c>
      <c r="D38" s="53">
        <v>183</v>
      </c>
      <c r="E38" s="53">
        <v>760</v>
      </c>
      <c r="F38" s="53">
        <v>314</v>
      </c>
      <c r="G38" s="53">
        <v>139</v>
      </c>
      <c r="H38" s="53">
        <v>88</v>
      </c>
      <c r="I38" s="53">
        <v>21</v>
      </c>
      <c r="J38" s="53">
        <v>107</v>
      </c>
      <c r="K38" s="53">
        <v>357</v>
      </c>
      <c r="L38" s="53">
        <v>346</v>
      </c>
      <c r="M38" s="53">
        <v>325</v>
      </c>
      <c r="N38" s="53">
        <v>172</v>
      </c>
      <c r="O38" s="53">
        <v>35</v>
      </c>
      <c r="P38" s="53">
        <v>24</v>
      </c>
      <c r="Q38" s="53">
        <v>12</v>
      </c>
      <c r="R38" s="53">
        <v>4</v>
      </c>
      <c r="S38" s="53">
        <v>6</v>
      </c>
      <c r="T38" s="11">
        <f>SUM(C38:S38)</f>
        <v>3439</v>
      </c>
    </row>
    <row r="39" spans="1:20" ht="18" customHeight="1">
      <c r="A39" s="105"/>
      <c r="B39" s="52" t="s">
        <v>25</v>
      </c>
      <c r="C39" s="51">
        <v>118</v>
      </c>
      <c r="D39" s="51">
        <v>52</v>
      </c>
      <c r="E39" s="51">
        <v>185</v>
      </c>
      <c r="F39" s="51">
        <v>72</v>
      </c>
      <c r="G39" s="51">
        <v>42</v>
      </c>
      <c r="H39" s="51">
        <v>20</v>
      </c>
      <c r="I39" s="51">
        <v>17</v>
      </c>
      <c r="J39" s="51">
        <v>49</v>
      </c>
      <c r="K39" s="51">
        <v>69</v>
      </c>
      <c r="L39" s="51">
        <v>34</v>
      </c>
      <c r="M39" s="51">
        <v>92</v>
      </c>
      <c r="N39" s="51">
        <v>38</v>
      </c>
      <c r="O39" s="51">
        <v>8</v>
      </c>
      <c r="P39" s="51">
        <v>3</v>
      </c>
      <c r="Q39" s="51">
        <v>4</v>
      </c>
      <c r="R39" s="51">
        <v>2</v>
      </c>
      <c r="S39" s="51">
        <v>1</v>
      </c>
      <c r="T39" s="11">
        <f>SUM(C39:S39)</f>
        <v>806</v>
      </c>
    </row>
    <row r="40" spans="1:20" ht="18" customHeight="1">
      <c r="A40" s="106"/>
      <c r="B40" s="52" t="s">
        <v>26</v>
      </c>
      <c r="C40" s="36">
        <f t="shared" ref="C40:S40" si="6">IF(C38+C39&gt;0, C39/(C38+C39), "-")</f>
        <v>0.17771084337349397</v>
      </c>
      <c r="D40" s="36">
        <f t="shared" si="6"/>
        <v>0.22127659574468084</v>
      </c>
      <c r="E40" s="36">
        <f t="shared" si="6"/>
        <v>0.19576719576719576</v>
      </c>
      <c r="F40" s="36">
        <f t="shared" si="6"/>
        <v>0.18652849740932642</v>
      </c>
      <c r="G40" s="36">
        <f t="shared" si="6"/>
        <v>0.23204419889502761</v>
      </c>
      <c r="H40" s="36">
        <f t="shared" si="6"/>
        <v>0.18518518518518517</v>
      </c>
      <c r="I40" s="36">
        <f t="shared" si="6"/>
        <v>0.44736842105263158</v>
      </c>
      <c r="J40" s="36">
        <f t="shared" si="6"/>
        <v>0.3141025641025641</v>
      </c>
      <c r="K40" s="36">
        <f t="shared" si="6"/>
        <v>0.1619718309859155</v>
      </c>
      <c r="L40" s="36">
        <f t="shared" si="6"/>
        <v>8.9473684210526316E-2</v>
      </c>
      <c r="M40" s="36">
        <f t="shared" si="6"/>
        <v>0.22062350119904076</v>
      </c>
      <c r="N40" s="36">
        <f t="shared" si="6"/>
        <v>0.18095238095238095</v>
      </c>
      <c r="O40" s="36">
        <f t="shared" si="6"/>
        <v>0.18604651162790697</v>
      </c>
      <c r="P40" s="36">
        <f t="shared" si="6"/>
        <v>0.1111111111111111</v>
      </c>
      <c r="Q40" s="36">
        <f t="shared" si="6"/>
        <v>0.25</v>
      </c>
      <c r="R40" s="36">
        <f t="shared" si="6"/>
        <v>0.33333333333333331</v>
      </c>
      <c r="S40" s="36">
        <f t="shared" si="6"/>
        <v>0.14285714285714285</v>
      </c>
      <c r="T40" s="40">
        <f>IF(T38+T39&gt;0, T39/(T38+T39), "-")</f>
        <v>0.18987043580683158</v>
      </c>
    </row>
    <row r="41" spans="1:20" ht="18" customHeight="1">
      <c r="A41" s="104">
        <v>44892</v>
      </c>
      <c r="B41" s="50" t="s">
        <v>20</v>
      </c>
      <c r="C41" s="51">
        <v>96</v>
      </c>
      <c r="D41" s="51">
        <v>53</v>
      </c>
      <c r="E41" s="51">
        <v>159</v>
      </c>
      <c r="F41" s="51">
        <v>59</v>
      </c>
      <c r="G41" s="51">
        <v>37</v>
      </c>
      <c r="H41" s="51">
        <v>23</v>
      </c>
      <c r="I41" s="51">
        <v>27</v>
      </c>
      <c r="J41" s="51">
        <v>6</v>
      </c>
      <c r="K41" s="51">
        <v>102</v>
      </c>
      <c r="L41" s="51">
        <v>87</v>
      </c>
      <c r="M41" s="51">
        <v>74</v>
      </c>
      <c r="N41" s="51">
        <v>34</v>
      </c>
      <c r="O41" s="51">
        <v>9</v>
      </c>
      <c r="P41" s="51">
        <v>25</v>
      </c>
      <c r="Q41" s="51">
        <v>8</v>
      </c>
      <c r="R41" s="51">
        <v>13</v>
      </c>
      <c r="S41" s="51">
        <v>0</v>
      </c>
      <c r="T41" s="11">
        <f>SUM(C41:S41)</f>
        <v>812</v>
      </c>
    </row>
    <row r="42" spans="1:20" ht="18" customHeight="1">
      <c r="A42" s="105"/>
      <c r="B42" s="52" t="s">
        <v>21</v>
      </c>
      <c r="C42" s="53">
        <v>118</v>
      </c>
      <c r="D42" s="53">
        <v>201</v>
      </c>
      <c r="E42" s="53">
        <v>1238</v>
      </c>
      <c r="F42" s="53">
        <v>94</v>
      </c>
      <c r="G42" s="53">
        <v>208</v>
      </c>
      <c r="H42" s="53">
        <v>47</v>
      </c>
      <c r="I42" s="53">
        <v>24</v>
      </c>
      <c r="J42" s="53">
        <v>5</v>
      </c>
      <c r="K42" s="53">
        <v>345</v>
      </c>
      <c r="L42" s="53">
        <v>360</v>
      </c>
      <c r="M42" s="53">
        <v>132</v>
      </c>
      <c r="N42" s="53">
        <v>169</v>
      </c>
      <c r="O42" s="53">
        <v>21</v>
      </c>
      <c r="P42" s="53">
        <v>49</v>
      </c>
      <c r="Q42" s="53">
        <v>7</v>
      </c>
      <c r="R42" s="53">
        <v>1</v>
      </c>
      <c r="S42" s="53">
        <v>29</v>
      </c>
      <c r="T42" s="11">
        <f>SUM(C42:S42)</f>
        <v>3048</v>
      </c>
    </row>
    <row r="43" spans="1:20" ht="18" customHeight="1">
      <c r="A43" s="105"/>
      <c r="B43" s="52" t="s">
        <v>24</v>
      </c>
      <c r="C43" s="53">
        <v>186</v>
      </c>
      <c r="D43" s="53">
        <v>189</v>
      </c>
      <c r="E43" s="53">
        <v>1241</v>
      </c>
      <c r="F43" s="53">
        <v>136</v>
      </c>
      <c r="G43" s="53">
        <v>198</v>
      </c>
      <c r="H43" s="53">
        <v>60</v>
      </c>
      <c r="I43" s="53">
        <v>31</v>
      </c>
      <c r="J43" s="53">
        <v>10</v>
      </c>
      <c r="K43" s="53">
        <v>431</v>
      </c>
      <c r="L43" s="53">
        <v>421</v>
      </c>
      <c r="M43" s="53">
        <v>190</v>
      </c>
      <c r="N43" s="53">
        <v>168</v>
      </c>
      <c r="O43" s="53">
        <v>26</v>
      </c>
      <c r="P43" s="53">
        <v>62</v>
      </c>
      <c r="Q43" s="53">
        <v>10</v>
      </c>
      <c r="R43" s="53">
        <v>8</v>
      </c>
      <c r="S43" s="53">
        <v>22</v>
      </c>
      <c r="T43" s="11">
        <f>SUM(C43:S43)</f>
        <v>3389</v>
      </c>
    </row>
    <row r="44" spans="1:20" ht="18" customHeight="1">
      <c r="A44" s="105"/>
      <c r="B44" s="52" t="s">
        <v>25</v>
      </c>
      <c r="C44" s="51">
        <v>28</v>
      </c>
      <c r="D44" s="51">
        <v>65</v>
      </c>
      <c r="E44" s="51">
        <v>156</v>
      </c>
      <c r="F44" s="51">
        <v>17</v>
      </c>
      <c r="G44" s="51">
        <v>47</v>
      </c>
      <c r="H44" s="51">
        <v>10</v>
      </c>
      <c r="I44" s="51">
        <v>20</v>
      </c>
      <c r="J44" s="51">
        <v>1</v>
      </c>
      <c r="K44" s="51">
        <v>16</v>
      </c>
      <c r="L44" s="51">
        <v>26</v>
      </c>
      <c r="M44" s="51">
        <v>16</v>
      </c>
      <c r="N44" s="51">
        <v>35</v>
      </c>
      <c r="O44" s="51">
        <v>4</v>
      </c>
      <c r="P44" s="51">
        <v>12</v>
      </c>
      <c r="Q44" s="51">
        <v>5</v>
      </c>
      <c r="R44" s="51">
        <v>6</v>
      </c>
      <c r="S44" s="51">
        <v>7</v>
      </c>
      <c r="T44" s="11">
        <f>SUM(C44:S44)</f>
        <v>471</v>
      </c>
    </row>
    <row r="45" spans="1:20" ht="18" customHeight="1">
      <c r="A45" s="106"/>
      <c r="B45" s="52" t="s">
        <v>26</v>
      </c>
      <c r="C45" s="36">
        <f t="shared" ref="C45:S45" si="7">IF(C43+C44&gt;0, C44/(C43+C44), "-")</f>
        <v>0.13084112149532709</v>
      </c>
      <c r="D45" s="36">
        <f t="shared" si="7"/>
        <v>0.25590551181102361</v>
      </c>
      <c r="E45" s="36">
        <f t="shared" si="7"/>
        <v>0.11166785969935576</v>
      </c>
      <c r="F45" s="36">
        <f t="shared" si="7"/>
        <v>0.1111111111111111</v>
      </c>
      <c r="G45" s="36">
        <f t="shared" si="7"/>
        <v>0.19183673469387755</v>
      </c>
      <c r="H45" s="36">
        <f t="shared" si="7"/>
        <v>0.14285714285714285</v>
      </c>
      <c r="I45" s="36">
        <f t="shared" si="7"/>
        <v>0.39215686274509803</v>
      </c>
      <c r="J45" s="36">
        <f t="shared" si="7"/>
        <v>9.0909090909090912E-2</v>
      </c>
      <c r="K45" s="36">
        <f t="shared" si="7"/>
        <v>3.5794183445190156E-2</v>
      </c>
      <c r="L45" s="36">
        <f t="shared" si="7"/>
        <v>5.8165548098434001E-2</v>
      </c>
      <c r="M45" s="36">
        <f t="shared" si="7"/>
        <v>7.7669902912621352E-2</v>
      </c>
      <c r="N45" s="36">
        <f t="shared" si="7"/>
        <v>0.17241379310344829</v>
      </c>
      <c r="O45" s="36">
        <f t="shared" si="7"/>
        <v>0.13333333333333333</v>
      </c>
      <c r="P45" s="36">
        <f t="shared" si="7"/>
        <v>0.16216216216216217</v>
      </c>
      <c r="Q45" s="36">
        <f t="shared" si="7"/>
        <v>0.33333333333333331</v>
      </c>
      <c r="R45" s="36">
        <f t="shared" si="7"/>
        <v>0.42857142857142855</v>
      </c>
      <c r="S45" s="36">
        <f t="shared" si="7"/>
        <v>0.2413793103448276</v>
      </c>
      <c r="T45" s="40">
        <f>IF(T43+T44&gt;0, T44/(T43+T44), "-")</f>
        <v>0.12202072538860104</v>
      </c>
    </row>
    <row r="46" spans="1:20" ht="18" customHeight="1">
      <c r="A46" s="104">
        <v>44893</v>
      </c>
      <c r="B46" s="50" t="s">
        <v>20</v>
      </c>
      <c r="C46" s="51">
        <v>58</v>
      </c>
      <c r="D46" s="51">
        <v>55</v>
      </c>
      <c r="E46" s="51">
        <v>216</v>
      </c>
      <c r="F46" s="51">
        <v>137</v>
      </c>
      <c r="G46" s="51">
        <v>56</v>
      </c>
      <c r="H46" s="51">
        <v>28</v>
      </c>
      <c r="I46" s="51">
        <v>9</v>
      </c>
      <c r="J46" s="51">
        <v>16</v>
      </c>
      <c r="K46" s="51">
        <v>133</v>
      </c>
      <c r="L46" s="51">
        <v>48</v>
      </c>
      <c r="M46" s="51">
        <v>59</v>
      </c>
      <c r="N46" s="51">
        <v>48</v>
      </c>
      <c r="O46" s="51">
        <v>13</v>
      </c>
      <c r="P46" s="51">
        <v>14</v>
      </c>
      <c r="Q46" s="51">
        <v>10</v>
      </c>
      <c r="R46" s="51">
        <v>9</v>
      </c>
      <c r="S46" s="51">
        <v>2</v>
      </c>
      <c r="T46" s="11">
        <f>SUM(C46:S46)</f>
        <v>911</v>
      </c>
    </row>
    <row r="47" spans="1:20" ht="18" customHeight="1">
      <c r="A47" s="105"/>
      <c r="B47" s="52" t="s">
        <v>21</v>
      </c>
      <c r="C47" s="53">
        <v>140</v>
      </c>
      <c r="D47" s="53">
        <v>63</v>
      </c>
      <c r="E47" s="53">
        <v>1094</v>
      </c>
      <c r="F47" s="53">
        <v>205</v>
      </c>
      <c r="G47" s="53">
        <v>171</v>
      </c>
      <c r="H47" s="53">
        <v>67</v>
      </c>
      <c r="I47" s="53">
        <v>5</v>
      </c>
      <c r="J47" s="53">
        <v>311</v>
      </c>
      <c r="K47" s="53">
        <v>373</v>
      </c>
      <c r="L47" s="53">
        <v>320</v>
      </c>
      <c r="M47" s="53">
        <v>362</v>
      </c>
      <c r="N47" s="53">
        <v>269</v>
      </c>
      <c r="O47" s="53">
        <v>4</v>
      </c>
      <c r="P47" s="53">
        <v>15</v>
      </c>
      <c r="Q47" s="53">
        <v>20</v>
      </c>
      <c r="R47" s="53">
        <v>5</v>
      </c>
      <c r="S47" s="53">
        <v>5</v>
      </c>
      <c r="T47" s="11">
        <f>SUM(C47:S47)</f>
        <v>3429</v>
      </c>
    </row>
    <row r="48" spans="1:20" ht="18" customHeight="1">
      <c r="A48" s="105"/>
      <c r="B48" s="52" t="s">
        <v>24</v>
      </c>
      <c r="C48" s="53">
        <v>153</v>
      </c>
      <c r="D48" s="53">
        <v>93</v>
      </c>
      <c r="E48" s="53">
        <v>1184</v>
      </c>
      <c r="F48" s="53">
        <v>306</v>
      </c>
      <c r="G48" s="53">
        <v>189</v>
      </c>
      <c r="H48" s="53">
        <v>95</v>
      </c>
      <c r="I48" s="53">
        <v>13</v>
      </c>
      <c r="J48" s="53">
        <v>275</v>
      </c>
      <c r="K48" s="53">
        <v>478</v>
      </c>
      <c r="L48" s="53">
        <v>350</v>
      </c>
      <c r="M48" s="53">
        <v>382</v>
      </c>
      <c r="N48" s="53">
        <v>250</v>
      </c>
      <c r="O48" s="53">
        <v>15</v>
      </c>
      <c r="P48" s="53">
        <v>22</v>
      </c>
      <c r="Q48" s="53">
        <v>26</v>
      </c>
      <c r="R48" s="53">
        <v>12</v>
      </c>
      <c r="S48" s="53">
        <v>7</v>
      </c>
      <c r="T48" s="11">
        <f>SUM(C48:S48)</f>
        <v>3850</v>
      </c>
    </row>
    <row r="49" spans="1:20" ht="18" customHeight="1">
      <c r="A49" s="105"/>
      <c r="B49" s="52" t="s">
        <v>25</v>
      </c>
      <c r="C49" s="51">
        <v>45</v>
      </c>
      <c r="D49" s="51">
        <v>25</v>
      </c>
      <c r="E49" s="51">
        <v>126</v>
      </c>
      <c r="F49" s="51">
        <v>36</v>
      </c>
      <c r="G49" s="51">
        <v>38</v>
      </c>
      <c r="H49" s="51">
        <v>0</v>
      </c>
      <c r="I49" s="51">
        <v>1</v>
      </c>
      <c r="J49" s="51">
        <v>52</v>
      </c>
      <c r="K49" s="51">
        <v>28</v>
      </c>
      <c r="L49" s="51">
        <v>18</v>
      </c>
      <c r="M49" s="51">
        <v>39</v>
      </c>
      <c r="N49" s="51">
        <v>67</v>
      </c>
      <c r="O49" s="51">
        <v>2</v>
      </c>
      <c r="P49" s="51">
        <v>7</v>
      </c>
      <c r="Q49" s="51">
        <v>4</v>
      </c>
      <c r="R49" s="51">
        <v>2</v>
      </c>
      <c r="S49" s="51">
        <v>0</v>
      </c>
      <c r="T49" s="11">
        <f>SUM(C49:S49)</f>
        <v>490</v>
      </c>
    </row>
    <row r="50" spans="1:20" ht="18" customHeight="1">
      <c r="A50" s="106"/>
      <c r="B50" s="52" t="s">
        <v>26</v>
      </c>
      <c r="C50" s="36">
        <f t="shared" ref="C50:S50" si="8">IF(C48+C49&gt;0, C49/(C48+C49), "-")</f>
        <v>0.22727272727272727</v>
      </c>
      <c r="D50" s="36">
        <f t="shared" si="8"/>
        <v>0.21186440677966101</v>
      </c>
      <c r="E50" s="36">
        <f t="shared" si="8"/>
        <v>9.6183206106870228E-2</v>
      </c>
      <c r="F50" s="36">
        <f t="shared" si="8"/>
        <v>0.10526315789473684</v>
      </c>
      <c r="G50" s="36">
        <f t="shared" si="8"/>
        <v>0.16740088105726872</v>
      </c>
      <c r="H50" s="36">
        <f t="shared" si="8"/>
        <v>0</v>
      </c>
      <c r="I50" s="36">
        <f t="shared" si="8"/>
        <v>7.1428571428571425E-2</v>
      </c>
      <c r="J50" s="36">
        <f t="shared" si="8"/>
        <v>0.15902140672782875</v>
      </c>
      <c r="K50" s="36">
        <f t="shared" si="8"/>
        <v>5.533596837944664E-2</v>
      </c>
      <c r="L50" s="36">
        <f t="shared" si="8"/>
        <v>4.8913043478260872E-2</v>
      </c>
      <c r="M50" s="36">
        <f t="shared" si="8"/>
        <v>9.2636579572446559E-2</v>
      </c>
      <c r="N50" s="36">
        <f t="shared" si="8"/>
        <v>0.2113564668769716</v>
      </c>
      <c r="O50" s="36">
        <f t="shared" si="8"/>
        <v>0.11764705882352941</v>
      </c>
      <c r="P50" s="36">
        <f t="shared" si="8"/>
        <v>0.2413793103448276</v>
      </c>
      <c r="Q50" s="36">
        <f t="shared" si="8"/>
        <v>0.13333333333333333</v>
      </c>
      <c r="R50" s="36">
        <f t="shared" si="8"/>
        <v>0.14285714285714285</v>
      </c>
      <c r="S50" s="36">
        <f t="shared" si="8"/>
        <v>0</v>
      </c>
      <c r="T50" s="40">
        <f>IF(T48+T49&gt;0, T49/(T48+T49), "-")</f>
        <v>0.11290322580645161</v>
      </c>
    </row>
    <row r="51" spans="1:20" ht="18" customHeight="1">
      <c r="A51" s="104">
        <v>44894</v>
      </c>
      <c r="B51" s="50" t="s">
        <v>20</v>
      </c>
      <c r="C51" s="51">
        <v>126</v>
      </c>
      <c r="D51" s="51">
        <v>57</v>
      </c>
      <c r="E51" s="51">
        <v>587</v>
      </c>
      <c r="F51" s="51">
        <v>95</v>
      </c>
      <c r="G51" s="51">
        <v>61</v>
      </c>
      <c r="H51" s="51">
        <v>20</v>
      </c>
      <c r="I51" s="51">
        <v>5</v>
      </c>
      <c r="J51" s="51">
        <v>12</v>
      </c>
      <c r="K51" s="51">
        <v>113</v>
      </c>
      <c r="L51" s="51">
        <v>24</v>
      </c>
      <c r="M51" s="51">
        <v>54</v>
      </c>
      <c r="N51" s="51">
        <v>16</v>
      </c>
      <c r="O51" s="51">
        <v>12</v>
      </c>
      <c r="P51" s="51">
        <v>4</v>
      </c>
      <c r="Q51" s="51">
        <v>15</v>
      </c>
      <c r="R51" s="51">
        <v>16</v>
      </c>
      <c r="S51" s="51">
        <v>37</v>
      </c>
      <c r="T51" s="11">
        <f>SUM(C51:S51)</f>
        <v>1254</v>
      </c>
    </row>
    <row r="52" spans="1:20" ht="18" customHeight="1">
      <c r="A52" s="105"/>
      <c r="B52" s="52" t="s">
        <v>21</v>
      </c>
      <c r="C52" s="53">
        <v>90</v>
      </c>
      <c r="D52" s="53">
        <v>18</v>
      </c>
      <c r="E52" s="53">
        <v>929</v>
      </c>
      <c r="F52" s="53">
        <v>102</v>
      </c>
      <c r="G52" s="53">
        <v>171</v>
      </c>
      <c r="H52" s="53">
        <v>52</v>
      </c>
      <c r="I52" s="53">
        <v>2</v>
      </c>
      <c r="J52" s="53">
        <v>91</v>
      </c>
      <c r="K52" s="53">
        <v>546</v>
      </c>
      <c r="L52" s="53">
        <v>207</v>
      </c>
      <c r="M52" s="53">
        <v>441</v>
      </c>
      <c r="N52" s="53">
        <v>489</v>
      </c>
      <c r="O52" s="53">
        <v>4</v>
      </c>
      <c r="P52" s="53">
        <v>18</v>
      </c>
      <c r="Q52" s="53">
        <v>36</v>
      </c>
      <c r="R52" s="53">
        <v>1</v>
      </c>
      <c r="S52" s="53">
        <v>43</v>
      </c>
      <c r="T52" s="11">
        <f>SUM(C52:S52)</f>
        <v>3240</v>
      </c>
    </row>
    <row r="53" spans="1:20" ht="18" customHeight="1">
      <c r="A53" s="105"/>
      <c r="B53" s="52" t="s">
        <v>24</v>
      </c>
      <c r="C53" s="53">
        <v>181</v>
      </c>
      <c r="D53" s="53">
        <v>63</v>
      </c>
      <c r="E53" s="53">
        <v>1372</v>
      </c>
      <c r="F53" s="53">
        <v>149</v>
      </c>
      <c r="G53" s="53">
        <v>186</v>
      </c>
      <c r="H53" s="53">
        <v>68</v>
      </c>
      <c r="I53" s="53">
        <v>3</v>
      </c>
      <c r="J53" s="53">
        <v>90</v>
      </c>
      <c r="K53" s="53">
        <v>629</v>
      </c>
      <c r="L53" s="53">
        <v>220</v>
      </c>
      <c r="M53" s="53">
        <v>417</v>
      </c>
      <c r="N53" s="53">
        <v>372</v>
      </c>
      <c r="O53" s="53">
        <v>12</v>
      </c>
      <c r="P53" s="53">
        <v>20</v>
      </c>
      <c r="Q53" s="53">
        <v>37</v>
      </c>
      <c r="R53" s="53">
        <v>10</v>
      </c>
      <c r="S53" s="53">
        <v>56</v>
      </c>
      <c r="T53" s="11">
        <f>SUM(C53:S53)</f>
        <v>3885</v>
      </c>
    </row>
    <row r="54" spans="1:20" ht="18" customHeight="1">
      <c r="A54" s="105"/>
      <c r="B54" s="52" t="s">
        <v>25</v>
      </c>
      <c r="C54" s="51">
        <v>35</v>
      </c>
      <c r="D54" s="51">
        <v>12</v>
      </c>
      <c r="E54" s="51">
        <v>144</v>
      </c>
      <c r="F54" s="51">
        <v>48</v>
      </c>
      <c r="G54" s="51">
        <v>46</v>
      </c>
      <c r="H54" s="51">
        <v>4</v>
      </c>
      <c r="I54" s="51">
        <v>4</v>
      </c>
      <c r="J54" s="51">
        <v>13</v>
      </c>
      <c r="K54" s="51">
        <v>30</v>
      </c>
      <c r="L54" s="51">
        <v>11</v>
      </c>
      <c r="M54" s="51">
        <v>78</v>
      </c>
      <c r="N54" s="51">
        <v>133</v>
      </c>
      <c r="O54" s="51">
        <v>4</v>
      </c>
      <c r="P54" s="51">
        <v>2</v>
      </c>
      <c r="Q54" s="51">
        <v>14</v>
      </c>
      <c r="R54" s="51">
        <v>7</v>
      </c>
      <c r="S54" s="51">
        <v>24</v>
      </c>
      <c r="T54" s="11">
        <f>SUM(C54:S54)</f>
        <v>609</v>
      </c>
    </row>
    <row r="55" spans="1:20" ht="18" customHeight="1">
      <c r="A55" s="106"/>
      <c r="B55" s="52" t="s">
        <v>26</v>
      </c>
      <c r="C55" s="36">
        <f t="shared" ref="C55:S55" si="9">IF(C53+C54&gt;0, C54/(C53+C54), "-")</f>
        <v>0.16203703703703703</v>
      </c>
      <c r="D55" s="36">
        <f t="shared" si="9"/>
        <v>0.16</v>
      </c>
      <c r="E55" s="36">
        <f t="shared" si="9"/>
        <v>9.498680738786279E-2</v>
      </c>
      <c r="F55" s="36">
        <f t="shared" si="9"/>
        <v>0.24365482233502539</v>
      </c>
      <c r="G55" s="36">
        <f t="shared" si="9"/>
        <v>0.19827586206896552</v>
      </c>
      <c r="H55" s="36">
        <f t="shared" si="9"/>
        <v>5.5555555555555552E-2</v>
      </c>
      <c r="I55" s="36">
        <f t="shared" si="9"/>
        <v>0.5714285714285714</v>
      </c>
      <c r="J55" s="36">
        <f t="shared" si="9"/>
        <v>0.12621359223300971</v>
      </c>
      <c r="K55" s="36">
        <f t="shared" si="9"/>
        <v>4.5523520485584217E-2</v>
      </c>
      <c r="L55" s="36">
        <f t="shared" si="9"/>
        <v>4.7619047619047616E-2</v>
      </c>
      <c r="M55" s="36">
        <f t="shared" si="9"/>
        <v>0.15757575757575756</v>
      </c>
      <c r="N55" s="36">
        <f t="shared" si="9"/>
        <v>0.26336633663366338</v>
      </c>
      <c r="O55" s="36">
        <f t="shared" si="9"/>
        <v>0.25</v>
      </c>
      <c r="P55" s="36">
        <f t="shared" si="9"/>
        <v>9.0909090909090912E-2</v>
      </c>
      <c r="Q55" s="36">
        <f t="shared" si="9"/>
        <v>0.27450980392156865</v>
      </c>
      <c r="R55" s="36">
        <f t="shared" si="9"/>
        <v>0.41176470588235292</v>
      </c>
      <c r="S55" s="36">
        <f t="shared" si="9"/>
        <v>0.3</v>
      </c>
      <c r="T55" s="40">
        <f>IF(T53+T54&gt;0, T54/(T53+T54), "-")</f>
        <v>0.13551401869158877</v>
      </c>
    </row>
    <row r="56" spans="1:20" ht="18" customHeight="1">
      <c r="A56" s="104">
        <v>44895</v>
      </c>
      <c r="B56" s="50" t="s">
        <v>20</v>
      </c>
      <c r="C56" s="51">
        <v>45</v>
      </c>
      <c r="D56" s="51">
        <v>7</v>
      </c>
      <c r="E56" s="51">
        <v>331</v>
      </c>
      <c r="F56" s="51">
        <v>61</v>
      </c>
      <c r="G56" s="51">
        <v>40</v>
      </c>
      <c r="H56" s="51">
        <v>44</v>
      </c>
      <c r="I56" s="51">
        <v>52</v>
      </c>
      <c r="J56" s="51">
        <v>20</v>
      </c>
      <c r="K56" s="51">
        <v>162</v>
      </c>
      <c r="L56" s="51">
        <v>4</v>
      </c>
      <c r="M56" s="51">
        <v>78</v>
      </c>
      <c r="N56" s="51">
        <v>16</v>
      </c>
      <c r="O56" s="51">
        <v>14</v>
      </c>
      <c r="P56" s="51">
        <v>11</v>
      </c>
      <c r="Q56" s="51">
        <v>14</v>
      </c>
      <c r="R56" s="51">
        <v>26</v>
      </c>
      <c r="S56" s="51">
        <v>61</v>
      </c>
      <c r="T56" s="11">
        <f>SUM(C56:S56)</f>
        <v>986</v>
      </c>
    </row>
    <row r="57" spans="1:20" ht="18" customHeight="1">
      <c r="A57" s="105"/>
      <c r="B57" s="52" t="s">
        <v>21</v>
      </c>
      <c r="C57" s="53">
        <v>84</v>
      </c>
      <c r="D57" s="53">
        <v>36</v>
      </c>
      <c r="E57" s="53">
        <v>1653</v>
      </c>
      <c r="F57" s="53">
        <v>60</v>
      </c>
      <c r="G57" s="53">
        <v>158</v>
      </c>
      <c r="H57" s="53">
        <v>113</v>
      </c>
      <c r="I57" s="53">
        <v>44</v>
      </c>
      <c r="J57" s="53">
        <v>175</v>
      </c>
      <c r="K57" s="53">
        <v>608</v>
      </c>
      <c r="L57" s="53">
        <v>35</v>
      </c>
      <c r="M57" s="53">
        <v>433</v>
      </c>
      <c r="N57" s="53">
        <v>463</v>
      </c>
      <c r="O57" s="53">
        <v>16</v>
      </c>
      <c r="P57" s="53">
        <v>22</v>
      </c>
      <c r="Q57" s="53">
        <v>19</v>
      </c>
      <c r="R57" s="53">
        <v>1</v>
      </c>
      <c r="S57" s="53">
        <v>100</v>
      </c>
      <c r="T57" s="11">
        <f>SUM(C57:S57)</f>
        <v>4020</v>
      </c>
    </row>
    <row r="58" spans="1:20" ht="18" customHeight="1">
      <c r="A58" s="105"/>
      <c r="B58" s="52" t="s">
        <v>24</v>
      </c>
      <c r="C58" s="53">
        <v>119</v>
      </c>
      <c r="D58" s="53">
        <v>35</v>
      </c>
      <c r="E58" s="53">
        <v>1914</v>
      </c>
      <c r="F58" s="53">
        <v>109</v>
      </c>
      <c r="G58" s="53">
        <v>149</v>
      </c>
      <c r="H58" s="53">
        <v>134</v>
      </c>
      <c r="I58" s="53">
        <v>68</v>
      </c>
      <c r="J58" s="53">
        <v>179</v>
      </c>
      <c r="K58" s="53">
        <v>754</v>
      </c>
      <c r="L58" s="53">
        <v>39</v>
      </c>
      <c r="M58" s="53">
        <v>462</v>
      </c>
      <c r="N58" s="53">
        <v>450</v>
      </c>
      <c r="O58" s="53">
        <v>27</v>
      </c>
      <c r="P58" s="53">
        <v>31</v>
      </c>
      <c r="Q58" s="53">
        <v>27</v>
      </c>
      <c r="R58" s="53">
        <v>23</v>
      </c>
      <c r="S58" s="53">
        <v>130</v>
      </c>
      <c r="T58" s="11">
        <f>SUM(C58:S58)</f>
        <v>4650</v>
      </c>
    </row>
    <row r="59" spans="1:20" ht="18" customHeight="1">
      <c r="A59" s="105"/>
      <c r="B59" s="52" t="s">
        <v>25</v>
      </c>
      <c r="C59" s="51">
        <v>10</v>
      </c>
      <c r="D59" s="51">
        <v>8</v>
      </c>
      <c r="E59" s="51">
        <v>70</v>
      </c>
      <c r="F59" s="51">
        <v>12</v>
      </c>
      <c r="G59" s="51">
        <v>49</v>
      </c>
      <c r="H59" s="51">
        <v>23</v>
      </c>
      <c r="I59" s="51">
        <v>28</v>
      </c>
      <c r="J59" s="51">
        <v>16</v>
      </c>
      <c r="K59" s="51">
        <v>16</v>
      </c>
      <c r="L59" s="51">
        <v>0</v>
      </c>
      <c r="M59" s="51">
        <v>49</v>
      </c>
      <c r="N59" s="51">
        <v>29</v>
      </c>
      <c r="O59" s="51">
        <v>3</v>
      </c>
      <c r="P59" s="51">
        <v>2</v>
      </c>
      <c r="Q59" s="51">
        <v>6</v>
      </c>
      <c r="R59" s="51">
        <v>4</v>
      </c>
      <c r="S59" s="51">
        <v>31</v>
      </c>
      <c r="T59" s="11">
        <f>SUM(C59:S59)</f>
        <v>356</v>
      </c>
    </row>
    <row r="60" spans="1:20" ht="18" customHeight="1">
      <c r="A60" s="106"/>
      <c r="B60" s="52" t="s">
        <v>26</v>
      </c>
      <c r="C60" s="36">
        <f t="shared" ref="C60:S60" si="10">IF(C58+C59&gt;0, C59/(C58+C59), "-")</f>
        <v>7.7519379844961239E-2</v>
      </c>
      <c r="D60" s="36">
        <f t="shared" si="10"/>
        <v>0.18604651162790697</v>
      </c>
      <c r="E60" s="36">
        <f t="shared" si="10"/>
        <v>3.5282258064516132E-2</v>
      </c>
      <c r="F60" s="36">
        <f t="shared" si="10"/>
        <v>9.9173553719008267E-2</v>
      </c>
      <c r="G60" s="36">
        <f t="shared" si="10"/>
        <v>0.24747474747474749</v>
      </c>
      <c r="H60" s="36">
        <f t="shared" si="10"/>
        <v>0.1464968152866242</v>
      </c>
      <c r="I60" s="36">
        <f t="shared" si="10"/>
        <v>0.29166666666666669</v>
      </c>
      <c r="J60" s="36">
        <f t="shared" si="10"/>
        <v>8.2051282051282051E-2</v>
      </c>
      <c r="K60" s="36">
        <f t="shared" si="10"/>
        <v>2.0779220779220779E-2</v>
      </c>
      <c r="L60" s="36">
        <f t="shared" si="10"/>
        <v>0</v>
      </c>
      <c r="M60" s="36">
        <f t="shared" si="10"/>
        <v>9.5890410958904104E-2</v>
      </c>
      <c r="N60" s="36">
        <f t="shared" si="10"/>
        <v>6.0542797494780795E-2</v>
      </c>
      <c r="O60" s="36">
        <f t="shared" si="10"/>
        <v>0.1</v>
      </c>
      <c r="P60" s="36">
        <f t="shared" si="10"/>
        <v>6.0606060606060608E-2</v>
      </c>
      <c r="Q60" s="36">
        <f t="shared" si="10"/>
        <v>0.18181818181818182</v>
      </c>
      <c r="R60" s="36">
        <f t="shared" si="10"/>
        <v>0.14814814814814814</v>
      </c>
      <c r="S60" s="36">
        <f t="shared" si="10"/>
        <v>0.19254658385093168</v>
      </c>
      <c r="T60" s="40">
        <f>IF(T58+T59&gt;0, T59/(T58+T59), "-")</f>
        <v>7.1114662405113868E-2</v>
      </c>
    </row>
    <row r="61" spans="1:20" ht="18" customHeight="1">
      <c r="A61" s="104">
        <v>44896</v>
      </c>
      <c r="B61" s="50" t="s">
        <v>20</v>
      </c>
      <c r="C61" s="51">
        <v>83</v>
      </c>
      <c r="D61" s="51">
        <v>26</v>
      </c>
      <c r="E61" s="51">
        <v>232</v>
      </c>
      <c r="F61" s="51">
        <v>85</v>
      </c>
      <c r="G61" s="51">
        <v>42</v>
      </c>
      <c r="H61" s="51">
        <v>36</v>
      </c>
      <c r="I61" s="51">
        <v>31</v>
      </c>
      <c r="J61" s="51">
        <v>24</v>
      </c>
      <c r="K61" s="51">
        <v>127</v>
      </c>
      <c r="L61" s="51">
        <v>9</v>
      </c>
      <c r="M61" s="51">
        <v>47</v>
      </c>
      <c r="N61" s="51">
        <v>27</v>
      </c>
      <c r="O61" s="51">
        <v>25</v>
      </c>
      <c r="P61" s="51">
        <v>15</v>
      </c>
      <c r="Q61" s="51">
        <v>12</v>
      </c>
      <c r="R61" s="51">
        <v>44</v>
      </c>
      <c r="S61" s="51">
        <v>51</v>
      </c>
      <c r="T61" s="11">
        <f>SUM(C61:S61)</f>
        <v>916</v>
      </c>
    </row>
    <row r="62" spans="1:20" ht="18" customHeight="1">
      <c r="A62" s="105"/>
      <c r="B62" s="52" t="s">
        <v>21</v>
      </c>
      <c r="C62" s="53">
        <v>123</v>
      </c>
      <c r="D62" s="53">
        <v>78</v>
      </c>
      <c r="E62" s="53">
        <v>1050</v>
      </c>
      <c r="F62" s="53">
        <v>53</v>
      </c>
      <c r="G62" s="53">
        <v>157</v>
      </c>
      <c r="H62" s="53">
        <v>92</v>
      </c>
      <c r="I62" s="53">
        <v>42</v>
      </c>
      <c r="J62" s="53">
        <v>61</v>
      </c>
      <c r="K62" s="53">
        <v>560</v>
      </c>
      <c r="L62" s="53">
        <v>98</v>
      </c>
      <c r="M62" s="53">
        <v>276</v>
      </c>
      <c r="N62" s="53">
        <v>251</v>
      </c>
      <c r="O62" s="53">
        <v>17</v>
      </c>
      <c r="P62" s="53">
        <v>21</v>
      </c>
      <c r="Q62" s="53">
        <v>30</v>
      </c>
      <c r="R62" s="53">
        <v>15</v>
      </c>
      <c r="S62" s="53">
        <v>102</v>
      </c>
      <c r="T62" s="11">
        <f>SUM(C62:S62)</f>
        <v>3026</v>
      </c>
    </row>
    <row r="63" spans="1:20" ht="18" customHeight="1">
      <c r="A63" s="105"/>
      <c r="B63" s="52" t="s">
        <v>24</v>
      </c>
      <c r="C63" s="53">
        <v>182</v>
      </c>
      <c r="D63" s="53">
        <v>86</v>
      </c>
      <c r="E63" s="53">
        <v>1230</v>
      </c>
      <c r="F63" s="53">
        <v>124</v>
      </c>
      <c r="G63" s="53">
        <v>176</v>
      </c>
      <c r="H63" s="53">
        <v>126</v>
      </c>
      <c r="I63" s="53">
        <v>73</v>
      </c>
      <c r="J63" s="53">
        <v>67</v>
      </c>
      <c r="K63" s="53">
        <v>657</v>
      </c>
      <c r="L63" s="53">
        <v>97</v>
      </c>
      <c r="M63" s="53">
        <v>274</v>
      </c>
      <c r="N63" s="53">
        <v>270</v>
      </c>
      <c r="O63" s="53">
        <v>38</v>
      </c>
      <c r="P63" s="53">
        <v>28</v>
      </c>
      <c r="Q63" s="53">
        <v>34</v>
      </c>
      <c r="R63" s="53">
        <v>53</v>
      </c>
      <c r="S63" s="53">
        <v>153</v>
      </c>
      <c r="T63" s="11">
        <f>SUM(C63:S63)</f>
        <v>3668</v>
      </c>
    </row>
    <row r="64" spans="1:20" ht="18" customHeight="1">
      <c r="A64" s="105"/>
      <c r="B64" s="52" t="s">
        <v>25</v>
      </c>
      <c r="C64" s="51">
        <v>24</v>
      </c>
      <c r="D64" s="51">
        <v>18</v>
      </c>
      <c r="E64" s="51">
        <v>52</v>
      </c>
      <c r="F64" s="51">
        <v>14</v>
      </c>
      <c r="G64" s="51">
        <v>23</v>
      </c>
      <c r="H64" s="51">
        <v>2</v>
      </c>
      <c r="I64" s="51">
        <v>0</v>
      </c>
      <c r="J64" s="51">
        <v>18</v>
      </c>
      <c r="K64" s="51">
        <v>30</v>
      </c>
      <c r="L64" s="51">
        <v>10</v>
      </c>
      <c r="M64" s="51">
        <v>49</v>
      </c>
      <c r="N64" s="51">
        <v>8</v>
      </c>
      <c r="O64" s="51">
        <v>4</v>
      </c>
      <c r="P64" s="51">
        <v>8</v>
      </c>
      <c r="Q64" s="51">
        <v>8</v>
      </c>
      <c r="R64" s="51">
        <v>6</v>
      </c>
      <c r="S64" s="51">
        <v>0</v>
      </c>
      <c r="T64" s="11">
        <f>SUM(C64:S64)</f>
        <v>274</v>
      </c>
    </row>
    <row r="65" spans="1:20" ht="18" customHeight="1">
      <c r="A65" s="106"/>
      <c r="B65" s="52" t="s">
        <v>26</v>
      </c>
      <c r="C65" s="36">
        <f t="shared" ref="C65:S65" si="11">IF(C63+C64&gt;0, C64/(C63+C64), "-")</f>
        <v>0.11650485436893204</v>
      </c>
      <c r="D65" s="36">
        <f t="shared" si="11"/>
        <v>0.17307692307692307</v>
      </c>
      <c r="E65" s="36">
        <f t="shared" si="11"/>
        <v>4.0561622464898597E-2</v>
      </c>
      <c r="F65" s="36">
        <f t="shared" si="11"/>
        <v>0.10144927536231885</v>
      </c>
      <c r="G65" s="36">
        <f t="shared" si="11"/>
        <v>0.11557788944723618</v>
      </c>
      <c r="H65" s="36">
        <f t="shared" si="11"/>
        <v>1.5625E-2</v>
      </c>
      <c r="I65" s="36">
        <f t="shared" si="11"/>
        <v>0</v>
      </c>
      <c r="J65" s="36">
        <f t="shared" si="11"/>
        <v>0.21176470588235294</v>
      </c>
      <c r="K65" s="36">
        <f t="shared" si="11"/>
        <v>4.3668122270742356E-2</v>
      </c>
      <c r="L65" s="36">
        <f t="shared" si="11"/>
        <v>9.3457943925233641E-2</v>
      </c>
      <c r="M65" s="36">
        <f t="shared" si="11"/>
        <v>0.15170278637770898</v>
      </c>
      <c r="N65" s="36">
        <f t="shared" si="11"/>
        <v>2.8776978417266189E-2</v>
      </c>
      <c r="O65" s="36">
        <f t="shared" si="11"/>
        <v>9.5238095238095233E-2</v>
      </c>
      <c r="P65" s="36">
        <f t="shared" si="11"/>
        <v>0.22222222222222221</v>
      </c>
      <c r="Q65" s="36">
        <f t="shared" si="11"/>
        <v>0.19047619047619047</v>
      </c>
      <c r="R65" s="36">
        <f t="shared" si="11"/>
        <v>0.10169491525423729</v>
      </c>
      <c r="S65" s="36">
        <f t="shared" si="11"/>
        <v>0</v>
      </c>
      <c r="T65" s="40">
        <f>IF(T63+T64&gt;0, T64/(T63+T64), "-")</f>
        <v>6.950786402841197E-2</v>
      </c>
    </row>
    <row r="66" spans="1:20" ht="18" customHeight="1">
      <c r="A66" s="104">
        <v>44897</v>
      </c>
      <c r="B66" s="50" t="s">
        <v>20</v>
      </c>
      <c r="C66" s="51">
        <v>33</v>
      </c>
      <c r="D66" s="51">
        <v>28</v>
      </c>
      <c r="E66" s="51">
        <v>149</v>
      </c>
      <c r="F66" s="51">
        <v>76</v>
      </c>
      <c r="G66" s="51">
        <v>25</v>
      </c>
      <c r="H66" s="51">
        <v>29</v>
      </c>
      <c r="I66" s="51">
        <v>15</v>
      </c>
      <c r="J66" s="51">
        <v>4</v>
      </c>
      <c r="K66" s="51">
        <v>55</v>
      </c>
      <c r="L66" s="51">
        <v>5</v>
      </c>
      <c r="M66" s="51">
        <v>110</v>
      </c>
      <c r="N66" s="51">
        <v>43</v>
      </c>
      <c r="O66" s="51">
        <v>21</v>
      </c>
      <c r="P66" s="51">
        <v>16</v>
      </c>
      <c r="Q66" s="51">
        <v>24</v>
      </c>
      <c r="R66" s="51">
        <v>19</v>
      </c>
      <c r="S66" s="51">
        <v>19</v>
      </c>
      <c r="T66" s="11">
        <f>SUM(C66:S66)</f>
        <v>671</v>
      </c>
    </row>
    <row r="67" spans="1:20" ht="18" customHeight="1">
      <c r="A67" s="105"/>
      <c r="B67" s="52" t="s">
        <v>21</v>
      </c>
      <c r="C67" s="53">
        <v>169</v>
      </c>
      <c r="D67" s="53">
        <v>62</v>
      </c>
      <c r="E67" s="53">
        <v>909</v>
      </c>
      <c r="F67" s="53">
        <v>74</v>
      </c>
      <c r="G67" s="53">
        <v>149</v>
      </c>
      <c r="H67" s="53">
        <v>84</v>
      </c>
      <c r="I67" s="53">
        <v>14</v>
      </c>
      <c r="J67" s="53">
        <v>40</v>
      </c>
      <c r="K67" s="53">
        <v>366</v>
      </c>
      <c r="L67" s="53">
        <v>20</v>
      </c>
      <c r="M67" s="53">
        <v>193</v>
      </c>
      <c r="N67" s="53">
        <v>326</v>
      </c>
      <c r="O67" s="53">
        <v>21</v>
      </c>
      <c r="P67" s="53">
        <v>14</v>
      </c>
      <c r="Q67" s="53">
        <v>37</v>
      </c>
      <c r="R67" s="53">
        <v>11</v>
      </c>
      <c r="S67" s="53">
        <v>121</v>
      </c>
      <c r="T67" s="11">
        <f>SUM(C67:S67)</f>
        <v>2610</v>
      </c>
    </row>
    <row r="68" spans="1:20" ht="18" customHeight="1">
      <c r="A68" s="105"/>
      <c r="B68" s="52" t="s">
        <v>24</v>
      </c>
      <c r="C68" s="53">
        <v>175</v>
      </c>
      <c r="D68" s="53">
        <v>76</v>
      </c>
      <c r="E68" s="53">
        <v>964</v>
      </c>
      <c r="F68" s="53">
        <v>135</v>
      </c>
      <c r="G68" s="53">
        <v>151</v>
      </c>
      <c r="H68" s="53">
        <v>96</v>
      </c>
      <c r="I68" s="53">
        <v>21</v>
      </c>
      <c r="J68" s="53">
        <v>40</v>
      </c>
      <c r="K68" s="53">
        <v>385</v>
      </c>
      <c r="L68" s="53">
        <v>23</v>
      </c>
      <c r="M68" s="53">
        <v>247</v>
      </c>
      <c r="N68" s="53">
        <v>341</v>
      </c>
      <c r="O68" s="53">
        <v>35</v>
      </c>
      <c r="P68" s="53">
        <v>28</v>
      </c>
      <c r="Q68" s="53">
        <v>50</v>
      </c>
      <c r="R68" s="53">
        <v>24</v>
      </c>
      <c r="S68" s="53">
        <v>127</v>
      </c>
      <c r="T68" s="11">
        <f>SUM(C68:S68)</f>
        <v>2918</v>
      </c>
    </row>
    <row r="69" spans="1:20" ht="18" customHeight="1">
      <c r="A69" s="105"/>
      <c r="B69" s="52" t="s">
        <v>25</v>
      </c>
      <c r="C69" s="51">
        <v>27</v>
      </c>
      <c r="D69" s="51">
        <v>14</v>
      </c>
      <c r="E69" s="51">
        <v>94</v>
      </c>
      <c r="F69" s="51">
        <v>15</v>
      </c>
      <c r="G69" s="51">
        <v>23</v>
      </c>
      <c r="H69" s="51">
        <v>17</v>
      </c>
      <c r="I69" s="51">
        <v>8</v>
      </c>
      <c r="J69" s="51">
        <v>4</v>
      </c>
      <c r="K69" s="51">
        <v>36</v>
      </c>
      <c r="L69" s="51">
        <v>2</v>
      </c>
      <c r="M69" s="51">
        <v>56</v>
      </c>
      <c r="N69" s="51">
        <v>28</v>
      </c>
      <c r="O69" s="51">
        <v>7</v>
      </c>
      <c r="P69" s="51">
        <v>2</v>
      </c>
      <c r="Q69" s="51">
        <v>11</v>
      </c>
      <c r="R69" s="51">
        <v>6</v>
      </c>
      <c r="S69" s="51">
        <v>13</v>
      </c>
      <c r="T69" s="11">
        <f>SUM(C69:S69)</f>
        <v>363</v>
      </c>
    </row>
    <row r="70" spans="1:20" ht="18" customHeight="1">
      <c r="A70" s="106"/>
      <c r="B70" s="52" t="s">
        <v>26</v>
      </c>
      <c r="C70" s="36">
        <f t="shared" ref="C70:S70" si="12">IF(C68+C69&gt;0, C69/(C68+C69), "-")</f>
        <v>0.13366336633663367</v>
      </c>
      <c r="D70" s="36">
        <f t="shared" si="12"/>
        <v>0.15555555555555556</v>
      </c>
      <c r="E70" s="36">
        <f t="shared" si="12"/>
        <v>8.8846880907372403E-2</v>
      </c>
      <c r="F70" s="36">
        <f t="shared" si="12"/>
        <v>0.1</v>
      </c>
      <c r="G70" s="36">
        <f t="shared" si="12"/>
        <v>0.13218390804597702</v>
      </c>
      <c r="H70" s="36">
        <f t="shared" si="12"/>
        <v>0.15044247787610621</v>
      </c>
      <c r="I70" s="36">
        <f t="shared" si="12"/>
        <v>0.27586206896551724</v>
      </c>
      <c r="J70" s="36">
        <f t="shared" si="12"/>
        <v>9.0909090909090912E-2</v>
      </c>
      <c r="K70" s="36">
        <f t="shared" si="12"/>
        <v>8.5510688836104506E-2</v>
      </c>
      <c r="L70" s="36">
        <f t="shared" si="12"/>
        <v>0.08</v>
      </c>
      <c r="M70" s="36">
        <f t="shared" si="12"/>
        <v>0.18481848184818481</v>
      </c>
      <c r="N70" s="36">
        <f t="shared" si="12"/>
        <v>7.5880758807588072E-2</v>
      </c>
      <c r="O70" s="36">
        <f t="shared" si="12"/>
        <v>0.16666666666666666</v>
      </c>
      <c r="P70" s="36">
        <f t="shared" si="12"/>
        <v>6.6666666666666666E-2</v>
      </c>
      <c r="Q70" s="36">
        <f t="shared" si="12"/>
        <v>0.18032786885245902</v>
      </c>
      <c r="R70" s="36">
        <f t="shared" si="12"/>
        <v>0.2</v>
      </c>
      <c r="S70" s="36">
        <f t="shared" si="12"/>
        <v>9.285714285714286E-2</v>
      </c>
      <c r="T70" s="40">
        <f>IF(T68+T69&gt;0, T69/(T68+T69), "-")</f>
        <v>0.11063700091435538</v>
      </c>
    </row>
    <row r="71" spans="1:20" ht="18" customHeight="1">
      <c r="A71" s="104">
        <v>44898</v>
      </c>
      <c r="B71" s="50" t="s">
        <v>20</v>
      </c>
      <c r="C71" s="51">
        <v>17</v>
      </c>
      <c r="D71" s="51">
        <v>36</v>
      </c>
      <c r="E71" s="51">
        <v>184</v>
      </c>
      <c r="F71" s="51">
        <v>53</v>
      </c>
      <c r="G71" s="51">
        <v>51</v>
      </c>
      <c r="H71" s="51">
        <v>50</v>
      </c>
      <c r="I71" s="51">
        <v>12</v>
      </c>
      <c r="J71" s="51">
        <v>29</v>
      </c>
      <c r="K71" s="51">
        <v>49</v>
      </c>
      <c r="L71" s="51">
        <v>29</v>
      </c>
      <c r="M71" s="51">
        <v>72</v>
      </c>
      <c r="N71" s="51">
        <v>4</v>
      </c>
      <c r="O71" s="51">
        <v>20</v>
      </c>
      <c r="P71" s="51">
        <v>15</v>
      </c>
      <c r="Q71" s="51">
        <v>11</v>
      </c>
      <c r="R71" s="51">
        <v>25</v>
      </c>
      <c r="S71" s="51">
        <v>36</v>
      </c>
      <c r="T71" s="11">
        <f>SUM(C71:S71)</f>
        <v>693</v>
      </c>
    </row>
    <row r="72" spans="1:20" ht="18" customHeight="1">
      <c r="A72" s="105"/>
      <c r="B72" s="52" t="s">
        <v>21</v>
      </c>
      <c r="C72" s="53">
        <v>155</v>
      </c>
      <c r="D72" s="53">
        <v>109</v>
      </c>
      <c r="E72" s="53">
        <v>682</v>
      </c>
      <c r="F72" s="53">
        <v>60</v>
      </c>
      <c r="G72" s="53">
        <v>231</v>
      </c>
      <c r="H72" s="53">
        <v>32</v>
      </c>
      <c r="I72" s="53">
        <v>64</v>
      </c>
      <c r="J72" s="53">
        <v>147</v>
      </c>
      <c r="K72" s="53">
        <v>103</v>
      </c>
      <c r="L72" s="53">
        <v>174</v>
      </c>
      <c r="M72" s="53">
        <v>237</v>
      </c>
      <c r="N72" s="53">
        <v>288</v>
      </c>
      <c r="O72" s="53">
        <v>38</v>
      </c>
      <c r="P72" s="53">
        <v>15</v>
      </c>
      <c r="Q72" s="53">
        <v>14</v>
      </c>
      <c r="R72" s="53">
        <v>26</v>
      </c>
      <c r="S72" s="53">
        <v>111</v>
      </c>
      <c r="T72" s="11">
        <f>SUM(C72:S72)</f>
        <v>2486</v>
      </c>
    </row>
    <row r="73" spans="1:20" ht="18" customHeight="1">
      <c r="A73" s="105"/>
      <c r="B73" s="52" t="s">
        <v>24</v>
      </c>
      <c r="C73" s="53">
        <v>150</v>
      </c>
      <c r="D73" s="53">
        <v>116</v>
      </c>
      <c r="E73" s="53">
        <v>821</v>
      </c>
      <c r="F73" s="53">
        <v>107</v>
      </c>
      <c r="G73" s="53">
        <v>215</v>
      </c>
      <c r="H73" s="53">
        <v>72</v>
      </c>
      <c r="I73" s="53">
        <v>57</v>
      </c>
      <c r="J73" s="53">
        <v>172</v>
      </c>
      <c r="K73" s="53">
        <v>151</v>
      </c>
      <c r="L73" s="53">
        <v>197</v>
      </c>
      <c r="M73" s="53">
        <v>252</v>
      </c>
      <c r="N73" s="53">
        <v>254</v>
      </c>
      <c r="O73" s="53">
        <v>40</v>
      </c>
      <c r="P73" s="53">
        <v>24</v>
      </c>
      <c r="Q73" s="53">
        <v>16</v>
      </c>
      <c r="R73" s="53">
        <v>26</v>
      </c>
      <c r="S73" s="53">
        <v>125</v>
      </c>
      <c r="T73" s="11">
        <f>SUM(C73:S73)</f>
        <v>2795</v>
      </c>
    </row>
    <row r="74" spans="1:20" ht="18" customHeight="1">
      <c r="A74" s="105"/>
      <c r="B74" s="52" t="s">
        <v>25</v>
      </c>
      <c r="C74" s="51">
        <v>22</v>
      </c>
      <c r="D74" s="51">
        <v>29</v>
      </c>
      <c r="E74" s="51">
        <v>45</v>
      </c>
      <c r="F74" s="51">
        <v>6</v>
      </c>
      <c r="G74" s="51">
        <v>67</v>
      </c>
      <c r="H74" s="51">
        <v>10</v>
      </c>
      <c r="I74" s="51">
        <v>19</v>
      </c>
      <c r="J74" s="51">
        <v>4</v>
      </c>
      <c r="K74" s="51">
        <v>1</v>
      </c>
      <c r="L74" s="51">
        <v>6</v>
      </c>
      <c r="M74" s="51">
        <v>57</v>
      </c>
      <c r="N74" s="51">
        <v>38</v>
      </c>
      <c r="O74" s="51">
        <v>18</v>
      </c>
      <c r="P74" s="51">
        <v>6</v>
      </c>
      <c r="Q74" s="51">
        <v>9</v>
      </c>
      <c r="R74" s="51">
        <v>25</v>
      </c>
      <c r="S74" s="51">
        <v>22</v>
      </c>
      <c r="T74" s="11">
        <f>SUM(C74:S74)</f>
        <v>384</v>
      </c>
    </row>
    <row r="75" spans="1:20" ht="18" customHeight="1">
      <c r="A75" s="106"/>
      <c r="B75" s="52" t="s">
        <v>26</v>
      </c>
      <c r="C75" s="36">
        <f t="shared" ref="C75:S75" si="13">IF(C73+C74&gt;0, C74/(C73+C74), "-")</f>
        <v>0.12790697674418605</v>
      </c>
      <c r="D75" s="36">
        <f t="shared" si="13"/>
        <v>0.2</v>
      </c>
      <c r="E75" s="36">
        <f t="shared" si="13"/>
        <v>5.1963048498845268E-2</v>
      </c>
      <c r="F75" s="36">
        <f t="shared" si="13"/>
        <v>5.3097345132743362E-2</v>
      </c>
      <c r="G75" s="36">
        <f t="shared" si="13"/>
        <v>0.23758865248226951</v>
      </c>
      <c r="H75" s="36">
        <f t="shared" si="13"/>
        <v>0.12195121951219512</v>
      </c>
      <c r="I75" s="36">
        <f t="shared" si="13"/>
        <v>0.25</v>
      </c>
      <c r="J75" s="36">
        <f t="shared" si="13"/>
        <v>2.2727272727272728E-2</v>
      </c>
      <c r="K75" s="36">
        <f t="shared" si="13"/>
        <v>6.5789473684210523E-3</v>
      </c>
      <c r="L75" s="36">
        <f t="shared" si="13"/>
        <v>2.9556650246305417E-2</v>
      </c>
      <c r="M75" s="36">
        <f t="shared" si="13"/>
        <v>0.18446601941747573</v>
      </c>
      <c r="N75" s="36">
        <f t="shared" si="13"/>
        <v>0.13013698630136986</v>
      </c>
      <c r="O75" s="36">
        <f t="shared" si="13"/>
        <v>0.31034482758620691</v>
      </c>
      <c r="P75" s="36">
        <f t="shared" si="13"/>
        <v>0.2</v>
      </c>
      <c r="Q75" s="36">
        <f t="shared" si="13"/>
        <v>0.36</v>
      </c>
      <c r="R75" s="36">
        <f t="shared" si="13"/>
        <v>0.49019607843137253</v>
      </c>
      <c r="S75" s="36">
        <f t="shared" si="13"/>
        <v>0.14965986394557823</v>
      </c>
      <c r="T75" s="40">
        <f>IF(T73+T74&gt;0, T74/(T73+T74), "-")</f>
        <v>0.120792702107581</v>
      </c>
    </row>
    <row r="76" spans="1:20" ht="18" customHeight="1">
      <c r="A76" s="104">
        <v>44899</v>
      </c>
      <c r="B76" s="50" t="s">
        <v>20</v>
      </c>
      <c r="C76" s="51">
        <v>24</v>
      </c>
      <c r="D76" s="51">
        <v>35</v>
      </c>
      <c r="E76" s="51">
        <v>311</v>
      </c>
      <c r="F76" s="51">
        <v>122</v>
      </c>
      <c r="G76" s="51">
        <v>44</v>
      </c>
      <c r="H76" s="51">
        <v>65</v>
      </c>
      <c r="I76" s="51">
        <v>46</v>
      </c>
      <c r="J76" s="51">
        <v>24</v>
      </c>
      <c r="K76" s="51">
        <v>107</v>
      </c>
      <c r="L76" s="51">
        <v>29</v>
      </c>
      <c r="M76" s="51">
        <v>58</v>
      </c>
      <c r="N76" s="51">
        <v>12</v>
      </c>
      <c r="O76" s="51">
        <v>20</v>
      </c>
      <c r="P76" s="51">
        <v>23</v>
      </c>
      <c r="Q76" s="51">
        <v>19</v>
      </c>
      <c r="R76" s="51">
        <v>53</v>
      </c>
      <c r="S76" s="51">
        <v>15</v>
      </c>
      <c r="T76" s="11">
        <f>SUM(C76:S76)</f>
        <v>1007</v>
      </c>
    </row>
    <row r="77" spans="1:20" ht="18" customHeight="1">
      <c r="A77" s="105"/>
      <c r="B77" s="52" t="s">
        <v>21</v>
      </c>
      <c r="C77" s="53">
        <v>67</v>
      </c>
      <c r="D77" s="53">
        <v>111</v>
      </c>
      <c r="E77" s="53">
        <v>1004</v>
      </c>
      <c r="F77" s="53">
        <v>118</v>
      </c>
      <c r="G77" s="53">
        <v>218</v>
      </c>
      <c r="H77" s="53">
        <v>69</v>
      </c>
      <c r="I77" s="53">
        <v>33</v>
      </c>
      <c r="J77" s="53">
        <v>245</v>
      </c>
      <c r="K77" s="53">
        <v>126</v>
      </c>
      <c r="L77" s="53">
        <v>133</v>
      </c>
      <c r="M77" s="53">
        <v>183</v>
      </c>
      <c r="N77" s="53">
        <v>265</v>
      </c>
      <c r="O77" s="53">
        <v>28</v>
      </c>
      <c r="P77" s="53">
        <v>10</v>
      </c>
      <c r="Q77" s="53">
        <v>39</v>
      </c>
      <c r="R77" s="53">
        <v>4</v>
      </c>
      <c r="S77" s="53">
        <v>78</v>
      </c>
      <c r="T77" s="11">
        <f>SUM(C77:S77)</f>
        <v>2731</v>
      </c>
    </row>
    <row r="78" spans="1:20" ht="18" customHeight="1">
      <c r="A78" s="105"/>
      <c r="B78" s="52" t="s">
        <v>24</v>
      </c>
      <c r="C78" s="53">
        <v>87</v>
      </c>
      <c r="D78" s="53">
        <v>124</v>
      </c>
      <c r="E78" s="53">
        <v>1268</v>
      </c>
      <c r="F78" s="53">
        <v>225</v>
      </c>
      <c r="G78" s="53">
        <v>230</v>
      </c>
      <c r="H78" s="53">
        <v>134</v>
      </c>
      <c r="I78" s="53">
        <v>78</v>
      </c>
      <c r="J78" s="53">
        <v>244</v>
      </c>
      <c r="K78" s="53">
        <v>222</v>
      </c>
      <c r="L78" s="53">
        <v>158</v>
      </c>
      <c r="M78" s="53">
        <v>213</v>
      </c>
      <c r="N78" s="53">
        <v>252</v>
      </c>
      <c r="O78" s="53">
        <v>42</v>
      </c>
      <c r="P78" s="53">
        <v>21</v>
      </c>
      <c r="Q78" s="53">
        <v>44</v>
      </c>
      <c r="R78" s="53">
        <v>36</v>
      </c>
      <c r="S78" s="53">
        <v>93</v>
      </c>
      <c r="T78" s="11">
        <f>SUM(C78:S78)</f>
        <v>3471</v>
      </c>
    </row>
    <row r="79" spans="1:20" ht="18" customHeight="1">
      <c r="A79" s="105"/>
      <c r="B79" s="52" t="s">
        <v>25</v>
      </c>
      <c r="C79" s="51">
        <v>4</v>
      </c>
      <c r="D79" s="51">
        <v>22</v>
      </c>
      <c r="E79" s="51">
        <v>47</v>
      </c>
      <c r="F79" s="51">
        <v>15</v>
      </c>
      <c r="G79" s="51">
        <v>32</v>
      </c>
      <c r="H79" s="51">
        <v>0</v>
      </c>
      <c r="I79" s="51">
        <v>1</v>
      </c>
      <c r="J79" s="51">
        <v>25</v>
      </c>
      <c r="K79" s="51">
        <v>11</v>
      </c>
      <c r="L79" s="51">
        <v>4</v>
      </c>
      <c r="M79" s="51">
        <v>28</v>
      </c>
      <c r="N79" s="51">
        <v>25</v>
      </c>
      <c r="O79" s="51">
        <v>6</v>
      </c>
      <c r="P79" s="51">
        <v>12</v>
      </c>
      <c r="Q79" s="51">
        <v>14</v>
      </c>
      <c r="R79" s="51">
        <v>21</v>
      </c>
      <c r="S79" s="51">
        <v>0</v>
      </c>
      <c r="T79" s="11">
        <f>SUM(C79:S79)</f>
        <v>267</v>
      </c>
    </row>
    <row r="80" spans="1:20" ht="18" customHeight="1">
      <c r="A80" s="106"/>
      <c r="B80" s="52" t="s">
        <v>26</v>
      </c>
      <c r="C80" s="36">
        <f t="shared" ref="C80:S80" si="14">IF(C78+C79&gt;0, C79/(C78+C79), "-")</f>
        <v>4.3956043956043959E-2</v>
      </c>
      <c r="D80" s="36">
        <f t="shared" si="14"/>
        <v>0.15068493150684931</v>
      </c>
      <c r="E80" s="36">
        <f t="shared" si="14"/>
        <v>3.5741444866920151E-2</v>
      </c>
      <c r="F80" s="36">
        <f t="shared" si="14"/>
        <v>6.25E-2</v>
      </c>
      <c r="G80" s="36">
        <f t="shared" si="14"/>
        <v>0.12213740458015267</v>
      </c>
      <c r="H80" s="36">
        <f t="shared" si="14"/>
        <v>0</v>
      </c>
      <c r="I80" s="36">
        <f t="shared" si="14"/>
        <v>1.2658227848101266E-2</v>
      </c>
      <c r="J80" s="36">
        <f t="shared" si="14"/>
        <v>9.2936802973977689E-2</v>
      </c>
      <c r="K80" s="36">
        <f t="shared" si="14"/>
        <v>4.7210300429184553E-2</v>
      </c>
      <c r="L80" s="36">
        <f t="shared" si="14"/>
        <v>2.4691358024691357E-2</v>
      </c>
      <c r="M80" s="36">
        <f t="shared" si="14"/>
        <v>0.11618257261410789</v>
      </c>
      <c r="N80" s="36">
        <f t="shared" si="14"/>
        <v>9.0252707581227443E-2</v>
      </c>
      <c r="O80" s="36">
        <f t="shared" si="14"/>
        <v>0.125</v>
      </c>
      <c r="P80" s="36">
        <f t="shared" si="14"/>
        <v>0.36363636363636365</v>
      </c>
      <c r="Q80" s="36">
        <f t="shared" si="14"/>
        <v>0.2413793103448276</v>
      </c>
      <c r="R80" s="36">
        <f t="shared" si="14"/>
        <v>0.36842105263157893</v>
      </c>
      <c r="S80" s="36">
        <f t="shared" si="14"/>
        <v>0</v>
      </c>
      <c r="T80" s="40">
        <f>IF(T78+T79&gt;0, T79/(T78+T79), "-")</f>
        <v>7.1428571428571425E-2</v>
      </c>
    </row>
    <row r="81" spans="1:20" ht="18" customHeight="1">
      <c r="A81" s="104">
        <v>44900</v>
      </c>
      <c r="B81" s="50" t="s">
        <v>20</v>
      </c>
      <c r="C81" s="51">
        <v>17</v>
      </c>
      <c r="D81" s="51">
        <v>47</v>
      </c>
      <c r="E81" s="51">
        <v>243</v>
      </c>
      <c r="F81" s="51">
        <v>156</v>
      </c>
      <c r="G81" s="51">
        <v>116</v>
      </c>
      <c r="H81" s="51">
        <v>69</v>
      </c>
      <c r="I81" s="51">
        <v>67</v>
      </c>
      <c r="J81" s="51">
        <v>54</v>
      </c>
      <c r="K81" s="51">
        <v>85</v>
      </c>
      <c r="L81" s="51">
        <v>29</v>
      </c>
      <c r="M81" s="51">
        <v>101</v>
      </c>
      <c r="N81" s="51">
        <v>4</v>
      </c>
      <c r="O81" s="51">
        <v>42</v>
      </c>
      <c r="P81" s="51">
        <v>24</v>
      </c>
      <c r="Q81" s="51">
        <v>16</v>
      </c>
      <c r="R81" s="51">
        <v>6</v>
      </c>
      <c r="S81" s="51">
        <v>58</v>
      </c>
      <c r="T81" s="11">
        <f>SUM(C81:S81)</f>
        <v>1134</v>
      </c>
    </row>
    <row r="82" spans="1:20" ht="18" customHeight="1">
      <c r="A82" s="105"/>
      <c r="B82" s="52" t="s">
        <v>21</v>
      </c>
      <c r="C82" s="53">
        <v>102</v>
      </c>
      <c r="D82" s="53">
        <v>225</v>
      </c>
      <c r="E82" s="53">
        <v>1117</v>
      </c>
      <c r="F82" s="53">
        <v>137</v>
      </c>
      <c r="G82" s="53">
        <v>303</v>
      </c>
      <c r="H82" s="53">
        <v>24</v>
      </c>
      <c r="I82" s="53">
        <v>39</v>
      </c>
      <c r="J82" s="53">
        <v>577</v>
      </c>
      <c r="K82" s="53">
        <v>120</v>
      </c>
      <c r="L82" s="53">
        <v>176</v>
      </c>
      <c r="M82" s="53">
        <v>209</v>
      </c>
      <c r="N82" s="53">
        <v>192</v>
      </c>
      <c r="O82" s="53">
        <v>72</v>
      </c>
      <c r="P82" s="53">
        <v>23</v>
      </c>
      <c r="Q82" s="53">
        <v>8</v>
      </c>
      <c r="R82" s="53">
        <v>99</v>
      </c>
      <c r="S82" s="53">
        <v>80</v>
      </c>
      <c r="T82" s="11">
        <f>SUM(C82:S82)</f>
        <v>3503</v>
      </c>
    </row>
    <row r="83" spans="1:20" ht="18" customHeight="1">
      <c r="A83" s="105"/>
      <c r="B83" s="52" t="s">
        <v>24</v>
      </c>
      <c r="C83" s="53">
        <v>116</v>
      </c>
      <c r="D83" s="53">
        <v>241</v>
      </c>
      <c r="E83" s="53">
        <v>1313</v>
      </c>
      <c r="F83" s="53">
        <v>273</v>
      </c>
      <c r="G83" s="53">
        <v>386</v>
      </c>
      <c r="H83" s="53">
        <v>93</v>
      </c>
      <c r="I83" s="53">
        <v>72</v>
      </c>
      <c r="J83" s="53">
        <v>537</v>
      </c>
      <c r="K83" s="53">
        <v>189</v>
      </c>
      <c r="L83" s="53">
        <v>193</v>
      </c>
      <c r="M83" s="53">
        <v>285</v>
      </c>
      <c r="N83" s="53">
        <v>153</v>
      </c>
      <c r="O83" s="53">
        <v>94</v>
      </c>
      <c r="P83" s="53">
        <v>36</v>
      </c>
      <c r="Q83" s="53">
        <v>21</v>
      </c>
      <c r="R83" s="53">
        <v>86</v>
      </c>
      <c r="S83" s="53">
        <v>135</v>
      </c>
      <c r="T83" s="11">
        <f>SUM(C83:S83)</f>
        <v>4223</v>
      </c>
    </row>
    <row r="84" spans="1:20" ht="18" customHeight="1">
      <c r="A84" s="105"/>
      <c r="B84" s="52" t="s">
        <v>25</v>
      </c>
      <c r="C84" s="51">
        <v>3</v>
      </c>
      <c r="D84" s="51">
        <v>31</v>
      </c>
      <c r="E84" s="51">
        <v>47</v>
      </c>
      <c r="F84" s="51">
        <v>20</v>
      </c>
      <c r="G84" s="51">
        <v>33</v>
      </c>
      <c r="H84" s="51">
        <v>0</v>
      </c>
      <c r="I84" s="51">
        <v>34</v>
      </c>
      <c r="J84" s="51">
        <v>94</v>
      </c>
      <c r="K84" s="51">
        <v>16</v>
      </c>
      <c r="L84" s="51">
        <v>12</v>
      </c>
      <c r="M84" s="51">
        <v>25</v>
      </c>
      <c r="N84" s="51">
        <v>43</v>
      </c>
      <c r="O84" s="51">
        <v>20</v>
      </c>
      <c r="P84" s="51">
        <v>11</v>
      </c>
      <c r="Q84" s="51">
        <v>3</v>
      </c>
      <c r="R84" s="51">
        <v>19</v>
      </c>
      <c r="S84" s="51">
        <v>3</v>
      </c>
      <c r="T84" s="11">
        <f>SUM(C84:S84)</f>
        <v>414</v>
      </c>
    </row>
    <row r="85" spans="1:20" ht="18" customHeight="1">
      <c r="A85" s="106"/>
      <c r="B85" s="52" t="s">
        <v>26</v>
      </c>
      <c r="C85" s="36">
        <f t="shared" ref="C85:S85" si="15">IF(C83+C84&gt;0, C84/(C83+C84), "-")</f>
        <v>2.5210084033613446E-2</v>
      </c>
      <c r="D85" s="36">
        <f t="shared" si="15"/>
        <v>0.11397058823529412</v>
      </c>
      <c r="E85" s="36">
        <f t="shared" si="15"/>
        <v>3.4558823529411767E-2</v>
      </c>
      <c r="F85" s="36">
        <f t="shared" si="15"/>
        <v>6.8259385665529013E-2</v>
      </c>
      <c r="G85" s="36">
        <f t="shared" si="15"/>
        <v>7.8758949880668255E-2</v>
      </c>
      <c r="H85" s="36">
        <f t="shared" si="15"/>
        <v>0</v>
      </c>
      <c r="I85" s="36">
        <f t="shared" si="15"/>
        <v>0.32075471698113206</v>
      </c>
      <c r="J85" s="36">
        <f t="shared" si="15"/>
        <v>0.14896988906497624</v>
      </c>
      <c r="K85" s="36">
        <f t="shared" si="15"/>
        <v>7.8048780487804878E-2</v>
      </c>
      <c r="L85" s="36">
        <f t="shared" si="15"/>
        <v>5.8536585365853662E-2</v>
      </c>
      <c r="M85" s="36">
        <f t="shared" si="15"/>
        <v>8.0645161290322578E-2</v>
      </c>
      <c r="N85" s="36">
        <f t="shared" si="15"/>
        <v>0.21938775510204081</v>
      </c>
      <c r="O85" s="36">
        <f t="shared" si="15"/>
        <v>0.17543859649122806</v>
      </c>
      <c r="P85" s="36">
        <f t="shared" si="15"/>
        <v>0.23404255319148937</v>
      </c>
      <c r="Q85" s="36">
        <f t="shared" si="15"/>
        <v>0.125</v>
      </c>
      <c r="R85" s="36">
        <f t="shared" si="15"/>
        <v>0.18095238095238095</v>
      </c>
      <c r="S85" s="36">
        <f t="shared" si="15"/>
        <v>2.1739130434782608E-2</v>
      </c>
      <c r="T85" s="40">
        <f>IF(T83+T84&gt;0, T84/(T83+T84), "-")</f>
        <v>8.9281863273668313E-2</v>
      </c>
    </row>
    <row r="86" spans="1:20" ht="18" customHeight="1">
      <c r="A86" s="125" t="s">
        <v>32</v>
      </c>
      <c r="B86" s="126"/>
      <c r="C86" s="116" t="s">
        <v>98</v>
      </c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8"/>
    </row>
    <row r="87" spans="1:20" ht="18" customHeight="1">
      <c r="A87" s="129"/>
      <c r="B87" s="130"/>
      <c r="C87" s="137"/>
      <c r="D87" s="138"/>
      <c r="E87" s="138"/>
      <c r="F87" s="138"/>
      <c r="G87" s="138"/>
      <c r="H87" s="138"/>
      <c r="I87" s="138"/>
      <c r="J87" s="138"/>
      <c r="K87" s="138"/>
      <c r="L87" s="138"/>
      <c r="M87" s="138"/>
      <c r="N87" s="138"/>
      <c r="O87" s="138"/>
      <c r="P87" s="138"/>
      <c r="Q87" s="138"/>
      <c r="R87" s="138"/>
      <c r="S87" s="138"/>
      <c r="T87" s="139"/>
    </row>
    <row r="88" spans="1:20" ht="18" customHeight="1"/>
    <row r="89" spans="1:20" ht="18" customHeight="1"/>
    <row r="90" spans="1:20" ht="18" customHeight="1"/>
    <row r="91" spans="1:20" ht="18" customHeight="1"/>
    <row r="92" spans="1:20" ht="18" customHeight="1"/>
    <row r="93" spans="1:20" ht="18" customHeight="1"/>
    <row r="94" spans="1:20" ht="18" customHeight="1"/>
    <row r="95" spans="1:20" ht="18" customHeight="1"/>
    <row r="96" spans="1:20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</sheetData>
  <mergeCells count="20">
    <mergeCell ref="A61:A65"/>
    <mergeCell ref="A71:A75"/>
    <mergeCell ref="A66:A70"/>
    <mergeCell ref="A86:B87"/>
    <mergeCell ref="C86:T87"/>
    <mergeCell ref="A76:A80"/>
    <mergeCell ref="A81:A85"/>
    <mergeCell ref="A46:A50"/>
    <mergeCell ref="A51:A55"/>
    <mergeCell ref="A56:A60"/>
    <mergeCell ref="A41:A45"/>
    <mergeCell ref="A1:T1"/>
    <mergeCell ref="A36:A40"/>
    <mergeCell ref="A31:A35"/>
    <mergeCell ref="A3:A5"/>
    <mergeCell ref="A21:A25"/>
    <mergeCell ref="A26:A30"/>
    <mergeCell ref="A16:A20"/>
    <mergeCell ref="A11:A15"/>
    <mergeCell ref="A6:A10"/>
  </mergeCells>
  <phoneticPr fontId="6" type="noConversion"/>
  <conditionalFormatting sqref="C40:S40 C45:S45 C50:S50 C55:S55 C60:S60 C65:S65 C70:S70 C75:S75 C80:S80 C85:S85">
    <cfRule type="cellIs" priority="2356" stopIfTrue="1" operator="equal">
      <formula>"-"</formula>
    </cfRule>
    <cfRule type="cellIs" dxfId="288" priority="2357" operator="greaterThan">
      <formula>$T40*1.2</formula>
    </cfRule>
  </conditionalFormatting>
  <conditionalFormatting sqref="C36:S36">
    <cfRule type="top10" dxfId="287" priority="86" rank="3"/>
  </conditionalFormatting>
  <conditionalFormatting sqref="C37:S37">
    <cfRule type="top10" dxfId="286" priority="85" rank="3"/>
  </conditionalFormatting>
  <conditionalFormatting sqref="C38:S38">
    <cfRule type="top10" dxfId="285" priority="84" rank="3"/>
  </conditionalFormatting>
  <conditionalFormatting sqref="C39:S39">
    <cfRule type="top10" dxfId="284" priority="83" rank="3"/>
  </conditionalFormatting>
  <conditionalFormatting sqref="C35:S35">
    <cfRule type="cellIs" priority="81" stopIfTrue="1" operator="equal">
      <formula>"-"</formula>
    </cfRule>
    <cfRule type="cellIs" dxfId="283" priority="82" operator="greaterThan">
      <formula>$T35*1.2</formula>
    </cfRule>
  </conditionalFormatting>
  <conditionalFormatting sqref="C31:S31">
    <cfRule type="top10" dxfId="282" priority="79" rank="3"/>
  </conditionalFormatting>
  <conditionalFormatting sqref="C32:S32">
    <cfRule type="top10" dxfId="281" priority="78" rank="3"/>
  </conditionalFormatting>
  <conditionalFormatting sqref="C33:S33">
    <cfRule type="top10" dxfId="280" priority="77" rank="3"/>
  </conditionalFormatting>
  <conditionalFormatting sqref="C34:S34">
    <cfRule type="top10" dxfId="279" priority="76" rank="3"/>
  </conditionalFormatting>
  <conditionalFormatting sqref="C5:S5">
    <cfRule type="cellIs" dxfId="278" priority="75" operator="greaterThan">
      <formula>0</formula>
    </cfRule>
  </conditionalFormatting>
  <conditionalFormatting sqref="C4:S4">
    <cfRule type="cellIs" dxfId="277" priority="74" operator="greaterThan">
      <formula>0</formula>
    </cfRule>
  </conditionalFormatting>
  <conditionalFormatting sqref="T5">
    <cfRule type="cellIs" dxfId="276" priority="73" operator="greaterThan">
      <formula>0</formula>
    </cfRule>
  </conditionalFormatting>
  <conditionalFormatting sqref="T4">
    <cfRule type="cellIs" dxfId="275" priority="72" operator="greaterThan">
      <formula>0</formula>
    </cfRule>
  </conditionalFormatting>
  <conditionalFormatting sqref="C25:S25">
    <cfRule type="cellIs" priority="70" stopIfTrue="1" operator="equal">
      <formula>"-"</formula>
    </cfRule>
    <cfRule type="cellIs" dxfId="274" priority="71" operator="greaterThan">
      <formula>$T25*1.2</formula>
    </cfRule>
  </conditionalFormatting>
  <conditionalFormatting sqref="C21:S21">
    <cfRule type="top10" dxfId="273" priority="69" rank="3"/>
  </conditionalFormatting>
  <conditionalFormatting sqref="C22:S22">
    <cfRule type="top10" dxfId="272" priority="68" rank="3"/>
  </conditionalFormatting>
  <conditionalFormatting sqref="C23:S23">
    <cfRule type="top10" dxfId="271" priority="67" rank="3"/>
  </conditionalFormatting>
  <conditionalFormatting sqref="C24:S24">
    <cfRule type="top10" dxfId="270" priority="66" rank="3"/>
  </conditionalFormatting>
  <conditionalFormatting sqref="C30:S30">
    <cfRule type="cellIs" priority="64" stopIfTrue="1" operator="equal">
      <formula>"-"</formula>
    </cfRule>
    <cfRule type="cellIs" dxfId="269" priority="65" operator="greaterThan">
      <formula>$T30*1.2</formula>
    </cfRule>
  </conditionalFormatting>
  <conditionalFormatting sqref="C26:S26">
    <cfRule type="top10" dxfId="268" priority="63" rank="3"/>
  </conditionalFormatting>
  <conditionalFormatting sqref="C27:S27">
    <cfRule type="top10" dxfId="267" priority="62" rank="3"/>
  </conditionalFormatting>
  <conditionalFormatting sqref="C28:S28">
    <cfRule type="top10" dxfId="266" priority="61" rank="3"/>
  </conditionalFormatting>
  <conditionalFormatting sqref="C29:S29">
    <cfRule type="top10" dxfId="265" priority="60" rank="3"/>
  </conditionalFormatting>
  <conditionalFormatting sqref="C20:S20">
    <cfRule type="cellIs" priority="58" stopIfTrue="1" operator="equal">
      <formula>"-"</formula>
    </cfRule>
    <cfRule type="cellIs" dxfId="264" priority="59" operator="greaterThan">
      <formula>$T20*1.2</formula>
    </cfRule>
  </conditionalFormatting>
  <conditionalFormatting sqref="C16:S16">
    <cfRule type="top10" dxfId="263" priority="57" rank="3"/>
  </conditionalFormatting>
  <conditionalFormatting sqref="C17:S17">
    <cfRule type="top10" dxfId="262" priority="56" rank="3"/>
  </conditionalFormatting>
  <conditionalFormatting sqref="C18:S18">
    <cfRule type="top10" dxfId="261" priority="55" rank="3"/>
  </conditionalFormatting>
  <conditionalFormatting sqref="C19:S19">
    <cfRule type="top10" dxfId="260" priority="54" rank="3"/>
  </conditionalFormatting>
  <conditionalFormatting sqref="C15:S15">
    <cfRule type="cellIs" priority="52" stopIfTrue="1" operator="equal">
      <formula>"-"</formula>
    </cfRule>
    <cfRule type="cellIs" dxfId="259" priority="53" operator="greaterThan">
      <formula>$T15*1.2</formula>
    </cfRule>
  </conditionalFormatting>
  <conditionalFormatting sqref="C11:S11">
    <cfRule type="top10" dxfId="258" priority="51" rank="3"/>
  </conditionalFormatting>
  <conditionalFormatting sqref="C12:S12">
    <cfRule type="top10" dxfId="257" priority="50" rank="3"/>
  </conditionalFormatting>
  <conditionalFormatting sqref="C13:S13">
    <cfRule type="top10" dxfId="256" priority="49" rank="3"/>
  </conditionalFormatting>
  <conditionalFormatting sqref="C14:S14">
    <cfRule type="top10" dxfId="255" priority="48" rank="3"/>
  </conditionalFormatting>
  <conditionalFormatting sqref="C10:S10">
    <cfRule type="cellIs" priority="46" stopIfTrue="1" operator="equal">
      <formula>"-"</formula>
    </cfRule>
    <cfRule type="cellIs" dxfId="254" priority="47" operator="greaterThan">
      <formula>$T10*1.2</formula>
    </cfRule>
  </conditionalFormatting>
  <conditionalFormatting sqref="C6:S6">
    <cfRule type="top10" dxfId="253" priority="45" rank="3"/>
  </conditionalFormatting>
  <conditionalFormatting sqref="C7:S7">
    <cfRule type="top10" dxfId="252" priority="44" rank="3"/>
  </conditionalFormatting>
  <conditionalFormatting sqref="C8:S8">
    <cfRule type="top10" dxfId="251" priority="43" rank="3"/>
  </conditionalFormatting>
  <conditionalFormatting sqref="C9:S9">
    <cfRule type="top10" dxfId="250" priority="42" rank="3"/>
  </conditionalFormatting>
  <conditionalFormatting sqref="C41:S41">
    <cfRule type="top10" dxfId="249" priority="36" rank="3"/>
  </conditionalFormatting>
  <conditionalFormatting sqref="C42:S42">
    <cfRule type="top10" dxfId="248" priority="35" rank="3"/>
  </conditionalFormatting>
  <conditionalFormatting sqref="C43:S43">
    <cfRule type="top10" dxfId="247" priority="34" rank="3"/>
  </conditionalFormatting>
  <conditionalFormatting sqref="C44:S44">
    <cfRule type="top10" dxfId="246" priority="33" rank="3"/>
  </conditionalFormatting>
  <conditionalFormatting sqref="C46:S46">
    <cfRule type="top10" dxfId="245" priority="32" rank="3"/>
  </conditionalFormatting>
  <conditionalFormatting sqref="C47:S47">
    <cfRule type="top10" dxfId="244" priority="31" rank="3"/>
  </conditionalFormatting>
  <conditionalFormatting sqref="C48:S48">
    <cfRule type="top10" dxfId="243" priority="30" rank="3"/>
  </conditionalFormatting>
  <conditionalFormatting sqref="C49:S49">
    <cfRule type="top10" dxfId="242" priority="29" rank="3"/>
  </conditionalFormatting>
  <conditionalFormatting sqref="C51:S51">
    <cfRule type="top10" dxfId="241" priority="28" rank="3"/>
  </conditionalFormatting>
  <conditionalFormatting sqref="C52:S52">
    <cfRule type="top10" dxfId="240" priority="27" rank="3"/>
  </conditionalFormatting>
  <conditionalFormatting sqref="C53:S53">
    <cfRule type="top10" dxfId="239" priority="26" rank="3"/>
  </conditionalFormatting>
  <conditionalFormatting sqref="C54:S54">
    <cfRule type="top10" dxfId="238" priority="25" rank="3"/>
  </conditionalFormatting>
  <conditionalFormatting sqref="C56:S56">
    <cfRule type="top10" dxfId="237" priority="24" rank="3"/>
  </conditionalFormatting>
  <conditionalFormatting sqref="C57:S57">
    <cfRule type="top10" dxfId="236" priority="23" rank="3"/>
  </conditionalFormatting>
  <conditionalFormatting sqref="C58:S58">
    <cfRule type="top10" dxfId="235" priority="22" rank="3"/>
  </conditionalFormatting>
  <conditionalFormatting sqref="C59:S59">
    <cfRule type="top10" dxfId="234" priority="21" rank="3"/>
  </conditionalFormatting>
  <conditionalFormatting sqref="C61:S61">
    <cfRule type="top10" dxfId="233" priority="20" rank="3"/>
  </conditionalFormatting>
  <conditionalFormatting sqref="C62:S62">
    <cfRule type="top10" dxfId="232" priority="19" rank="3"/>
  </conditionalFormatting>
  <conditionalFormatting sqref="C63:S63">
    <cfRule type="top10" dxfId="231" priority="18" rank="3"/>
  </conditionalFormatting>
  <conditionalFormatting sqref="C64:S64">
    <cfRule type="top10" dxfId="230" priority="17" rank="3"/>
  </conditionalFormatting>
  <conditionalFormatting sqref="C66:S66">
    <cfRule type="top10" dxfId="229" priority="16" rank="3"/>
  </conditionalFormatting>
  <conditionalFormatting sqref="C67:S67">
    <cfRule type="top10" dxfId="228" priority="15" rank="3"/>
  </conditionalFormatting>
  <conditionalFormatting sqref="C68:S68">
    <cfRule type="top10" dxfId="227" priority="14" rank="3"/>
  </conditionalFormatting>
  <conditionalFormatting sqref="C69:S69">
    <cfRule type="top10" dxfId="226" priority="13" rank="3"/>
  </conditionalFormatting>
  <conditionalFormatting sqref="C71:S71">
    <cfRule type="top10" dxfId="225" priority="12" rank="3"/>
  </conditionalFormatting>
  <conditionalFormatting sqref="C72:S72">
    <cfRule type="top10" dxfId="224" priority="11" rank="3"/>
  </conditionalFormatting>
  <conditionalFormatting sqref="C73:S73">
    <cfRule type="top10" dxfId="223" priority="10" rank="3"/>
  </conditionalFormatting>
  <conditionalFormatting sqref="C74:S74">
    <cfRule type="top10" dxfId="222" priority="9" rank="3"/>
  </conditionalFormatting>
  <conditionalFormatting sqref="C76:S76">
    <cfRule type="top10" dxfId="221" priority="8" rank="3"/>
  </conditionalFormatting>
  <conditionalFormatting sqref="C77:S77">
    <cfRule type="top10" dxfId="220" priority="7" rank="3"/>
  </conditionalFormatting>
  <conditionalFormatting sqref="C78:S78">
    <cfRule type="top10" dxfId="219" priority="6" rank="3"/>
  </conditionalFormatting>
  <conditionalFormatting sqref="C79:S79">
    <cfRule type="top10" dxfId="218" priority="5" rank="3"/>
  </conditionalFormatting>
  <conditionalFormatting sqref="C81:S81">
    <cfRule type="top10" dxfId="217" priority="4" rank="3"/>
  </conditionalFormatting>
  <conditionalFormatting sqref="C82:S82">
    <cfRule type="top10" dxfId="216" priority="3" rank="3"/>
  </conditionalFormatting>
  <conditionalFormatting sqref="C83:S83">
    <cfRule type="top10" dxfId="215" priority="2" rank="3"/>
  </conditionalFormatting>
  <conditionalFormatting sqref="C84:S84">
    <cfRule type="top10" dxfId="214" priority="1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5F979772-EF36-F14C-998E-59A579726B6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'重-北京2'!E12:E18</xm:f>
              <xm:sqref>C3</xm:sqref>
            </x14:sparkline>
            <x14:sparkline>
              <xm:f>'重-北京2'!F12:F18</xm:f>
              <xm:sqref>D3</xm:sqref>
            </x14:sparkline>
            <x14:sparkline>
              <xm:f>'重-北京2'!G12:G18</xm:f>
              <xm:sqref>E3</xm:sqref>
            </x14:sparkline>
            <x14:sparkline>
              <xm:f>'重-北京2'!H12:H18</xm:f>
              <xm:sqref>F3</xm:sqref>
            </x14:sparkline>
            <x14:sparkline>
              <xm:f>'重-北京2'!I12:I18</xm:f>
              <xm:sqref>G3</xm:sqref>
            </x14:sparkline>
            <x14:sparkline>
              <xm:f>'重-北京2'!J12:J18</xm:f>
              <xm:sqref>H3</xm:sqref>
            </x14:sparkline>
            <x14:sparkline>
              <xm:f>'重-北京2'!K12:K18</xm:f>
              <xm:sqref>I3</xm:sqref>
            </x14:sparkline>
            <x14:sparkline>
              <xm:f>'重-北京2'!L12:L18</xm:f>
              <xm:sqref>J3</xm:sqref>
            </x14:sparkline>
            <x14:sparkline>
              <xm:f>'重-北京2'!M12:M18</xm:f>
              <xm:sqref>K3</xm:sqref>
            </x14:sparkline>
            <x14:sparkline>
              <xm:f>'重-北京2'!N12:N18</xm:f>
              <xm:sqref>L3</xm:sqref>
            </x14:sparkline>
            <x14:sparkline>
              <xm:f>'重-北京2'!O12:O18</xm:f>
              <xm:sqref>M3</xm:sqref>
            </x14:sparkline>
            <x14:sparkline>
              <xm:f>'重-北京2'!P12:P18</xm:f>
              <xm:sqref>N3</xm:sqref>
            </x14:sparkline>
            <x14:sparkline>
              <xm:f>'重-北京2'!Q12:Q18</xm:f>
              <xm:sqref>O3</xm:sqref>
            </x14:sparkline>
            <x14:sparkline>
              <xm:f>'重-北京2'!R12:R18</xm:f>
              <xm:sqref>P3</xm:sqref>
            </x14:sparkline>
            <x14:sparkline>
              <xm:f>'重-北京2'!S12:S18</xm:f>
              <xm:sqref>Q3</xm:sqref>
            </x14:sparkline>
            <x14:sparkline>
              <xm:f>'重-北京2'!T12:T18</xm:f>
              <xm:sqref>R3</xm:sqref>
            </x14:sparkline>
            <x14:sparkline>
              <xm:f>'重-北京2'!U12:U18</xm:f>
              <xm:sqref>S3</xm:sqref>
            </x14:sparkline>
          </x14:sparklines>
        </x14:sparklineGroup>
        <x14:sparklineGroup displayEmptyCellsAs="gap" xr2:uid="{3B163569-F136-E041-9B18-12887C816DC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'重-北京2'!B12:B18</xm:f>
              <xm:sqref>T3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2DD9-3DF6-8548-9A8E-6049DF75FD18}">
  <dimension ref="A1:U18"/>
  <sheetViews>
    <sheetView workbookViewId="0">
      <pane ySplit="2" topLeftCell="A3" activePane="bottomLeft" state="frozen"/>
      <selection pane="bottomLeft" activeCell="D22" sqref="D22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9" width="5" customWidth="1"/>
    <col min="10" max="11" width="6" customWidth="1"/>
    <col min="12" max="21" width="5" customWidth="1"/>
  </cols>
  <sheetData>
    <row r="1" spans="1:21" ht="23" customHeight="1">
      <c r="A1" s="133" t="s">
        <v>97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</row>
    <row r="2" spans="1:21">
      <c r="A2" s="92" t="s">
        <v>0</v>
      </c>
      <c r="B2" s="92" t="s">
        <v>31</v>
      </c>
      <c r="C2" s="92" t="s">
        <v>27</v>
      </c>
      <c r="D2" s="92" t="s">
        <v>28</v>
      </c>
      <c r="E2" s="90" t="s">
        <v>79</v>
      </c>
      <c r="F2" s="91" t="s">
        <v>80</v>
      </c>
      <c r="G2" s="91" t="s">
        <v>81</v>
      </c>
      <c r="H2" s="91" t="s">
        <v>82</v>
      </c>
      <c r="I2" s="91" t="s">
        <v>83</v>
      </c>
      <c r="J2" s="91" t="s">
        <v>84</v>
      </c>
      <c r="K2" s="91" t="s">
        <v>85</v>
      </c>
      <c r="L2" s="91" t="s">
        <v>86</v>
      </c>
      <c r="M2" s="91" t="s">
        <v>87</v>
      </c>
      <c r="N2" s="91" t="s">
        <v>88</v>
      </c>
      <c r="O2" s="91" t="s">
        <v>89</v>
      </c>
      <c r="P2" s="91" t="s">
        <v>90</v>
      </c>
      <c r="Q2" s="91" t="s">
        <v>91</v>
      </c>
      <c r="R2" s="91" t="s">
        <v>92</v>
      </c>
      <c r="S2" s="91" t="s">
        <v>93</v>
      </c>
      <c r="T2" s="91" t="s">
        <v>94</v>
      </c>
      <c r="U2" s="91" t="s">
        <v>95</v>
      </c>
    </row>
    <row r="3" spans="1:21">
      <c r="A3" s="6">
        <v>44885</v>
      </c>
      <c r="B3" s="5">
        <f t="shared" ref="B3:B8" si="0">C3+D3</f>
        <v>962</v>
      </c>
      <c r="C3" s="5">
        <v>154</v>
      </c>
      <c r="D3" s="5">
        <v>808</v>
      </c>
      <c r="E3" s="5">
        <v>35</v>
      </c>
      <c r="F3" s="5">
        <v>26</v>
      </c>
      <c r="G3" s="5">
        <v>596</v>
      </c>
      <c r="H3" s="5">
        <v>37</v>
      </c>
      <c r="I3" s="5">
        <v>33</v>
      </c>
      <c r="J3" s="5">
        <v>6</v>
      </c>
      <c r="K3" s="5">
        <v>6</v>
      </c>
      <c r="L3" s="5">
        <v>3</v>
      </c>
      <c r="M3" s="5">
        <v>62</v>
      </c>
      <c r="N3" s="5">
        <v>30</v>
      </c>
      <c r="O3" s="5">
        <v>60</v>
      </c>
      <c r="P3" s="5">
        <v>39</v>
      </c>
      <c r="Q3" s="5">
        <v>5</v>
      </c>
      <c r="R3" s="5">
        <v>3</v>
      </c>
      <c r="S3" s="5">
        <v>6</v>
      </c>
      <c r="T3" s="5">
        <v>0</v>
      </c>
      <c r="U3" s="5">
        <v>4</v>
      </c>
    </row>
    <row r="4" spans="1:21">
      <c r="A4" s="6">
        <v>44886</v>
      </c>
      <c r="B4" s="5">
        <f t="shared" si="0"/>
        <v>1438</v>
      </c>
      <c r="C4" s="5">
        <v>274</v>
      </c>
      <c r="D4" s="5">
        <v>1164</v>
      </c>
      <c r="E4" s="5">
        <v>67</v>
      </c>
      <c r="F4" s="5">
        <v>78</v>
      </c>
      <c r="G4" s="5">
        <v>783</v>
      </c>
      <c r="H4" s="5">
        <v>90</v>
      </c>
      <c r="I4" s="5">
        <v>54</v>
      </c>
      <c r="J4" s="5">
        <v>6</v>
      </c>
      <c r="K4" s="5">
        <v>16</v>
      </c>
      <c r="L4" s="5">
        <v>19</v>
      </c>
      <c r="M4" s="5">
        <v>66</v>
      </c>
      <c r="N4" s="5">
        <v>67</v>
      </c>
      <c r="O4" s="5">
        <v>99</v>
      </c>
      <c r="P4" s="5">
        <v>49</v>
      </c>
      <c r="Q4" s="5">
        <v>13</v>
      </c>
      <c r="R4" s="5">
        <v>5</v>
      </c>
      <c r="S4" s="5">
        <v>4</v>
      </c>
      <c r="T4" s="5">
        <v>0</v>
      </c>
      <c r="U4" s="5">
        <v>10</v>
      </c>
    </row>
    <row r="5" spans="1:21">
      <c r="A5" s="6">
        <v>44887</v>
      </c>
      <c r="B5" s="5">
        <f t="shared" si="0"/>
        <v>1486</v>
      </c>
      <c r="C5" s="5">
        <v>388</v>
      </c>
      <c r="D5" s="5">
        <v>1098</v>
      </c>
      <c r="E5" s="5">
        <v>98</v>
      </c>
      <c r="F5" s="5">
        <v>69</v>
      </c>
      <c r="G5" s="5">
        <v>541</v>
      </c>
      <c r="H5" s="5">
        <v>154</v>
      </c>
      <c r="I5" s="5">
        <v>88</v>
      </c>
      <c r="J5" s="5">
        <v>25</v>
      </c>
      <c r="K5" s="5">
        <v>10</v>
      </c>
      <c r="L5" s="5">
        <v>39</v>
      </c>
      <c r="M5" s="5">
        <v>171</v>
      </c>
      <c r="N5" s="5">
        <v>94</v>
      </c>
      <c r="O5" s="5">
        <v>90</v>
      </c>
      <c r="P5" s="5">
        <v>42</v>
      </c>
      <c r="Q5" s="5">
        <v>13</v>
      </c>
      <c r="R5" s="5">
        <v>14</v>
      </c>
      <c r="S5" s="5">
        <v>15</v>
      </c>
      <c r="T5" s="5">
        <v>5</v>
      </c>
      <c r="U5" s="5">
        <v>8</v>
      </c>
    </row>
    <row r="6" spans="1:21">
      <c r="A6" s="6">
        <v>44888</v>
      </c>
      <c r="B6" s="5">
        <f t="shared" si="0"/>
        <v>1648</v>
      </c>
      <c r="C6" s="5">
        <v>509</v>
      </c>
      <c r="D6" s="5">
        <v>1139</v>
      </c>
      <c r="E6" s="5">
        <v>100</v>
      </c>
      <c r="F6" s="5">
        <v>72</v>
      </c>
      <c r="G6" s="5">
        <v>606</v>
      </c>
      <c r="H6" s="5">
        <v>138</v>
      </c>
      <c r="I6" s="5">
        <v>110</v>
      </c>
      <c r="J6" s="5">
        <v>59</v>
      </c>
      <c r="K6" s="5">
        <v>5</v>
      </c>
      <c r="L6" s="5">
        <v>30</v>
      </c>
      <c r="M6" s="5">
        <v>149</v>
      </c>
      <c r="N6" s="5">
        <v>142</v>
      </c>
      <c r="O6" s="5">
        <v>82</v>
      </c>
      <c r="P6" s="5">
        <v>69</v>
      </c>
      <c r="Q6" s="5">
        <v>12</v>
      </c>
      <c r="R6" s="5">
        <v>12</v>
      </c>
      <c r="S6" s="5">
        <v>10</v>
      </c>
      <c r="T6" s="5">
        <v>1</v>
      </c>
      <c r="U6" s="5">
        <v>14</v>
      </c>
    </row>
    <row r="7" spans="1:21">
      <c r="A7" s="6">
        <v>44889</v>
      </c>
      <c r="B7" s="5">
        <f t="shared" si="0"/>
        <v>1860</v>
      </c>
      <c r="C7" s="5">
        <v>424</v>
      </c>
      <c r="D7" s="5">
        <v>1436</v>
      </c>
      <c r="E7" s="5">
        <v>96</v>
      </c>
      <c r="F7" s="5">
        <v>128</v>
      </c>
      <c r="G7" s="5">
        <v>873</v>
      </c>
      <c r="H7" s="5">
        <v>172</v>
      </c>
      <c r="I7" s="5">
        <v>39</v>
      </c>
      <c r="J7" s="5">
        <v>33</v>
      </c>
      <c r="K7" s="5">
        <v>42</v>
      </c>
      <c r="L7" s="5">
        <v>4</v>
      </c>
      <c r="M7" s="5">
        <v>200</v>
      </c>
      <c r="N7" s="5">
        <v>122</v>
      </c>
      <c r="O7" s="5">
        <v>63</v>
      </c>
      <c r="P7" s="5">
        <v>52</v>
      </c>
      <c r="Q7" s="5">
        <v>6</v>
      </c>
      <c r="R7" s="5">
        <v>1</v>
      </c>
      <c r="S7" s="5">
        <v>11</v>
      </c>
      <c r="T7" s="5">
        <v>9</v>
      </c>
      <c r="U7" s="5">
        <v>3</v>
      </c>
    </row>
    <row r="8" spans="1:21">
      <c r="A8" s="6">
        <v>44890</v>
      </c>
      <c r="B8" s="5">
        <f t="shared" si="0"/>
        <v>2595</v>
      </c>
      <c r="C8" s="5">
        <v>586</v>
      </c>
      <c r="D8" s="5">
        <v>2009</v>
      </c>
      <c r="E8" s="5">
        <v>336</v>
      </c>
      <c r="F8" s="5">
        <v>179</v>
      </c>
      <c r="G8" s="5">
        <v>720</v>
      </c>
      <c r="H8" s="5">
        <v>263</v>
      </c>
      <c r="I8" s="5">
        <v>27</v>
      </c>
      <c r="J8" s="5">
        <v>102</v>
      </c>
      <c r="K8" s="5">
        <v>26</v>
      </c>
      <c r="L8" s="5">
        <v>36</v>
      </c>
      <c r="M8" s="5">
        <v>237</v>
      </c>
      <c r="N8" s="5">
        <v>130</v>
      </c>
      <c r="O8" s="5">
        <v>171</v>
      </c>
      <c r="P8" s="5">
        <v>248</v>
      </c>
      <c r="Q8" s="5">
        <v>33</v>
      </c>
      <c r="R8" s="5">
        <v>17</v>
      </c>
      <c r="S8" s="5">
        <v>22</v>
      </c>
      <c r="T8" s="5">
        <v>14</v>
      </c>
      <c r="U8" s="5">
        <v>15</v>
      </c>
    </row>
    <row r="9" spans="1:21">
      <c r="A9" s="6">
        <v>44891</v>
      </c>
      <c r="B9" s="5">
        <f>C9+D9</f>
        <v>4307</v>
      </c>
      <c r="C9" s="5">
        <v>747</v>
      </c>
      <c r="D9" s="5">
        <v>3560</v>
      </c>
      <c r="E9" s="5">
        <v>664</v>
      </c>
      <c r="F9" s="5">
        <v>235</v>
      </c>
      <c r="G9" s="5">
        <v>945</v>
      </c>
      <c r="H9" s="5">
        <v>386</v>
      </c>
      <c r="I9" s="5">
        <v>181</v>
      </c>
      <c r="J9" s="5">
        <v>108</v>
      </c>
      <c r="K9" s="5">
        <v>38</v>
      </c>
      <c r="L9" s="5">
        <v>156</v>
      </c>
      <c r="M9" s="5">
        <v>426</v>
      </c>
      <c r="N9" s="5">
        <v>380</v>
      </c>
      <c r="O9" s="5">
        <v>417</v>
      </c>
      <c r="P9" s="5">
        <v>210</v>
      </c>
      <c r="Q9" s="5">
        <v>43</v>
      </c>
      <c r="R9" s="5">
        <v>27</v>
      </c>
      <c r="S9" s="5">
        <v>16</v>
      </c>
      <c r="T9" s="5">
        <v>6</v>
      </c>
      <c r="U9" s="5">
        <v>7</v>
      </c>
    </row>
    <row r="10" spans="1:21">
      <c r="A10" s="6">
        <v>44892</v>
      </c>
      <c r="B10" s="5">
        <f t="shared" ref="B10" si="1">C10+D10</f>
        <v>3888</v>
      </c>
      <c r="C10" s="5">
        <v>840</v>
      </c>
      <c r="D10" s="5">
        <v>3048</v>
      </c>
      <c r="E10" s="5">
        <v>214</v>
      </c>
      <c r="F10" s="5">
        <v>254</v>
      </c>
      <c r="G10" s="5">
        <v>1397</v>
      </c>
      <c r="H10" s="5">
        <v>153</v>
      </c>
      <c r="I10" s="5">
        <v>245</v>
      </c>
      <c r="J10" s="5">
        <v>70</v>
      </c>
      <c r="K10" s="5">
        <v>51</v>
      </c>
      <c r="L10" s="5">
        <v>11</v>
      </c>
      <c r="M10" s="5">
        <v>447</v>
      </c>
      <c r="N10" s="5">
        <v>447</v>
      </c>
      <c r="O10" s="5">
        <v>206</v>
      </c>
      <c r="P10" s="5">
        <v>203</v>
      </c>
      <c r="Q10" s="5">
        <v>30</v>
      </c>
      <c r="R10" s="5">
        <v>74</v>
      </c>
      <c r="S10" s="5">
        <v>15</v>
      </c>
      <c r="T10" s="5">
        <v>14</v>
      </c>
      <c r="U10" s="5">
        <v>29</v>
      </c>
    </row>
    <row r="11" spans="1:21">
      <c r="A11" s="6">
        <v>44893</v>
      </c>
      <c r="B11" s="5">
        <f>C11+D11</f>
        <v>4386</v>
      </c>
      <c r="C11" s="5">
        <v>957</v>
      </c>
      <c r="D11" s="5">
        <v>3429</v>
      </c>
      <c r="E11" s="5">
        <v>198</v>
      </c>
      <c r="F11" s="5">
        <v>118</v>
      </c>
      <c r="G11" s="5">
        <v>1310</v>
      </c>
      <c r="H11" s="5">
        <v>342</v>
      </c>
      <c r="I11" s="5">
        <v>227</v>
      </c>
      <c r="J11" s="5">
        <v>95</v>
      </c>
      <c r="K11" s="5">
        <v>14</v>
      </c>
      <c r="L11" s="5">
        <v>327</v>
      </c>
      <c r="M11" s="5">
        <v>506</v>
      </c>
      <c r="N11" s="5">
        <v>368</v>
      </c>
      <c r="O11" s="5">
        <v>421</v>
      </c>
      <c r="P11" s="5">
        <v>317</v>
      </c>
      <c r="Q11" s="5">
        <v>17</v>
      </c>
      <c r="R11" s="5">
        <v>29</v>
      </c>
      <c r="S11" s="5">
        <v>30</v>
      </c>
      <c r="T11" s="5">
        <v>14</v>
      </c>
      <c r="U11" s="5">
        <v>7</v>
      </c>
    </row>
    <row r="12" spans="1:21">
      <c r="A12" s="6">
        <v>44894</v>
      </c>
      <c r="B12" s="5">
        <f t="shared" ref="B12" si="2">C12+D12</f>
        <v>4522</v>
      </c>
      <c r="C12" s="5">
        <v>1282</v>
      </c>
      <c r="D12" s="5">
        <v>3240</v>
      </c>
      <c r="E12" s="5">
        <v>216</v>
      </c>
      <c r="F12" s="5">
        <v>75</v>
      </c>
      <c r="G12" s="5">
        <v>1516</v>
      </c>
      <c r="H12" s="5">
        <v>197</v>
      </c>
      <c r="I12" s="5">
        <v>232</v>
      </c>
      <c r="J12" s="5">
        <v>72</v>
      </c>
      <c r="K12" s="5">
        <v>7</v>
      </c>
      <c r="L12" s="5">
        <v>103</v>
      </c>
      <c r="M12" s="5">
        <v>659</v>
      </c>
      <c r="N12" s="5">
        <v>231</v>
      </c>
      <c r="O12" s="5">
        <v>495</v>
      </c>
      <c r="P12" s="5">
        <v>505</v>
      </c>
      <c r="Q12" s="5">
        <v>16</v>
      </c>
      <c r="R12" s="5">
        <v>22</v>
      </c>
      <c r="S12" s="5">
        <v>51</v>
      </c>
      <c r="T12" s="5">
        <v>17</v>
      </c>
      <c r="U12" s="5">
        <v>80</v>
      </c>
    </row>
    <row r="13" spans="1:21">
      <c r="A13" s="6">
        <v>44895</v>
      </c>
      <c r="B13" s="5">
        <f>C13+D13</f>
        <v>5043</v>
      </c>
      <c r="C13" s="5">
        <v>1023</v>
      </c>
      <c r="D13" s="5">
        <v>4020</v>
      </c>
      <c r="E13" s="5">
        <v>129</v>
      </c>
      <c r="F13" s="5">
        <v>43</v>
      </c>
      <c r="G13" s="5">
        <v>1984</v>
      </c>
      <c r="H13" s="5">
        <v>121</v>
      </c>
      <c r="I13" s="5">
        <v>198</v>
      </c>
      <c r="J13" s="5">
        <v>157</v>
      </c>
      <c r="K13" s="5">
        <v>96</v>
      </c>
      <c r="L13" s="5">
        <v>195</v>
      </c>
      <c r="M13" s="5">
        <v>770</v>
      </c>
      <c r="N13" s="5">
        <v>39</v>
      </c>
      <c r="O13" s="5">
        <v>511</v>
      </c>
      <c r="P13" s="5">
        <v>479</v>
      </c>
      <c r="Q13" s="5">
        <v>30</v>
      </c>
      <c r="R13" s="5">
        <v>33</v>
      </c>
      <c r="S13" s="5">
        <v>33</v>
      </c>
      <c r="T13" s="5">
        <v>27</v>
      </c>
      <c r="U13" s="5">
        <v>161</v>
      </c>
    </row>
    <row r="14" spans="1:21">
      <c r="A14" s="6">
        <v>44896</v>
      </c>
      <c r="B14" s="5">
        <f t="shared" ref="B14" si="3">C14+D14</f>
        <v>3968</v>
      </c>
      <c r="C14" s="5">
        <v>942</v>
      </c>
      <c r="D14" s="5">
        <v>3026</v>
      </c>
      <c r="E14" s="5">
        <v>206</v>
      </c>
      <c r="F14" s="5">
        <v>104</v>
      </c>
      <c r="G14" s="5">
        <v>1282</v>
      </c>
      <c r="H14" s="5">
        <v>138</v>
      </c>
      <c r="I14" s="5">
        <v>199</v>
      </c>
      <c r="J14" s="5">
        <v>128</v>
      </c>
      <c r="K14" s="5">
        <v>73</v>
      </c>
      <c r="L14" s="5">
        <v>85</v>
      </c>
      <c r="M14" s="5">
        <v>687</v>
      </c>
      <c r="N14" s="5">
        <v>107</v>
      </c>
      <c r="O14" s="5">
        <v>323</v>
      </c>
      <c r="P14" s="5">
        <v>278</v>
      </c>
      <c r="Q14" s="5">
        <v>42</v>
      </c>
      <c r="R14" s="5">
        <v>36</v>
      </c>
      <c r="S14" s="5">
        <v>42</v>
      </c>
      <c r="T14" s="5">
        <v>59</v>
      </c>
      <c r="U14" s="5">
        <v>153</v>
      </c>
    </row>
    <row r="15" spans="1:21">
      <c r="A15" s="6">
        <v>44897</v>
      </c>
      <c r="B15" s="5">
        <f>C15+D15</f>
        <v>3313</v>
      </c>
      <c r="C15" s="5">
        <v>703</v>
      </c>
      <c r="D15" s="5">
        <v>2610</v>
      </c>
      <c r="E15" s="5">
        <v>202</v>
      </c>
      <c r="F15" s="5">
        <v>90</v>
      </c>
      <c r="G15" s="5">
        <v>1058</v>
      </c>
      <c r="H15" s="5">
        <v>150</v>
      </c>
      <c r="I15" s="5">
        <v>174</v>
      </c>
      <c r="J15" s="5">
        <v>113</v>
      </c>
      <c r="K15" s="5">
        <v>29</v>
      </c>
      <c r="L15" s="5">
        <v>44</v>
      </c>
      <c r="M15" s="5">
        <v>421</v>
      </c>
      <c r="N15" s="5">
        <v>25</v>
      </c>
      <c r="O15" s="5">
        <v>303</v>
      </c>
      <c r="P15" s="5">
        <v>369</v>
      </c>
      <c r="Q15" s="5">
        <v>42</v>
      </c>
      <c r="R15" s="5">
        <v>30</v>
      </c>
      <c r="S15" s="5">
        <v>61</v>
      </c>
      <c r="T15" s="5">
        <v>30</v>
      </c>
      <c r="U15" s="5">
        <v>140</v>
      </c>
    </row>
    <row r="16" spans="1:21">
      <c r="A16" s="6">
        <v>44898</v>
      </c>
      <c r="B16" s="5">
        <f t="shared" ref="B16" si="4">C16+D16</f>
        <v>3194</v>
      </c>
      <c r="C16" s="5">
        <v>708</v>
      </c>
      <c r="D16" s="5">
        <v>2486</v>
      </c>
      <c r="E16" s="5">
        <v>172</v>
      </c>
      <c r="F16" s="5">
        <v>145</v>
      </c>
      <c r="G16" s="5">
        <v>866</v>
      </c>
      <c r="H16" s="5">
        <v>113</v>
      </c>
      <c r="I16" s="5">
        <v>282</v>
      </c>
      <c r="J16" s="5">
        <v>82</v>
      </c>
      <c r="K16" s="5">
        <v>76</v>
      </c>
      <c r="L16" s="5">
        <v>176</v>
      </c>
      <c r="M16" s="5">
        <v>152</v>
      </c>
      <c r="N16" s="5">
        <v>203</v>
      </c>
      <c r="O16" s="5">
        <v>309</v>
      </c>
      <c r="P16" s="5">
        <v>292</v>
      </c>
      <c r="Q16" s="5">
        <v>58</v>
      </c>
      <c r="R16" s="5">
        <v>30</v>
      </c>
      <c r="S16" s="5">
        <v>25</v>
      </c>
      <c r="T16" s="5">
        <v>51</v>
      </c>
      <c r="U16" s="5">
        <v>147</v>
      </c>
    </row>
    <row r="17" spans="1:21">
      <c r="A17" s="6">
        <v>44899</v>
      </c>
      <c r="B17" s="5">
        <f>C17+D17</f>
        <v>3752</v>
      </c>
      <c r="C17" s="5">
        <v>1021</v>
      </c>
      <c r="D17" s="5">
        <v>2731</v>
      </c>
      <c r="E17" s="5">
        <v>91</v>
      </c>
      <c r="F17" s="5">
        <v>146</v>
      </c>
      <c r="G17" s="5">
        <v>1315</v>
      </c>
      <c r="H17" s="5">
        <v>240</v>
      </c>
      <c r="I17" s="5">
        <v>262</v>
      </c>
      <c r="J17" s="5">
        <v>134</v>
      </c>
      <c r="K17" s="5">
        <v>79</v>
      </c>
      <c r="L17" s="5">
        <v>269</v>
      </c>
      <c r="M17" s="5">
        <v>233</v>
      </c>
      <c r="N17" s="5">
        <v>162</v>
      </c>
      <c r="O17" s="5">
        <v>241</v>
      </c>
      <c r="P17" s="5">
        <v>277</v>
      </c>
      <c r="Q17" s="5">
        <v>48</v>
      </c>
      <c r="R17" s="5">
        <v>33</v>
      </c>
      <c r="S17" s="5">
        <v>58</v>
      </c>
      <c r="T17" s="5">
        <v>57</v>
      </c>
      <c r="U17" s="5">
        <v>93</v>
      </c>
    </row>
    <row r="18" spans="1:21">
      <c r="A18" s="6">
        <v>44900</v>
      </c>
      <c r="B18" s="5">
        <f t="shared" ref="B18" si="5">C18+D18</f>
        <v>4666</v>
      </c>
      <c r="C18" s="5">
        <v>1163</v>
      </c>
      <c r="D18" s="5">
        <v>3503</v>
      </c>
      <c r="E18" s="5">
        <v>119</v>
      </c>
      <c r="F18" s="5">
        <v>272</v>
      </c>
      <c r="G18" s="5">
        <v>1360</v>
      </c>
      <c r="H18" s="5">
        <v>293</v>
      </c>
      <c r="I18" s="5">
        <v>419</v>
      </c>
      <c r="J18" s="5">
        <v>93</v>
      </c>
      <c r="K18" s="5">
        <v>106</v>
      </c>
      <c r="L18" s="5">
        <v>631</v>
      </c>
      <c r="M18" s="5">
        <v>205</v>
      </c>
      <c r="N18" s="5">
        <v>205</v>
      </c>
      <c r="O18" s="5">
        <v>310</v>
      </c>
      <c r="P18" s="5">
        <v>196</v>
      </c>
      <c r="Q18" s="5">
        <v>114</v>
      </c>
      <c r="R18" s="5">
        <v>47</v>
      </c>
      <c r="S18" s="5">
        <v>24</v>
      </c>
      <c r="T18" s="5">
        <v>105</v>
      </c>
      <c r="U18" s="5">
        <v>138</v>
      </c>
    </row>
  </sheetData>
  <mergeCells count="1">
    <mergeCell ref="A1:U1"/>
  </mergeCells>
  <phoneticPr fontId="6" type="noConversion"/>
  <conditionalFormatting sqref="E3:U18">
    <cfRule type="cellIs" dxfId="213" priority="4" operator="equal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C643-96E6-F04F-B27C-6517FD922200}">
  <dimension ref="A1:O88"/>
  <sheetViews>
    <sheetView workbookViewId="0">
      <pane ySplit="5" topLeftCell="A81" activePane="bottomLeft" state="frozen"/>
      <selection pane="bottomLeft" activeCell="T109" sqref="T109"/>
    </sheetView>
  </sheetViews>
  <sheetFormatPr baseColWidth="10" defaultRowHeight="15"/>
  <cols>
    <col min="3" max="13" width="7.6640625" customWidth="1"/>
    <col min="14" max="14" width="11" customWidth="1"/>
    <col min="15" max="15" width="7.6640625" customWidth="1"/>
  </cols>
  <sheetData>
    <row r="1" spans="1:15" ht="23" customHeight="1">
      <c r="A1" s="107" t="s">
        <v>99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9"/>
    </row>
    <row r="2" spans="1:15" ht="18" customHeight="1">
      <c r="A2" s="17" t="s">
        <v>0</v>
      </c>
      <c r="B2" s="17" t="s">
        <v>1</v>
      </c>
      <c r="C2" s="18" t="s">
        <v>100</v>
      </c>
      <c r="D2" s="19" t="s">
        <v>101</v>
      </c>
      <c r="E2" s="19" t="s">
        <v>102</v>
      </c>
      <c r="F2" s="19" t="s">
        <v>103</v>
      </c>
      <c r="G2" s="19" t="s">
        <v>104</v>
      </c>
      <c r="H2" s="19" t="s">
        <v>105</v>
      </c>
      <c r="I2" s="19" t="s">
        <v>106</v>
      </c>
      <c r="J2" s="19" t="s">
        <v>107</v>
      </c>
      <c r="K2" s="19" t="s">
        <v>108</v>
      </c>
      <c r="L2" s="19" t="s">
        <v>109</v>
      </c>
      <c r="M2" s="19" t="s">
        <v>110</v>
      </c>
      <c r="N2" s="19" t="s">
        <v>111</v>
      </c>
      <c r="O2" s="20" t="s">
        <v>29</v>
      </c>
    </row>
    <row r="3" spans="1:15" ht="18" customHeight="1">
      <c r="A3" s="136" t="s">
        <v>77</v>
      </c>
      <c r="B3" s="17" t="s">
        <v>30</v>
      </c>
      <c r="C3" s="93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20"/>
    </row>
    <row r="4" spans="1:15" ht="18" customHeight="1">
      <c r="A4" s="136"/>
      <c r="B4" s="17" t="s">
        <v>36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38" t="s">
        <v>39</v>
      </c>
      <c r="O4" s="11">
        <f>MIN(C4:N4)</f>
        <v>0</v>
      </c>
    </row>
    <row r="5" spans="1:15" ht="18" customHeight="1">
      <c r="A5" s="136"/>
      <c r="B5" s="17" t="s">
        <v>38</v>
      </c>
      <c r="C5" s="14" cm="1">
        <f t="array" aca="1" ref="C5" ca="1">_xlfn.DAYS(TODAY(),"2022/11/20")-MAX(('重-广州2'!E:E&gt;0)*ROW('重-广州2'!E:E))+2</f>
        <v>0</v>
      </c>
      <c r="D5" s="14" cm="1">
        <f t="array" aca="1" ref="D5" ca="1">_xlfn.DAYS(TODAY(),"2022/11/20")-MAX(('重-广州2'!F:F&gt;0)*ROW('重-广州2'!F:F))+2</f>
        <v>0</v>
      </c>
      <c r="E5" s="14" cm="1">
        <f t="array" aca="1" ref="E5" ca="1">_xlfn.DAYS(TODAY(),"2022/11/20")-MAX(('重-广州2'!G:G&gt;0)*ROW('重-广州2'!G:G))+2</f>
        <v>0</v>
      </c>
      <c r="F5" s="14" cm="1">
        <f t="array" aca="1" ref="F5" ca="1">_xlfn.DAYS(TODAY(),"2022/11/20")-MAX(('重-广州2'!H:H&gt;0)*ROW('重-广州2'!H:H))+2</f>
        <v>0</v>
      </c>
      <c r="G5" s="14" cm="1">
        <f t="array" aca="1" ref="G5" ca="1">_xlfn.DAYS(TODAY(),"2022/11/20")-MAX(('重-广州2'!I:I&gt;0)*ROW('重-广州2'!I:I))+2</f>
        <v>0</v>
      </c>
      <c r="H5" s="14" cm="1">
        <f t="array" aca="1" ref="H5" ca="1">_xlfn.DAYS(TODAY(),"2022/11/20")-MAX(('重-广州2'!J:J&gt;0)*ROW('重-广州2'!J:J))+2</f>
        <v>0</v>
      </c>
      <c r="I5" s="14" cm="1">
        <f t="array" aca="1" ref="I5" ca="1">_xlfn.DAYS(TODAY(),"2022/11/20")-MAX(('重-广州2'!K:K&gt;0)*ROW('重-广州2'!K:K))+2</f>
        <v>0</v>
      </c>
      <c r="J5" s="14" cm="1">
        <f t="array" aca="1" ref="J5" ca="1">_xlfn.DAYS(TODAY(),"2022/11/20")-MAX(('重-广州2'!L:L&gt;0)*ROW('重-广州2'!L:L))+2</f>
        <v>0</v>
      </c>
      <c r="K5" s="14" cm="1">
        <f t="array" aca="1" ref="K5" ca="1">_xlfn.DAYS(TODAY(),"2022/11/20")-MAX(('重-广州2'!M:M&gt;0)*ROW('重-广州2'!M:M))+2</f>
        <v>0</v>
      </c>
      <c r="L5" s="14" cm="1">
        <f t="array" aca="1" ref="L5" ca="1">_xlfn.DAYS(TODAY(),"2022/11/20")-MAX(('重-广州2'!N:N&gt;0)*ROW('重-广州2'!N:N))+2</f>
        <v>0</v>
      </c>
      <c r="M5" s="14" cm="1">
        <f t="array" aca="1" ref="M5" ca="1">_xlfn.DAYS(TODAY(),"2022/11/20")-MAX(('重-广州2'!O:O&gt;0)*ROW('重-广州2'!O:O))+2</f>
        <v>0</v>
      </c>
      <c r="N5" s="38" t="s">
        <v>39</v>
      </c>
      <c r="O5" s="11">
        <f ca="1">MIN(C5:N5)</f>
        <v>0</v>
      </c>
    </row>
    <row r="6" spans="1:15" ht="18" customHeight="1">
      <c r="A6" s="104">
        <v>44885</v>
      </c>
      <c r="B6" s="50" t="s">
        <v>20</v>
      </c>
      <c r="C6" s="51">
        <v>0</v>
      </c>
      <c r="D6" s="51">
        <v>4</v>
      </c>
      <c r="E6" s="51">
        <v>160</v>
      </c>
      <c r="F6" s="51">
        <v>0</v>
      </c>
      <c r="G6" s="51">
        <v>8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124</v>
      </c>
      <c r="O6" s="11">
        <f>SUM(C6:N6)</f>
        <v>296</v>
      </c>
    </row>
    <row r="7" spans="1:15" ht="18" customHeight="1">
      <c r="A7" s="105"/>
      <c r="B7" s="52" t="s">
        <v>21</v>
      </c>
      <c r="C7" s="53">
        <v>4</v>
      </c>
      <c r="D7" s="53">
        <v>12</v>
      </c>
      <c r="E7" s="53">
        <v>6652</v>
      </c>
      <c r="F7" s="53">
        <v>9</v>
      </c>
      <c r="G7" s="53">
        <v>31</v>
      </c>
      <c r="H7" s="53">
        <v>1</v>
      </c>
      <c r="I7" s="53">
        <v>2</v>
      </c>
      <c r="J7" s="53">
        <v>5</v>
      </c>
      <c r="K7" s="53">
        <v>1</v>
      </c>
      <c r="L7" s="53">
        <v>0</v>
      </c>
      <c r="M7" s="53">
        <v>12</v>
      </c>
      <c r="N7" s="53">
        <v>1156</v>
      </c>
      <c r="O7" s="11">
        <f>SUM(C7:N7)</f>
        <v>7885</v>
      </c>
    </row>
    <row r="8" spans="1:15" ht="18" customHeight="1">
      <c r="A8" s="105"/>
      <c r="B8" s="52" t="s">
        <v>24</v>
      </c>
      <c r="C8" s="53">
        <v>0</v>
      </c>
      <c r="D8" s="53">
        <v>16</v>
      </c>
      <c r="E8" s="53">
        <v>6811</v>
      </c>
      <c r="F8" s="53">
        <v>2</v>
      </c>
      <c r="G8" s="53">
        <v>37</v>
      </c>
      <c r="H8" s="53">
        <v>0</v>
      </c>
      <c r="I8" s="53">
        <v>2</v>
      </c>
      <c r="J8" s="53">
        <v>5</v>
      </c>
      <c r="K8" s="53">
        <v>1</v>
      </c>
      <c r="L8" s="53">
        <v>0</v>
      </c>
      <c r="M8" s="53">
        <v>7</v>
      </c>
      <c r="N8" s="53">
        <v>1280</v>
      </c>
      <c r="O8" s="11">
        <f>SUM(C8:N8)</f>
        <v>8161</v>
      </c>
    </row>
    <row r="9" spans="1:15" ht="18" customHeight="1">
      <c r="A9" s="105"/>
      <c r="B9" s="52" t="s">
        <v>25</v>
      </c>
      <c r="C9" s="51">
        <v>4</v>
      </c>
      <c r="D9" s="51">
        <v>0</v>
      </c>
      <c r="E9" s="51">
        <v>1</v>
      </c>
      <c r="F9" s="51">
        <v>7</v>
      </c>
      <c r="G9" s="51">
        <v>2</v>
      </c>
      <c r="H9" s="51">
        <v>1</v>
      </c>
      <c r="I9" s="51">
        <v>0</v>
      </c>
      <c r="J9" s="51">
        <v>0</v>
      </c>
      <c r="K9" s="51">
        <v>0</v>
      </c>
      <c r="L9" s="51">
        <v>0</v>
      </c>
      <c r="M9" s="51">
        <v>5</v>
      </c>
      <c r="N9" s="51">
        <v>0</v>
      </c>
      <c r="O9" s="11">
        <f>SUM(C9:N9)</f>
        <v>20</v>
      </c>
    </row>
    <row r="10" spans="1:15" ht="18" customHeight="1">
      <c r="A10" s="106"/>
      <c r="B10" s="52" t="s">
        <v>26</v>
      </c>
      <c r="C10" s="36">
        <f t="shared" ref="C10:J10" si="0">IF(C8+C9&gt;0, C9/(C8+C9), "-")</f>
        <v>1</v>
      </c>
      <c r="D10" s="36">
        <f t="shared" si="0"/>
        <v>0</v>
      </c>
      <c r="E10" s="36">
        <f t="shared" si="0"/>
        <v>1.467997651203758E-4</v>
      </c>
      <c r="F10" s="36">
        <f t="shared" si="0"/>
        <v>0.77777777777777779</v>
      </c>
      <c r="G10" s="36">
        <f t="shared" si="0"/>
        <v>5.128205128205128E-2</v>
      </c>
      <c r="H10" s="36">
        <f t="shared" si="0"/>
        <v>1</v>
      </c>
      <c r="I10" s="36">
        <f t="shared" si="0"/>
        <v>0</v>
      </c>
      <c r="J10" s="36">
        <f t="shared" si="0"/>
        <v>0</v>
      </c>
      <c r="K10" s="36">
        <f t="shared" ref="K10" si="1">IF(K8+K9&gt;0, K9/(K8+K9), "-")</f>
        <v>0</v>
      </c>
      <c r="L10" s="36" t="str">
        <f t="shared" ref="L10:M10" si="2">IF(L8+L9&gt;0, L9/(L8+L9), "-")</f>
        <v>-</v>
      </c>
      <c r="M10" s="36">
        <f t="shared" si="2"/>
        <v>0.41666666666666669</v>
      </c>
      <c r="N10" s="36">
        <f t="shared" ref="N10" si="3">IF(N8+N9&gt;0, N9/(N8+N9), "-")</f>
        <v>0</v>
      </c>
      <c r="O10" s="40">
        <f>IF(O8+O9&gt;0, O9/(O8+O9), "-")</f>
        <v>2.4446889133357781E-3</v>
      </c>
    </row>
    <row r="11" spans="1:15" ht="18" customHeight="1">
      <c r="A11" s="104">
        <v>44886</v>
      </c>
      <c r="B11" s="50" t="s">
        <v>20</v>
      </c>
      <c r="C11" s="51">
        <v>0</v>
      </c>
      <c r="D11" s="51">
        <v>1</v>
      </c>
      <c r="E11" s="51">
        <v>54</v>
      </c>
      <c r="F11" s="51">
        <v>5</v>
      </c>
      <c r="G11" s="51">
        <v>0</v>
      </c>
      <c r="H11" s="51">
        <v>2</v>
      </c>
      <c r="I11" s="51">
        <v>0</v>
      </c>
      <c r="J11" s="51">
        <v>0</v>
      </c>
      <c r="K11" s="51">
        <v>0</v>
      </c>
      <c r="L11" s="51">
        <v>0</v>
      </c>
      <c r="M11" s="51">
        <v>0</v>
      </c>
      <c r="N11" s="51">
        <v>191</v>
      </c>
      <c r="O11" s="11">
        <f>SUM(C11:N11)</f>
        <v>253</v>
      </c>
    </row>
    <row r="12" spans="1:15" ht="18" customHeight="1">
      <c r="A12" s="105"/>
      <c r="B12" s="52" t="s">
        <v>21</v>
      </c>
      <c r="C12" s="53">
        <v>5</v>
      </c>
      <c r="D12" s="53">
        <v>13</v>
      </c>
      <c r="E12" s="53">
        <v>6706</v>
      </c>
      <c r="F12" s="53">
        <v>10</v>
      </c>
      <c r="G12" s="53">
        <v>54</v>
      </c>
      <c r="H12" s="53">
        <v>8</v>
      </c>
      <c r="I12" s="53">
        <v>16</v>
      </c>
      <c r="J12" s="53">
        <v>16</v>
      </c>
      <c r="K12" s="53">
        <v>2</v>
      </c>
      <c r="L12" s="53">
        <v>3</v>
      </c>
      <c r="M12" s="53">
        <v>22</v>
      </c>
      <c r="N12" s="53">
        <v>1102</v>
      </c>
      <c r="O12" s="11">
        <f>SUM(C12:N12)</f>
        <v>7957</v>
      </c>
    </row>
    <row r="13" spans="1:15" ht="18" customHeight="1">
      <c r="A13" s="105"/>
      <c r="B13" s="52" t="s">
        <v>24</v>
      </c>
      <c r="C13" s="53">
        <v>4</v>
      </c>
      <c r="D13" s="53">
        <v>14</v>
      </c>
      <c r="E13" s="53">
        <v>6758</v>
      </c>
      <c r="F13" s="53">
        <v>6</v>
      </c>
      <c r="G13" s="53">
        <v>53</v>
      </c>
      <c r="H13" s="53">
        <v>5</v>
      </c>
      <c r="I13" s="53">
        <v>8</v>
      </c>
      <c r="J13" s="53">
        <v>14</v>
      </c>
      <c r="K13" s="53">
        <v>0</v>
      </c>
      <c r="L13" s="53">
        <v>0</v>
      </c>
      <c r="M13" s="53">
        <v>15</v>
      </c>
      <c r="N13" s="53">
        <v>1293</v>
      </c>
      <c r="O13" s="11">
        <f>SUM(C13:N13)</f>
        <v>8170</v>
      </c>
    </row>
    <row r="14" spans="1:15" ht="18" customHeight="1">
      <c r="A14" s="105"/>
      <c r="B14" s="52" t="s">
        <v>25</v>
      </c>
      <c r="C14" s="51">
        <v>1</v>
      </c>
      <c r="D14" s="51">
        <v>0</v>
      </c>
      <c r="E14" s="51">
        <v>2</v>
      </c>
      <c r="F14" s="51">
        <v>9</v>
      </c>
      <c r="G14" s="51">
        <v>1</v>
      </c>
      <c r="H14" s="51">
        <v>5</v>
      </c>
      <c r="I14" s="51">
        <v>8</v>
      </c>
      <c r="J14" s="51">
        <v>2</v>
      </c>
      <c r="K14" s="51">
        <v>2</v>
      </c>
      <c r="L14" s="51">
        <v>3</v>
      </c>
      <c r="M14" s="51">
        <v>7</v>
      </c>
      <c r="N14" s="51">
        <v>0</v>
      </c>
      <c r="O14" s="11">
        <f>SUM(C14:N14)</f>
        <v>40</v>
      </c>
    </row>
    <row r="15" spans="1:15" ht="18" customHeight="1">
      <c r="A15" s="106"/>
      <c r="B15" s="52" t="s">
        <v>26</v>
      </c>
      <c r="C15" s="36">
        <f t="shared" ref="C15:N15" si="4">IF(C13+C14&gt;0, C14/(C13+C14), "-")</f>
        <v>0.2</v>
      </c>
      <c r="D15" s="36">
        <f t="shared" si="4"/>
        <v>0</v>
      </c>
      <c r="E15" s="36">
        <f t="shared" si="4"/>
        <v>2.9585798816568048E-4</v>
      </c>
      <c r="F15" s="36">
        <f t="shared" si="4"/>
        <v>0.6</v>
      </c>
      <c r="G15" s="36">
        <f t="shared" si="4"/>
        <v>1.8518518518518517E-2</v>
      </c>
      <c r="H15" s="36">
        <f t="shared" si="4"/>
        <v>0.5</v>
      </c>
      <c r="I15" s="36">
        <f t="shared" si="4"/>
        <v>0.5</v>
      </c>
      <c r="J15" s="36">
        <f t="shared" si="4"/>
        <v>0.125</v>
      </c>
      <c r="K15" s="36">
        <f t="shared" si="4"/>
        <v>1</v>
      </c>
      <c r="L15" s="36">
        <f t="shared" si="4"/>
        <v>1</v>
      </c>
      <c r="M15" s="36">
        <f t="shared" si="4"/>
        <v>0.31818181818181818</v>
      </c>
      <c r="N15" s="36">
        <f t="shared" si="4"/>
        <v>0</v>
      </c>
      <c r="O15" s="40">
        <f>IF(O13+O14&gt;0, O14/(O13+O14), "-")</f>
        <v>4.8721071863580996E-3</v>
      </c>
    </row>
    <row r="16" spans="1:15" ht="18" customHeight="1">
      <c r="A16" s="104">
        <v>44887</v>
      </c>
      <c r="B16" s="50" t="s">
        <v>20</v>
      </c>
      <c r="C16" s="51">
        <v>1</v>
      </c>
      <c r="D16" s="51">
        <v>0</v>
      </c>
      <c r="E16" s="51">
        <v>100</v>
      </c>
      <c r="F16" s="51">
        <v>1</v>
      </c>
      <c r="G16" s="51">
        <v>0</v>
      </c>
      <c r="H16" s="51">
        <v>0</v>
      </c>
      <c r="I16" s="51">
        <v>0</v>
      </c>
      <c r="J16" s="51">
        <v>2</v>
      </c>
      <c r="K16" s="51">
        <v>0</v>
      </c>
      <c r="L16" s="51">
        <v>0</v>
      </c>
      <c r="M16" s="51">
        <v>0</v>
      </c>
      <c r="N16" s="51">
        <v>131</v>
      </c>
      <c r="O16" s="11">
        <f>SUM(C16:N16)</f>
        <v>235</v>
      </c>
    </row>
    <row r="17" spans="1:15" ht="18" customHeight="1">
      <c r="A17" s="105"/>
      <c r="B17" s="52" t="s">
        <v>21</v>
      </c>
      <c r="C17" s="53">
        <v>8</v>
      </c>
      <c r="D17" s="53">
        <v>60</v>
      </c>
      <c r="E17" s="53">
        <v>6257</v>
      </c>
      <c r="F17" s="53">
        <v>9</v>
      </c>
      <c r="G17" s="53">
        <v>46</v>
      </c>
      <c r="H17" s="53">
        <v>13</v>
      </c>
      <c r="I17" s="53">
        <v>7</v>
      </c>
      <c r="J17" s="53">
        <v>14</v>
      </c>
      <c r="K17" s="53">
        <v>5</v>
      </c>
      <c r="L17" s="53">
        <v>12</v>
      </c>
      <c r="M17" s="53">
        <v>9</v>
      </c>
      <c r="N17" s="53">
        <v>1295</v>
      </c>
      <c r="O17" s="11">
        <f>SUM(C17:N17)</f>
        <v>7735</v>
      </c>
    </row>
    <row r="18" spans="1:15" ht="18" customHeight="1">
      <c r="A18" s="105"/>
      <c r="B18" s="52" t="s">
        <v>24</v>
      </c>
      <c r="C18" s="53">
        <v>3</v>
      </c>
      <c r="D18" s="53">
        <v>60</v>
      </c>
      <c r="E18" s="53">
        <v>6356</v>
      </c>
      <c r="F18" s="53">
        <v>2</v>
      </c>
      <c r="G18" s="53">
        <v>46</v>
      </c>
      <c r="H18" s="53">
        <v>10</v>
      </c>
      <c r="I18" s="53">
        <v>3</v>
      </c>
      <c r="J18" s="53">
        <v>11</v>
      </c>
      <c r="K18" s="53">
        <v>1</v>
      </c>
      <c r="L18" s="53">
        <v>10</v>
      </c>
      <c r="M18" s="53">
        <v>3</v>
      </c>
      <c r="N18" s="53">
        <v>1426</v>
      </c>
      <c r="O18" s="11">
        <f>SUM(C18:N18)</f>
        <v>7931</v>
      </c>
    </row>
    <row r="19" spans="1:15" ht="18" customHeight="1">
      <c r="A19" s="105"/>
      <c r="B19" s="52" t="s">
        <v>25</v>
      </c>
      <c r="C19" s="51">
        <v>6</v>
      </c>
      <c r="D19" s="51">
        <v>0</v>
      </c>
      <c r="E19" s="51">
        <v>1</v>
      </c>
      <c r="F19" s="51">
        <v>8</v>
      </c>
      <c r="G19" s="51">
        <v>0</v>
      </c>
      <c r="H19" s="51">
        <v>3</v>
      </c>
      <c r="I19" s="51">
        <v>4</v>
      </c>
      <c r="J19" s="51">
        <v>5</v>
      </c>
      <c r="K19" s="51">
        <v>4</v>
      </c>
      <c r="L19" s="51">
        <v>2</v>
      </c>
      <c r="M19" s="51">
        <v>6</v>
      </c>
      <c r="N19" s="51">
        <v>0</v>
      </c>
      <c r="O19" s="11">
        <f>SUM(C19:N19)</f>
        <v>39</v>
      </c>
    </row>
    <row r="20" spans="1:15" ht="18" customHeight="1">
      <c r="A20" s="106"/>
      <c r="B20" s="52" t="s">
        <v>26</v>
      </c>
      <c r="C20" s="36">
        <f t="shared" ref="C20:N20" si="5">IF(C18+C19&gt;0, C19/(C18+C19), "-")</f>
        <v>0.66666666666666663</v>
      </c>
      <c r="D20" s="36">
        <f t="shared" si="5"/>
        <v>0</v>
      </c>
      <c r="E20" s="36">
        <f t="shared" si="5"/>
        <v>1.5730690577316344E-4</v>
      </c>
      <c r="F20" s="36">
        <f t="shared" si="5"/>
        <v>0.8</v>
      </c>
      <c r="G20" s="36">
        <f t="shared" si="5"/>
        <v>0</v>
      </c>
      <c r="H20" s="36">
        <f t="shared" si="5"/>
        <v>0.23076923076923078</v>
      </c>
      <c r="I20" s="36">
        <f t="shared" si="5"/>
        <v>0.5714285714285714</v>
      </c>
      <c r="J20" s="36">
        <f t="shared" si="5"/>
        <v>0.3125</v>
      </c>
      <c r="K20" s="36">
        <f t="shared" si="5"/>
        <v>0.8</v>
      </c>
      <c r="L20" s="36">
        <f t="shared" si="5"/>
        <v>0.16666666666666666</v>
      </c>
      <c r="M20" s="36">
        <f t="shared" si="5"/>
        <v>0.66666666666666663</v>
      </c>
      <c r="N20" s="36">
        <f t="shared" si="5"/>
        <v>0</v>
      </c>
      <c r="O20" s="40">
        <f>IF(O18+O19&gt;0, O19/(O18+O19), "-")</f>
        <v>4.8933500627352574E-3</v>
      </c>
    </row>
    <row r="21" spans="1:15" ht="18" customHeight="1">
      <c r="A21" s="104">
        <v>44888</v>
      </c>
      <c r="B21" s="50" t="s">
        <v>20</v>
      </c>
      <c r="C21" s="51">
        <v>0</v>
      </c>
      <c r="D21" s="51">
        <v>0</v>
      </c>
      <c r="E21" s="51">
        <v>209</v>
      </c>
      <c r="F21" s="51">
        <v>5</v>
      </c>
      <c r="G21" s="51">
        <v>8</v>
      </c>
      <c r="H21" s="51">
        <v>0</v>
      </c>
      <c r="I21" s="51">
        <v>2</v>
      </c>
      <c r="J21" s="51">
        <v>0</v>
      </c>
      <c r="K21" s="51">
        <v>0</v>
      </c>
      <c r="L21" s="51">
        <v>0</v>
      </c>
      <c r="M21" s="51">
        <v>1</v>
      </c>
      <c r="N21" s="51">
        <v>203</v>
      </c>
      <c r="O21" s="11">
        <f>SUM(C21:N21)</f>
        <v>428</v>
      </c>
    </row>
    <row r="22" spans="1:15" ht="18" customHeight="1">
      <c r="A22" s="105"/>
      <c r="B22" s="52" t="s">
        <v>21</v>
      </c>
      <c r="C22" s="53">
        <v>4</v>
      </c>
      <c r="D22" s="53">
        <v>17</v>
      </c>
      <c r="E22" s="53">
        <v>5937</v>
      </c>
      <c r="F22" s="53">
        <v>33</v>
      </c>
      <c r="G22" s="53">
        <v>26</v>
      </c>
      <c r="H22" s="53">
        <v>4</v>
      </c>
      <c r="I22" s="53">
        <v>11</v>
      </c>
      <c r="J22" s="53">
        <v>17</v>
      </c>
      <c r="K22" s="53">
        <v>11</v>
      </c>
      <c r="L22" s="53">
        <v>22</v>
      </c>
      <c r="M22" s="53">
        <v>13</v>
      </c>
      <c r="N22" s="53">
        <v>1097</v>
      </c>
      <c r="O22" s="11">
        <f>SUM(C22:N22)</f>
        <v>7192</v>
      </c>
    </row>
    <row r="23" spans="1:15" ht="18" customHeight="1">
      <c r="A23" s="105"/>
      <c r="B23" s="52" t="s">
        <v>24</v>
      </c>
      <c r="C23" s="53">
        <v>3</v>
      </c>
      <c r="D23" s="53">
        <v>17</v>
      </c>
      <c r="E23" s="53">
        <v>6143</v>
      </c>
      <c r="F23" s="53">
        <v>21</v>
      </c>
      <c r="G23" s="53">
        <v>34</v>
      </c>
      <c r="H23" s="53">
        <v>1</v>
      </c>
      <c r="I23" s="53">
        <v>7</v>
      </c>
      <c r="J23" s="53">
        <v>10</v>
      </c>
      <c r="K23" s="53">
        <v>11</v>
      </c>
      <c r="L23" s="53">
        <v>18</v>
      </c>
      <c r="M23" s="53">
        <v>5</v>
      </c>
      <c r="N23" s="53">
        <v>1300</v>
      </c>
      <c r="O23" s="11">
        <f>SUM(C23:N23)</f>
        <v>7570</v>
      </c>
    </row>
    <row r="24" spans="1:15" ht="18" customHeight="1">
      <c r="A24" s="105"/>
      <c r="B24" s="52" t="s">
        <v>25</v>
      </c>
      <c r="C24" s="51">
        <v>1</v>
      </c>
      <c r="D24" s="51">
        <v>0</v>
      </c>
      <c r="E24" s="51">
        <v>3</v>
      </c>
      <c r="F24" s="51">
        <v>17</v>
      </c>
      <c r="G24" s="51">
        <v>0</v>
      </c>
      <c r="H24" s="51">
        <v>3</v>
      </c>
      <c r="I24" s="51">
        <v>6</v>
      </c>
      <c r="J24" s="51">
        <v>7</v>
      </c>
      <c r="K24" s="51">
        <v>0</v>
      </c>
      <c r="L24" s="51">
        <v>4</v>
      </c>
      <c r="M24" s="51">
        <v>9</v>
      </c>
      <c r="N24" s="51">
        <v>0</v>
      </c>
      <c r="O24" s="11">
        <f>SUM(C24:N24)</f>
        <v>50</v>
      </c>
    </row>
    <row r="25" spans="1:15" ht="18" customHeight="1">
      <c r="A25" s="106"/>
      <c r="B25" s="52" t="s">
        <v>26</v>
      </c>
      <c r="C25" s="36">
        <f t="shared" ref="C25:N25" si="6">IF(C23+C24&gt;0, C24/(C23+C24), "-")</f>
        <v>0.25</v>
      </c>
      <c r="D25" s="36">
        <f t="shared" si="6"/>
        <v>0</v>
      </c>
      <c r="E25" s="36">
        <f t="shared" si="6"/>
        <v>4.8812235600390497E-4</v>
      </c>
      <c r="F25" s="36">
        <f t="shared" si="6"/>
        <v>0.44736842105263158</v>
      </c>
      <c r="G25" s="36">
        <f t="shared" si="6"/>
        <v>0</v>
      </c>
      <c r="H25" s="36">
        <f t="shared" si="6"/>
        <v>0.75</v>
      </c>
      <c r="I25" s="36">
        <f t="shared" si="6"/>
        <v>0.46153846153846156</v>
      </c>
      <c r="J25" s="36">
        <f t="shared" si="6"/>
        <v>0.41176470588235292</v>
      </c>
      <c r="K25" s="36">
        <f t="shared" si="6"/>
        <v>0</v>
      </c>
      <c r="L25" s="36">
        <f t="shared" si="6"/>
        <v>0.18181818181818182</v>
      </c>
      <c r="M25" s="36">
        <f t="shared" si="6"/>
        <v>0.6428571428571429</v>
      </c>
      <c r="N25" s="36">
        <f t="shared" si="6"/>
        <v>0</v>
      </c>
      <c r="O25" s="40">
        <f>IF(O23+O24&gt;0, O24/(O23+O24), "-")</f>
        <v>6.5616797900262466E-3</v>
      </c>
    </row>
    <row r="26" spans="1:15" ht="18" customHeight="1">
      <c r="A26" s="104">
        <v>44889</v>
      </c>
      <c r="B26" s="50" t="s">
        <v>20</v>
      </c>
      <c r="C26" s="51">
        <v>0</v>
      </c>
      <c r="D26" s="51">
        <v>0</v>
      </c>
      <c r="E26" s="51">
        <v>97</v>
      </c>
      <c r="F26" s="51">
        <v>0</v>
      </c>
      <c r="G26" s="51">
        <v>1</v>
      </c>
      <c r="H26" s="51">
        <v>0</v>
      </c>
      <c r="I26" s="51">
        <v>0</v>
      </c>
      <c r="J26" s="51">
        <v>2</v>
      </c>
      <c r="K26" s="51">
        <v>2</v>
      </c>
      <c r="L26" s="51">
        <v>4</v>
      </c>
      <c r="M26" s="51">
        <v>4</v>
      </c>
      <c r="N26" s="51">
        <v>147</v>
      </c>
      <c r="O26" s="11">
        <f>SUM(C26:N26)</f>
        <v>257</v>
      </c>
    </row>
    <row r="27" spans="1:15" ht="18" customHeight="1">
      <c r="A27" s="105"/>
      <c r="B27" s="52" t="s">
        <v>21</v>
      </c>
      <c r="C27" s="53">
        <v>4</v>
      </c>
      <c r="D27" s="53">
        <v>3</v>
      </c>
      <c r="E27" s="53">
        <v>6279</v>
      </c>
      <c r="F27" s="53">
        <v>59</v>
      </c>
      <c r="G27" s="53">
        <v>35</v>
      </c>
      <c r="H27" s="53">
        <v>10</v>
      </c>
      <c r="I27" s="53">
        <v>8</v>
      </c>
      <c r="J27" s="53">
        <v>13</v>
      </c>
      <c r="K27" s="53">
        <v>9</v>
      </c>
      <c r="L27" s="53">
        <v>35</v>
      </c>
      <c r="M27" s="53">
        <v>21</v>
      </c>
      <c r="N27" s="53">
        <v>791</v>
      </c>
      <c r="O27" s="11">
        <f>SUM(C27:N27)</f>
        <v>7267</v>
      </c>
    </row>
    <row r="28" spans="1:15" ht="18" customHeight="1">
      <c r="A28" s="105"/>
      <c r="B28" s="52" t="s">
        <v>24</v>
      </c>
      <c r="C28" s="53">
        <v>3</v>
      </c>
      <c r="D28" s="53">
        <v>2</v>
      </c>
      <c r="E28" s="53">
        <v>6376</v>
      </c>
      <c r="F28" s="53">
        <v>17</v>
      </c>
      <c r="G28" s="53">
        <v>31</v>
      </c>
      <c r="H28" s="53">
        <v>3</v>
      </c>
      <c r="I28" s="53">
        <v>5</v>
      </c>
      <c r="J28" s="53">
        <v>10</v>
      </c>
      <c r="K28" s="53">
        <v>6</v>
      </c>
      <c r="L28" s="53">
        <v>31</v>
      </c>
      <c r="M28" s="53">
        <v>13</v>
      </c>
      <c r="N28" s="53">
        <v>938</v>
      </c>
      <c r="O28" s="11">
        <f>SUM(C28:N28)</f>
        <v>7435</v>
      </c>
    </row>
    <row r="29" spans="1:15" ht="18" customHeight="1">
      <c r="A29" s="105"/>
      <c r="B29" s="52" t="s">
        <v>25</v>
      </c>
      <c r="C29" s="51">
        <v>1</v>
      </c>
      <c r="D29" s="51">
        <v>1</v>
      </c>
      <c r="E29" s="51">
        <v>0</v>
      </c>
      <c r="F29" s="51">
        <v>42</v>
      </c>
      <c r="G29" s="51">
        <v>5</v>
      </c>
      <c r="H29" s="51">
        <v>7</v>
      </c>
      <c r="I29" s="51">
        <v>3</v>
      </c>
      <c r="J29" s="51">
        <v>5</v>
      </c>
      <c r="K29" s="51">
        <v>5</v>
      </c>
      <c r="L29" s="51">
        <v>8</v>
      </c>
      <c r="M29" s="51">
        <v>12</v>
      </c>
      <c r="N29" s="51">
        <v>0</v>
      </c>
      <c r="O29" s="11">
        <f>SUM(C29:N29)</f>
        <v>89</v>
      </c>
    </row>
    <row r="30" spans="1:15" ht="18" customHeight="1">
      <c r="A30" s="106"/>
      <c r="B30" s="52" t="s">
        <v>26</v>
      </c>
      <c r="C30" s="36">
        <f t="shared" ref="C30:N30" si="7">IF(C28+C29&gt;0, C29/(C28+C29), "-")</f>
        <v>0.25</v>
      </c>
      <c r="D30" s="36">
        <f t="shared" si="7"/>
        <v>0.33333333333333331</v>
      </c>
      <c r="E30" s="36">
        <f t="shared" si="7"/>
        <v>0</v>
      </c>
      <c r="F30" s="36">
        <f t="shared" si="7"/>
        <v>0.71186440677966101</v>
      </c>
      <c r="G30" s="36">
        <f t="shared" si="7"/>
        <v>0.1388888888888889</v>
      </c>
      <c r="H30" s="36">
        <f t="shared" si="7"/>
        <v>0.7</v>
      </c>
      <c r="I30" s="36">
        <f t="shared" si="7"/>
        <v>0.375</v>
      </c>
      <c r="J30" s="36">
        <f t="shared" si="7"/>
        <v>0.33333333333333331</v>
      </c>
      <c r="K30" s="36">
        <f t="shared" si="7"/>
        <v>0.45454545454545453</v>
      </c>
      <c r="L30" s="36">
        <f t="shared" si="7"/>
        <v>0.20512820512820512</v>
      </c>
      <c r="M30" s="36">
        <f t="shared" si="7"/>
        <v>0.48</v>
      </c>
      <c r="N30" s="36">
        <f t="shared" si="7"/>
        <v>0</v>
      </c>
      <c r="O30" s="40">
        <f>IF(O28+O29&gt;0, O29/(O28+O29), "-")</f>
        <v>1.1828814460393407E-2</v>
      </c>
    </row>
    <row r="31" spans="1:15" ht="18" customHeight="1">
      <c r="A31" s="104">
        <v>44890</v>
      </c>
      <c r="B31" s="50" t="s">
        <v>20</v>
      </c>
      <c r="C31" s="51">
        <v>0</v>
      </c>
      <c r="D31" s="51">
        <v>2</v>
      </c>
      <c r="E31" s="51">
        <v>252</v>
      </c>
      <c r="F31" s="51">
        <v>2</v>
      </c>
      <c r="G31" s="51">
        <v>2</v>
      </c>
      <c r="H31" s="51">
        <v>0</v>
      </c>
      <c r="I31" s="51">
        <v>0</v>
      </c>
      <c r="J31" s="51">
        <v>2</v>
      </c>
      <c r="K31" s="51">
        <v>1</v>
      </c>
      <c r="L31" s="51">
        <v>0</v>
      </c>
      <c r="M31" s="51">
        <v>3</v>
      </c>
      <c r="N31" s="51">
        <v>7</v>
      </c>
      <c r="O31" s="11">
        <f>SUM(C31:N31)</f>
        <v>271</v>
      </c>
    </row>
    <row r="32" spans="1:15" ht="18" customHeight="1">
      <c r="A32" s="105"/>
      <c r="B32" s="52" t="s">
        <v>21</v>
      </c>
      <c r="C32" s="53">
        <v>12</v>
      </c>
      <c r="D32" s="53">
        <v>15</v>
      </c>
      <c r="E32" s="53">
        <v>6290</v>
      </c>
      <c r="F32" s="53">
        <v>83</v>
      </c>
      <c r="G32" s="53">
        <v>37</v>
      </c>
      <c r="H32" s="53">
        <v>12</v>
      </c>
      <c r="I32" s="53">
        <v>28</v>
      </c>
      <c r="J32" s="53">
        <v>14</v>
      </c>
      <c r="K32" s="53">
        <v>15</v>
      </c>
      <c r="L32" s="53">
        <v>14</v>
      </c>
      <c r="M32" s="53">
        <v>14</v>
      </c>
      <c r="N32" s="53">
        <v>524</v>
      </c>
      <c r="O32" s="11">
        <f>SUM(C32:N32)</f>
        <v>7058</v>
      </c>
    </row>
    <row r="33" spans="1:15" ht="18" customHeight="1">
      <c r="A33" s="105"/>
      <c r="B33" s="52" t="s">
        <v>24</v>
      </c>
      <c r="C33" s="53">
        <v>4</v>
      </c>
      <c r="D33" s="53">
        <v>16</v>
      </c>
      <c r="E33" s="53">
        <v>6542</v>
      </c>
      <c r="F33" s="53">
        <v>33</v>
      </c>
      <c r="G33" s="53">
        <v>39</v>
      </c>
      <c r="H33" s="53">
        <v>8</v>
      </c>
      <c r="I33" s="53">
        <v>12</v>
      </c>
      <c r="J33" s="53">
        <v>10</v>
      </c>
      <c r="K33" s="53">
        <v>11</v>
      </c>
      <c r="L33" s="53">
        <v>11</v>
      </c>
      <c r="M33" s="53">
        <v>11</v>
      </c>
      <c r="N33" s="53">
        <v>531</v>
      </c>
      <c r="O33" s="11">
        <f>SUM(C33:N33)</f>
        <v>7228</v>
      </c>
    </row>
    <row r="34" spans="1:15" ht="18" customHeight="1">
      <c r="A34" s="105"/>
      <c r="B34" s="52" t="s">
        <v>25</v>
      </c>
      <c r="C34" s="51">
        <v>8</v>
      </c>
      <c r="D34" s="51">
        <v>1</v>
      </c>
      <c r="E34" s="51">
        <v>0</v>
      </c>
      <c r="F34" s="51">
        <v>52</v>
      </c>
      <c r="G34" s="51">
        <v>0</v>
      </c>
      <c r="H34" s="51">
        <v>4</v>
      </c>
      <c r="I34" s="51">
        <v>16</v>
      </c>
      <c r="J34" s="51">
        <v>6</v>
      </c>
      <c r="K34" s="51">
        <v>5</v>
      </c>
      <c r="L34" s="51">
        <v>3</v>
      </c>
      <c r="M34" s="51">
        <v>6</v>
      </c>
      <c r="N34" s="51">
        <v>0</v>
      </c>
      <c r="O34" s="11">
        <f>SUM(C34:N34)</f>
        <v>101</v>
      </c>
    </row>
    <row r="35" spans="1:15" ht="18" customHeight="1">
      <c r="A35" s="106"/>
      <c r="B35" s="52" t="s">
        <v>26</v>
      </c>
      <c r="C35" s="36">
        <f t="shared" ref="C35:N35" si="8">IF(C33+C34&gt;0, C34/(C33+C34), "-")</f>
        <v>0.66666666666666663</v>
      </c>
      <c r="D35" s="36">
        <f t="shared" si="8"/>
        <v>5.8823529411764705E-2</v>
      </c>
      <c r="E35" s="36">
        <f t="shared" si="8"/>
        <v>0</v>
      </c>
      <c r="F35" s="36">
        <f t="shared" si="8"/>
        <v>0.61176470588235299</v>
      </c>
      <c r="G35" s="36">
        <f t="shared" si="8"/>
        <v>0</v>
      </c>
      <c r="H35" s="36">
        <f t="shared" si="8"/>
        <v>0.33333333333333331</v>
      </c>
      <c r="I35" s="36">
        <f t="shared" si="8"/>
        <v>0.5714285714285714</v>
      </c>
      <c r="J35" s="36">
        <f t="shared" si="8"/>
        <v>0.375</v>
      </c>
      <c r="K35" s="36">
        <f t="shared" si="8"/>
        <v>0.3125</v>
      </c>
      <c r="L35" s="36">
        <f t="shared" si="8"/>
        <v>0.21428571428571427</v>
      </c>
      <c r="M35" s="36">
        <f t="shared" si="8"/>
        <v>0.35294117647058826</v>
      </c>
      <c r="N35" s="36">
        <f t="shared" si="8"/>
        <v>0</v>
      </c>
      <c r="O35" s="40">
        <f>IF(O33+O34&gt;0, O34/(O33+O34), "-")</f>
        <v>1.3780870514394869E-2</v>
      </c>
    </row>
    <row r="36" spans="1:15" ht="18" customHeight="1">
      <c r="A36" s="104">
        <v>44891</v>
      </c>
      <c r="B36" s="50" t="s">
        <v>20</v>
      </c>
      <c r="C36" s="51">
        <v>0</v>
      </c>
      <c r="D36" s="51">
        <v>4</v>
      </c>
      <c r="E36" s="51">
        <v>85</v>
      </c>
      <c r="F36" s="51">
        <v>0</v>
      </c>
      <c r="G36" s="51">
        <v>0</v>
      </c>
      <c r="H36" s="51">
        <v>0</v>
      </c>
      <c r="I36" s="51">
        <v>5</v>
      </c>
      <c r="J36" s="51">
        <v>0</v>
      </c>
      <c r="K36" s="51">
        <v>0</v>
      </c>
      <c r="L36" s="51">
        <v>2</v>
      </c>
      <c r="M36" s="51">
        <v>2</v>
      </c>
      <c r="N36" s="51">
        <v>48</v>
      </c>
      <c r="O36" s="11">
        <f>SUM(C36:N36)</f>
        <v>146</v>
      </c>
    </row>
    <row r="37" spans="1:15" ht="18" customHeight="1">
      <c r="A37" s="105"/>
      <c r="B37" s="52" t="s">
        <v>21</v>
      </c>
      <c r="C37" s="53">
        <v>15</v>
      </c>
      <c r="D37" s="53">
        <v>27</v>
      </c>
      <c r="E37" s="53">
        <v>6446</v>
      </c>
      <c r="F37" s="53">
        <v>102</v>
      </c>
      <c r="G37" s="53">
        <v>25</v>
      </c>
      <c r="H37" s="53">
        <v>26</v>
      </c>
      <c r="I37" s="53">
        <v>36</v>
      </c>
      <c r="J37" s="53">
        <v>26</v>
      </c>
      <c r="K37" s="53">
        <v>12</v>
      </c>
      <c r="L37" s="53">
        <v>11</v>
      </c>
      <c r="M37" s="53">
        <v>19</v>
      </c>
      <c r="N37" s="53">
        <v>521</v>
      </c>
      <c r="O37" s="11">
        <f>SUM(C37:N37)</f>
        <v>7266</v>
      </c>
    </row>
    <row r="38" spans="1:15" ht="18" customHeight="1">
      <c r="A38" s="105"/>
      <c r="B38" s="52" t="s">
        <v>24</v>
      </c>
      <c r="C38" s="53">
        <v>9</v>
      </c>
      <c r="D38" s="53">
        <v>25</v>
      </c>
      <c r="E38" s="53">
        <v>6531</v>
      </c>
      <c r="F38" s="53">
        <v>64</v>
      </c>
      <c r="G38" s="53">
        <v>24</v>
      </c>
      <c r="H38" s="53">
        <v>24</v>
      </c>
      <c r="I38" s="53">
        <v>22</v>
      </c>
      <c r="J38" s="53">
        <v>19</v>
      </c>
      <c r="K38" s="53">
        <v>9</v>
      </c>
      <c r="L38" s="53">
        <v>10</v>
      </c>
      <c r="M38" s="53">
        <v>11</v>
      </c>
      <c r="N38" s="53">
        <v>569</v>
      </c>
      <c r="O38" s="11">
        <f>SUM(C38:N38)</f>
        <v>7317</v>
      </c>
    </row>
    <row r="39" spans="1:15" ht="18" customHeight="1">
      <c r="A39" s="105"/>
      <c r="B39" s="52" t="s">
        <v>25</v>
      </c>
      <c r="C39" s="51">
        <v>6</v>
      </c>
      <c r="D39" s="51">
        <v>6</v>
      </c>
      <c r="E39" s="51">
        <v>0</v>
      </c>
      <c r="F39" s="51">
        <v>38</v>
      </c>
      <c r="G39" s="51">
        <v>1</v>
      </c>
      <c r="H39" s="51">
        <v>2</v>
      </c>
      <c r="I39" s="51">
        <v>19</v>
      </c>
      <c r="J39" s="51">
        <v>7</v>
      </c>
      <c r="K39" s="51">
        <v>3</v>
      </c>
      <c r="L39" s="51">
        <v>3</v>
      </c>
      <c r="M39" s="51">
        <v>10</v>
      </c>
      <c r="N39" s="51">
        <v>0</v>
      </c>
      <c r="O39" s="11">
        <f>SUM(C39:N39)</f>
        <v>95</v>
      </c>
    </row>
    <row r="40" spans="1:15" ht="18" customHeight="1">
      <c r="A40" s="106"/>
      <c r="B40" s="52" t="s">
        <v>26</v>
      </c>
      <c r="C40" s="36">
        <f t="shared" ref="C40:N40" si="9">IF(C38+C39&gt;0, C39/(C38+C39), "-")</f>
        <v>0.4</v>
      </c>
      <c r="D40" s="36">
        <f t="shared" si="9"/>
        <v>0.19354838709677419</v>
      </c>
      <c r="E40" s="36">
        <f t="shared" si="9"/>
        <v>0</v>
      </c>
      <c r="F40" s="36">
        <f t="shared" si="9"/>
        <v>0.37254901960784315</v>
      </c>
      <c r="G40" s="36">
        <f t="shared" si="9"/>
        <v>0.04</v>
      </c>
      <c r="H40" s="36">
        <f t="shared" si="9"/>
        <v>7.6923076923076927E-2</v>
      </c>
      <c r="I40" s="36">
        <f t="shared" si="9"/>
        <v>0.46341463414634149</v>
      </c>
      <c r="J40" s="36">
        <f t="shared" si="9"/>
        <v>0.26923076923076922</v>
      </c>
      <c r="K40" s="36">
        <f t="shared" si="9"/>
        <v>0.25</v>
      </c>
      <c r="L40" s="36">
        <f t="shared" si="9"/>
        <v>0.23076923076923078</v>
      </c>
      <c r="M40" s="36">
        <f t="shared" si="9"/>
        <v>0.47619047619047616</v>
      </c>
      <c r="N40" s="36">
        <f t="shared" si="9"/>
        <v>0</v>
      </c>
      <c r="O40" s="40">
        <f>IF(O38+O39&gt;0, O39/(O38+O39), "-")</f>
        <v>1.2817053426875337E-2</v>
      </c>
    </row>
    <row r="41" spans="1:15" ht="18" customHeight="1">
      <c r="A41" s="104">
        <v>44892</v>
      </c>
      <c r="B41" s="50" t="s">
        <v>20</v>
      </c>
      <c r="C41" s="51">
        <v>0</v>
      </c>
      <c r="D41" s="51">
        <v>4</v>
      </c>
      <c r="E41" s="51">
        <v>82</v>
      </c>
      <c r="F41" s="51">
        <v>15</v>
      </c>
      <c r="G41" s="51">
        <v>1</v>
      </c>
      <c r="H41" s="51">
        <v>4</v>
      </c>
      <c r="I41" s="51">
        <v>5</v>
      </c>
      <c r="J41" s="51">
        <v>1</v>
      </c>
      <c r="K41" s="51">
        <v>0</v>
      </c>
      <c r="L41" s="51">
        <v>0</v>
      </c>
      <c r="M41" s="51">
        <v>0</v>
      </c>
      <c r="N41" s="51">
        <v>87</v>
      </c>
      <c r="O41" s="11">
        <f>SUM(C41:N41)</f>
        <v>199</v>
      </c>
    </row>
    <row r="42" spans="1:15" ht="18" customHeight="1">
      <c r="A42" s="105"/>
      <c r="B42" s="52" t="s">
        <v>21</v>
      </c>
      <c r="C42" s="53">
        <v>7</v>
      </c>
      <c r="D42" s="53">
        <v>3</v>
      </c>
      <c r="E42" s="53">
        <v>5867</v>
      </c>
      <c r="F42" s="53">
        <v>102</v>
      </c>
      <c r="G42" s="53">
        <v>18</v>
      </c>
      <c r="H42" s="53">
        <v>19</v>
      </c>
      <c r="I42" s="53">
        <v>55</v>
      </c>
      <c r="J42" s="53">
        <v>17</v>
      </c>
      <c r="K42" s="53">
        <v>20</v>
      </c>
      <c r="L42" s="53">
        <v>15</v>
      </c>
      <c r="M42" s="53">
        <v>13</v>
      </c>
      <c r="N42" s="53">
        <v>1030</v>
      </c>
      <c r="O42" s="11">
        <f>SUM(C42:N42)</f>
        <v>7166</v>
      </c>
    </row>
    <row r="43" spans="1:15" ht="18" customHeight="1">
      <c r="A43" s="105"/>
      <c r="B43" s="52" t="s">
        <v>24</v>
      </c>
      <c r="C43" s="53">
        <v>1</v>
      </c>
      <c r="D43" s="53">
        <v>7</v>
      </c>
      <c r="E43" s="53">
        <v>5949</v>
      </c>
      <c r="F43" s="53">
        <v>87</v>
      </c>
      <c r="G43" s="53">
        <v>19</v>
      </c>
      <c r="H43" s="53">
        <v>21</v>
      </c>
      <c r="I43" s="53">
        <v>23</v>
      </c>
      <c r="J43" s="53">
        <v>11</v>
      </c>
      <c r="K43" s="53">
        <v>15</v>
      </c>
      <c r="L43" s="53">
        <v>14</v>
      </c>
      <c r="M43" s="53">
        <v>7</v>
      </c>
      <c r="N43" s="53">
        <v>1117</v>
      </c>
      <c r="O43" s="11">
        <f>SUM(C43:N43)</f>
        <v>7271</v>
      </c>
    </row>
    <row r="44" spans="1:15" ht="18" customHeight="1">
      <c r="A44" s="105"/>
      <c r="B44" s="52" t="s">
        <v>25</v>
      </c>
      <c r="C44" s="51">
        <v>6</v>
      </c>
      <c r="D44" s="51">
        <v>0</v>
      </c>
      <c r="E44" s="51">
        <v>0</v>
      </c>
      <c r="F44" s="51">
        <v>30</v>
      </c>
      <c r="G44" s="51">
        <v>0</v>
      </c>
      <c r="H44" s="51">
        <v>2</v>
      </c>
      <c r="I44" s="51">
        <v>37</v>
      </c>
      <c r="J44" s="51">
        <v>7</v>
      </c>
      <c r="K44" s="51">
        <v>5</v>
      </c>
      <c r="L44" s="51">
        <v>1</v>
      </c>
      <c r="M44" s="51">
        <v>6</v>
      </c>
      <c r="N44" s="51">
        <v>0</v>
      </c>
      <c r="O44" s="11">
        <f>SUM(C44:N44)</f>
        <v>94</v>
      </c>
    </row>
    <row r="45" spans="1:15" ht="18" customHeight="1">
      <c r="A45" s="106"/>
      <c r="B45" s="52" t="s">
        <v>26</v>
      </c>
      <c r="C45" s="36">
        <f t="shared" ref="C45:N45" si="10">IF(C43+C44&gt;0, C44/(C43+C44), "-")</f>
        <v>0.8571428571428571</v>
      </c>
      <c r="D45" s="36">
        <f t="shared" si="10"/>
        <v>0</v>
      </c>
      <c r="E45" s="36">
        <f t="shared" si="10"/>
        <v>0</v>
      </c>
      <c r="F45" s="36">
        <f t="shared" si="10"/>
        <v>0.25641025641025639</v>
      </c>
      <c r="G45" s="36">
        <f t="shared" si="10"/>
        <v>0</v>
      </c>
      <c r="H45" s="36">
        <f t="shared" si="10"/>
        <v>8.6956521739130432E-2</v>
      </c>
      <c r="I45" s="36">
        <f t="shared" si="10"/>
        <v>0.6166666666666667</v>
      </c>
      <c r="J45" s="36">
        <f t="shared" si="10"/>
        <v>0.3888888888888889</v>
      </c>
      <c r="K45" s="36">
        <f t="shared" si="10"/>
        <v>0.25</v>
      </c>
      <c r="L45" s="36">
        <f t="shared" si="10"/>
        <v>6.6666666666666666E-2</v>
      </c>
      <c r="M45" s="36">
        <f t="shared" si="10"/>
        <v>0.46153846153846156</v>
      </c>
      <c r="N45" s="36">
        <f t="shared" si="10"/>
        <v>0</v>
      </c>
      <c r="O45" s="40">
        <f>IF(O43+O44&gt;0, O44/(O43+O44), "-")</f>
        <v>1.276306856754922E-2</v>
      </c>
    </row>
    <row r="46" spans="1:15" ht="18" customHeight="1">
      <c r="A46" s="104">
        <v>44893</v>
      </c>
      <c r="B46" s="50" t="s">
        <v>20</v>
      </c>
      <c r="C46" s="51">
        <v>0</v>
      </c>
      <c r="D46" s="51">
        <v>3</v>
      </c>
      <c r="E46" s="51">
        <v>111</v>
      </c>
      <c r="F46" s="51">
        <v>30</v>
      </c>
      <c r="G46" s="51">
        <v>0</v>
      </c>
      <c r="H46" s="51">
        <v>1</v>
      </c>
      <c r="I46" s="51">
        <v>2</v>
      </c>
      <c r="J46" s="51">
        <v>0</v>
      </c>
      <c r="K46" s="51">
        <v>0</v>
      </c>
      <c r="L46" s="51">
        <v>0</v>
      </c>
      <c r="M46" s="51">
        <v>0</v>
      </c>
      <c r="N46" s="51">
        <v>139</v>
      </c>
      <c r="O46" s="11">
        <f>SUM(C46:N46)</f>
        <v>286</v>
      </c>
    </row>
    <row r="47" spans="1:15" ht="18" customHeight="1">
      <c r="A47" s="105"/>
      <c r="B47" s="52" t="s">
        <v>21</v>
      </c>
      <c r="C47" s="53">
        <v>19</v>
      </c>
      <c r="D47" s="53">
        <v>26</v>
      </c>
      <c r="E47" s="53">
        <v>5623</v>
      </c>
      <c r="F47" s="53">
        <v>118</v>
      </c>
      <c r="G47" s="53">
        <v>15</v>
      </c>
      <c r="H47" s="53">
        <v>46</v>
      </c>
      <c r="I47" s="53">
        <v>64</v>
      </c>
      <c r="J47" s="53">
        <v>12</v>
      </c>
      <c r="K47" s="53">
        <v>16</v>
      </c>
      <c r="L47" s="53">
        <v>9</v>
      </c>
      <c r="M47" s="53">
        <v>19</v>
      </c>
      <c r="N47" s="53">
        <v>1026</v>
      </c>
      <c r="O47" s="11">
        <f>SUM(C47:N47)</f>
        <v>6993</v>
      </c>
    </row>
    <row r="48" spans="1:15" ht="18" customHeight="1">
      <c r="A48" s="105"/>
      <c r="B48" s="52" t="s">
        <v>24</v>
      </c>
      <c r="C48" s="53">
        <v>10</v>
      </c>
      <c r="D48" s="53">
        <v>22</v>
      </c>
      <c r="E48" s="53">
        <v>5734</v>
      </c>
      <c r="F48" s="53">
        <v>110</v>
      </c>
      <c r="G48" s="53">
        <v>15</v>
      </c>
      <c r="H48" s="53">
        <v>45</v>
      </c>
      <c r="I48" s="53">
        <v>36</v>
      </c>
      <c r="J48" s="53">
        <v>7</v>
      </c>
      <c r="K48" s="53">
        <v>9</v>
      </c>
      <c r="L48" s="53">
        <v>9</v>
      </c>
      <c r="M48" s="53">
        <v>19</v>
      </c>
      <c r="N48" s="53">
        <v>1165</v>
      </c>
      <c r="O48" s="11">
        <f>SUM(C48:N48)</f>
        <v>7181</v>
      </c>
    </row>
    <row r="49" spans="1:15" ht="18" customHeight="1">
      <c r="A49" s="105"/>
      <c r="B49" s="52" t="s">
        <v>25</v>
      </c>
      <c r="C49" s="51">
        <v>9</v>
      </c>
      <c r="D49" s="51">
        <v>7</v>
      </c>
      <c r="E49" s="51">
        <v>0</v>
      </c>
      <c r="F49" s="51">
        <v>38</v>
      </c>
      <c r="G49" s="51">
        <v>0</v>
      </c>
      <c r="H49" s="51">
        <v>2</v>
      </c>
      <c r="I49" s="51">
        <v>30</v>
      </c>
      <c r="J49" s="51">
        <v>5</v>
      </c>
      <c r="K49" s="51">
        <v>7</v>
      </c>
      <c r="L49" s="51">
        <v>0</v>
      </c>
      <c r="M49" s="51">
        <v>0</v>
      </c>
      <c r="N49" s="51">
        <v>0</v>
      </c>
      <c r="O49" s="11">
        <f>SUM(C49:N49)</f>
        <v>98</v>
      </c>
    </row>
    <row r="50" spans="1:15" ht="18" customHeight="1">
      <c r="A50" s="106"/>
      <c r="B50" s="52" t="s">
        <v>26</v>
      </c>
      <c r="C50" s="36">
        <f t="shared" ref="C50:N50" si="11">IF(C48+C49&gt;0, C49/(C48+C49), "-")</f>
        <v>0.47368421052631576</v>
      </c>
      <c r="D50" s="36">
        <f t="shared" si="11"/>
        <v>0.2413793103448276</v>
      </c>
      <c r="E50" s="36">
        <f t="shared" si="11"/>
        <v>0</v>
      </c>
      <c r="F50" s="36">
        <f t="shared" si="11"/>
        <v>0.25675675675675674</v>
      </c>
      <c r="G50" s="36">
        <f t="shared" si="11"/>
        <v>0</v>
      </c>
      <c r="H50" s="36">
        <f t="shared" si="11"/>
        <v>4.2553191489361701E-2</v>
      </c>
      <c r="I50" s="36">
        <f t="shared" si="11"/>
        <v>0.45454545454545453</v>
      </c>
      <c r="J50" s="36">
        <f t="shared" si="11"/>
        <v>0.41666666666666669</v>
      </c>
      <c r="K50" s="36">
        <f t="shared" si="11"/>
        <v>0.4375</v>
      </c>
      <c r="L50" s="36">
        <f t="shared" si="11"/>
        <v>0</v>
      </c>
      <c r="M50" s="36">
        <f t="shared" si="11"/>
        <v>0</v>
      </c>
      <c r="N50" s="36">
        <f t="shared" si="11"/>
        <v>0</v>
      </c>
      <c r="O50" s="40">
        <f>IF(O48+O49&gt;0, O49/(O48+O49), "-")</f>
        <v>1.3463387827998351E-2</v>
      </c>
    </row>
    <row r="51" spans="1:15" ht="18" customHeight="1">
      <c r="A51" s="104">
        <v>44894</v>
      </c>
      <c r="B51" s="50" t="s">
        <v>20</v>
      </c>
      <c r="C51" s="51">
        <v>0</v>
      </c>
      <c r="D51" s="51">
        <v>2</v>
      </c>
      <c r="E51" s="51">
        <v>302</v>
      </c>
      <c r="F51" s="51">
        <v>5</v>
      </c>
      <c r="G51" s="51">
        <v>3</v>
      </c>
      <c r="H51" s="51">
        <v>2</v>
      </c>
      <c r="I51" s="51">
        <v>2</v>
      </c>
      <c r="J51" s="51">
        <v>0</v>
      </c>
      <c r="K51" s="51">
        <v>0</v>
      </c>
      <c r="L51" s="51">
        <v>2</v>
      </c>
      <c r="M51" s="51">
        <v>0</v>
      </c>
      <c r="N51" s="51">
        <v>223</v>
      </c>
      <c r="O51" s="11">
        <f>SUM(C51:N51)</f>
        <v>541</v>
      </c>
    </row>
    <row r="52" spans="1:15" ht="18" customHeight="1">
      <c r="A52" s="105"/>
      <c r="B52" s="52" t="s">
        <v>21</v>
      </c>
      <c r="C52" s="53">
        <v>21</v>
      </c>
      <c r="D52" s="53">
        <v>46</v>
      </c>
      <c r="E52" s="53">
        <v>4900</v>
      </c>
      <c r="F52" s="53">
        <v>174</v>
      </c>
      <c r="G52" s="53">
        <v>29</v>
      </c>
      <c r="H52" s="53">
        <v>49</v>
      </c>
      <c r="I52" s="53">
        <v>99</v>
      </c>
      <c r="J52" s="53">
        <v>47</v>
      </c>
      <c r="K52" s="53">
        <v>38</v>
      </c>
      <c r="L52" s="53">
        <v>13</v>
      </c>
      <c r="M52" s="53">
        <v>14</v>
      </c>
      <c r="N52" s="53">
        <v>1024</v>
      </c>
      <c r="O52" s="11">
        <f>SUM(C52:N52)</f>
        <v>6454</v>
      </c>
    </row>
    <row r="53" spans="1:15" ht="18" customHeight="1">
      <c r="A53" s="105"/>
      <c r="B53" s="52" t="s">
        <v>24</v>
      </c>
      <c r="C53" s="53">
        <v>12</v>
      </c>
      <c r="D53" s="53">
        <v>42</v>
      </c>
      <c r="E53" s="53">
        <v>5188</v>
      </c>
      <c r="F53" s="53">
        <v>169</v>
      </c>
      <c r="G53" s="53">
        <v>30</v>
      </c>
      <c r="H53" s="53">
        <v>46</v>
      </c>
      <c r="I53" s="53">
        <v>88</v>
      </c>
      <c r="J53" s="53">
        <v>38</v>
      </c>
      <c r="K53" s="53">
        <v>38</v>
      </c>
      <c r="L53" s="53">
        <v>15</v>
      </c>
      <c r="M53" s="53">
        <v>14</v>
      </c>
      <c r="N53" s="53">
        <v>0</v>
      </c>
      <c r="O53" s="11">
        <f>SUM(C53:N53)</f>
        <v>5680</v>
      </c>
    </row>
    <row r="54" spans="1:15" ht="18" customHeight="1">
      <c r="A54" s="105"/>
      <c r="B54" s="52" t="s">
        <v>25</v>
      </c>
      <c r="C54" s="51">
        <v>9</v>
      </c>
      <c r="D54" s="51">
        <v>6</v>
      </c>
      <c r="E54" s="51">
        <v>14</v>
      </c>
      <c r="F54" s="51">
        <v>10</v>
      </c>
      <c r="G54" s="51">
        <v>2</v>
      </c>
      <c r="H54" s="51">
        <v>5</v>
      </c>
      <c r="I54" s="51">
        <v>13</v>
      </c>
      <c r="J54" s="51">
        <v>9</v>
      </c>
      <c r="K54" s="51">
        <v>0</v>
      </c>
      <c r="L54" s="51">
        <v>0</v>
      </c>
      <c r="M54" s="51">
        <v>0</v>
      </c>
      <c r="N54" s="51">
        <v>0</v>
      </c>
      <c r="O54" s="11">
        <f>SUM(C54:N54)</f>
        <v>68</v>
      </c>
    </row>
    <row r="55" spans="1:15" ht="18" customHeight="1">
      <c r="A55" s="106"/>
      <c r="B55" s="52" t="s">
        <v>26</v>
      </c>
      <c r="C55" s="36">
        <f t="shared" ref="C55:N55" si="12">IF(C53+C54&gt;0, C54/(C53+C54), "-")</f>
        <v>0.42857142857142855</v>
      </c>
      <c r="D55" s="36">
        <f t="shared" si="12"/>
        <v>0.125</v>
      </c>
      <c r="E55" s="36">
        <f t="shared" si="12"/>
        <v>2.6912725874663592E-3</v>
      </c>
      <c r="F55" s="36">
        <f t="shared" si="12"/>
        <v>5.5865921787709494E-2</v>
      </c>
      <c r="G55" s="36">
        <f t="shared" si="12"/>
        <v>6.25E-2</v>
      </c>
      <c r="H55" s="36">
        <f t="shared" si="12"/>
        <v>9.8039215686274508E-2</v>
      </c>
      <c r="I55" s="36">
        <f t="shared" si="12"/>
        <v>0.12871287128712872</v>
      </c>
      <c r="J55" s="36">
        <f t="shared" si="12"/>
        <v>0.19148936170212766</v>
      </c>
      <c r="K55" s="36">
        <f t="shared" si="12"/>
        <v>0</v>
      </c>
      <c r="L55" s="36">
        <f t="shared" si="12"/>
        <v>0</v>
      </c>
      <c r="M55" s="36">
        <f t="shared" si="12"/>
        <v>0</v>
      </c>
      <c r="N55" s="36" t="str">
        <f t="shared" si="12"/>
        <v>-</v>
      </c>
      <c r="O55" s="40">
        <f>IF(O53+O54&gt;0, O54/(O53+O54), "-")</f>
        <v>1.1830201809324982E-2</v>
      </c>
    </row>
    <row r="56" spans="1:15" ht="18" customHeight="1">
      <c r="A56" s="104">
        <v>44895</v>
      </c>
      <c r="B56" s="50" t="s">
        <v>20</v>
      </c>
      <c r="C56" s="51">
        <v>0</v>
      </c>
      <c r="D56" s="51">
        <v>1</v>
      </c>
      <c r="E56" s="51">
        <v>280</v>
      </c>
      <c r="F56" s="51">
        <v>29</v>
      </c>
      <c r="G56" s="51">
        <v>3</v>
      </c>
      <c r="H56" s="51">
        <v>4</v>
      </c>
      <c r="I56" s="51">
        <v>3</v>
      </c>
      <c r="J56" s="51">
        <v>0</v>
      </c>
      <c r="K56" s="51">
        <v>0</v>
      </c>
      <c r="L56" s="51">
        <v>1</v>
      </c>
      <c r="M56" s="51">
        <v>1</v>
      </c>
      <c r="N56" s="51">
        <v>361</v>
      </c>
      <c r="O56" s="11">
        <f>SUM(C56:N56)</f>
        <v>683</v>
      </c>
    </row>
    <row r="57" spans="1:15" ht="18" customHeight="1">
      <c r="A57" s="105"/>
      <c r="B57" s="52" t="s">
        <v>21</v>
      </c>
      <c r="C57" s="53">
        <v>28</v>
      </c>
      <c r="D57" s="53">
        <v>24</v>
      </c>
      <c r="E57" s="53">
        <v>3785</v>
      </c>
      <c r="F57" s="53">
        <v>137</v>
      </c>
      <c r="G57" s="53">
        <v>10</v>
      </c>
      <c r="H57" s="53">
        <v>40</v>
      </c>
      <c r="I57" s="53">
        <v>18</v>
      </c>
      <c r="J57" s="53">
        <v>12</v>
      </c>
      <c r="K57" s="53">
        <v>31</v>
      </c>
      <c r="L57" s="53">
        <v>5</v>
      </c>
      <c r="M57" s="53">
        <v>43</v>
      </c>
      <c r="N57" s="53">
        <v>1496</v>
      </c>
      <c r="O57" s="11">
        <f>SUM(C57:N57)</f>
        <v>5629</v>
      </c>
    </row>
    <row r="58" spans="1:15" ht="18" customHeight="1">
      <c r="A58" s="105"/>
      <c r="B58" s="52" t="s">
        <v>24</v>
      </c>
      <c r="C58" s="53">
        <v>15</v>
      </c>
      <c r="D58" s="53">
        <v>15</v>
      </c>
      <c r="E58" s="53">
        <v>4054</v>
      </c>
      <c r="F58" s="53">
        <v>157</v>
      </c>
      <c r="G58" s="53">
        <v>13</v>
      </c>
      <c r="H58" s="53">
        <v>37</v>
      </c>
      <c r="I58" s="53">
        <v>17</v>
      </c>
      <c r="J58" s="53">
        <v>9</v>
      </c>
      <c r="K58" s="53">
        <v>31</v>
      </c>
      <c r="L58" s="53">
        <v>4</v>
      </c>
      <c r="M58" s="53">
        <v>42</v>
      </c>
      <c r="N58" s="53">
        <v>1857</v>
      </c>
      <c r="O58" s="11">
        <f>SUM(C58:N58)</f>
        <v>6251</v>
      </c>
    </row>
    <row r="59" spans="1:15" ht="18" customHeight="1">
      <c r="A59" s="105"/>
      <c r="B59" s="52" t="s">
        <v>25</v>
      </c>
      <c r="C59" s="51">
        <v>13</v>
      </c>
      <c r="D59" s="51">
        <v>10</v>
      </c>
      <c r="E59" s="51">
        <v>11</v>
      </c>
      <c r="F59" s="51">
        <v>9</v>
      </c>
      <c r="G59" s="51">
        <v>0</v>
      </c>
      <c r="H59" s="51">
        <v>7</v>
      </c>
      <c r="I59" s="51">
        <v>4</v>
      </c>
      <c r="J59" s="51">
        <v>3</v>
      </c>
      <c r="K59" s="51">
        <v>0</v>
      </c>
      <c r="L59" s="51">
        <v>2</v>
      </c>
      <c r="M59" s="51">
        <v>2</v>
      </c>
      <c r="N59" s="51">
        <v>0</v>
      </c>
      <c r="O59" s="11">
        <f>SUM(C59:N59)</f>
        <v>61</v>
      </c>
    </row>
    <row r="60" spans="1:15" ht="18" customHeight="1">
      <c r="A60" s="106"/>
      <c r="B60" s="52" t="s">
        <v>26</v>
      </c>
      <c r="C60" s="36">
        <f t="shared" ref="C60:N60" si="13">IF(C58+C59&gt;0, C59/(C58+C59), "-")</f>
        <v>0.4642857142857143</v>
      </c>
      <c r="D60" s="36">
        <f t="shared" si="13"/>
        <v>0.4</v>
      </c>
      <c r="E60" s="36">
        <f t="shared" si="13"/>
        <v>2.7060270602706029E-3</v>
      </c>
      <c r="F60" s="36">
        <f t="shared" si="13"/>
        <v>5.4216867469879519E-2</v>
      </c>
      <c r="G60" s="36">
        <f t="shared" si="13"/>
        <v>0</v>
      </c>
      <c r="H60" s="36">
        <f t="shared" si="13"/>
        <v>0.15909090909090909</v>
      </c>
      <c r="I60" s="36">
        <f t="shared" si="13"/>
        <v>0.19047619047619047</v>
      </c>
      <c r="J60" s="36">
        <f t="shared" si="13"/>
        <v>0.25</v>
      </c>
      <c r="K60" s="36">
        <f t="shared" si="13"/>
        <v>0</v>
      </c>
      <c r="L60" s="36">
        <f t="shared" si="13"/>
        <v>0.33333333333333331</v>
      </c>
      <c r="M60" s="36">
        <f t="shared" si="13"/>
        <v>4.5454545454545456E-2</v>
      </c>
      <c r="N60" s="36">
        <f t="shared" si="13"/>
        <v>0</v>
      </c>
      <c r="O60" s="40">
        <f>IF(O58+O59&gt;0, O59/(O58+O59), "-")</f>
        <v>9.6641318124207863E-3</v>
      </c>
    </row>
    <row r="61" spans="1:15" ht="18" customHeight="1">
      <c r="A61" s="104">
        <v>44896</v>
      </c>
      <c r="B61" s="50" t="s">
        <v>20</v>
      </c>
      <c r="C61" s="51">
        <v>1</v>
      </c>
      <c r="D61" s="51">
        <v>6</v>
      </c>
      <c r="E61" s="51">
        <v>261</v>
      </c>
      <c r="F61" s="51">
        <v>19</v>
      </c>
      <c r="G61" s="51">
        <v>6</v>
      </c>
      <c r="H61" s="51">
        <v>9</v>
      </c>
      <c r="I61" s="51">
        <v>9</v>
      </c>
      <c r="J61" s="51">
        <v>1</v>
      </c>
      <c r="K61" s="51">
        <v>0</v>
      </c>
      <c r="L61" s="51">
        <v>0</v>
      </c>
      <c r="M61" s="51">
        <v>2</v>
      </c>
      <c r="N61" s="51">
        <v>340</v>
      </c>
      <c r="O61" s="11">
        <f>SUM(C61:N61)</f>
        <v>654</v>
      </c>
    </row>
    <row r="62" spans="1:15" ht="18" customHeight="1">
      <c r="A62" s="105"/>
      <c r="B62" s="52" t="s">
        <v>21</v>
      </c>
      <c r="C62" s="53">
        <v>23</v>
      </c>
      <c r="D62" s="53">
        <v>114</v>
      </c>
      <c r="E62" s="53">
        <v>3394</v>
      </c>
      <c r="F62" s="53">
        <v>296</v>
      </c>
      <c r="G62" s="53">
        <v>12</v>
      </c>
      <c r="H62" s="53">
        <v>37</v>
      </c>
      <c r="I62" s="53">
        <v>126</v>
      </c>
      <c r="J62" s="53">
        <v>46</v>
      </c>
      <c r="K62" s="53">
        <v>21</v>
      </c>
      <c r="L62" s="53">
        <v>6</v>
      </c>
      <c r="M62" s="53">
        <v>32</v>
      </c>
      <c r="N62" s="53">
        <v>1078</v>
      </c>
      <c r="O62" s="11">
        <f>SUM(C62:N62)</f>
        <v>5185</v>
      </c>
    </row>
    <row r="63" spans="1:15" ht="18" customHeight="1">
      <c r="A63" s="105"/>
      <c r="B63" s="52" t="s">
        <v>24</v>
      </c>
      <c r="C63" s="53">
        <v>14</v>
      </c>
      <c r="D63" s="53">
        <v>120</v>
      </c>
      <c r="E63" s="53">
        <v>3649</v>
      </c>
      <c r="F63" s="53">
        <v>298</v>
      </c>
      <c r="G63" s="53">
        <v>17</v>
      </c>
      <c r="H63" s="53">
        <v>41</v>
      </c>
      <c r="I63" s="53">
        <v>121</v>
      </c>
      <c r="J63" s="53">
        <v>36</v>
      </c>
      <c r="K63" s="53">
        <v>21</v>
      </c>
      <c r="L63" s="53">
        <v>6</v>
      </c>
      <c r="M63" s="53">
        <v>32</v>
      </c>
      <c r="N63" s="53">
        <v>1418</v>
      </c>
      <c r="O63" s="11">
        <f>SUM(C63:N63)</f>
        <v>5773</v>
      </c>
    </row>
    <row r="64" spans="1:15" ht="18" customHeight="1">
      <c r="A64" s="105"/>
      <c r="B64" s="52" t="s">
        <v>25</v>
      </c>
      <c r="C64" s="51">
        <v>10</v>
      </c>
      <c r="D64" s="51">
        <v>0</v>
      </c>
      <c r="E64" s="51">
        <v>6</v>
      </c>
      <c r="F64" s="51">
        <v>17</v>
      </c>
      <c r="G64" s="51">
        <v>1</v>
      </c>
      <c r="H64" s="51">
        <v>5</v>
      </c>
      <c r="I64" s="51">
        <v>14</v>
      </c>
      <c r="J64" s="51">
        <v>11</v>
      </c>
      <c r="K64" s="51">
        <v>0</v>
      </c>
      <c r="L64" s="51">
        <v>0</v>
      </c>
      <c r="M64" s="51">
        <v>2</v>
      </c>
      <c r="N64" s="51">
        <v>0</v>
      </c>
      <c r="O64" s="11">
        <f>SUM(C64:N64)</f>
        <v>66</v>
      </c>
    </row>
    <row r="65" spans="1:15" ht="18" customHeight="1">
      <c r="A65" s="106"/>
      <c r="B65" s="52" t="s">
        <v>26</v>
      </c>
      <c r="C65" s="36">
        <f t="shared" ref="C65:N65" si="14">IF(C63+C64&gt;0, C64/(C63+C64), "-")</f>
        <v>0.41666666666666669</v>
      </c>
      <c r="D65" s="36">
        <f t="shared" si="14"/>
        <v>0</v>
      </c>
      <c r="E65" s="36">
        <f t="shared" si="14"/>
        <v>1.6415868673050615E-3</v>
      </c>
      <c r="F65" s="36">
        <f t="shared" si="14"/>
        <v>5.3968253968253971E-2</v>
      </c>
      <c r="G65" s="36">
        <f t="shared" si="14"/>
        <v>5.5555555555555552E-2</v>
      </c>
      <c r="H65" s="36">
        <f t="shared" si="14"/>
        <v>0.10869565217391304</v>
      </c>
      <c r="I65" s="36">
        <f t="shared" si="14"/>
        <v>0.1037037037037037</v>
      </c>
      <c r="J65" s="36">
        <f t="shared" si="14"/>
        <v>0.23404255319148937</v>
      </c>
      <c r="K65" s="36">
        <f t="shared" si="14"/>
        <v>0</v>
      </c>
      <c r="L65" s="36">
        <f t="shared" si="14"/>
        <v>0</v>
      </c>
      <c r="M65" s="36">
        <f t="shared" si="14"/>
        <v>5.8823529411764705E-2</v>
      </c>
      <c r="N65" s="36">
        <f t="shared" si="14"/>
        <v>0</v>
      </c>
      <c r="O65" s="40">
        <f>IF(O63+O64&gt;0, O64/(O63+O64), "-")</f>
        <v>1.1303305360506936E-2</v>
      </c>
    </row>
    <row r="66" spans="1:15" ht="18" customHeight="1">
      <c r="A66" s="104">
        <v>44897</v>
      </c>
      <c r="B66" s="50" t="s">
        <v>20</v>
      </c>
      <c r="C66" s="51">
        <v>0</v>
      </c>
      <c r="D66" s="51">
        <v>10</v>
      </c>
      <c r="E66" s="51">
        <v>380</v>
      </c>
      <c r="F66" s="51">
        <v>35</v>
      </c>
      <c r="G66" s="51">
        <v>2</v>
      </c>
      <c r="H66" s="51">
        <v>20</v>
      </c>
      <c r="I66" s="51">
        <v>8</v>
      </c>
      <c r="J66" s="51">
        <v>0</v>
      </c>
      <c r="K66" s="51">
        <v>1</v>
      </c>
      <c r="L66" s="51">
        <v>2</v>
      </c>
      <c r="M66" s="51">
        <v>2</v>
      </c>
      <c r="N66" s="51">
        <v>366</v>
      </c>
      <c r="O66" s="11">
        <f>SUM(C66:N66)</f>
        <v>826</v>
      </c>
    </row>
    <row r="67" spans="1:15" ht="18" customHeight="1">
      <c r="A67" s="105"/>
      <c r="B67" s="52" t="s">
        <v>21</v>
      </c>
      <c r="C67" s="53">
        <v>72</v>
      </c>
      <c r="D67" s="53">
        <v>115</v>
      </c>
      <c r="E67" s="53">
        <v>2625</v>
      </c>
      <c r="F67" s="53">
        <v>136</v>
      </c>
      <c r="G67" s="53">
        <v>24</v>
      </c>
      <c r="H67" s="53">
        <v>42</v>
      </c>
      <c r="I67" s="53">
        <v>31</v>
      </c>
      <c r="J67" s="53">
        <v>34</v>
      </c>
      <c r="K67" s="53">
        <v>41</v>
      </c>
      <c r="L67" s="53">
        <v>11</v>
      </c>
      <c r="M67" s="53">
        <v>20</v>
      </c>
      <c r="N67" s="53">
        <v>945</v>
      </c>
      <c r="O67" s="11">
        <f>SUM(C67:N67)</f>
        <v>4096</v>
      </c>
    </row>
    <row r="68" spans="1:15" ht="18" customHeight="1">
      <c r="A68" s="105"/>
      <c r="B68" s="52" t="s">
        <v>24</v>
      </c>
      <c r="C68" s="53">
        <v>55</v>
      </c>
      <c r="D68" s="53">
        <v>120</v>
      </c>
      <c r="E68" s="53">
        <v>3004</v>
      </c>
      <c r="F68" s="53">
        <v>158</v>
      </c>
      <c r="G68" s="53">
        <v>24</v>
      </c>
      <c r="H68" s="53">
        <v>61</v>
      </c>
      <c r="I68" s="53">
        <v>32</v>
      </c>
      <c r="J68" s="53">
        <v>28</v>
      </c>
      <c r="K68" s="53">
        <v>42</v>
      </c>
      <c r="L68" s="53">
        <v>10</v>
      </c>
      <c r="M68" s="53">
        <v>22</v>
      </c>
      <c r="N68" s="53">
        <v>1311</v>
      </c>
      <c r="O68" s="11">
        <f>SUM(C68:N68)</f>
        <v>4867</v>
      </c>
    </row>
    <row r="69" spans="1:15" ht="18" customHeight="1">
      <c r="A69" s="105"/>
      <c r="B69" s="52" t="s">
        <v>25</v>
      </c>
      <c r="C69" s="51">
        <v>17</v>
      </c>
      <c r="D69" s="51">
        <v>5</v>
      </c>
      <c r="E69" s="51">
        <v>1</v>
      </c>
      <c r="F69" s="51">
        <v>13</v>
      </c>
      <c r="G69" s="51">
        <v>2</v>
      </c>
      <c r="H69" s="51">
        <v>1</v>
      </c>
      <c r="I69" s="51">
        <v>7</v>
      </c>
      <c r="J69" s="51">
        <v>6</v>
      </c>
      <c r="K69" s="51">
        <v>0</v>
      </c>
      <c r="L69" s="51">
        <v>3</v>
      </c>
      <c r="M69" s="51">
        <v>0</v>
      </c>
      <c r="N69" s="51">
        <v>0</v>
      </c>
      <c r="O69" s="11">
        <f>SUM(C69:N69)</f>
        <v>55</v>
      </c>
    </row>
    <row r="70" spans="1:15" ht="18" customHeight="1">
      <c r="A70" s="106"/>
      <c r="B70" s="52" t="s">
        <v>26</v>
      </c>
      <c r="C70" s="36">
        <f t="shared" ref="C70:N70" si="15">IF(C68+C69&gt;0, C69/(C68+C69), "-")</f>
        <v>0.2361111111111111</v>
      </c>
      <c r="D70" s="36">
        <f t="shared" si="15"/>
        <v>0.04</v>
      </c>
      <c r="E70" s="36">
        <f t="shared" si="15"/>
        <v>3.3277870216306157E-4</v>
      </c>
      <c r="F70" s="36">
        <f t="shared" si="15"/>
        <v>7.6023391812865493E-2</v>
      </c>
      <c r="G70" s="36">
        <f t="shared" si="15"/>
        <v>7.6923076923076927E-2</v>
      </c>
      <c r="H70" s="36">
        <f t="shared" si="15"/>
        <v>1.6129032258064516E-2</v>
      </c>
      <c r="I70" s="36">
        <f t="shared" si="15"/>
        <v>0.17948717948717949</v>
      </c>
      <c r="J70" s="36">
        <f t="shared" si="15"/>
        <v>0.17647058823529413</v>
      </c>
      <c r="K70" s="36">
        <f t="shared" si="15"/>
        <v>0</v>
      </c>
      <c r="L70" s="36">
        <f t="shared" si="15"/>
        <v>0.23076923076923078</v>
      </c>
      <c r="M70" s="36">
        <f t="shared" si="15"/>
        <v>0</v>
      </c>
      <c r="N70" s="36">
        <f t="shared" si="15"/>
        <v>0</v>
      </c>
      <c r="O70" s="40">
        <f>IF(O68+O69&gt;0, O69/(O68+O69), "-")</f>
        <v>1.1174319382364892E-2</v>
      </c>
    </row>
    <row r="71" spans="1:15" ht="18" customHeight="1">
      <c r="A71" s="104">
        <v>44898</v>
      </c>
      <c r="B71" s="50" t="s">
        <v>20</v>
      </c>
      <c r="C71" s="51">
        <v>2</v>
      </c>
      <c r="D71" s="51">
        <v>4</v>
      </c>
      <c r="E71" s="51">
        <v>385</v>
      </c>
      <c r="F71" s="51">
        <v>37</v>
      </c>
      <c r="G71" s="51">
        <v>1</v>
      </c>
      <c r="H71" s="51">
        <v>11</v>
      </c>
      <c r="I71" s="51">
        <v>4</v>
      </c>
      <c r="J71" s="51">
        <v>0</v>
      </c>
      <c r="K71" s="51">
        <v>3</v>
      </c>
      <c r="L71" s="51">
        <v>3</v>
      </c>
      <c r="M71" s="51">
        <v>0</v>
      </c>
      <c r="N71" s="51">
        <v>360</v>
      </c>
      <c r="O71" s="11">
        <f>SUM(C71:N71)</f>
        <v>810</v>
      </c>
    </row>
    <row r="72" spans="1:15" ht="18" customHeight="1">
      <c r="A72" s="105"/>
      <c r="B72" s="52" t="s">
        <v>21</v>
      </c>
      <c r="C72" s="53">
        <v>54</v>
      </c>
      <c r="D72" s="53">
        <v>91</v>
      </c>
      <c r="E72" s="53">
        <v>2669</v>
      </c>
      <c r="F72" s="53">
        <v>93</v>
      </c>
      <c r="G72" s="53">
        <v>11</v>
      </c>
      <c r="H72" s="53">
        <v>22</v>
      </c>
      <c r="I72" s="53">
        <v>73</v>
      </c>
      <c r="J72" s="53">
        <v>56</v>
      </c>
      <c r="K72" s="53">
        <v>16</v>
      </c>
      <c r="L72" s="53">
        <v>23</v>
      </c>
      <c r="M72" s="53">
        <v>9</v>
      </c>
      <c r="N72" s="53">
        <v>654</v>
      </c>
      <c r="O72" s="11">
        <f>SUM(C72:N72)</f>
        <v>3771</v>
      </c>
    </row>
    <row r="73" spans="1:15" ht="18" customHeight="1">
      <c r="A73" s="105"/>
      <c r="B73" s="52" t="s">
        <v>24</v>
      </c>
      <c r="C73" s="53">
        <v>43</v>
      </c>
      <c r="D73" s="53">
        <v>76</v>
      </c>
      <c r="E73" s="53">
        <v>3054</v>
      </c>
      <c r="F73" s="53">
        <v>120</v>
      </c>
      <c r="G73" s="53">
        <v>12</v>
      </c>
      <c r="H73" s="53">
        <v>29</v>
      </c>
      <c r="I73" s="53">
        <v>70</v>
      </c>
      <c r="J73" s="53">
        <v>48</v>
      </c>
      <c r="K73" s="53">
        <v>19</v>
      </c>
      <c r="L73" s="53">
        <v>19</v>
      </c>
      <c r="M73" s="53">
        <v>9</v>
      </c>
      <c r="N73" s="53">
        <v>1014</v>
      </c>
      <c r="O73" s="11">
        <f>SUM(C73:N73)</f>
        <v>4513</v>
      </c>
    </row>
    <row r="74" spans="1:15" ht="18" customHeight="1">
      <c r="A74" s="105"/>
      <c r="B74" s="52" t="s">
        <v>25</v>
      </c>
      <c r="C74" s="51">
        <v>13</v>
      </c>
      <c r="D74" s="51">
        <v>19</v>
      </c>
      <c r="E74" s="51">
        <v>0</v>
      </c>
      <c r="F74" s="51">
        <v>10</v>
      </c>
      <c r="G74" s="51">
        <v>0</v>
      </c>
      <c r="H74" s="51">
        <v>4</v>
      </c>
      <c r="I74" s="51">
        <v>7</v>
      </c>
      <c r="J74" s="51">
        <v>8</v>
      </c>
      <c r="K74" s="51">
        <v>0</v>
      </c>
      <c r="L74" s="51">
        <v>7</v>
      </c>
      <c r="M74" s="51">
        <v>0</v>
      </c>
      <c r="N74" s="51">
        <v>0</v>
      </c>
      <c r="O74" s="11">
        <f>SUM(C74:N74)</f>
        <v>68</v>
      </c>
    </row>
    <row r="75" spans="1:15" ht="18" customHeight="1">
      <c r="A75" s="106"/>
      <c r="B75" s="52" t="s">
        <v>26</v>
      </c>
      <c r="C75" s="36">
        <f t="shared" ref="C75:N75" si="16">IF(C73+C74&gt;0, C74/(C73+C74), "-")</f>
        <v>0.23214285714285715</v>
      </c>
      <c r="D75" s="36">
        <f t="shared" si="16"/>
        <v>0.2</v>
      </c>
      <c r="E75" s="36">
        <f t="shared" si="16"/>
        <v>0</v>
      </c>
      <c r="F75" s="36">
        <f t="shared" si="16"/>
        <v>7.6923076923076927E-2</v>
      </c>
      <c r="G75" s="36">
        <f t="shared" si="16"/>
        <v>0</v>
      </c>
      <c r="H75" s="36">
        <f t="shared" si="16"/>
        <v>0.12121212121212122</v>
      </c>
      <c r="I75" s="36">
        <f t="shared" si="16"/>
        <v>9.0909090909090912E-2</v>
      </c>
      <c r="J75" s="36">
        <f t="shared" si="16"/>
        <v>0.14285714285714285</v>
      </c>
      <c r="K75" s="36">
        <f t="shared" si="16"/>
        <v>0</v>
      </c>
      <c r="L75" s="36">
        <f t="shared" si="16"/>
        <v>0.26923076923076922</v>
      </c>
      <c r="M75" s="36">
        <f t="shared" si="16"/>
        <v>0</v>
      </c>
      <c r="N75" s="36">
        <f t="shared" si="16"/>
        <v>0</v>
      </c>
      <c r="O75" s="40">
        <f>IF(O73+O74&gt;0, O74/(O73+O74), "-")</f>
        <v>1.4843920541366514E-2</v>
      </c>
    </row>
    <row r="76" spans="1:15" ht="18" customHeight="1">
      <c r="A76" s="104">
        <v>44899</v>
      </c>
      <c r="B76" s="50" t="s">
        <v>20</v>
      </c>
      <c r="C76" s="51">
        <v>2</v>
      </c>
      <c r="D76" s="51">
        <v>13</v>
      </c>
      <c r="E76" s="51">
        <v>296</v>
      </c>
      <c r="F76" s="51">
        <v>9</v>
      </c>
      <c r="G76" s="51">
        <v>3</v>
      </c>
      <c r="H76" s="51">
        <v>19</v>
      </c>
      <c r="I76" s="51">
        <v>4</v>
      </c>
      <c r="J76" s="51">
        <v>3</v>
      </c>
      <c r="K76" s="51">
        <v>2</v>
      </c>
      <c r="L76" s="51">
        <v>1</v>
      </c>
      <c r="M76" s="51">
        <v>9</v>
      </c>
      <c r="N76" s="51">
        <v>392</v>
      </c>
      <c r="O76" s="11">
        <f>SUM(C76:N76)</f>
        <v>753</v>
      </c>
    </row>
    <row r="77" spans="1:15" ht="18" customHeight="1">
      <c r="A77" s="105"/>
      <c r="B77" s="52" t="s">
        <v>21</v>
      </c>
      <c r="C77" s="53">
        <v>26</v>
      </c>
      <c r="D77" s="53">
        <v>89</v>
      </c>
      <c r="E77" s="53">
        <v>2468</v>
      </c>
      <c r="F77" s="53">
        <v>66</v>
      </c>
      <c r="G77" s="53">
        <v>21</v>
      </c>
      <c r="H77" s="53">
        <v>46</v>
      </c>
      <c r="I77" s="53">
        <v>86</v>
      </c>
      <c r="J77" s="53">
        <v>61</v>
      </c>
      <c r="K77" s="53">
        <v>31</v>
      </c>
      <c r="L77" s="53">
        <v>17</v>
      </c>
      <c r="M77" s="53">
        <v>51</v>
      </c>
      <c r="N77" s="53">
        <v>701</v>
      </c>
      <c r="O77" s="11">
        <f>SUM(C77:N77)</f>
        <v>3663</v>
      </c>
    </row>
    <row r="78" spans="1:15" ht="18" customHeight="1">
      <c r="A78" s="105"/>
      <c r="B78" s="52" t="s">
        <v>24</v>
      </c>
      <c r="C78" s="53">
        <v>16</v>
      </c>
      <c r="D78" s="53">
        <v>95</v>
      </c>
      <c r="E78" s="53">
        <v>2764</v>
      </c>
      <c r="F78" s="53">
        <v>36</v>
      </c>
      <c r="G78" s="53">
        <v>24</v>
      </c>
      <c r="H78" s="53">
        <v>61</v>
      </c>
      <c r="I78" s="53">
        <v>83</v>
      </c>
      <c r="J78" s="53">
        <v>56</v>
      </c>
      <c r="K78" s="53">
        <v>33</v>
      </c>
      <c r="L78" s="53">
        <v>13</v>
      </c>
      <c r="M78" s="53">
        <v>54</v>
      </c>
      <c r="N78" s="53">
        <v>1093</v>
      </c>
      <c r="O78" s="11">
        <f>SUM(C78:N78)</f>
        <v>4328</v>
      </c>
    </row>
    <row r="79" spans="1:15" ht="18" customHeight="1">
      <c r="A79" s="105"/>
      <c r="B79" s="52" t="s">
        <v>25</v>
      </c>
      <c r="C79" s="51">
        <v>12</v>
      </c>
      <c r="D79" s="51">
        <v>7</v>
      </c>
      <c r="E79" s="51">
        <v>0</v>
      </c>
      <c r="F79" s="51">
        <v>39</v>
      </c>
      <c r="G79" s="51">
        <v>0</v>
      </c>
      <c r="H79" s="51">
        <v>4</v>
      </c>
      <c r="I79" s="51">
        <v>7</v>
      </c>
      <c r="J79" s="51">
        <v>8</v>
      </c>
      <c r="K79" s="51">
        <v>0</v>
      </c>
      <c r="L79" s="51">
        <v>5</v>
      </c>
      <c r="M79" s="51">
        <v>6</v>
      </c>
      <c r="N79" s="51">
        <v>0</v>
      </c>
      <c r="O79" s="11">
        <f>SUM(C79:N79)</f>
        <v>88</v>
      </c>
    </row>
    <row r="80" spans="1:15" ht="18" customHeight="1">
      <c r="A80" s="106"/>
      <c r="B80" s="52" t="s">
        <v>26</v>
      </c>
      <c r="C80" s="36">
        <f t="shared" ref="C80:N80" si="17">IF(C78+C79&gt;0, C79/(C78+C79), "-")</f>
        <v>0.42857142857142855</v>
      </c>
      <c r="D80" s="36">
        <f t="shared" si="17"/>
        <v>6.8627450980392163E-2</v>
      </c>
      <c r="E80" s="36">
        <f t="shared" si="17"/>
        <v>0</v>
      </c>
      <c r="F80" s="36">
        <f t="shared" si="17"/>
        <v>0.52</v>
      </c>
      <c r="G80" s="36">
        <f t="shared" si="17"/>
        <v>0</v>
      </c>
      <c r="H80" s="36">
        <f t="shared" si="17"/>
        <v>6.1538461538461542E-2</v>
      </c>
      <c r="I80" s="36">
        <f t="shared" si="17"/>
        <v>7.7777777777777779E-2</v>
      </c>
      <c r="J80" s="36">
        <f t="shared" si="17"/>
        <v>0.125</v>
      </c>
      <c r="K80" s="36">
        <f t="shared" si="17"/>
        <v>0</v>
      </c>
      <c r="L80" s="36">
        <f t="shared" si="17"/>
        <v>0.27777777777777779</v>
      </c>
      <c r="M80" s="36">
        <f t="shared" si="17"/>
        <v>0.1</v>
      </c>
      <c r="N80" s="36">
        <f t="shared" si="17"/>
        <v>0</v>
      </c>
      <c r="O80" s="40">
        <f>IF(O78+O79&gt;0, O79/(O78+O79), "-")</f>
        <v>1.9927536231884056E-2</v>
      </c>
    </row>
    <row r="81" spans="1:15" ht="18" customHeight="1">
      <c r="A81" s="104">
        <v>44900</v>
      </c>
      <c r="B81" s="50" t="s">
        <v>20</v>
      </c>
      <c r="C81" s="51">
        <v>21</v>
      </c>
      <c r="D81" s="51">
        <v>34</v>
      </c>
      <c r="E81" s="51">
        <v>602</v>
      </c>
      <c r="F81" s="51">
        <v>84</v>
      </c>
      <c r="G81" s="51">
        <v>7</v>
      </c>
      <c r="H81" s="51">
        <v>5</v>
      </c>
      <c r="I81" s="51">
        <v>18</v>
      </c>
      <c r="J81" s="51">
        <v>1</v>
      </c>
      <c r="K81" s="51">
        <v>2</v>
      </c>
      <c r="L81" s="51">
        <v>6</v>
      </c>
      <c r="M81" s="51">
        <v>5</v>
      </c>
      <c r="N81" s="51">
        <v>324</v>
      </c>
      <c r="O81" s="11">
        <f>SUM(C81:N81)</f>
        <v>1109</v>
      </c>
    </row>
    <row r="82" spans="1:15" ht="18" customHeight="1">
      <c r="A82" s="105"/>
      <c r="B82" s="52" t="s">
        <v>21</v>
      </c>
      <c r="C82" s="53">
        <v>13</v>
      </c>
      <c r="D82" s="53">
        <v>117</v>
      </c>
      <c r="E82" s="53">
        <v>1086</v>
      </c>
      <c r="F82" s="53">
        <v>128</v>
      </c>
      <c r="G82" s="53">
        <v>55</v>
      </c>
      <c r="H82" s="53">
        <v>43</v>
      </c>
      <c r="I82" s="53">
        <v>66</v>
      </c>
      <c r="J82" s="53">
        <v>74</v>
      </c>
      <c r="K82" s="53">
        <v>117</v>
      </c>
      <c r="L82" s="53">
        <v>33</v>
      </c>
      <c r="M82" s="53">
        <v>44</v>
      </c>
      <c r="N82" s="53">
        <v>486</v>
      </c>
      <c r="O82" s="11">
        <f>SUM(C82:N82)</f>
        <v>2262</v>
      </c>
    </row>
    <row r="83" spans="1:15" ht="18" customHeight="1">
      <c r="A83" s="105"/>
      <c r="B83" s="52" t="s">
        <v>24</v>
      </c>
      <c r="C83" s="53">
        <v>32</v>
      </c>
      <c r="D83" s="53">
        <v>142</v>
      </c>
      <c r="E83" s="53">
        <v>1686</v>
      </c>
      <c r="F83" s="53">
        <v>170</v>
      </c>
      <c r="G83" s="53">
        <v>49</v>
      </c>
      <c r="H83" s="53">
        <v>43</v>
      </c>
      <c r="I83" s="53">
        <v>65</v>
      </c>
      <c r="J83" s="53">
        <v>57</v>
      </c>
      <c r="K83" s="53">
        <v>95</v>
      </c>
      <c r="L83" s="53">
        <v>27</v>
      </c>
      <c r="M83" s="53">
        <v>45</v>
      </c>
      <c r="N83" s="53">
        <v>810</v>
      </c>
      <c r="O83" s="11">
        <f>SUM(C83:N83)</f>
        <v>3221</v>
      </c>
    </row>
    <row r="84" spans="1:15" ht="18" customHeight="1">
      <c r="A84" s="105"/>
      <c r="B84" s="52" t="s">
        <v>25</v>
      </c>
      <c r="C84" s="51">
        <v>2</v>
      </c>
      <c r="D84" s="51">
        <v>9</v>
      </c>
      <c r="E84" s="51">
        <v>2</v>
      </c>
      <c r="F84" s="51">
        <v>42</v>
      </c>
      <c r="G84" s="51">
        <v>13</v>
      </c>
      <c r="H84" s="51">
        <v>5</v>
      </c>
      <c r="I84" s="51">
        <v>19</v>
      </c>
      <c r="J84" s="51">
        <v>18</v>
      </c>
      <c r="K84" s="51">
        <v>24</v>
      </c>
      <c r="L84" s="51">
        <v>12</v>
      </c>
      <c r="M84" s="51">
        <v>4</v>
      </c>
      <c r="N84" s="51">
        <v>0</v>
      </c>
      <c r="O84" s="11">
        <f>SUM(C84:N84)</f>
        <v>150</v>
      </c>
    </row>
    <row r="85" spans="1:15" ht="18" customHeight="1">
      <c r="A85" s="106"/>
      <c r="B85" s="52" t="s">
        <v>26</v>
      </c>
      <c r="C85" s="36">
        <f t="shared" ref="C85:N85" si="18">IF(C83+C84&gt;0, C84/(C83+C84), "-")</f>
        <v>5.8823529411764705E-2</v>
      </c>
      <c r="D85" s="36">
        <f t="shared" si="18"/>
        <v>5.9602649006622516E-2</v>
      </c>
      <c r="E85" s="36">
        <f t="shared" si="18"/>
        <v>1.1848341232227489E-3</v>
      </c>
      <c r="F85" s="36">
        <f t="shared" si="18"/>
        <v>0.19811320754716982</v>
      </c>
      <c r="G85" s="36">
        <f t="shared" si="18"/>
        <v>0.20967741935483872</v>
      </c>
      <c r="H85" s="36">
        <f t="shared" si="18"/>
        <v>0.10416666666666667</v>
      </c>
      <c r="I85" s="36">
        <f t="shared" si="18"/>
        <v>0.22619047619047619</v>
      </c>
      <c r="J85" s="36">
        <f t="shared" si="18"/>
        <v>0.24</v>
      </c>
      <c r="K85" s="36">
        <f t="shared" si="18"/>
        <v>0.20168067226890757</v>
      </c>
      <c r="L85" s="36">
        <f t="shared" si="18"/>
        <v>0.30769230769230771</v>
      </c>
      <c r="M85" s="36">
        <f t="shared" si="18"/>
        <v>8.1632653061224483E-2</v>
      </c>
      <c r="N85" s="36">
        <f t="shared" si="18"/>
        <v>0</v>
      </c>
      <c r="O85" s="40">
        <f>IF(O83+O84&gt;0, O84/(O83+O84), "-")</f>
        <v>4.4497181845149808E-2</v>
      </c>
    </row>
    <row r="86" spans="1:15" ht="18" customHeight="1">
      <c r="A86" s="125" t="s">
        <v>32</v>
      </c>
      <c r="B86" s="126"/>
      <c r="C86" s="117" t="s">
        <v>174</v>
      </c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8"/>
    </row>
    <row r="87" spans="1:15" ht="18" customHeight="1">
      <c r="A87" s="127"/>
      <c r="B87" s="128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1"/>
    </row>
    <row r="88" spans="1:15">
      <c r="A88" s="129"/>
      <c r="B88" s="130"/>
      <c r="C88" s="138"/>
      <c r="D88" s="138"/>
      <c r="E88" s="138"/>
      <c r="F88" s="138"/>
      <c r="G88" s="138"/>
      <c r="H88" s="138"/>
      <c r="I88" s="138"/>
      <c r="J88" s="138"/>
      <c r="K88" s="138"/>
      <c r="L88" s="138"/>
      <c r="M88" s="138"/>
      <c r="N88" s="138"/>
      <c r="O88" s="139"/>
    </row>
  </sheetData>
  <mergeCells count="20">
    <mergeCell ref="A46:A50"/>
    <mergeCell ref="A76:A80"/>
    <mergeCell ref="A51:A55"/>
    <mergeCell ref="A56:A60"/>
    <mergeCell ref="A21:A25"/>
    <mergeCell ref="A26:A30"/>
    <mergeCell ref="A31:A35"/>
    <mergeCell ref="A36:A40"/>
    <mergeCell ref="A41:A45"/>
    <mergeCell ref="A1:O1"/>
    <mergeCell ref="A3:A5"/>
    <mergeCell ref="A6:A10"/>
    <mergeCell ref="A11:A15"/>
    <mergeCell ref="A16:A20"/>
    <mergeCell ref="A61:A65"/>
    <mergeCell ref="A71:A75"/>
    <mergeCell ref="A66:A70"/>
    <mergeCell ref="A81:A85"/>
    <mergeCell ref="C86:O88"/>
    <mergeCell ref="A86:B88"/>
  </mergeCells>
  <phoneticPr fontId="6" type="noConversion"/>
  <conditionalFormatting sqref="C40:N40 C45:N45 C50:N50 C55:N55 C60:N60 C65:N65 C70:N70 C75:N75 C80:N80 C85:N85">
    <cfRule type="cellIs" priority="105" stopIfTrue="1" operator="equal">
      <formula>"-"</formula>
    </cfRule>
    <cfRule type="cellIs" dxfId="212" priority="106" operator="greaterThan">
      <formula>$O40*1.2</formula>
    </cfRule>
  </conditionalFormatting>
  <conditionalFormatting sqref="C35:N35">
    <cfRule type="cellIs" priority="99" stopIfTrue="1" operator="equal">
      <formula>"-"</formula>
    </cfRule>
    <cfRule type="cellIs" dxfId="211" priority="100" operator="greaterThan">
      <formula>$O35*1.2</formula>
    </cfRule>
  </conditionalFormatting>
  <conditionalFormatting sqref="C5:M5">
    <cfRule type="cellIs" dxfId="210" priority="94" operator="greaterThan">
      <formula>0</formula>
    </cfRule>
  </conditionalFormatting>
  <conditionalFormatting sqref="C4:M4">
    <cfRule type="cellIs" dxfId="209" priority="93" operator="greaterThan">
      <formula>0</formula>
    </cfRule>
  </conditionalFormatting>
  <conditionalFormatting sqref="O5">
    <cfRule type="cellIs" dxfId="208" priority="92" operator="greaterThan">
      <formula>0</formula>
    </cfRule>
  </conditionalFormatting>
  <conditionalFormatting sqref="O4">
    <cfRule type="cellIs" dxfId="207" priority="91" operator="greaterThan">
      <formula>0</formula>
    </cfRule>
  </conditionalFormatting>
  <conditionalFormatting sqref="C25:N25">
    <cfRule type="cellIs" priority="89" stopIfTrue="1" operator="equal">
      <formula>"-"</formula>
    </cfRule>
    <cfRule type="cellIs" dxfId="206" priority="90" operator="greaterThan">
      <formula>$O25*1.2</formula>
    </cfRule>
  </conditionalFormatting>
  <conditionalFormatting sqref="C30:N30">
    <cfRule type="cellIs" priority="83" stopIfTrue="1" operator="equal">
      <formula>"-"</formula>
    </cfRule>
    <cfRule type="cellIs" dxfId="205" priority="84" operator="greaterThan">
      <formula>$O30*1.2</formula>
    </cfRule>
  </conditionalFormatting>
  <conditionalFormatting sqref="C20:N20">
    <cfRule type="cellIs" priority="77" stopIfTrue="1" operator="equal">
      <formula>"-"</formula>
    </cfRule>
    <cfRule type="cellIs" dxfId="204" priority="78" operator="greaterThan">
      <formula>$O20*1.2</formula>
    </cfRule>
  </conditionalFormatting>
  <conditionalFormatting sqref="C15:N15">
    <cfRule type="cellIs" priority="71" stopIfTrue="1" operator="equal">
      <formula>"-"</formula>
    </cfRule>
    <cfRule type="cellIs" dxfId="203" priority="72" operator="greaterThan">
      <formula>$O15*1.2</formula>
    </cfRule>
  </conditionalFormatting>
  <conditionalFormatting sqref="C10:N10">
    <cfRule type="cellIs" priority="65" stopIfTrue="1" operator="equal">
      <formula>"-"</formula>
    </cfRule>
    <cfRule type="cellIs" dxfId="202" priority="66" operator="greaterThan">
      <formula>$O10*1.2</formula>
    </cfRule>
  </conditionalFormatting>
  <conditionalFormatting sqref="C6:N6">
    <cfRule type="top10" dxfId="201" priority="2358" rank="3"/>
  </conditionalFormatting>
  <conditionalFormatting sqref="C7:N7">
    <cfRule type="top10" dxfId="200" priority="2359" rank="3"/>
  </conditionalFormatting>
  <conditionalFormatting sqref="C8:N8">
    <cfRule type="top10" dxfId="199" priority="2360" rank="3"/>
  </conditionalFormatting>
  <conditionalFormatting sqref="C9:N9">
    <cfRule type="top10" dxfId="198" priority="2361" rank="3"/>
  </conditionalFormatting>
  <conditionalFormatting sqref="C11:N11">
    <cfRule type="top10" dxfId="197" priority="2362" rank="3"/>
  </conditionalFormatting>
  <conditionalFormatting sqref="C12:N12">
    <cfRule type="top10" dxfId="196" priority="2363" rank="3"/>
  </conditionalFormatting>
  <conditionalFormatting sqref="C13:N13">
    <cfRule type="top10" dxfId="195" priority="2364" rank="3"/>
  </conditionalFormatting>
  <conditionalFormatting sqref="C14:N14">
    <cfRule type="top10" dxfId="194" priority="2365" rank="3"/>
  </conditionalFormatting>
  <conditionalFormatting sqref="C16:N16">
    <cfRule type="top10" dxfId="193" priority="2366" rank="3"/>
  </conditionalFormatting>
  <conditionalFormatting sqref="C17:N17">
    <cfRule type="top10" dxfId="192" priority="2367" rank="3"/>
  </conditionalFormatting>
  <conditionalFormatting sqref="C18:N18">
    <cfRule type="top10" dxfId="191" priority="2368" rank="3"/>
  </conditionalFormatting>
  <conditionalFormatting sqref="C19:N19">
    <cfRule type="top10" dxfId="190" priority="2369" rank="3"/>
  </conditionalFormatting>
  <conditionalFormatting sqref="C21:N21">
    <cfRule type="top10" dxfId="189" priority="2370" rank="3"/>
  </conditionalFormatting>
  <conditionalFormatting sqref="C22:N22">
    <cfRule type="top10" dxfId="188" priority="2371" rank="3"/>
  </conditionalFormatting>
  <conditionalFormatting sqref="C23:N23">
    <cfRule type="top10" dxfId="187" priority="2372" rank="3"/>
  </conditionalFormatting>
  <conditionalFormatting sqref="C24:N24">
    <cfRule type="top10" dxfId="186" priority="2373" rank="3"/>
  </conditionalFormatting>
  <conditionalFormatting sqref="C26:N26">
    <cfRule type="top10" dxfId="185" priority="2374" rank="3"/>
  </conditionalFormatting>
  <conditionalFormatting sqref="C27:N27">
    <cfRule type="top10" dxfId="184" priority="2375" rank="3"/>
  </conditionalFormatting>
  <conditionalFormatting sqref="C28:N28">
    <cfRule type="top10" dxfId="183" priority="2376" rank="3"/>
  </conditionalFormatting>
  <conditionalFormatting sqref="C29:N29">
    <cfRule type="top10" dxfId="182" priority="2377" rank="3"/>
  </conditionalFormatting>
  <conditionalFormatting sqref="C31:N31">
    <cfRule type="top10" dxfId="181" priority="2378" rank="3"/>
  </conditionalFormatting>
  <conditionalFormatting sqref="C32:N32">
    <cfRule type="top10" dxfId="180" priority="2379" rank="3"/>
  </conditionalFormatting>
  <conditionalFormatting sqref="C33:N33">
    <cfRule type="top10" dxfId="179" priority="2380" rank="3"/>
  </conditionalFormatting>
  <conditionalFormatting sqref="C34:N34">
    <cfRule type="top10" dxfId="178" priority="2381" rank="3"/>
  </conditionalFormatting>
  <conditionalFormatting sqref="C36:N36">
    <cfRule type="top10" dxfId="177" priority="2382" rank="3"/>
  </conditionalFormatting>
  <conditionalFormatting sqref="C37:N37">
    <cfRule type="top10" dxfId="176" priority="2383" rank="3"/>
  </conditionalFormatting>
  <conditionalFormatting sqref="C38:N38">
    <cfRule type="top10" dxfId="175" priority="2384" rank="3"/>
  </conditionalFormatting>
  <conditionalFormatting sqref="C39:N39">
    <cfRule type="top10" dxfId="174" priority="2385" rank="3"/>
  </conditionalFormatting>
  <conditionalFormatting sqref="C41:N41">
    <cfRule type="top10" dxfId="173" priority="33" rank="3"/>
  </conditionalFormatting>
  <conditionalFormatting sqref="C42:N42">
    <cfRule type="top10" dxfId="172" priority="34" rank="3"/>
  </conditionalFormatting>
  <conditionalFormatting sqref="C43:N43">
    <cfRule type="top10" dxfId="171" priority="35" rank="3"/>
  </conditionalFormatting>
  <conditionalFormatting sqref="C44:N44">
    <cfRule type="top10" dxfId="170" priority="36" rank="3"/>
  </conditionalFormatting>
  <conditionalFormatting sqref="C46:N46">
    <cfRule type="top10" dxfId="169" priority="29" rank="3"/>
  </conditionalFormatting>
  <conditionalFormatting sqref="C47:N47">
    <cfRule type="top10" dxfId="168" priority="30" rank="3"/>
  </conditionalFormatting>
  <conditionalFormatting sqref="C48:N48">
    <cfRule type="top10" dxfId="167" priority="31" rank="3"/>
  </conditionalFormatting>
  <conditionalFormatting sqref="C49:N49">
    <cfRule type="top10" dxfId="166" priority="32" rank="3"/>
  </conditionalFormatting>
  <conditionalFormatting sqref="C51:N51">
    <cfRule type="top10" dxfId="165" priority="25" rank="3"/>
  </conditionalFormatting>
  <conditionalFormatting sqref="C52:N52">
    <cfRule type="top10" dxfId="164" priority="26" rank="3"/>
  </conditionalFormatting>
  <conditionalFormatting sqref="C53:N53">
    <cfRule type="top10" dxfId="163" priority="27" rank="3"/>
  </conditionalFormatting>
  <conditionalFormatting sqref="C54:N54">
    <cfRule type="top10" dxfId="162" priority="28" rank="3"/>
  </conditionalFormatting>
  <conditionalFormatting sqref="C56:N56">
    <cfRule type="top10" dxfId="161" priority="21" rank="3"/>
  </conditionalFormatting>
  <conditionalFormatting sqref="C57:N57">
    <cfRule type="top10" dxfId="160" priority="22" rank="3"/>
  </conditionalFormatting>
  <conditionalFormatting sqref="C58:N58">
    <cfRule type="top10" dxfId="159" priority="23" rank="3"/>
  </conditionalFormatting>
  <conditionalFormatting sqref="C59:N59">
    <cfRule type="top10" dxfId="158" priority="24" rank="3"/>
  </conditionalFormatting>
  <conditionalFormatting sqref="C61:N61">
    <cfRule type="top10" dxfId="157" priority="17" rank="3"/>
  </conditionalFormatting>
  <conditionalFormatting sqref="C62:N62">
    <cfRule type="top10" dxfId="156" priority="18" rank="3"/>
  </conditionalFormatting>
  <conditionalFormatting sqref="C63:N63">
    <cfRule type="top10" dxfId="155" priority="19" rank="3"/>
  </conditionalFormatting>
  <conditionalFormatting sqref="C64:N64">
    <cfRule type="top10" dxfId="154" priority="20" rank="3"/>
  </conditionalFormatting>
  <conditionalFormatting sqref="C66:N66">
    <cfRule type="top10" dxfId="153" priority="13" rank="3"/>
  </conditionalFormatting>
  <conditionalFormatting sqref="C67:N67">
    <cfRule type="top10" dxfId="152" priority="14" rank="3"/>
  </conditionalFormatting>
  <conditionalFormatting sqref="C68:N68">
    <cfRule type="top10" dxfId="151" priority="15" rank="3"/>
  </conditionalFormatting>
  <conditionalFormatting sqref="C69:N69">
    <cfRule type="top10" dxfId="150" priority="16" rank="3"/>
  </conditionalFormatting>
  <conditionalFormatting sqref="C71:N71">
    <cfRule type="top10" dxfId="149" priority="9" rank="3"/>
  </conditionalFormatting>
  <conditionalFormatting sqref="C72:N72">
    <cfRule type="top10" dxfId="148" priority="10" rank="3"/>
  </conditionalFormatting>
  <conditionalFormatting sqref="C73:N73">
    <cfRule type="top10" dxfId="147" priority="11" rank="3"/>
  </conditionalFormatting>
  <conditionalFormatting sqref="C74:N74">
    <cfRule type="top10" dxfId="146" priority="12" rank="3"/>
  </conditionalFormatting>
  <conditionalFormatting sqref="C76:N76">
    <cfRule type="top10" dxfId="145" priority="5" rank="3"/>
  </conditionalFormatting>
  <conditionalFormatting sqref="C77:N77">
    <cfRule type="top10" dxfId="144" priority="6" rank="3"/>
  </conditionalFormatting>
  <conditionalFormatting sqref="C78:N78">
    <cfRule type="top10" dxfId="143" priority="7" rank="3"/>
  </conditionalFormatting>
  <conditionalFormatting sqref="C79:N79">
    <cfRule type="top10" dxfId="142" priority="8" rank="3"/>
  </conditionalFormatting>
  <conditionalFormatting sqref="C81:N81">
    <cfRule type="top10" dxfId="141" priority="1" rank="3"/>
  </conditionalFormatting>
  <conditionalFormatting sqref="C82:N82">
    <cfRule type="top10" dxfId="140" priority="2" rank="3"/>
  </conditionalFormatting>
  <conditionalFormatting sqref="C83:N83">
    <cfRule type="top10" dxfId="139" priority="3" rank="3"/>
  </conditionalFormatting>
  <conditionalFormatting sqref="C84:N84">
    <cfRule type="top10" dxfId="138" priority="4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538B7529-8FE0-944A-BD0D-49BB82FBBB7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'重-广州2'!B12:B18</xm:f>
              <xm:sqref>O3</xm:sqref>
            </x14:sparkline>
          </x14:sparklines>
        </x14:sparklineGroup>
        <x14:sparklineGroup displayEmptyCellsAs="gap" xr2:uid="{DCE01CE2-777E-F94B-BA4F-F4ADCE98956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'重-广州2'!E12:E18</xm:f>
              <xm:sqref>C3</xm:sqref>
            </x14:sparkline>
            <x14:sparkline>
              <xm:f>'重-广州2'!F12:F18</xm:f>
              <xm:sqref>D3</xm:sqref>
            </x14:sparkline>
            <x14:sparkline>
              <xm:f>'重-广州2'!G12:G18</xm:f>
              <xm:sqref>E3</xm:sqref>
            </x14:sparkline>
            <x14:sparkline>
              <xm:f>'重-广州2'!H12:H18</xm:f>
              <xm:sqref>F3</xm:sqref>
            </x14:sparkline>
            <x14:sparkline>
              <xm:f>'重-广州2'!I12:I18</xm:f>
              <xm:sqref>G3</xm:sqref>
            </x14:sparkline>
            <x14:sparkline>
              <xm:f>'重-广州2'!J12:J18</xm:f>
              <xm:sqref>H3</xm:sqref>
            </x14:sparkline>
            <x14:sparkline>
              <xm:f>'重-广州2'!K12:K18</xm:f>
              <xm:sqref>I3</xm:sqref>
            </x14:sparkline>
            <x14:sparkline>
              <xm:f>'重-广州2'!L12:L18</xm:f>
              <xm:sqref>J3</xm:sqref>
            </x14:sparkline>
            <x14:sparkline>
              <xm:f>'重-广州2'!M12:M18</xm:f>
              <xm:sqref>K3</xm:sqref>
            </x14:sparkline>
            <x14:sparkline>
              <xm:f>'重-广州2'!N12:N18</xm:f>
              <xm:sqref>L3</xm:sqref>
            </x14:sparkline>
            <x14:sparkline>
              <xm:f>'重-广州2'!O12:O18</xm:f>
              <xm:sqref>M3</xm:sqref>
            </x14:sparkline>
            <x14:sparkline>
              <xm:f>'重-广州2'!P12:P18</xm:f>
              <xm:sqref>N3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CE96-387C-154A-902A-AFE0BE30856D}">
  <dimension ref="A1:P18"/>
  <sheetViews>
    <sheetView workbookViewId="0">
      <pane ySplit="2" topLeftCell="A3" activePane="bottomLeft" state="frozen"/>
      <selection pane="bottomLeft" activeCell="E18" sqref="E18"/>
    </sheetView>
  </sheetViews>
  <sheetFormatPr baseColWidth="10" defaultRowHeight="15"/>
  <cols>
    <col min="2" max="2" width="5.33203125" customWidth="1"/>
    <col min="3" max="3" width="7.33203125" bestFit="1" customWidth="1"/>
    <col min="4" max="4" width="8.6640625" bestFit="1" customWidth="1"/>
    <col min="5" max="15" width="5" customWidth="1"/>
    <col min="16" max="16" width="9.5" customWidth="1"/>
  </cols>
  <sheetData>
    <row r="1" spans="1:16">
      <c r="A1" s="133" t="s">
        <v>112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</row>
    <row r="2" spans="1:16">
      <c r="A2" s="92" t="s">
        <v>0</v>
      </c>
      <c r="B2" s="92" t="s">
        <v>31</v>
      </c>
      <c r="C2" s="92" t="s">
        <v>27</v>
      </c>
      <c r="D2" s="92" t="s">
        <v>28</v>
      </c>
      <c r="E2" s="90" t="s">
        <v>100</v>
      </c>
      <c r="F2" s="91" t="s">
        <v>101</v>
      </c>
      <c r="G2" s="91" t="s">
        <v>102</v>
      </c>
      <c r="H2" s="91" t="s">
        <v>103</v>
      </c>
      <c r="I2" s="91" t="s">
        <v>104</v>
      </c>
      <c r="J2" s="91" t="s">
        <v>105</v>
      </c>
      <c r="K2" s="91" t="s">
        <v>106</v>
      </c>
      <c r="L2" s="91" t="s">
        <v>107</v>
      </c>
      <c r="M2" s="91" t="s">
        <v>108</v>
      </c>
      <c r="N2" s="91" t="s">
        <v>109</v>
      </c>
      <c r="O2" s="91" t="s">
        <v>110</v>
      </c>
      <c r="P2" s="91" t="s">
        <v>111</v>
      </c>
    </row>
    <row r="3" spans="1:16">
      <c r="A3" s="6">
        <v>44885</v>
      </c>
      <c r="B3" s="5">
        <f t="shared" ref="B3:B8" si="0">C3+D3</f>
        <v>8181</v>
      </c>
      <c r="C3" s="5">
        <v>296</v>
      </c>
      <c r="D3" s="5">
        <v>7885</v>
      </c>
      <c r="E3" s="5">
        <v>4</v>
      </c>
      <c r="F3" s="5">
        <v>16</v>
      </c>
      <c r="G3" s="5">
        <v>6812</v>
      </c>
      <c r="H3" s="5">
        <v>9</v>
      </c>
      <c r="I3" s="5">
        <v>39</v>
      </c>
      <c r="J3" s="5">
        <v>1</v>
      </c>
      <c r="K3" s="5">
        <v>2</v>
      </c>
      <c r="L3" s="5">
        <v>5</v>
      </c>
      <c r="M3" s="5">
        <v>1</v>
      </c>
      <c r="N3" s="5">
        <v>0</v>
      </c>
      <c r="O3" s="5">
        <v>12</v>
      </c>
      <c r="P3" s="5">
        <v>1280</v>
      </c>
    </row>
    <row r="4" spans="1:16">
      <c r="A4" s="6">
        <v>44886</v>
      </c>
      <c r="B4" s="5">
        <f t="shared" si="0"/>
        <v>8210</v>
      </c>
      <c r="C4" s="5">
        <v>253</v>
      </c>
      <c r="D4" s="5">
        <v>7957</v>
      </c>
      <c r="E4" s="5">
        <v>5</v>
      </c>
      <c r="F4" s="5">
        <v>14</v>
      </c>
      <c r="G4" s="5">
        <v>6760</v>
      </c>
      <c r="H4" s="5">
        <v>15</v>
      </c>
      <c r="I4" s="5">
        <v>54</v>
      </c>
      <c r="J4" s="5">
        <v>10</v>
      </c>
      <c r="K4" s="5">
        <v>16</v>
      </c>
      <c r="L4" s="5">
        <v>16</v>
      </c>
      <c r="M4" s="5">
        <v>2</v>
      </c>
      <c r="N4" s="5">
        <v>3</v>
      </c>
      <c r="O4" s="5">
        <v>22</v>
      </c>
      <c r="P4" s="5">
        <v>1293</v>
      </c>
    </row>
    <row r="5" spans="1:16">
      <c r="A5" s="6">
        <v>44887</v>
      </c>
      <c r="B5" s="5">
        <f t="shared" si="0"/>
        <v>7970</v>
      </c>
      <c r="C5" s="5">
        <v>235</v>
      </c>
      <c r="D5" s="5">
        <v>7735</v>
      </c>
      <c r="E5" s="5">
        <v>9</v>
      </c>
      <c r="F5" s="5">
        <v>60</v>
      </c>
      <c r="G5" s="5">
        <v>6357</v>
      </c>
      <c r="H5" s="5">
        <v>10</v>
      </c>
      <c r="I5" s="5">
        <v>46</v>
      </c>
      <c r="J5" s="5">
        <v>13</v>
      </c>
      <c r="K5" s="5">
        <v>7</v>
      </c>
      <c r="L5" s="5">
        <v>16</v>
      </c>
      <c r="M5" s="5">
        <v>5</v>
      </c>
      <c r="N5" s="5">
        <v>12</v>
      </c>
      <c r="O5" s="5">
        <v>9</v>
      </c>
      <c r="P5" s="5">
        <v>1426</v>
      </c>
    </row>
    <row r="6" spans="1:16">
      <c r="A6" s="6">
        <v>44888</v>
      </c>
      <c r="B6" s="5">
        <f t="shared" si="0"/>
        <v>7620</v>
      </c>
      <c r="C6" s="5">
        <v>428</v>
      </c>
      <c r="D6" s="5">
        <v>7192</v>
      </c>
      <c r="E6" s="5">
        <v>4</v>
      </c>
      <c r="F6" s="5">
        <v>17</v>
      </c>
      <c r="G6" s="5">
        <v>6146</v>
      </c>
      <c r="H6" s="5">
        <v>38</v>
      </c>
      <c r="I6" s="5">
        <v>34</v>
      </c>
      <c r="J6" s="5">
        <v>4</v>
      </c>
      <c r="K6" s="5">
        <v>13</v>
      </c>
      <c r="L6" s="5">
        <v>17</v>
      </c>
      <c r="M6" s="5">
        <v>11</v>
      </c>
      <c r="N6" s="5">
        <v>22</v>
      </c>
      <c r="O6" s="5">
        <v>14</v>
      </c>
      <c r="P6" s="5">
        <v>1300</v>
      </c>
    </row>
    <row r="7" spans="1:16">
      <c r="A7" s="6">
        <v>44889</v>
      </c>
      <c r="B7" s="5">
        <f t="shared" si="0"/>
        <v>7524</v>
      </c>
      <c r="C7" s="5">
        <v>257</v>
      </c>
      <c r="D7" s="5">
        <v>7267</v>
      </c>
      <c r="E7" s="5">
        <v>4</v>
      </c>
      <c r="F7" s="5">
        <v>3</v>
      </c>
      <c r="G7" s="5">
        <v>6376</v>
      </c>
      <c r="H7" s="5">
        <v>59</v>
      </c>
      <c r="I7" s="5">
        <v>36</v>
      </c>
      <c r="J7" s="5">
        <v>10</v>
      </c>
      <c r="K7" s="5">
        <v>8</v>
      </c>
      <c r="L7" s="5">
        <v>15</v>
      </c>
      <c r="M7" s="5">
        <v>11</v>
      </c>
      <c r="N7" s="5">
        <v>39</v>
      </c>
      <c r="O7" s="5">
        <v>25</v>
      </c>
      <c r="P7" s="5">
        <v>938</v>
      </c>
    </row>
    <row r="8" spans="1:16">
      <c r="A8" s="6">
        <v>44890</v>
      </c>
      <c r="B8" s="5">
        <f t="shared" si="0"/>
        <v>7419</v>
      </c>
      <c r="C8" s="5">
        <v>361</v>
      </c>
      <c r="D8" s="5">
        <v>7058</v>
      </c>
      <c r="E8" s="5">
        <v>12</v>
      </c>
      <c r="F8" s="5">
        <v>17</v>
      </c>
      <c r="G8" s="5">
        <v>6542</v>
      </c>
      <c r="H8" s="5">
        <v>85</v>
      </c>
      <c r="I8" s="5">
        <v>39</v>
      </c>
      <c r="J8" s="5">
        <v>12</v>
      </c>
      <c r="K8" s="5">
        <v>28</v>
      </c>
      <c r="L8" s="5">
        <v>16</v>
      </c>
      <c r="M8" s="5">
        <v>16</v>
      </c>
      <c r="N8" s="5">
        <v>14</v>
      </c>
      <c r="O8" s="5">
        <v>17</v>
      </c>
      <c r="P8" s="5">
        <v>531</v>
      </c>
    </row>
    <row r="9" spans="1:16">
      <c r="A9" s="6">
        <v>44891</v>
      </c>
      <c r="B9" s="5">
        <f>C9+D9</f>
        <v>7412</v>
      </c>
      <c r="C9" s="5">
        <v>146</v>
      </c>
      <c r="D9" s="5">
        <v>7266</v>
      </c>
      <c r="E9" s="5">
        <v>15</v>
      </c>
      <c r="F9" s="5">
        <v>31</v>
      </c>
      <c r="G9" s="5">
        <v>6531</v>
      </c>
      <c r="H9" s="5">
        <v>102</v>
      </c>
      <c r="I9" s="5">
        <v>25</v>
      </c>
      <c r="J9" s="5">
        <v>26</v>
      </c>
      <c r="K9" s="5">
        <v>41</v>
      </c>
      <c r="L9" s="5">
        <v>26</v>
      </c>
      <c r="M9" s="5">
        <v>12</v>
      </c>
      <c r="N9" s="5">
        <v>13</v>
      </c>
      <c r="O9" s="5">
        <v>21</v>
      </c>
      <c r="P9" s="5">
        <v>569</v>
      </c>
    </row>
    <row r="10" spans="1:16">
      <c r="A10" s="6">
        <v>44892</v>
      </c>
      <c r="B10" s="5">
        <f t="shared" ref="B10" si="1">C10+D10</f>
        <v>7365</v>
      </c>
      <c r="C10" s="5">
        <v>199</v>
      </c>
      <c r="D10" s="5">
        <v>7166</v>
      </c>
      <c r="E10" s="5">
        <v>7</v>
      </c>
      <c r="F10" s="5">
        <v>7</v>
      </c>
      <c r="G10" s="5">
        <v>5949</v>
      </c>
      <c r="H10" s="5">
        <v>117</v>
      </c>
      <c r="I10" s="5">
        <v>19</v>
      </c>
      <c r="J10" s="5">
        <v>23</v>
      </c>
      <c r="K10" s="5">
        <v>60</v>
      </c>
      <c r="L10" s="5">
        <v>18</v>
      </c>
      <c r="M10" s="5">
        <v>20</v>
      </c>
      <c r="N10" s="5">
        <v>15</v>
      </c>
      <c r="O10" s="5">
        <v>13</v>
      </c>
      <c r="P10" s="5">
        <v>1117</v>
      </c>
    </row>
    <row r="11" spans="1:16">
      <c r="A11" s="6">
        <v>44893</v>
      </c>
      <c r="B11" s="5">
        <f>C11+D11</f>
        <v>7279</v>
      </c>
      <c r="C11" s="5">
        <v>286</v>
      </c>
      <c r="D11" s="5">
        <v>6993</v>
      </c>
      <c r="E11" s="5">
        <v>19</v>
      </c>
      <c r="F11" s="5">
        <v>29</v>
      </c>
      <c r="G11" s="5">
        <v>5734</v>
      </c>
      <c r="H11" s="5">
        <v>148</v>
      </c>
      <c r="I11" s="5">
        <v>15</v>
      </c>
      <c r="J11" s="5">
        <v>47</v>
      </c>
      <c r="K11" s="5">
        <v>66</v>
      </c>
      <c r="L11" s="5">
        <v>12</v>
      </c>
      <c r="M11" s="5">
        <v>16</v>
      </c>
      <c r="N11" s="5">
        <v>9</v>
      </c>
      <c r="O11" s="5">
        <v>19</v>
      </c>
      <c r="P11" s="5">
        <v>1165</v>
      </c>
    </row>
    <row r="12" spans="1:16">
      <c r="A12" s="6">
        <v>44894</v>
      </c>
      <c r="B12" s="5">
        <f t="shared" ref="B12" si="2">C12+D12</f>
        <v>6995</v>
      </c>
      <c r="C12" s="5">
        <v>541</v>
      </c>
      <c r="D12" s="5">
        <v>6454</v>
      </c>
      <c r="E12" s="5">
        <v>21</v>
      </c>
      <c r="F12" s="5">
        <v>48</v>
      </c>
      <c r="G12" s="5">
        <v>5202</v>
      </c>
      <c r="H12" s="5">
        <v>179</v>
      </c>
      <c r="I12" s="5">
        <v>32</v>
      </c>
      <c r="J12" s="5">
        <v>51</v>
      </c>
      <c r="K12" s="5">
        <v>101</v>
      </c>
      <c r="L12" s="5">
        <v>47</v>
      </c>
      <c r="M12" s="5">
        <v>38</v>
      </c>
      <c r="N12" s="5">
        <v>15</v>
      </c>
      <c r="O12" s="5">
        <v>14</v>
      </c>
      <c r="P12" s="5">
        <v>1247</v>
      </c>
    </row>
    <row r="13" spans="1:16">
      <c r="A13" s="6">
        <v>44895</v>
      </c>
      <c r="B13" s="5">
        <f>C13+D13</f>
        <v>6312</v>
      </c>
      <c r="C13" s="5">
        <v>683</v>
      </c>
      <c r="D13" s="5">
        <v>5629</v>
      </c>
      <c r="E13" s="5">
        <v>28</v>
      </c>
      <c r="F13" s="5">
        <v>25</v>
      </c>
      <c r="G13" s="5">
        <v>4065</v>
      </c>
      <c r="H13" s="5">
        <v>166</v>
      </c>
      <c r="I13" s="5">
        <v>13</v>
      </c>
      <c r="J13" s="5">
        <v>44</v>
      </c>
      <c r="K13" s="5">
        <v>21</v>
      </c>
      <c r="L13" s="5">
        <v>12</v>
      </c>
      <c r="M13" s="5">
        <v>31</v>
      </c>
      <c r="N13" s="5">
        <v>6</v>
      </c>
      <c r="O13" s="5">
        <v>44</v>
      </c>
      <c r="P13" s="5">
        <v>1857</v>
      </c>
    </row>
    <row r="14" spans="1:16">
      <c r="A14" s="6">
        <v>44896</v>
      </c>
      <c r="B14" s="5">
        <f t="shared" ref="B14" si="3">C14+D14</f>
        <v>5839</v>
      </c>
      <c r="C14" s="5">
        <v>654</v>
      </c>
      <c r="D14" s="5">
        <v>5185</v>
      </c>
      <c r="E14" s="5">
        <v>24</v>
      </c>
      <c r="F14" s="5">
        <v>120</v>
      </c>
      <c r="G14" s="5">
        <v>3655</v>
      </c>
      <c r="H14" s="5">
        <v>315</v>
      </c>
      <c r="I14" s="5">
        <v>18</v>
      </c>
      <c r="J14" s="5">
        <v>46</v>
      </c>
      <c r="K14" s="5">
        <v>135</v>
      </c>
      <c r="L14" s="5">
        <v>47</v>
      </c>
      <c r="M14" s="5">
        <v>21</v>
      </c>
      <c r="N14" s="5">
        <v>6</v>
      </c>
      <c r="O14" s="5">
        <v>34</v>
      </c>
      <c r="P14" s="5">
        <v>1418</v>
      </c>
    </row>
    <row r="15" spans="1:16">
      <c r="A15" s="6">
        <v>44897</v>
      </c>
      <c r="B15" s="5">
        <f>C15+D15</f>
        <v>4922</v>
      </c>
      <c r="C15" s="5">
        <v>826</v>
      </c>
      <c r="D15" s="5">
        <v>4096</v>
      </c>
      <c r="E15" s="5">
        <v>72</v>
      </c>
      <c r="F15" s="5">
        <v>125</v>
      </c>
      <c r="G15" s="5">
        <v>3005</v>
      </c>
      <c r="H15" s="5">
        <v>171</v>
      </c>
      <c r="I15" s="5">
        <v>26</v>
      </c>
      <c r="J15" s="5">
        <v>62</v>
      </c>
      <c r="K15" s="5">
        <v>39</v>
      </c>
      <c r="L15" s="5">
        <v>34</v>
      </c>
      <c r="M15" s="5">
        <v>42</v>
      </c>
      <c r="N15" s="5">
        <v>13</v>
      </c>
      <c r="O15" s="5">
        <v>22</v>
      </c>
      <c r="P15" s="5">
        <v>1311</v>
      </c>
    </row>
    <row r="16" spans="1:16">
      <c r="A16" s="6">
        <v>44898</v>
      </c>
      <c r="B16" s="5">
        <f t="shared" ref="B16" si="4">C16+D16</f>
        <v>4581</v>
      </c>
      <c r="C16" s="5">
        <v>810</v>
      </c>
      <c r="D16" s="5">
        <v>3771</v>
      </c>
      <c r="E16" s="5">
        <v>56</v>
      </c>
      <c r="F16" s="5">
        <v>95</v>
      </c>
      <c r="G16" s="5">
        <v>3054</v>
      </c>
      <c r="H16" s="5">
        <v>130</v>
      </c>
      <c r="I16" s="5">
        <v>12</v>
      </c>
      <c r="J16" s="5">
        <v>33</v>
      </c>
      <c r="K16" s="5">
        <v>77</v>
      </c>
      <c r="L16" s="5">
        <v>56</v>
      </c>
      <c r="M16" s="5">
        <v>19</v>
      </c>
      <c r="N16" s="5">
        <v>26</v>
      </c>
      <c r="O16" s="5">
        <v>9</v>
      </c>
      <c r="P16" s="5">
        <v>1014</v>
      </c>
    </row>
    <row r="17" spans="1:16">
      <c r="A17" s="6">
        <v>44899</v>
      </c>
      <c r="B17" s="5">
        <f>C17+D17</f>
        <v>4416</v>
      </c>
      <c r="C17" s="5">
        <v>753</v>
      </c>
      <c r="D17" s="5">
        <v>3663</v>
      </c>
      <c r="E17" s="5">
        <v>28</v>
      </c>
      <c r="F17" s="5">
        <v>102</v>
      </c>
      <c r="G17" s="5">
        <v>2764</v>
      </c>
      <c r="H17" s="5">
        <v>75</v>
      </c>
      <c r="I17" s="5">
        <v>24</v>
      </c>
      <c r="J17" s="5">
        <v>65</v>
      </c>
      <c r="K17" s="5">
        <v>90</v>
      </c>
      <c r="L17" s="5">
        <v>64</v>
      </c>
      <c r="M17" s="5">
        <v>33</v>
      </c>
      <c r="N17" s="5">
        <v>18</v>
      </c>
      <c r="O17" s="5">
        <v>60</v>
      </c>
      <c r="P17" s="5">
        <v>1093</v>
      </c>
    </row>
    <row r="18" spans="1:16">
      <c r="A18" s="6">
        <v>44900</v>
      </c>
      <c r="B18" s="5">
        <f t="shared" ref="B18" si="5">C18+D18</f>
        <v>3371</v>
      </c>
      <c r="C18" s="5">
        <v>1109</v>
      </c>
      <c r="D18" s="5">
        <v>2262</v>
      </c>
      <c r="E18" s="5">
        <v>34</v>
      </c>
      <c r="F18" s="5">
        <v>151</v>
      </c>
      <c r="G18" s="5">
        <v>1688</v>
      </c>
      <c r="H18" s="5">
        <v>212</v>
      </c>
      <c r="I18" s="5">
        <v>62</v>
      </c>
      <c r="J18" s="5">
        <v>48</v>
      </c>
      <c r="K18" s="5">
        <v>84</v>
      </c>
      <c r="L18" s="5">
        <v>75</v>
      </c>
      <c r="M18" s="5">
        <v>119</v>
      </c>
      <c r="N18" s="5">
        <v>39</v>
      </c>
      <c r="O18" s="5">
        <v>49</v>
      </c>
      <c r="P18" s="5">
        <v>810</v>
      </c>
    </row>
  </sheetData>
  <mergeCells count="1">
    <mergeCell ref="A1:P1"/>
  </mergeCells>
  <phoneticPr fontId="6" type="noConversion"/>
  <conditionalFormatting sqref="E3:P18">
    <cfRule type="cellIs" dxfId="137" priority="1" operator="equal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153F-AA80-1347-820A-B5B21CA9CA11}">
  <dimension ref="A1:N97"/>
  <sheetViews>
    <sheetView workbookViewId="0">
      <pane ySplit="5" topLeftCell="A66" activePane="bottomLeft" state="frozen"/>
      <selection pane="bottomLeft" activeCell="S94" sqref="S94"/>
    </sheetView>
  </sheetViews>
  <sheetFormatPr baseColWidth="10" defaultRowHeight="15"/>
  <cols>
    <col min="3" max="14" width="7.6640625" customWidth="1"/>
  </cols>
  <sheetData>
    <row r="1" spans="1:14" ht="23" customHeight="1">
      <c r="A1" s="107" t="s">
        <v>113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9"/>
    </row>
    <row r="2" spans="1:14" ht="18" customHeight="1">
      <c r="A2" s="17" t="s">
        <v>0</v>
      </c>
      <c r="B2" s="17" t="s">
        <v>1</v>
      </c>
      <c r="C2" s="18" t="s">
        <v>115</v>
      </c>
      <c r="D2" s="19" t="s">
        <v>116</v>
      </c>
      <c r="E2" s="19" t="s">
        <v>117</v>
      </c>
      <c r="F2" s="19" t="s">
        <v>118</v>
      </c>
      <c r="G2" s="19" t="s">
        <v>119</v>
      </c>
      <c r="H2" s="19" t="s">
        <v>120</v>
      </c>
      <c r="I2" s="19" t="s">
        <v>121</v>
      </c>
      <c r="J2" s="19" t="s">
        <v>122</v>
      </c>
      <c r="K2" s="19" t="s">
        <v>123</v>
      </c>
      <c r="L2" s="19" t="s">
        <v>124</v>
      </c>
      <c r="M2" s="19" t="s">
        <v>125</v>
      </c>
      <c r="N2" s="20" t="s">
        <v>29</v>
      </c>
    </row>
    <row r="3" spans="1:14" ht="18" customHeight="1">
      <c r="A3" s="136" t="s">
        <v>77</v>
      </c>
      <c r="B3" s="17" t="s">
        <v>30</v>
      </c>
      <c r="C3" s="93"/>
      <c r="D3" s="94"/>
      <c r="E3" s="94"/>
      <c r="F3" s="94"/>
      <c r="G3" s="94"/>
      <c r="H3" s="94"/>
      <c r="I3" s="94"/>
      <c r="J3" s="94"/>
      <c r="K3" s="94"/>
      <c r="L3" s="94"/>
      <c r="M3" s="94"/>
      <c r="N3" s="20"/>
    </row>
    <row r="4" spans="1:14" ht="18" customHeight="1">
      <c r="A4" s="136"/>
      <c r="B4" s="17" t="s">
        <v>36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38">
        <v>1</v>
      </c>
      <c r="M4" s="38" t="s">
        <v>39</v>
      </c>
      <c r="N4" s="11">
        <f>MIN(C4:M4)</f>
        <v>0</v>
      </c>
    </row>
    <row r="5" spans="1:14" ht="18" customHeight="1">
      <c r="A5" s="136"/>
      <c r="B5" s="17" t="s">
        <v>38</v>
      </c>
      <c r="C5" s="14" cm="1">
        <f t="array" aca="1" ref="C5" ca="1">_xlfn.DAYS(TODAY(),"2022/11/20")-MAX(('重-深圳2'!E:E&gt;0)*ROW('重-深圳2'!E:E))+2</f>
        <v>0</v>
      </c>
      <c r="D5" s="14" cm="1">
        <f t="array" aca="1" ref="D5" ca="1">_xlfn.DAYS(TODAY(),"2022/11/20")-MAX(('重-深圳2'!F:F&gt;0)*ROW('重-深圳2'!F:F))+2</f>
        <v>0</v>
      </c>
      <c r="E5" s="14" cm="1">
        <f t="array" aca="1" ref="E5" ca="1">_xlfn.DAYS(TODAY(),"2022/11/20")-MAX(('重-深圳2'!G:G&gt;0)*ROW('重-深圳2'!G:G))+2</f>
        <v>0</v>
      </c>
      <c r="F5" s="14" cm="1">
        <f t="array" aca="1" ref="F5" ca="1">_xlfn.DAYS(TODAY(),"2022/11/20")-MAX(('重-深圳2'!H:H&gt;0)*ROW('重-深圳2'!H:H))+2</f>
        <v>0</v>
      </c>
      <c r="G5" s="14" cm="1">
        <f t="array" aca="1" ref="G5" ca="1">_xlfn.DAYS(TODAY(),"2022/11/20")-MAX(('重-深圳2'!I:I&gt;0)*ROW('重-深圳2'!I:I))+2</f>
        <v>0</v>
      </c>
      <c r="H5" s="14" cm="1">
        <f t="array" aca="1" ref="H5" ca="1">_xlfn.DAYS(TODAY(),"2022/11/20")-MAX(('重-深圳2'!J:J&gt;0)*ROW('重-深圳2'!J:J))+2</f>
        <v>0</v>
      </c>
      <c r="I5" s="14" cm="1">
        <f t="array" aca="1" ref="I5" ca="1">_xlfn.DAYS(TODAY(),"2022/11/20")-MAX(('重-深圳2'!K:K&gt;0)*ROW('重-深圳2'!K:K))+2</f>
        <v>0</v>
      </c>
      <c r="J5" s="14" cm="1">
        <f t="array" aca="1" ref="J5" ca="1">_xlfn.DAYS(TODAY(),"2022/11/20")-MAX(('重-深圳2'!L:L&gt;0)*ROW('重-深圳2'!L:L))+2</f>
        <v>0</v>
      </c>
      <c r="K5" s="14" cm="1">
        <f t="array" aca="1" ref="K5" ca="1">_xlfn.DAYS(TODAY(),"2022/11/20")-MAX(('重-深圳2'!M:M&gt;0)*ROW('重-深圳2'!M:M))+2</f>
        <v>0</v>
      </c>
      <c r="L5" s="14" cm="1">
        <f t="array" aca="1" ref="L5" ca="1">_xlfn.DAYS(TODAY(),"2022/11/20")-MAX(('重-深圳2'!N:N&gt;0)*ROW('重-深圳2'!N:N))+2</f>
        <v>1</v>
      </c>
      <c r="M5" s="38" t="s">
        <v>39</v>
      </c>
      <c r="N5" s="11">
        <f ca="1">MIN(C5:M5)</f>
        <v>0</v>
      </c>
    </row>
    <row r="6" spans="1:14" ht="18" customHeight="1">
      <c r="A6" s="104">
        <v>44885</v>
      </c>
      <c r="B6" s="50" t="s">
        <v>126</v>
      </c>
      <c r="C6" s="51">
        <v>3</v>
      </c>
      <c r="D6" s="51">
        <v>3</v>
      </c>
      <c r="E6" s="51">
        <v>2</v>
      </c>
      <c r="F6" s="51">
        <v>1</v>
      </c>
      <c r="G6" s="51">
        <v>3</v>
      </c>
      <c r="H6" s="51">
        <v>0</v>
      </c>
      <c r="I6" s="51">
        <v>4</v>
      </c>
      <c r="J6" s="51">
        <v>1</v>
      </c>
      <c r="K6" s="51">
        <v>2</v>
      </c>
      <c r="L6" s="51">
        <v>0</v>
      </c>
      <c r="M6" s="51">
        <v>1</v>
      </c>
      <c r="N6" s="11">
        <f>SUM(C6:M6)</f>
        <v>20</v>
      </c>
    </row>
    <row r="7" spans="1:14" ht="18" customHeight="1">
      <c r="A7" s="105"/>
      <c r="B7" s="52" t="s">
        <v>24</v>
      </c>
      <c r="C7" s="53">
        <v>0</v>
      </c>
      <c r="D7" s="53">
        <v>1</v>
      </c>
      <c r="E7" s="53">
        <v>1</v>
      </c>
      <c r="F7" s="53">
        <v>1</v>
      </c>
      <c r="G7" s="53">
        <v>2</v>
      </c>
      <c r="H7" s="53">
        <v>0</v>
      </c>
      <c r="I7" s="53">
        <v>3</v>
      </c>
      <c r="J7" s="53">
        <v>1</v>
      </c>
      <c r="K7" s="53">
        <v>2</v>
      </c>
      <c r="L7" s="53">
        <v>0</v>
      </c>
      <c r="M7" s="53">
        <v>1</v>
      </c>
      <c r="N7" s="11">
        <f>SUM(C7:M7)</f>
        <v>12</v>
      </c>
    </row>
    <row r="8" spans="1:14" ht="18" customHeight="1">
      <c r="A8" s="105"/>
      <c r="B8" s="52" t="s">
        <v>25</v>
      </c>
      <c r="C8" s="51">
        <v>3</v>
      </c>
      <c r="D8" s="51">
        <v>2</v>
      </c>
      <c r="E8" s="51">
        <v>1</v>
      </c>
      <c r="F8" s="51">
        <v>0</v>
      </c>
      <c r="G8" s="51">
        <v>1</v>
      </c>
      <c r="H8" s="51">
        <v>0</v>
      </c>
      <c r="I8" s="51">
        <v>1</v>
      </c>
      <c r="J8" s="51">
        <v>0</v>
      </c>
      <c r="K8" s="51">
        <v>0</v>
      </c>
      <c r="L8" s="51">
        <v>0</v>
      </c>
      <c r="M8" s="51">
        <v>0</v>
      </c>
      <c r="N8" s="11">
        <f>SUM(C8:M8)</f>
        <v>8</v>
      </c>
    </row>
    <row r="9" spans="1:14" ht="18" customHeight="1">
      <c r="A9" s="106"/>
      <c r="B9" s="52" t="s">
        <v>26</v>
      </c>
      <c r="C9" s="36">
        <f t="shared" ref="C9:M9" si="0">IF(C7+C8&gt;0, C8/(C7+C8), "-")</f>
        <v>1</v>
      </c>
      <c r="D9" s="36">
        <f t="shared" si="0"/>
        <v>0.66666666666666663</v>
      </c>
      <c r="E9" s="36">
        <f t="shared" si="0"/>
        <v>0.5</v>
      </c>
      <c r="F9" s="36">
        <f t="shared" si="0"/>
        <v>0</v>
      </c>
      <c r="G9" s="36">
        <f t="shared" si="0"/>
        <v>0.33333333333333331</v>
      </c>
      <c r="H9" s="36" t="str">
        <f t="shared" si="0"/>
        <v>-</v>
      </c>
      <c r="I9" s="36">
        <f t="shared" si="0"/>
        <v>0.25</v>
      </c>
      <c r="J9" s="36">
        <f t="shared" si="0"/>
        <v>0</v>
      </c>
      <c r="K9" s="36">
        <f t="shared" si="0"/>
        <v>0</v>
      </c>
      <c r="L9" s="36" t="str">
        <f t="shared" si="0"/>
        <v>-</v>
      </c>
      <c r="M9" s="36">
        <f t="shared" si="0"/>
        <v>0</v>
      </c>
      <c r="N9" s="40">
        <f>IF(N7+N8&gt;0, N8/(N7+N8), "-")</f>
        <v>0.4</v>
      </c>
    </row>
    <row r="10" spans="1:14" ht="18" customHeight="1">
      <c r="A10" s="104">
        <v>44886</v>
      </c>
      <c r="B10" s="50" t="s">
        <v>126</v>
      </c>
      <c r="C10" s="51">
        <v>0</v>
      </c>
      <c r="D10" s="51">
        <v>6</v>
      </c>
      <c r="E10" s="51">
        <v>5</v>
      </c>
      <c r="F10" s="51">
        <v>2</v>
      </c>
      <c r="G10" s="51">
        <v>3</v>
      </c>
      <c r="H10" s="51">
        <v>0</v>
      </c>
      <c r="I10" s="51">
        <v>10</v>
      </c>
      <c r="J10" s="51">
        <v>1</v>
      </c>
      <c r="K10" s="51">
        <v>1</v>
      </c>
      <c r="L10" s="51">
        <v>0</v>
      </c>
      <c r="M10" s="51">
        <v>2</v>
      </c>
      <c r="N10" s="11">
        <f>SUM(C10:M10)</f>
        <v>30</v>
      </c>
    </row>
    <row r="11" spans="1:14" ht="18" customHeight="1">
      <c r="A11" s="105"/>
      <c r="B11" s="52" t="s">
        <v>24</v>
      </c>
      <c r="C11" s="53">
        <v>0</v>
      </c>
      <c r="D11" s="53">
        <v>4</v>
      </c>
      <c r="E11" s="53">
        <v>3</v>
      </c>
      <c r="F11" s="53">
        <v>1</v>
      </c>
      <c r="G11" s="53">
        <v>1</v>
      </c>
      <c r="H11" s="53">
        <v>0</v>
      </c>
      <c r="I11" s="53">
        <v>7</v>
      </c>
      <c r="J11" s="53">
        <v>1</v>
      </c>
      <c r="K11" s="53">
        <v>1</v>
      </c>
      <c r="L11" s="53">
        <v>0</v>
      </c>
      <c r="M11" s="53">
        <v>2</v>
      </c>
      <c r="N11" s="11">
        <f>SUM(C11:M11)</f>
        <v>20</v>
      </c>
    </row>
    <row r="12" spans="1:14" ht="18" customHeight="1">
      <c r="A12" s="105"/>
      <c r="B12" s="52" t="s">
        <v>25</v>
      </c>
      <c r="C12" s="51">
        <v>0</v>
      </c>
      <c r="D12" s="51">
        <v>2</v>
      </c>
      <c r="E12" s="51">
        <v>2</v>
      </c>
      <c r="F12" s="51">
        <v>1</v>
      </c>
      <c r="G12" s="51">
        <v>2</v>
      </c>
      <c r="H12" s="51">
        <v>0</v>
      </c>
      <c r="I12" s="51">
        <v>3</v>
      </c>
      <c r="J12" s="51">
        <v>0</v>
      </c>
      <c r="K12" s="51">
        <v>0</v>
      </c>
      <c r="L12" s="51">
        <v>0</v>
      </c>
      <c r="M12" s="51">
        <v>0</v>
      </c>
      <c r="N12" s="11">
        <f>SUM(C12:M12)</f>
        <v>10</v>
      </c>
    </row>
    <row r="13" spans="1:14" ht="18" customHeight="1">
      <c r="A13" s="106"/>
      <c r="B13" s="52" t="s">
        <v>26</v>
      </c>
      <c r="C13" s="36" t="str">
        <f t="shared" ref="C13:M13" si="1">IF(C11+C12&gt;0, C12/(C11+C12), "-")</f>
        <v>-</v>
      </c>
      <c r="D13" s="36">
        <f t="shared" si="1"/>
        <v>0.33333333333333331</v>
      </c>
      <c r="E13" s="36">
        <f t="shared" si="1"/>
        <v>0.4</v>
      </c>
      <c r="F13" s="36">
        <f t="shared" si="1"/>
        <v>0.5</v>
      </c>
      <c r="G13" s="36">
        <f t="shared" si="1"/>
        <v>0.66666666666666663</v>
      </c>
      <c r="H13" s="36" t="str">
        <f t="shared" si="1"/>
        <v>-</v>
      </c>
      <c r="I13" s="36">
        <f t="shared" si="1"/>
        <v>0.3</v>
      </c>
      <c r="J13" s="36">
        <f t="shared" si="1"/>
        <v>0</v>
      </c>
      <c r="K13" s="36">
        <f t="shared" si="1"/>
        <v>0</v>
      </c>
      <c r="L13" s="36" t="str">
        <f t="shared" si="1"/>
        <v>-</v>
      </c>
      <c r="M13" s="36">
        <f t="shared" si="1"/>
        <v>0</v>
      </c>
      <c r="N13" s="40">
        <f>IF(N11+N12&gt;0, N12/(N11+N12), "-")</f>
        <v>0.33333333333333331</v>
      </c>
    </row>
    <row r="14" spans="1:14" ht="18" customHeight="1">
      <c r="A14" s="104">
        <v>44887</v>
      </c>
      <c r="B14" s="50" t="s">
        <v>126</v>
      </c>
      <c r="C14" s="51">
        <v>0</v>
      </c>
      <c r="D14" s="51">
        <v>15</v>
      </c>
      <c r="E14" s="51">
        <v>6</v>
      </c>
      <c r="F14" s="51">
        <v>1</v>
      </c>
      <c r="G14" s="51">
        <v>6</v>
      </c>
      <c r="H14" s="51">
        <v>0</v>
      </c>
      <c r="I14" s="51">
        <v>10</v>
      </c>
      <c r="J14" s="51">
        <v>0</v>
      </c>
      <c r="K14" s="51">
        <v>0</v>
      </c>
      <c r="L14" s="51">
        <v>0</v>
      </c>
      <c r="M14" s="51">
        <v>2</v>
      </c>
      <c r="N14" s="11">
        <f>SUM(C14:M14)</f>
        <v>40</v>
      </c>
    </row>
    <row r="15" spans="1:14" ht="18" customHeight="1">
      <c r="A15" s="105"/>
      <c r="B15" s="52" t="s">
        <v>24</v>
      </c>
      <c r="C15" s="53">
        <v>0</v>
      </c>
      <c r="D15" s="53">
        <v>10</v>
      </c>
      <c r="E15" s="53">
        <v>6</v>
      </c>
      <c r="F15" s="53">
        <v>0</v>
      </c>
      <c r="G15" s="53">
        <v>2</v>
      </c>
      <c r="H15" s="53">
        <v>0</v>
      </c>
      <c r="I15" s="53">
        <v>8</v>
      </c>
      <c r="J15" s="53">
        <v>0</v>
      </c>
      <c r="K15" s="53">
        <v>0</v>
      </c>
      <c r="L15" s="53">
        <v>0</v>
      </c>
      <c r="M15" s="53">
        <v>2</v>
      </c>
      <c r="N15" s="11">
        <f>SUM(C15:M15)</f>
        <v>28</v>
      </c>
    </row>
    <row r="16" spans="1:14" ht="18" customHeight="1">
      <c r="A16" s="105"/>
      <c r="B16" s="52" t="s">
        <v>25</v>
      </c>
      <c r="C16" s="51">
        <v>0</v>
      </c>
      <c r="D16" s="51">
        <v>5</v>
      </c>
      <c r="E16" s="51">
        <v>0</v>
      </c>
      <c r="F16" s="51">
        <v>1</v>
      </c>
      <c r="G16" s="51">
        <v>4</v>
      </c>
      <c r="H16" s="51">
        <v>0</v>
      </c>
      <c r="I16" s="51">
        <v>2</v>
      </c>
      <c r="J16" s="51">
        <v>0</v>
      </c>
      <c r="K16" s="51">
        <v>0</v>
      </c>
      <c r="L16" s="51">
        <v>0</v>
      </c>
      <c r="M16" s="51">
        <v>0</v>
      </c>
      <c r="N16" s="11">
        <f>SUM(C16:M16)</f>
        <v>12</v>
      </c>
    </row>
    <row r="17" spans="1:14" ht="18" customHeight="1">
      <c r="A17" s="106"/>
      <c r="B17" s="52" t="s">
        <v>26</v>
      </c>
      <c r="C17" s="36" t="str">
        <f t="shared" ref="C17:M17" si="2">IF(C15+C16&gt;0, C16/(C15+C16), "-")</f>
        <v>-</v>
      </c>
      <c r="D17" s="36">
        <f t="shared" si="2"/>
        <v>0.33333333333333331</v>
      </c>
      <c r="E17" s="36">
        <f t="shared" si="2"/>
        <v>0</v>
      </c>
      <c r="F17" s="36">
        <f t="shared" si="2"/>
        <v>1</v>
      </c>
      <c r="G17" s="36">
        <f t="shared" si="2"/>
        <v>0.66666666666666663</v>
      </c>
      <c r="H17" s="36" t="str">
        <f t="shared" si="2"/>
        <v>-</v>
      </c>
      <c r="I17" s="36">
        <f t="shared" si="2"/>
        <v>0.2</v>
      </c>
      <c r="J17" s="36" t="str">
        <f t="shared" si="2"/>
        <v>-</v>
      </c>
      <c r="K17" s="36" t="str">
        <f t="shared" si="2"/>
        <v>-</v>
      </c>
      <c r="L17" s="36" t="str">
        <f t="shared" si="2"/>
        <v>-</v>
      </c>
      <c r="M17" s="36">
        <f t="shared" si="2"/>
        <v>0</v>
      </c>
      <c r="N17" s="40">
        <f>IF(N15+N16&gt;0, N16/(N15+N16), "-")</f>
        <v>0.3</v>
      </c>
    </row>
    <row r="18" spans="1:14" ht="18" customHeight="1">
      <c r="A18" s="104">
        <v>44888</v>
      </c>
      <c r="B18" s="50" t="s">
        <v>126</v>
      </c>
      <c r="C18" s="51">
        <v>5</v>
      </c>
      <c r="D18" s="51">
        <v>24</v>
      </c>
      <c r="E18" s="51">
        <v>4</v>
      </c>
      <c r="F18" s="51">
        <v>4</v>
      </c>
      <c r="G18" s="51">
        <v>8</v>
      </c>
      <c r="H18" s="51">
        <v>0</v>
      </c>
      <c r="I18" s="51">
        <v>15</v>
      </c>
      <c r="J18" s="51">
        <v>2</v>
      </c>
      <c r="K18" s="51">
        <v>0</v>
      </c>
      <c r="L18" s="51">
        <v>0</v>
      </c>
      <c r="M18" s="51">
        <v>4</v>
      </c>
      <c r="N18" s="11">
        <f>SUM(C18:M18)</f>
        <v>66</v>
      </c>
    </row>
    <row r="19" spans="1:14" ht="18" customHeight="1">
      <c r="A19" s="105"/>
      <c r="B19" s="52" t="s">
        <v>24</v>
      </c>
      <c r="C19" s="53">
        <v>0</v>
      </c>
      <c r="D19" s="53">
        <v>18</v>
      </c>
      <c r="E19" s="53">
        <v>3</v>
      </c>
      <c r="F19" s="53">
        <v>4</v>
      </c>
      <c r="G19" s="53">
        <v>4</v>
      </c>
      <c r="H19" s="53">
        <v>0</v>
      </c>
      <c r="I19" s="53">
        <v>9</v>
      </c>
      <c r="J19" s="53">
        <v>1</v>
      </c>
      <c r="K19" s="53">
        <v>0</v>
      </c>
      <c r="L19" s="53">
        <v>0</v>
      </c>
      <c r="M19" s="53">
        <v>4</v>
      </c>
      <c r="N19" s="11">
        <f>SUM(C19:M19)</f>
        <v>43</v>
      </c>
    </row>
    <row r="20" spans="1:14" ht="18" customHeight="1">
      <c r="A20" s="105"/>
      <c r="B20" s="52" t="s">
        <v>25</v>
      </c>
      <c r="C20" s="51">
        <v>5</v>
      </c>
      <c r="D20" s="51">
        <v>6</v>
      </c>
      <c r="E20" s="51">
        <v>1</v>
      </c>
      <c r="F20" s="51">
        <v>0</v>
      </c>
      <c r="G20" s="51">
        <v>4</v>
      </c>
      <c r="H20" s="51">
        <v>0</v>
      </c>
      <c r="I20" s="51">
        <v>6</v>
      </c>
      <c r="J20" s="51">
        <v>1</v>
      </c>
      <c r="K20" s="51">
        <v>0</v>
      </c>
      <c r="L20" s="51">
        <v>0</v>
      </c>
      <c r="M20" s="51">
        <v>0</v>
      </c>
      <c r="N20" s="11">
        <f>SUM(C20:M20)</f>
        <v>23</v>
      </c>
    </row>
    <row r="21" spans="1:14" ht="18" customHeight="1">
      <c r="A21" s="106"/>
      <c r="B21" s="52" t="s">
        <v>26</v>
      </c>
      <c r="C21" s="36">
        <f t="shared" ref="C21:M21" si="3">IF(C19+C20&gt;0, C20/(C19+C20), "-")</f>
        <v>1</v>
      </c>
      <c r="D21" s="36">
        <f t="shared" si="3"/>
        <v>0.25</v>
      </c>
      <c r="E21" s="36">
        <f t="shared" si="3"/>
        <v>0.25</v>
      </c>
      <c r="F21" s="36">
        <f t="shared" si="3"/>
        <v>0</v>
      </c>
      <c r="G21" s="36">
        <f t="shared" si="3"/>
        <v>0.5</v>
      </c>
      <c r="H21" s="36" t="str">
        <f t="shared" si="3"/>
        <v>-</v>
      </c>
      <c r="I21" s="36">
        <f t="shared" si="3"/>
        <v>0.4</v>
      </c>
      <c r="J21" s="36">
        <f t="shared" si="3"/>
        <v>0.5</v>
      </c>
      <c r="K21" s="36" t="str">
        <f t="shared" si="3"/>
        <v>-</v>
      </c>
      <c r="L21" s="36" t="str">
        <f t="shared" si="3"/>
        <v>-</v>
      </c>
      <c r="M21" s="36">
        <f t="shared" si="3"/>
        <v>0</v>
      </c>
      <c r="N21" s="40">
        <f>IF(N19+N20&gt;0, N20/(N19+N20), "-")</f>
        <v>0.34848484848484851</v>
      </c>
    </row>
    <row r="22" spans="1:14" ht="18" customHeight="1">
      <c r="A22" s="104">
        <v>44889</v>
      </c>
      <c r="B22" s="50" t="s">
        <v>126</v>
      </c>
      <c r="C22" s="51">
        <v>3</v>
      </c>
      <c r="D22" s="51">
        <v>17</v>
      </c>
      <c r="E22" s="51">
        <v>2</v>
      </c>
      <c r="F22" s="51">
        <v>3</v>
      </c>
      <c r="G22" s="51">
        <v>6</v>
      </c>
      <c r="H22" s="51">
        <v>0</v>
      </c>
      <c r="I22" s="51">
        <v>6</v>
      </c>
      <c r="J22" s="51">
        <v>0</v>
      </c>
      <c r="K22" s="51">
        <v>2</v>
      </c>
      <c r="L22" s="51">
        <v>0</v>
      </c>
      <c r="M22" s="51">
        <v>4</v>
      </c>
      <c r="N22" s="11">
        <f>SUM(C22:M22)</f>
        <v>43</v>
      </c>
    </row>
    <row r="23" spans="1:14" ht="18" customHeight="1">
      <c r="A23" s="105"/>
      <c r="B23" s="52" t="s">
        <v>24</v>
      </c>
      <c r="C23" s="61">
        <v>2</v>
      </c>
      <c r="D23" s="53">
        <v>11</v>
      </c>
      <c r="E23" s="53">
        <v>1</v>
      </c>
      <c r="F23" s="53">
        <v>2</v>
      </c>
      <c r="G23" s="53">
        <v>3</v>
      </c>
      <c r="H23" s="53">
        <v>0</v>
      </c>
      <c r="I23" s="53">
        <v>6</v>
      </c>
      <c r="J23" s="53">
        <v>0</v>
      </c>
      <c r="K23" s="53">
        <v>0</v>
      </c>
      <c r="L23" s="53">
        <v>0</v>
      </c>
      <c r="M23" s="53">
        <v>4</v>
      </c>
      <c r="N23" s="11">
        <f>SUM(C23:M23)</f>
        <v>29</v>
      </c>
    </row>
    <row r="24" spans="1:14" ht="18" customHeight="1">
      <c r="A24" s="105"/>
      <c r="B24" s="52" t="s">
        <v>25</v>
      </c>
      <c r="C24" s="51">
        <v>1</v>
      </c>
      <c r="D24" s="51">
        <v>6</v>
      </c>
      <c r="E24" s="51">
        <v>1</v>
      </c>
      <c r="F24" s="51">
        <v>1</v>
      </c>
      <c r="G24" s="51">
        <v>3</v>
      </c>
      <c r="H24" s="51">
        <v>0</v>
      </c>
      <c r="I24" s="51">
        <v>0</v>
      </c>
      <c r="J24" s="51">
        <v>0</v>
      </c>
      <c r="K24" s="51">
        <v>2</v>
      </c>
      <c r="L24" s="51">
        <v>0</v>
      </c>
      <c r="M24" s="51">
        <v>0</v>
      </c>
      <c r="N24" s="11">
        <f>SUM(C24:M24)</f>
        <v>14</v>
      </c>
    </row>
    <row r="25" spans="1:14" ht="18" customHeight="1">
      <c r="A25" s="106"/>
      <c r="B25" s="52" t="s">
        <v>26</v>
      </c>
      <c r="C25" s="36">
        <f t="shared" ref="C25:M25" si="4">IF(C23+C24&gt;0, C24/(C23+C24), "-")</f>
        <v>0.33333333333333331</v>
      </c>
      <c r="D25" s="36">
        <f t="shared" si="4"/>
        <v>0.35294117647058826</v>
      </c>
      <c r="E25" s="36">
        <f t="shared" si="4"/>
        <v>0.5</v>
      </c>
      <c r="F25" s="36">
        <f t="shared" si="4"/>
        <v>0.33333333333333331</v>
      </c>
      <c r="G25" s="36">
        <f t="shared" si="4"/>
        <v>0.5</v>
      </c>
      <c r="H25" s="36" t="str">
        <f t="shared" si="4"/>
        <v>-</v>
      </c>
      <c r="I25" s="36">
        <f t="shared" si="4"/>
        <v>0</v>
      </c>
      <c r="J25" s="36" t="str">
        <f t="shared" si="4"/>
        <v>-</v>
      </c>
      <c r="K25" s="36">
        <f t="shared" si="4"/>
        <v>1</v>
      </c>
      <c r="L25" s="36" t="str">
        <f t="shared" si="4"/>
        <v>-</v>
      </c>
      <c r="M25" s="36">
        <f t="shared" si="4"/>
        <v>0</v>
      </c>
      <c r="N25" s="40">
        <f>IF(N23+N24&gt;0, N24/(N23+N24), "-")</f>
        <v>0.32558139534883723</v>
      </c>
    </row>
    <row r="26" spans="1:14" ht="18" customHeight="1">
      <c r="A26" s="104">
        <v>44890</v>
      </c>
      <c r="B26" s="50" t="s">
        <v>126</v>
      </c>
      <c r="C26" s="51">
        <v>3</v>
      </c>
      <c r="D26" s="51">
        <v>17</v>
      </c>
      <c r="E26" s="51">
        <v>0</v>
      </c>
      <c r="F26" s="51">
        <v>7</v>
      </c>
      <c r="G26" s="51">
        <v>9</v>
      </c>
      <c r="H26" s="51">
        <v>0</v>
      </c>
      <c r="I26" s="51">
        <v>10</v>
      </c>
      <c r="J26" s="51">
        <v>0</v>
      </c>
      <c r="K26" s="51">
        <v>3</v>
      </c>
      <c r="L26" s="51">
        <v>0</v>
      </c>
      <c r="M26" s="51">
        <v>2</v>
      </c>
      <c r="N26" s="11">
        <f>SUM(C26:M26)</f>
        <v>51</v>
      </c>
    </row>
    <row r="27" spans="1:14" ht="18" customHeight="1">
      <c r="A27" s="105"/>
      <c r="B27" s="52" t="s">
        <v>24</v>
      </c>
      <c r="C27" s="53">
        <v>1</v>
      </c>
      <c r="D27" s="53">
        <v>15</v>
      </c>
      <c r="E27" s="53">
        <v>0</v>
      </c>
      <c r="F27" s="53">
        <v>6</v>
      </c>
      <c r="G27" s="53">
        <v>6</v>
      </c>
      <c r="H27" s="53">
        <v>0</v>
      </c>
      <c r="I27" s="53">
        <v>6</v>
      </c>
      <c r="J27" s="53">
        <v>0</v>
      </c>
      <c r="K27" s="53">
        <v>1</v>
      </c>
      <c r="L27" s="53">
        <v>0</v>
      </c>
      <c r="M27" s="53">
        <v>2</v>
      </c>
      <c r="N27" s="11">
        <f>SUM(C27:M27)</f>
        <v>37</v>
      </c>
    </row>
    <row r="28" spans="1:14" ht="18" customHeight="1">
      <c r="A28" s="105"/>
      <c r="B28" s="52" t="s">
        <v>25</v>
      </c>
      <c r="C28" s="51">
        <v>2</v>
      </c>
      <c r="D28" s="51">
        <v>2</v>
      </c>
      <c r="E28" s="51">
        <v>0</v>
      </c>
      <c r="F28" s="51">
        <v>1</v>
      </c>
      <c r="G28" s="51">
        <v>3</v>
      </c>
      <c r="H28" s="51">
        <v>0</v>
      </c>
      <c r="I28" s="51">
        <v>4</v>
      </c>
      <c r="J28" s="51">
        <v>0</v>
      </c>
      <c r="K28" s="51">
        <v>2</v>
      </c>
      <c r="L28" s="51">
        <v>0</v>
      </c>
      <c r="M28" s="51">
        <v>0</v>
      </c>
      <c r="N28" s="11">
        <f>SUM(C28:M28)</f>
        <v>14</v>
      </c>
    </row>
    <row r="29" spans="1:14" ht="18" customHeight="1">
      <c r="A29" s="106"/>
      <c r="B29" s="52" t="s">
        <v>26</v>
      </c>
      <c r="C29" s="36">
        <f t="shared" ref="C29:M29" si="5">IF(C27+C28&gt;0, C28/(C27+C28), "-")</f>
        <v>0.66666666666666663</v>
      </c>
      <c r="D29" s="36">
        <f t="shared" si="5"/>
        <v>0.11764705882352941</v>
      </c>
      <c r="E29" s="36" t="str">
        <f t="shared" si="5"/>
        <v>-</v>
      </c>
      <c r="F29" s="36">
        <f t="shared" si="5"/>
        <v>0.14285714285714285</v>
      </c>
      <c r="G29" s="36">
        <f t="shared" si="5"/>
        <v>0.33333333333333331</v>
      </c>
      <c r="H29" s="36" t="str">
        <f t="shared" si="5"/>
        <v>-</v>
      </c>
      <c r="I29" s="36">
        <f t="shared" si="5"/>
        <v>0.4</v>
      </c>
      <c r="J29" s="36" t="str">
        <f t="shared" si="5"/>
        <v>-</v>
      </c>
      <c r="K29" s="36">
        <f t="shared" si="5"/>
        <v>0.66666666666666663</v>
      </c>
      <c r="L29" s="36" t="str">
        <f t="shared" si="5"/>
        <v>-</v>
      </c>
      <c r="M29" s="36">
        <f t="shared" si="5"/>
        <v>0</v>
      </c>
      <c r="N29" s="40">
        <f>IF(N27+N28&gt;0, N28/(N27+N28), "-")</f>
        <v>0.27450980392156865</v>
      </c>
    </row>
    <row r="30" spans="1:14" ht="18" customHeight="1">
      <c r="A30" s="104">
        <v>44891</v>
      </c>
      <c r="B30" s="50" t="s">
        <v>126</v>
      </c>
      <c r="C30" s="51">
        <v>8</v>
      </c>
      <c r="D30" s="51">
        <v>12</v>
      </c>
      <c r="E30" s="51">
        <v>12</v>
      </c>
      <c r="F30" s="51">
        <v>12</v>
      </c>
      <c r="G30" s="51">
        <v>13</v>
      </c>
      <c r="H30" s="51">
        <v>0</v>
      </c>
      <c r="I30" s="51">
        <v>13</v>
      </c>
      <c r="J30" s="51">
        <v>3</v>
      </c>
      <c r="K30" s="51">
        <v>5</v>
      </c>
      <c r="L30" s="51">
        <v>0</v>
      </c>
      <c r="M30" s="51">
        <v>5</v>
      </c>
      <c r="N30" s="11">
        <f>SUM(C30:M30)</f>
        <v>83</v>
      </c>
    </row>
    <row r="31" spans="1:14" ht="18" customHeight="1">
      <c r="A31" s="105"/>
      <c r="B31" s="52" t="s">
        <v>24</v>
      </c>
      <c r="C31" s="53">
        <v>5</v>
      </c>
      <c r="D31" s="53">
        <v>9</v>
      </c>
      <c r="E31" s="53">
        <v>6</v>
      </c>
      <c r="F31" s="53">
        <v>9</v>
      </c>
      <c r="G31" s="53">
        <v>7</v>
      </c>
      <c r="H31" s="53">
        <v>0</v>
      </c>
      <c r="I31" s="53">
        <v>9</v>
      </c>
      <c r="J31" s="53">
        <v>1</v>
      </c>
      <c r="K31" s="53">
        <v>4</v>
      </c>
      <c r="L31" s="53">
        <v>0</v>
      </c>
      <c r="M31" s="53">
        <v>5</v>
      </c>
      <c r="N31" s="11">
        <f>SUM(C31:M31)</f>
        <v>55</v>
      </c>
    </row>
    <row r="32" spans="1:14" ht="18" customHeight="1">
      <c r="A32" s="105"/>
      <c r="B32" s="52" t="s">
        <v>25</v>
      </c>
      <c r="C32" s="51">
        <v>3</v>
      </c>
      <c r="D32" s="51">
        <v>3</v>
      </c>
      <c r="E32" s="51">
        <v>6</v>
      </c>
      <c r="F32" s="51">
        <v>3</v>
      </c>
      <c r="G32" s="51">
        <v>6</v>
      </c>
      <c r="H32" s="51">
        <v>0</v>
      </c>
      <c r="I32" s="51">
        <v>4</v>
      </c>
      <c r="J32" s="51">
        <v>2</v>
      </c>
      <c r="K32" s="51">
        <v>1</v>
      </c>
      <c r="L32" s="51">
        <v>0</v>
      </c>
      <c r="M32" s="51">
        <v>0</v>
      </c>
      <c r="N32" s="11">
        <f>SUM(C32:M32)</f>
        <v>28</v>
      </c>
    </row>
    <row r="33" spans="1:14" ht="18" customHeight="1">
      <c r="A33" s="106"/>
      <c r="B33" s="52" t="s">
        <v>26</v>
      </c>
      <c r="C33" s="36">
        <f t="shared" ref="C33:M33" si="6">IF(C31+C32&gt;0, C32/(C31+C32), "-")</f>
        <v>0.375</v>
      </c>
      <c r="D33" s="36">
        <f t="shared" si="6"/>
        <v>0.25</v>
      </c>
      <c r="E33" s="36">
        <f t="shared" si="6"/>
        <v>0.5</v>
      </c>
      <c r="F33" s="36">
        <f t="shared" si="6"/>
        <v>0.25</v>
      </c>
      <c r="G33" s="36">
        <f t="shared" si="6"/>
        <v>0.46153846153846156</v>
      </c>
      <c r="H33" s="36" t="str">
        <f t="shared" si="6"/>
        <v>-</v>
      </c>
      <c r="I33" s="36">
        <f t="shared" si="6"/>
        <v>0.30769230769230771</v>
      </c>
      <c r="J33" s="36">
        <f t="shared" si="6"/>
        <v>0.66666666666666663</v>
      </c>
      <c r="K33" s="36">
        <f t="shared" si="6"/>
        <v>0.2</v>
      </c>
      <c r="L33" s="36" t="str">
        <f t="shared" si="6"/>
        <v>-</v>
      </c>
      <c r="M33" s="36">
        <f t="shared" si="6"/>
        <v>0</v>
      </c>
      <c r="N33" s="40">
        <f>IF(N31+N32&gt;0, N32/(N31+N32), "-")</f>
        <v>0.33734939759036142</v>
      </c>
    </row>
    <row r="34" spans="1:14" ht="18" customHeight="1">
      <c r="A34" s="104">
        <v>44892</v>
      </c>
      <c r="B34" s="50" t="s">
        <v>126</v>
      </c>
      <c r="C34" s="51">
        <v>15</v>
      </c>
      <c r="D34" s="51">
        <v>22</v>
      </c>
      <c r="E34" s="51">
        <v>5</v>
      </c>
      <c r="F34" s="51">
        <v>7</v>
      </c>
      <c r="G34" s="51">
        <v>39</v>
      </c>
      <c r="H34" s="51">
        <v>3</v>
      </c>
      <c r="I34" s="51">
        <v>16</v>
      </c>
      <c r="J34" s="51">
        <v>0</v>
      </c>
      <c r="K34" s="51">
        <v>10</v>
      </c>
      <c r="L34" s="51">
        <v>0</v>
      </c>
      <c r="M34" s="51">
        <v>9</v>
      </c>
      <c r="N34" s="11">
        <f>SUM(C34:M34)</f>
        <v>126</v>
      </c>
    </row>
    <row r="35" spans="1:14" ht="18" customHeight="1">
      <c r="A35" s="105"/>
      <c r="B35" s="52" t="s">
        <v>24</v>
      </c>
      <c r="C35" s="53">
        <v>7</v>
      </c>
      <c r="D35" s="53">
        <v>15</v>
      </c>
      <c r="E35" s="53">
        <v>4</v>
      </c>
      <c r="F35" s="53">
        <v>5</v>
      </c>
      <c r="G35" s="53">
        <v>24</v>
      </c>
      <c r="H35" s="53">
        <v>3</v>
      </c>
      <c r="I35" s="53">
        <v>10</v>
      </c>
      <c r="J35" s="53">
        <v>0</v>
      </c>
      <c r="K35" s="53">
        <v>9</v>
      </c>
      <c r="L35" s="53">
        <v>0</v>
      </c>
      <c r="M35" s="53">
        <v>9</v>
      </c>
      <c r="N35" s="11">
        <f>SUM(C35:M35)</f>
        <v>86</v>
      </c>
    </row>
    <row r="36" spans="1:14" ht="18" customHeight="1">
      <c r="A36" s="105"/>
      <c r="B36" s="52" t="s">
        <v>25</v>
      </c>
      <c r="C36" s="51">
        <v>8</v>
      </c>
      <c r="D36" s="51">
        <v>7</v>
      </c>
      <c r="E36" s="51">
        <v>1</v>
      </c>
      <c r="F36" s="51">
        <v>2</v>
      </c>
      <c r="G36" s="51">
        <v>15</v>
      </c>
      <c r="H36" s="51">
        <v>0</v>
      </c>
      <c r="I36" s="51">
        <v>6</v>
      </c>
      <c r="J36" s="51">
        <v>0</v>
      </c>
      <c r="K36" s="51">
        <v>1</v>
      </c>
      <c r="L36" s="51">
        <v>0</v>
      </c>
      <c r="M36" s="51">
        <v>0</v>
      </c>
      <c r="N36" s="11">
        <f>SUM(C36:M36)</f>
        <v>40</v>
      </c>
    </row>
    <row r="37" spans="1:14" ht="18" customHeight="1">
      <c r="A37" s="106"/>
      <c r="B37" s="52" t="s">
        <v>26</v>
      </c>
      <c r="C37" s="36">
        <f t="shared" ref="C37:M37" si="7">IF(C35+C36&gt;0, C36/(C35+C36), "-")</f>
        <v>0.53333333333333333</v>
      </c>
      <c r="D37" s="36">
        <f t="shared" si="7"/>
        <v>0.31818181818181818</v>
      </c>
      <c r="E37" s="36">
        <f t="shared" si="7"/>
        <v>0.2</v>
      </c>
      <c r="F37" s="36">
        <f t="shared" si="7"/>
        <v>0.2857142857142857</v>
      </c>
      <c r="G37" s="36">
        <f t="shared" si="7"/>
        <v>0.38461538461538464</v>
      </c>
      <c r="H37" s="36">
        <f t="shared" si="7"/>
        <v>0</v>
      </c>
      <c r="I37" s="36">
        <f t="shared" si="7"/>
        <v>0.375</v>
      </c>
      <c r="J37" s="36" t="str">
        <f t="shared" si="7"/>
        <v>-</v>
      </c>
      <c r="K37" s="36">
        <f t="shared" si="7"/>
        <v>0.1</v>
      </c>
      <c r="L37" s="36" t="str">
        <f t="shared" si="7"/>
        <v>-</v>
      </c>
      <c r="M37" s="36">
        <f t="shared" si="7"/>
        <v>0</v>
      </c>
      <c r="N37" s="40">
        <f>IF(N35+N36&gt;0, N36/(N35+N36), "-")</f>
        <v>0.31746031746031744</v>
      </c>
    </row>
    <row r="38" spans="1:14" ht="18" customHeight="1">
      <c r="A38" s="104">
        <v>44893</v>
      </c>
      <c r="B38" s="50" t="s">
        <v>126</v>
      </c>
      <c r="C38" s="51">
        <v>25</v>
      </c>
      <c r="D38" s="51">
        <v>14</v>
      </c>
      <c r="E38" s="51">
        <v>9</v>
      </c>
      <c r="F38" s="51">
        <v>27</v>
      </c>
      <c r="G38" s="51">
        <v>52</v>
      </c>
      <c r="H38" s="51">
        <v>0</v>
      </c>
      <c r="I38" s="51">
        <v>27</v>
      </c>
      <c r="J38" s="51">
        <v>0</v>
      </c>
      <c r="K38" s="51">
        <v>42</v>
      </c>
      <c r="L38" s="51">
        <v>0</v>
      </c>
      <c r="M38" s="51">
        <v>5</v>
      </c>
      <c r="N38" s="11">
        <f>SUM(C38:M38)</f>
        <v>201</v>
      </c>
    </row>
    <row r="39" spans="1:14" ht="18" customHeight="1">
      <c r="A39" s="105"/>
      <c r="B39" s="52" t="s">
        <v>24</v>
      </c>
      <c r="C39" s="53">
        <v>21</v>
      </c>
      <c r="D39" s="53">
        <v>9</v>
      </c>
      <c r="E39" s="53">
        <v>7</v>
      </c>
      <c r="F39" s="53">
        <v>24</v>
      </c>
      <c r="G39" s="53">
        <v>40</v>
      </c>
      <c r="H39" s="53">
        <v>0</v>
      </c>
      <c r="I39" s="53">
        <v>18</v>
      </c>
      <c r="J39" s="53">
        <v>0</v>
      </c>
      <c r="K39" s="53">
        <v>38</v>
      </c>
      <c r="L39" s="53">
        <v>0</v>
      </c>
      <c r="M39" s="53">
        <v>5</v>
      </c>
      <c r="N39" s="11">
        <f>SUM(C39:M39)</f>
        <v>162</v>
      </c>
    </row>
    <row r="40" spans="1:14" ht="18" customHeight="1">
      <c r="A40" s="105"/>
      <c r="B40" s="52" t="s">
        <v>25</v>
      </c>
      <c r="C40" s="51">
        <v>4</v>
      </c>
      <c r="D40" s="51">
        <v>5</v>
      </c>
      <c r="E40" s="51">
        <v>2</v>
      </c>
      <c r="F40" s="51">
        <v>3</v>
      </c>
      <c r="G40" s="51">
        <v>12</v>
      </c>
      <c r="H40" s="51">
        <v>0</v>
      </c>
      <c r="I40" s="51">
        <v>9</v>
      </c>
      <c r="J40" s="51">
        <v>0</v>
      </c>
      <c r="K40" s="51">
        <v>4</v>
      </c>
      <c r="L40" s="51">
        <v>0</v>
      </c>
      <c r="M40" s="51">
        <v>0</v>
      </c>
      <c r="N40" s="11">
        <f>SUM(C40:M40)</f>
        <v>39</v>
      </c>
    </row>
    <row r="41" spans="1:14" ht="18" customHeight="1">
      <c r="A41" s="106"/>
      <c r="B41" s="52" t="s">
        <v>26</v>
      </c>
      <c r="C41" s="36">
        <f t="shared" ref="C41:M41" si="8">IF(C39+C40&gt;0, C40/(C39+C40), "-")</f>
        <v>0.16</v>
      </c>
      <c r="D41" s="36">
        <f t="shared" si="8"/>
        <v>0.35714285714285715</v>
      </c>
      <c r="E41" s="36">
        <f t="shared" si="8"/>
        <v>0.22222222222222221</v>
      </c>
      <c r="F41" s="36">
        <f t="shared" si="8"/>
        <v>0.1111111111111111</v>
      </c>
      <c r="G41" s="36">
        <f t="shared" si="8"/>
        <v>0.23076923076923078</v>
      </c>
      <c r="H41" s="36" t="str">
        <f t="shared" si="8"/>
        <v>-</v>
      </c>
      <c r="I41" s="36">
        <f t="shared" si="8"/>
        <v>0.33333333333333331</v>
      </c>
      <c r="J41" s="36" t="str">
        <f t="shared" si="8"/>
        <v>-</v>
      </c>
      <c r="K41" s="36">
        <f t="shared" si="8"/>
        <v>9.5238095238095233E-2</v>
      </c>
      <c r="L41" s="36" t="str">
        <f t="shared" si="8"/>
        <v>-</v>
      </c>
      <c r="M41" s="36">
        <f t="shared" si="8"/>
        <v>0</v>
      </c>
      <c r="N41" s="40">
        <f>IF(N39+N40&gt;0, N40/(N39+N40), "-")</f>
        <v>0.19402985074626866</v>
      </c>
    </row>
    <row r="42" spans="1:14" ht="18" customHeight="1">
      <c r="A42" s="104">
        <v>44894</v>
      </c>
      <c r="B42" s="50" t="s">
        <v>126</v>
      </c>
      <c r="C42" s="51">
        <v>23</v>
      </c>
      <c r="D42" s="51">
        <v>18</v>
      </c>
      <c r="E42" s="51">
        <v>14</v>
      </c>
      <c r="F42" s="51">
        <v>21</v>
      </c>
      <c r="G42" s="51">
        <v>54</v>
      </c>
      <c r="H42" s="51">
        <v>3</v>
      </c>
      <c r="I42" s="51">
        <v>29</v>
      </c>
      <c r="J42" s="51">
        <v>1</v>
      </c>
      <c r="K42" s="51">
        <v>29</v>
      </c>
      <c r="L42" s="51">
        <v>0</v>
      </c>
      <c r="M42" s="51">
        <v>7</v>
      </c>
      <c r="N42" s="11">
        <f>SUM(C42:M42)</f>
        <v>199</v>
      </c>
    </row>
    <row r="43" spans="1:14" ht="18" customHeight="1">
      <c r="A43" s="105"/>
      <c r="B43" s="52" t="s">
        <v>24</v>
      </c>
      <c r="C43" s="53">
        <v>18</v>
      </c>
      <c r="D43" s="53">
        <v>15</v>
      </c>
      <c r="E43" s="53">
        <v>9</v>
      </c>
      <c r="F43" s="53">
        <v>14</v>
      </c>
      <c r="G43" s="53">
        <v>41</v>
      </c>
      <c r="H43" s="53">
        <v>2</v>
      </c>
      <c r="I43" s="53">
        <v>14</v>
      </c>
      <c r="J43" s="53">
        <v>1</v>
      </c>
      <c r="K43" s="53">
        <v>23</v>
      </c>
      <c r="L43" s="53">
        <v>0</v>
      </c>
      <c r="M43" s="53">
        <v>7</v>
      </c>
      <c r="N43" s="11">
        <f>SUM(C43:M43)</f>
        <v>144</v>
      </c>
    </row>
    <row r="44" spans="1:14" ht="18" customHeight="1">
      <c r="A44" s="105"/>
      <c r="B44" s="52" t="s">
        <v>25</v>
      </c>
      <c r="C44" s="51">
        <v>5</v>
      </c>
      <c r="D44" s="51">
        <v>3</v>
      </c>
      <c r="E44" s="51">
        <v>5</v>
      </c>
      <c r="F44" s="51">
        <v>7</v>
      </c>
      <c r="G44" s="51">
        <v>13</v>
      </c>
      <c r="H44" s="51">
        <v>1</v>
      </c>
      <c r="I44" s="51">
        <v>15</v>
      </c>
      <c r="J44" s="51">
        <v>0</v>
      </c>
      <c r="K44" s="51">
        <v>6</v>
      </c>
      <c r="L44" s="51">
        <v>0</v>
      </c>
      <c r="M44" s="51">
        <v>0</v>
      </c>
      <c r="N44" s="11">
        <f>SUM(C44:M44)</f>
        <v>55</v>
      </c>
    </row>
    <row r="45" spans="1:14" ht="18" customHeight="1">
      <c r="A45" s="106"/>
      <c r="B45" s="52" t="s">
        <v>26</v>
      </c>
      <c r="C45" s="36">
        <f t="shared" ref="C45:M45" si="9">IF(C43+C44&gt;0, C44/(C43+C44), "-")</f>
        <v>0.21739130434782608</v>
      </c>
      <c r="D45" s="36">
        <f t="shared" si="9"/>
        <v>0.16666666666666666</v>
      </c>
      <c r="E45" s="36">
        <f t="shared" si="9"/>
        <v>0.35714285714285715</v>
      </c>
      <c r="F45" s="36">
        <f t="shared" si="9"/>
        <v>0.33333333333333331</v>
      </c>
      <c r="G45" s="36">
        <f t="shared" si="9"/>
        <v>0.24074074074074073</v>
      </c>
      <c r="H45" s="36">
        <f t="shared" si="9"/>
        <v>0.33333333333333331</v>
      </c>
      <c r="I45" s="36">
        <f t="shared" si="9"/>
        <v>0.51724137931034486</v>
      </c>
      <c r="J45" s="36">
        <f t="shared" si="9"/>
        <v>0</v>
      </c>
      <c r="K45" s="36">
        <f t="shared" si="9"/>
        <v>0.20689655172413793</v>
      </c>
      <c r="L45" s="36" t="str">
        <f t="shared" si="9"/>
        <v>-</v>
      </c>
      <c r="M45" s="36">
        <f t="shared" si="9"/>
        <v>0</v>
      </c>
      <c r="N45" s="40">
        <f>IF(N43+N44&gt;0, N44/(N43+N44), "-")</f>
        <v>0.27638190954773867</v>
      </c>
    </row>
    <row r="46" spans="1:14" ht="18" customHeight="1">
      <c r="A46" s="104">
        <v>44895</v>
      </c>
      <c r="B46" s="50" t="s">
        <v>126</v>
      </c>
      <c r="C46" s="51">
        <v>19</v>
      </c>
      <c r="D46" s="51">
        <v>18</v>
      </c>
      <c r="E46" s="51">
        <v>19</v>
      </c>
      <c r="F46" s="51">
        <v>26</v>
      </c>
      <c r="G46" s="51">
        <v>52</v>
      </c>
      <c r="H46" s="51">
        <v>1</v>
      </c>
      <c r="I46" s="51">
        <v>49</v>
      </c>
      <c r="J46" s="51">
        <v>0</v>
      </c>
      <c r="K46" s="51">
        <v>33</v>
      </c>
      <c r="L46" s="51">
        <v>1</v>
      </c>
      <c r="M46" s="51">
        <v>10</v>
      </c>
      <c r="N46" s="11">
        <f>SUM(C46:M46)</f>
        <v>228</v>
      </c>
    </row>
    <row r="47" spans="1:14" ht="18" customHeight="1">
      <c r="A47" s="105"/>
      <c r="B47" s="52" t="s">
        <v>24</v>
      </c>
      <c r="C47" s="53">
        <v>11</v>
      </c>
      <c r="D47" s="53">
        <v>14</v>
      </c>
      <c r="E47" s="53">
        <v>16</v>
      </c>
      <c r="F47" s="53">
        <v>24</v>
      </c>
      <c r="G47" s="53">
        <v>38</v>
      </c>
      <c r="H47" s="53">
        <v>1</v>
      </c>
      <c r="I47" s="53">
        <v>38</v>
      </c>
      <c r="J47" s="53">
        <v>0</v>
      </c>
      <c r="K47" s="53">
        <v>31</v>
      </c>
      <c r="L47" s="53">
        <v>1</v>
      </c>
      <c r="M47" s="53">
        <v>10</v>
      </c>
      <c r="N47" s="11">
        <f>SUM(C47:M47)</f>
        <v>184</v>
      </c>
    </row>
    <row r="48" spans="1:14" ht="18" customHeight="1">
      <c r="A48" s="105"/>
      <c r="B48" s="52" t="s">
        <v>25</v>
      </c>
      <c r="C48" s="51">
        <v>8</v>
      </c>
      <c r="D48" s="51">
        <v>4</v>
      </c>
      <c r="E48" s="51">
        <v>3</v>
      </c>
      <c r="F48" s="51">
        <v>2</v>
      </c>
      <c r="G48" s="51">
        <v>14</v>
      </c>
      <c r="H48" s="51">
        <v>0</v>
      </c>
      <c r="I48" s="51">
        <v>11</v>
      </c>
      <c r="J48" s="51">
        <v>0</v>
      </c>
      <c r="K48" s="51">
        <v>2</v>
      </c>
      <c r="L48" s="51">
        <v>0</v>
      </c>
      <c r="M48" s="51">
        <v>0</v>
      </c>
      <c r="N48" s="11">
        <f>SUM(C48:M48)</f>
        <v>44</v>
      </c>
    </row>
    <row r="49" spans="1:14" ht="18" customHeight="1">
      <c r="A49" s="106"/>
      <c r="B49" s="52" t="s">
        <v>26</v>
      </c>
      <c r="C49" s="36">
        <f t="shared" ref="C49:M49" si="10">IF(C47+C48&gt;0, C48/(C47+C48), "-")</f>
        <v>0.42105263157894735</v>
      </c>
      <c r="D49" s="36">
        <f t="shared" si="10"/>
        <v>0.22222222222222221</v>
      </c>
      <c r="E49" s="36">
        <f t="shared" si="10"/>
        <v>0.15789473684210525</v>
      </c>
      <c r="F49" s="36">
        <f t="shared" si="10"/>
        <v>7.6923076923076927E-2</v>
      </c>
      <c r="G49" s="36">
        <f t="shared" si="10"/>
        <v>0.26923076923076922</v>
      </c>
      <c r="H49" s="36">
        <f t="shared" si="10"/>
        <v>0</v>
      </c>
      <c r="I49" s="36">
        <f t="shared" si="10"/>
        <v>0.22448979591836735</v>
      </c>
      <c r="J49" s="36" t="str">
        <f t="shared" si="10"/>
        <v>-</v>
      </c>
      <c r="K49" s="36">
        <f t="shared" si="10"/>
        <v>6.0606060606060608E-2</v>
      </c>
      <c r="L49" s="36">
        <f t="shared" si="10"/>
        <v>0</v>
      </c>
      <c r="M49" s="36">
        <f t="shared" si="10"/>
        <v>0</v>
      </c>
      <c r="N49" s="40">
        <f>IF(N47+N48&gt;0, N48/(N47+N48), "-")</f>
        <v>0.19298245614035087</v>
      </c>
    </row>
    <row r="50" spans="1:14" ht="18" customHeight="1">
      <c r="A50" s="104">
        <v>44896</v>
      </c>
      <c r="B50" s="50" t="s">
        <v>126</v>
      </c>
      <c r="C50" s="51">
        <v>9</v>
      </c>
      <c r="D50" s="51">
        <v>11</v>
      </c>
      <c r="E50" s="51">
        <v>13</v>
      </c>
      <c r="F50" s="51">
        <v>34</v>
      </c>
      <c r="G50" s="51">
        <v>59</v>
      </c>
      <c r="H50" s="51">
        <v>2</v>
      </c>
      <c r="I50" s="51">
        <v>24</v>
      </c>
      <c r="J50" s="51">
        <v>0</v>
      </c>
      <c r="K50" s="51">
        <v>23</v>
      </c>
      <c r="L50" s="51">
        <v>0</v>
      </c>
      <c r="M50" s="51">
        <v>0</v>
      </c>
      <c r="N50" s="11">
        <f>SUM(C50:M50)</f>
        <v>175</v>
      </c>
    </row>
    <row r="51" spans="1:14" ht="18" customHeight="1">
      <c r="A51" s="105"/>
      <c r="B51" s="52" t="s">
        <v>24</v>
      </c>
      <c r="C51" s="53">
        <v>3</v>
      </c>
      <c r="D51" s="53">
        <v>6</v>
      </c>
      <c r="E51" s="53">
        <v>11</v>
      </c>
      <c r="F51" s="53">
        <v>27</v>
      </c>
      <c r="G51" s="53">
        <v>50</v>
      </c>
      <c r="H51" s="53">
        <v>2</v>
      </c>
      <c r="I51" s="53">
        <v>13</v>
      </c>
      <c r="J51" s="53">
        <v>0</v>
      </c>
      <c r="K51" s="53">
        <v>16</v>
      </c>
      <c r="L51" s="53">
        <v>0</v>
      </c>
      <c r="M51" s="53">
        <v>0</v>
      </c>
      <c r="N51" s="11">
        <f>SUM(C51:M51)</f>
        <v>128</v>
      </c>
    </row>
    <row r="52" spans="1:14" ht="18" customHeight="1">
      <c r="A52" s="105"/>
      <c r="B52" s="52" t="s">
        <v>25</v>
      </c>
      <c r="C52" s="51">
        <v>6</v>
      </c>
      <c r="D52" s="51">
        <v>5</v>
      </c>
      <c r="E52" s="51">
        <v>2</v>
      </c>
      <c r="F52" s="51">
        <v>7</v>
      </c>
      <c r="G52" s="51">
        <v>9</v>
      </c>
      <c r="H52" s="51">
        <v>0</v>
      </c>
      <c r="I52" s="51">
        <v>11</v>
      </c>
      <c r="J52" s="51">
        <v>0</v>
      </c>
      <c r="K52" s="51">
        <v>7</v>
      </c>
      <c r="L52" s="51">
        <v>0</v>
      </c>
      <c r="M52" s="51">
        <v>0</v>
      </c>
      <c r="N52" s="11">
        <f>SUM(C52:M52)</f>
        <v>47</v>
      </c>
    </row>
    <row r="53" spans="1:14" ht="18" customHeight="1">
      <c r="A53" s="106"/>
      <c r="B53" s="52" t="s">
        <v>26</v>
      </c>
      <c r="C53" s="36">
        <f t="shared" ref="C53:M53" si="11">IF(C51+C52&gt;0, C52/(C51+C52), "-")</f>
        <v>0.66666666666666663</v>
      </c>
      <c r="D53" s="36">
        <f t="shared" si="11"/>
        <v>0.45454545454545453</v>
      </c>
      <c r="E53" s="36">
        <f t="shared" si="11"/>
        <v>0.15384615384615385</v>
      </c>
      <c r="F53" s="36">
        <f t="shared" si="11"/>
        <v>0.20588235294117646</v>
      </c>
      <c r="G53" s="36">
        <f t="shared" si="11"/>
        <v>0.15254237288135594</v>
      </c>
      <c r="H53" s="36">
        <f t="shared" si="11"/>
        <v>0</v>
      </c>
      <c r="I53" s="36">
        <f t="shared" si="11"/>
        <v>0.45833333333333331</v>
      </c>
      <c r="J53" s="36" t="str">
        <f t="shared" si="11"/>
        <v>-</v>
      </c>
      <c r="K53" s="36">
        <f t="shared" si="11"/>
        <v>0.30434782608695654</v>
      </c>
      <c r="L53" s="36" t="str">
        <f t="shared" si="11"/>
        <v>-</v>
      </c>
      <c r="M53" s="36" t="str">
        <f t="shared" si="11"/>
        <v>-</v>
      </c>
      <c r="N53" s="40">
        <f>IF(N51+N52&gt;0, N52/(N51+N52), "-")</f>
        <v>0.26857142857142857</v>
      </c>
    </row>
    <row r="54" spans="1:14" ht="18" customHeight="1">
      <c r="A54" s="104">
        <v>44897</v>
      </c>
      <c r="B54" s="50" t="s">
        <v>126</v>
      </c>
      <c r="C54" s="51">
        <v>20</v>
      </c>
      <c r="D54" s="51">
        <v>26</v>
      </c>
      <c r="E54" s="51">
        <v>15</v>
      </c>
      <c r="F54" s="51">
        <v>31</v>
      </c>
      <c r="G54" s="51">
        <v>55</v>
      </c>
      <c r="H54" s="51">
        <v>3</v>
      </c>
      <c r="I54" s="51">
        <v>26</v>
      </c>
      <c r="J54" s="51">
        <v>0</v>
      </c>
      <c r="K54" s="51">
        <v>46</v>
      </c>
      <c r="L54" s="51">
        <v>1</v>
      </c>
      <c r="M54" s="51">
        <v>0</v>
      </c>
      <c r="N54" s="11">
        <f>SUM(C54:M54)</f>
        <v>223</v>
      </c>
    </row>
    <row r="55" spans="1:14" ht="18" customHeight="1">
      <c r="A55" s="105"/>
      <c r="B55" s="52" t="s">
        <v>24</v>
      </c>
      <c r="C55" s="53">
        <v>14</v>
      </c>
      <c r="D55" s="53">
        <v>16</v>
      </c>
      <c r="E55" s="53">
        <v>11</v>
      </c>
      <c r="F55" s="53">
        <v>31</v>
      </c>
      <c r="G55" s="53">
        <v>40</v>
      </c>
      <c r="H55" s="53">
        <v>3</v>
      </c>
      <c r="I55" s="53">
        <v>19</v>
      </c>
      <c r="J55" s="53">
        <v>0</v>
      </c>
      <c r="K55" s="53">
        <v>40</v>
      </c>
      <c r="L55" s="53">
        <v>1</v>
      </c>
      <c r="M55" s="53">
        <v>0</v>
      </c>
      <c r="N55" s="11">
        <f>SUM(C55:M55)</f>
        <v>175</v>
      </c>
    </row>
    <row r="56" spans="1:14" ht="18" customHeight="1">
      <c r="A56" s="105"/>
      <c r="B56" s="52" t="s">
        <v>25</v>
      </c>
      <c r="C56" s="51">
        <v>6</v>
      </c>
      <c r="D56" s="51">
        <v>10</v>
      </c>
      <c r="E56" s="51">
        <v>4</v>
      </c>
      <c r="F56" s="51">
        <v>0</v>
      </c>
      <c r="G56" s="51">
        <v>15</v>
      </c>
      <c r="H56" s="51">
        <v>0</v>
      </c>
      <c r="I56" s="51">
        <v>7</v>
      </c>
      <c r="J56" s="51">
        <v>0</v>
      </c>
      <c r="K56" s="51">
        <v>6</v>
      </c>
      <c r="L56" s="51">
        <v>0</v>
      </c>
      <c r="M56" s="51">
        <v>0</v>
      </c>
      <c r="N56" s="11">
        <f>SUM(C56:M56)</f>
        <v>48</v>
      </c>
    </row>
    <row r="57" spans="1:14" ht="18" customHeight="1">
      <c r="A57" s="106"/>
      <c r="B57" s="52" t="s">
        <v>26</v>
      </c>
      <c r="C57" s="36">
        <f t="shared" ref="C57:M57" si="12">IF(C55+C56&gt;0, C56/(C55+C56), "-")</f>
        <v>0.3</v>
      </c>
      <c r="D57" s="36">
        <f t="shared" si="12"/>
        <v>0.38461538461538464</v>
      </c>
      <c r="E57" s="36">
        <f t="shared" si="12"/>
        <v>0.26666666666666666</v>
      </c>
      <c r="F57" s="36">
        <f t="shared" si="12"/>
        <v>0</v>
      </c>
      <c r="G57" s="36">
        <f t="shared" si="12"/>
        <v>0.27272727272727271</v>
      </c>
      <c r="H57" s="36">
        <f t="shared" si="12"/>
        <v>0</v>
      </c>
      <c r="I57" s="36">
        <f t="shared" si="12"/>
        <v>0.26923076923076922</v>
      </c>
      <c r="J57" s="36" t="str">
        <f t="shared" si="12"/>
        <v>-</v>
      </c>
      <c r="K57" s="36">
        <f t="shared" si="12"/>
        <v>0.13043478260869565</v>
      </c>
      <c r="L57" s="36">
        <f t="shared" si="12"/>
        <v>0</v>
      </c>
      <c r="M57" s="36" t="str">
        <f t="shared" si="12"/>
        <v>-</v>
      </c>
      <c r="N57" s="40">
        <f>IF(N55+N56&gt;0, N56/(N55+N56), "-")</f>
        <v>0.21524663677130046</v>
      </c>
    </row>
    <row r="58" spans="1:14" ht="18" customHeight="1">
      <c r="A58" s="104">
        <v>44898</v>
      </c>
      <c r="B58" s="50" t="s">
        <v>126</v>
      </c>
      <c r="C58" s="51">
        <v>47</v>
      </c>
      <c r="D58" s="51">
        <v>13</v>
      </c>
      <c r="E58" s="51">
        <v>23</v>
      </c>
      <c r="F58" s="51">
        <v>35</v>
      </c>
      <c r="G58" s="51">
        <v>41</v>
      </c>
      <c r="H58" s="51">
        <v>1</v>
      </c>
      <c r="I58" s="51">
        <v>22</v>
      </c>
      <c r="J58" s="51">
        <v>2</v>
      </c>
      <c r="K58" s="51">
        <v>42</v>
      </c>
      <c r="L58" s="51">
        <v>0</v>
      </c>
      <c r="M58" s="51">
        <v>0</v>
      </c>
      <c r="N58" s="11">
        <f>SUM(C58:M58)</f>
        <v>226</v>
      </c>
    </row>
    <row r="59" spans="1:14" ht="18" customHeight="1">
      <c r="A59" s="105"/>
      <c r="B59" s="52" t="s">
        <v>24</v>
      </c>
      <c r="C59" s="53">
        <v>36</v>
      </c>
      <c r="D59" s="53">
        <v>8</v>
      </c>
      <c r="E59" s="53">
        <v>14</v>
      </c>
      <c r="F59" s="53">
        <v>27</v>
      </c>
      <c r="G59" s="53">
        <v>29</v>
      </c>
      <c r="H59" s="53">
        <v>1</v>
      </c>
      <c r="I59" s="53">
        <v>12</v>
      </c>
      <c r="J59" s="53">
        <v>1</v>
      </c>
      <c r="K59" s="53">
        <v>37</v>
      </c>
      <c r="L59" s="53">
        <v>0</v>
      </c>
      <c r="M59" s="53">
        <v>0</v>
      </c>
      <c r="N59" s="11">
        <f>SUM(C59:M59)</f>
        <v>165</v>
      </c>
    </row>
    <row r="60" spans="1:14" ht="18" customHeight="1">
      <c r="A60" s="105"/>
      <c r="B60" s="52" t="s">
        <v>25</v>
      </c>
      <c r="C60" s="51">
        <v>11</v>
      </c>
      <c r="D60" s="51">
        <v>5</v>
      </c>
      <c r="E60" s="51">
        <v>9</v>
      </c>
      <c r="F60" s="51">
        <v>8</v>
      </c>
      <c r="G60" s="51">
        <v>12</v>
      </c>
      <c r="H60" s="51">
        <v>0</v>
      </c>
      <c r="I60" s="51">
        <v>10</v>
      </c>
      <c r="J60" s="51">
        <v>1</v>
      </c>
      <c r="K60" s="51">
        <v>5</v>
      </c>
      <c r="L60" s="51">
        <v>0</v>
      </c>
      <c r="M60" s="51">
        <v>0</v>
      </c>
      <c r="N60" s="11">
        <f>SUM(C60:M60)</f>
        <v>61</v>
      </c>
    </row>
    <row r="61" spans="1:14" ht="18" customHeight="1">
      <c r="A61" s="106"/>
      <c r="B61" s="52" t="s">
        <v>26</v>
      </c>
      <c r="C61" s="36">
        <f t="shared" ref="C61:M61" si="13">IF(C59+C60&gt;0, C60/(C59+C60), "-")</f>
        <v>0.23404255319148937</v>
      </c>
      <c r="D61" s="36">
        <f t="shared" si="13"/>
        <v>0.38461538461538464</v>
      </c>
      <c r="E61" s="36">
        <f t="shared" si="13"/>
        <v>0.39130434782608697</v>
      </c>
      <c r="F61" s="36">
        <f t="shared" si="13"/>
        <v>0.22857142857142856</v>
      </c>
      <c r="G61" s="36">
        <f t="shared" si="13"/>
        <v>0.29268292682926828</v>
      </c>
      <c r="H61" s="36">
        <f t="shared" si="13"/>
        <v>0</v>
      </c>
      <c r="I61" s="36">
        <f t="shared" si="13"/>
        <v>0.45454545454545453</v>
      </c>
      <c r="J61" s="36">
        <f t="shared" si="13"/>
        <v>0.5</v>
      </c>
      <c r="K61" s="36">
        <f t="shared" si="13"/>
        <v>0.11904761904761904</v>
      </c>
      <c r="L61" s="36" t="str">
        <f t="shared" si="13"/>
        <v>-</v>
      </c>
      <c r="M61" s="36" t="str">
        <f t="shared" si="13"/>
        <v>-</v>
      </c>
      <c r="N61" s="40">
        <f>IF(N59+N60&gt;0, N60/(N59+N60), "-")</f>
        <v>0.26991150442477874</v>
      </c>
    </row>
    <row r="62" spans="1:14" ht="18" customHeight="1">
      <c r="A62" s="104">
        <v>44899</v>
      </c>
      <c r="B62" s="50" t="s">
        <v>126</v>
      </c>
      <c r="C62" s="51">
        <v>25</v>
      </c>
      <c r="D62" s="51">
        <v>13</v>
      </c>
      <c r="E62" s="51">
        <v>31</v>
      </c>
      <c r="F62" s="51">
        <v>25</v>
      </c>
      <c r="G62" s="51">
        <v>61</v>
      </c>
      <c r="H62" s="51">
        <v>1</v>
      </c>
      <c r="I62" s="51">
        <v>40</v>
      </c>
      <c r="J62" s="51">
        <v>1</v>
      </c>
      <c r="K62" s="51">
        <v>49</v>
      </c>
      <c r="L62" s="51">
        <v>1</v>
      </c>
      <c r="M62" s="51">
        <v>0</v>
      </c>
      <c r="N62" s="11">
        <f>SUM(C62:M62)</f>
        <v>247</v>
      </c>
    </row>
    <row r="63" spans="1:14" ht="18" customHeight="1">
      <c r="A63" s="105"/>
      <c r="B63" s="52" t="s">
        <v>24</v>
      </c>
      <c r="C63" s="53">
        <v>8</v>
      </c>
      <c r="D63" s="53">
        <v>7</v>
      </c>
      <c r="E63" s="53">
        <v>17</v>
      </c>
      <c r="F63" s="53">
        <v>20</v>
      </c>
      <c r="G63" s="53">
        <v>47</v>
      </c>
      <c r="H63" s="53">
        <v>0</v>
      </c>
      <c r="I63" s="53">
        <v>23</v>
      </c>
      <c r="J63" s="53">
        <v>1</v>
      </c>
      <c r="K63" s="53">
        <v>40</v>
      </c>
      <c r="L63" s="53">
        <v>0</v>
      </c>
      <c r="M63" s="53">
        <v>0</v>
      </c>
      <c r="N63" s="11">
        <f>SUM(C63:M63)</f>
        <v>163</v>
      </c>
    </row>
    <row r="64" spans="1:14" ht="18" customHeight="1">
      <c r="A64" s="105"/>
      <c r="B64" s="52" t="s">
        <v>25</v>
      </c>
      <c r="C64" s="51">
        <v>17</v>
      </c>
      <c r="D64" s="51">
        <v>6</v>
      </c>
      <c r="E64" s="51">
        <v>14</v>
      </c>
      <c r="F64" s="51">
        <v>5</v>
      </c>
      <c r="G64" s="51">
        <v>14</v>
      </c>
      <c r="H64" s="51">
        <v>1</v>
      </c>
      <c r="I64" s="51">
        <v>17</v>
      </c>
      <c r="J64" s="51">
        <v>0</v>
      </c>
      <c r="K64" s="51">
        <v>9</v>
      </c>
      <c r="L64" s="51">
        <v>1</v>
      </c>
      <c r="M64" s="51">
        <v>0</v>
      </c>
      <c r="N64" s="11">
        <f>SUM(C64:M64)</f>
        <v>84</v>
      </c>
    </row>
    <row r="65" spans="1:14" ht="18" customHeight="1">
      <c r="A65" s="106"/>
      <c r="B65" s="52" t="s">
        <v>26</v>
      </c>
      <c r="C65" s="36">
        <f t="shared" ref="C65:M65" si="14">IF(C63+C64&gt;0, C64/(C63+C64), "-")</f>
        <v>0.68</v>
      </c>
      <c r="D65" s="36">
        <f t="shared" si="14"/>
        <v>0.46153846153846156</v>
      </c>
      <c r="E65" s="36">
        <f t="shared" si="14"/>
        <v>0.45161290322580644</v>
      </c>
      <c r="F65" s="36">
        <f t="shared" si="14"/>
        <v>0.2</v>
      </c>
      <c r="G65" s="36">
        <f t="shared" si="14"/>
        <v>0.22950819672131148</v>
      </c>
      <c r="H65" s="36">
        <f t="shared" si="14"/>
        <v>1</v>
      </c>
      <c r="I65" s="36">
        <f t="shared" si="14"/>
        <v>0.42499999999999999</v>
      </c>
      <c r="J65" s="36">
        <f t="shared" si="14"/>
        <v>0</v>
      </c>
      <c r="K65" s="36">
        <f t="shared" si="14"/>
        <v>0.18367346938775511</v>
      </c>
      <c r="L65" s="36">
        <f t="shared" si="14"/>
        <v>1</v>
      </c>
      <c r="M65" s="36" t="str">
        <f t="shared" si="14"/>
        <v>-</v>
      </c>
      <c r="N65" s="40">
        <f>IF(N63+N64&gt;0, N64/(N63+N64), "-")</f>
        <v>0.34008097165991902</v>
      </c>
    </row>
    <row r="66" spans="1:14" ht="18" customHeight="1">
      <c r="A66" s="104">
        <v>44900</v>
      </c>
      <c r="B66" s="50" t="s">
        <v>126</v>
      </c>
      <c r="C66" s="51">
        <v>15</v>
      </c>
      <c r="D66" s="51">
        <v>27</v>
      </c>
      <c r="E66" s="51">
        <v>22</v>
      </c>
      <c r="F66" s="51">
        <v>23</v>
      </c>
      <c r="G66" s="51">
        <v>42</v>
      </c>
      <c r="H66" s="51">
        <v>3</v>
      </c>
      <c r="I66" s="51">
        <v>34</v>
      </c>
      <c r="J66" s="51">
        <v>5</v>
      </c>
      <c r="K66" s="51">
        <v>52</v>
      </c>
      <c r="L66" s="51">
        <v>0</v>
      </c>
      <c r="M66" s="51">
        <v>0</v>
      </c>
      <c r="N66" s="11">
        <f>SUM(C66:M66)</f>
        <v>223</v>
      </c>
    </row>
    <row r="67" spans="1:14" ht="18" customHeight="1">
      <c r="A67" s="105"/>
      <c r="B67" s="52" t="s">
        <v>24</v>
      </c>
      <c r="C67" s="53">
        <v>8</v>
      </c>
      <c r="D67" s="53">
        <v>13</v>
      </c>
      <c r="E67" s="53">
        <v>16</v>
      </c>
      <c r="F67" s="53">
        <v>10</v>
      </c>
      <c r="G67" s="53">
        <v>24</v>
      </c>
      <c r="H67" s="53">
        <v>2</v>
      </c>
      <c r="I67" s="53">
        <v>21</v>
      </c>
      <c r="J67" s="53">
        <v>2</v>
      </c>
      <c r="K67" s="53">
        <v>45</v>
      </c>
      <c r="L67" s="53">
        <v>0</v>
      </c>
      <c r="M67" s="53">
        <v>0</v>
      </c>
      <c r="N67" s="11">
        <f>SUM(C67:M67)</f>
        <v>141</v>
      </c>
    </row>
    <row r="68" spans="1:14" ht="18" customHeight="1">
      <c r="A68" s="105"/>
      <c r="B68" s="52" t="s">
        <v>25</v>
      </c>
      <c r="C68" s="51">
        <v>7</v>
      </c>
      <c r="D68" s="51">
        <v>14</v>
      </c>
      <c r="E68" s="51">
        <v>6</v>
      </c>
      <c r="F68" s="51">
        <v>13</v>
      </c>
      <c r="G68" s="51">
        <v>18</v>
      </c>
      <c r="H68" s="51">
        <v>1</v>
      </c>
      <c r="I68" s="51">
        <v>13</v>
      </c>
      <c r="J68" s="51">
        <v>3</v>
      </c>
      <c r="K68" s="51">
        <v>7</v>
      </c>
      <c r="L68" s="51">
        <v>0</v>
      </c>
      <c r="M68" s="51">
        <v>0</v>
      </c>
      <c r="N68" s="11">
        <f>SUM(C68:M68)</f>
        <v>82</v>
      </c>
    </row>
    <row r="69" spans="1:14" ht="18" customHeight="1">
      <c r="A69" s="106"/>
      <c r="B69" s="52" t="s">
        <v>26</v>
      </c>
      <c r="C69" s="36">
        <f t="shared" ref="C69:M69" si="15">IF(C67+C68&gt;0, C68/(C67+C68), "-")</f>
        <v>0.46666666666666667</v>
      </c>
      <c r="D69" s="36">
        <f t="shared" si="15"/>
        <v>0.51851851851851849</v>
      </c>
      <c r="E69" s="36">
        <f t="shared" si="15"/>
        <v>0.27272727272727271</v>
      </c>
      <c r="F69" s="36">
        <f t="shared" si="15"/>
        <v>0.56521739130434778</v>
      </c>
      <c r="G69" s="36">
        <f t="shared" si="15"/>
        <v>0.42857142857142855</v>
      </c>
      <c r="H69" s="36">
        <f t="shared" si="15"/>
        <v>0.33333333333333331</v>
      </c>
      <c r="I69" s="36">
        <f t="shared" si="15"/>
        <v>0.38235294117647056</v>
      </c>
      <c r="J69" s="36">
        <f t="shared" si="15"/>
        <v>0.6</v>
      </c>
      <c r="K69" s="36">
        <f t="shared" si="15"/>
        <v>0.13461538461538461</v>
      </c>
      <c r="L69" s="36" t="str">
        <f t="shared" si="15"/>
        <v>-</v>
      </c>
      <c r="M69" s="36" t="str">
        <f t="shared" si="15"/>
        <v>-</v>
      </c>
      <c r="N69" s="40">
        <f>IF(N67+N68&gt;0, N68/(N67+N68), "-")</f>
        <v>0.36771300448430494</v>
      </c>
    </row>
    <row r="70" spans="1:14" ht="18" customHeight="1">
      <c r="A70" s="125" t="s">
        <v>32</v>
      </c>
      <c r="B70" s="126"/>
      <c r="C70" s="117" t="s">
        <v>169</v>
      </c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8"/>
    </row>
    <row r="71" spans="1:14" ht="18" customHeight="1">
      <c r="A71" s="127"/>
      <c r="B71" s="128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1"/>
    </row>
    <row r="72" spans="1:14" ht="18" customHeight="1">
      <c r="A72" s="129"/>
      <c r="B72" s="130"/>
      <c r="C72" s="138"/>
      <c r="D72" s="138"/>
      <c r="E72" s="138"/>
      <c r="F72" s="138"/>
      <c r="G72" s="138"/>
      <c r="H72" s="138"/>
      <c r="I72" s="138"/>
      <c r="J72" s="138"/>
      <c r="K72" s="138"/>
      <c r="L72" s="138"/>
      <c r="M72" s="138"/>
      <c r="N72" s="139"/>
    </row>
    <row r="73" spans="1:14" ht="18" customHeight="1"/>
    <row r="74" spans="1:14" ht="18" customHeight="1"/>
    <row r="75" spans="1:14" ht="18" customHeight="1"/>
    <row r="76" spans="1:14" ht="18" customHeight="1"/>
    <row r="77" spans="1:14" ht="18" customHeight="1"/>
    <row r="78" spans="1:14" ht="18" customHeight="1"/>
    <row r="79" spans="1:14" ht="18" customHeight="1"/>
    <row r="80" spans="1:14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</sheetData>
  <mergeCells count="20">
    <mergeCell ref="A38:A41"/>
    <mergeCell ref="A62:A65"/>
    <mergeCell ref="A42:A45"/>
    <mergeCell ref="A46:A49"/>
    <mergeCell ref="A18:A21"/>
    <mergeCell ref="A22:A25"/>
    <mergeCell ref="A26:A29"/>
    <mergeCell ref="A30:A33"/>
    <mergeCell ref="A34:A37"/>
    <mergeCell ref="A1:N1"/>
    <mergeCell ref="A3:A5"/>
    <mergeCell ref="A6:A9"/>
    <mergeCell ref="A10:A13"/>
    <mergeCell ref="A14:A17"/>
    <mergeCell ref="A50:A53"/>
    <mergeCell ref="A58:A61"/>
    <mergeCell ref="A54:A57"/>
    <mergeCell ref="A66:A69"/>
    <mergeCell ref="C70:N72"/>
    <mergeCell ref="A70:B72"/>
  </mergeCells>
  <phoneticPr fontId="6" type="noConversion"/>
  <conditionalFormatting sqref="C33:M33 C37:M37 C41:M41 C45:M45 C49:M49 C53:M53 C57:M57 C61:M61 C65:M65 C69:M69">
    <cfRule type="cellIs" priority="96" stopIfTrue="1" operator="equal">
      <formula>"-"</formula>
    </cfRule>
    <cfRule type="cellIs" dxfId="136" priority="97" operator="greaterThan">
      <formula>$N33*1.2</formula>
    </cfRule>
  </conditionalFormatting>
  <conditionalFormatting sqref="C29:M29">
    <cfRule type="cellIs" priority="90" stopIfTrue="1" operator="equal">
      <formula>"-"</formula>
    </cfRule>
    <cfRule type="cellIs" dxfId="135" priority="91" operator="greaterThan">
      <formula>$N29*1.2</formula>
    </cfRule>
  </conditionalFormatting>
  <conditionalFormatting sqref="C5:L5">
    <cfRule type="cellIs" dxfId="134" priority="85" operator="greaterThan">
      <formula>0</formula>
    </cfRule>
  </conditionalFormatting>
  <conditionalFormatting sqref="C4:L4">
    <cfRule type="cellIs" dxfId="133" priority="84" operator="greaterThan">
      <formula>0</formula>
    </cfRule>
  </conditionalFormatting>
  <conditionalFormatting sqref="N5">
    <cfRule type="cellIs" dxfId="132" priority="83" operator="greaterThan">
      <formula>0</formula>
    </cfRule>
  </conditionalFormatting>
  <conditionalFormatting sqref="N4">
    <cfRule type="cellIs" dxfId="131" priority="82" operator="greaterThan">
      <formula>0</formula>
    </cfRule>
  </conditionalFormatting>
  <conditionalFormatting sqref="C21:M21">
    <cfRule type="cellIs" priority="80" stopIfTrue="1" operator="equal">
      <formula>"-"</formula>
    </cfRule>
    <cfRule type="cellIs" dxfId="130" priority="81" operator="greaterThan">
      <formula>$N21*1.2</formula>
    </cfRule>
  </conditionalFormatting>
  <conditionalFormatting sqref="C25:M25">
    <cfRule type="cellIs" priority="74" stopIfTrue="1" operator="equal">
      <formula>"-"</formula>
    </cfRule>
    <cfRule type="cellIs" dxfId="129" priority="75" operator="greaterThan">
      <formula>$N25*1.2</formula>
    </cfRule>
  </conditionalFormatting>
  <conditionalFormatting sqref="C17:M17">
    <cfRule type="cellIs" priority="68" stopIfTrue="1" operator="equal">
      <formula>"-"</formula>
    </cfRule>
    <cfRule type="cellIs" dxfId="128" priority="69" operator="greaterThan">
      <formula>$N17*1.2</formula>
    </cfRule>
  </conditionalFormatting>
  <conditionalFormatting sqref="C13:M13">
    <cfRule type="cellIs" priority="62" stopIfTrue="1" operator="equal">
      <formula>"-"</formula>
    </cfRule>
    <cfRule type="cellIs" dxfId="127" priority="63" operator="greaterThan">
      <formula>$N13*1.2</formula>
    </cfRule>
  </conditionalFormatting>
  <conditionalFormatting sqref="C9:M9">
    <cfRule type="cellIs" priority="56" stopIfTrue="1" operator="equal">
      <formula>"-"</formula>
    </cfRule>
    <cfRule type="cellIs" dxfId="126" priority="57" operator="greaterThan">
      <formula>$N9*1.2</formula>
    </cfRule>
  </conditionalFormatting>
  <conditionalFormatting sqref="C10:M10">
    <cfRule type="top10" dxfId="125" priority="2421" rank="3"/>
  </conditionalFormatting>
  <conditionalFormatting sqref="C11:M11">
    <cfRule type="top10" dxfId="124" priority="2423" rank="3"/>
  </conditionalFormatting>
  <conditionalFormatting sqref="C12:M12">
    <cfRule type="top10" dxfId="123" priority="2424" rank="3"/>
  </conditionalFormatting>
  <conditionalFormatting sqref="C14:M14">
    <cfRule type="top10" dxfId="122" priority="48" rank="3"/>
  </conditionalFormatting>
  <conditionalFormatting sqref="C15:M15">
    <cfRule type="top10" dxfId="121" priority="50" rank="3"/>
  </conditionalFormatting>
  <conditionalFormatting sqref="C16:M16">
    <cfRule type="top10" dxfId="120" priority="51" rank="3"/>
  </conditionalFormatting>
  <conditionalFormatting sqref="C18:M18">
    <cfRule type="top10" dxfId="119" priority="44" rank="3"/>
  </conditionalFormatting>
  <conditionalFormatting sqref="C19:M19">
    <cfRule type="top10" dxfId="118" priority="46" rank="3"/>
  </conditionalFormatting>
  <conditionalFormatting sqref="C20:M20">
    <cfRule type="top10" dxfId="117" priority="47" rank="3"/>
  </conditionalFormatting>
  <conditionalFormatting sqref="C22:M22">
    <cfRule type="top10" dxfId="116" priority="40" rank="3"/>
  </conditionalFormatting>
  <conditionalFormatting sqref="C23:M23">
    <cfRule type="top10" dxfId="115" priority="42" rank="3"/>
  </conditionalFormatting>
  <conditionalFormatting sqref="C24:M24">
    <cfRule type="top10" dxfId="114" priority="43" rank="3"/>
  </conditionalFormatting>
  <conditionalFormatting sqref="C26:M26">
    <cfRule type="top10" dxfId="113" priority="36" rank="3"/>
  </conditionalFormatting>
  <conditionalFormatting sqref="C27:M27">
    <cfRule type="top10" dxfId="112" priority="38" rank="3"/>
  </conditionalFormatting>
  <conditionalFormatting sqref="C28:M28">
    <cfRule type="top10" dxfId="111" priority="39" rank="3"/>
  </conditionalFormatting>
  <conditionalFormatting sqref="C30:M30">
    <cfRule type="top10" dxfId="110" priority="32" rank="3"/>
  </conditionalFormatting>
  <conditionalFormatting sqref="C31:M31">
    <cfRule type="top10" dxfId="109" priority="34" rank="3"/>
  </conditionalFormatting>
  <conditionalFormatting sqref="C32:M32">
    <cfRule type="top10" dxfId="108" priority="35" rank="3"/>
  </conditionalFormatting>
  <conditionalFormatting sqref="C6:M6">
    <cfRule type="top10" dxfId="107" priority="28" rank="3"/>
  </conditionalFormatting>
  <conditionalFormatting sqref="C7:M7">
    <cfRule type="top10" dxfId="106" priority="30" rank="3"/>
  </conditionalFormatting>
  <conditionalFormatting sqref="C8:M8">
    <cfRule type="top10" dxfId="105" priority="31" rank="3"/>
  </conditionalFormatting>
  <conditionalFormatting sqref="C34:M34">
    <cfRule type="top10" dxfId="104" priority="25" rank="3"/>
  </conditionalFormatting>
  <conditionalFormatting sqref="C35:M35">
    <cfRule type="top10" dxfId="103" priority="26" rank="3"/>
  </conditionalFormatting>
  <conditionalFormatting sqref="C36:M36">
    <cfRule type="top10" dxfId="102" priority="27" rank="3"/>
  </conditionalFormatting>
  <conditionalFormatting sqref="C38:M38">
    <cfRule type="top10" dxfId="101" priority="22" rank="3"/>
  </conditionalFormatting>
  <conditionalFormatting sqref="C39:M39">
    <cfRule type="top10" dxfId="100" priority="23" rank="3"/>
  </conditionalFormatting>
  <conditionalFormatting sqref="C40:M40">
    <cfRule type="top10" dxfId="99" priority="24" rank="3"/>
  </conditionalFormatting>
  <conditionalFormatting sqref="C42:M42">
    <cfRule type="top10" dxfId="98" priority="19" rank="3"/>
  </conditionalFormatting>
  <conditionalFormatting sqref="C43:M43">
    <cfRule type="top10" dxfId="97" priority="20" rank="3"/>
  </conditionalFormatting>
  <conditionalFormatting sqref="C44:M44">
    <cfRule type="top10" dxfId="96" priority="21" rank="3"/>
  </conditionalFormatting>
  <conditionalFormatting sqref="C46:M46">
    <cfRule type="top10" dxfId="95" priority="16" rank="3"/>
  </conditionalFormatting>
  <conditionalFormatting sqref="C47:M47">
    <cfRule type="top10" dxfId="94" priority="17" rank="3"/>
  </conditionalFormatting>
  <conditionalFormatting sqref="C48:M48">
    <cfRule type="top10" dxfId="93" priority="18" rank="3"/>
  </conditionalFormatting>
  <conditionalFormatting sqref="C50:M50">
    <cfRule type="top10" dxfId="92" priority="13" rank="3"/>
  </conditionalFormatting>
  <conditionalFormatting sqref="C51:M51">
    <cfRule type="top10" dxfId="91" priority="14" rank="3"/>
  </conditionalFormatting>
  <conditionalFormatting sqref="C52:M52">
    <cfRule type="top10" dxfId="90" priority="15" rank="3"/>
  </conditionalFormatting>
  <conditionalFormatting sqref="C54:M54">
    <cfRule type="top10" dxfId="89" priority="10" rank="3"/>
  </conditionalFormatting>
  <conditionalFormatting sqref="C55:M55">
    <cfRule type="top10" dxfId="88" priority="11" rank="3"/>
  </conditionalFormatting>
  <conditionalFormatting sqref="C56:M56">
    <cfRule type="top10" dxfId="87" priority="12" rank="3"/>
  </conditionalFormatting>
  <conditionalFormatting sqref="C58:M58">
    <cfRule type="top10" dxfId="86" priority="7" rank="3"/>
  </conditionalFormatting>
  <conditionalFormatting sqref="C59:M59">
    <cfRule type="top10" dxfId="85" priority="8" rank="3"/>
  </conditionalFormatting>
  <conditionalFormatting sqref="C60:M60">
    <cfRule type="top10" dxfId="84" priority="9" rank="3"/>
  </conditionalFormatting>
  <conditionalFormatting sqref="C62:M62">
    <cfRule type="top10" dxfId="83" priority="4" rank="3"/>
  </conditionalFormatting>
  <conditionalFormatting sqref="C63:M63">
    <cfRule type="top10" dxfId="82" priority="5" rank="3"/>
  </conditionalFormatting>
  <conditionalFormatting sqref="C64:M64">
    <cfRule type="top10" dxfId="81" priority="6" rank="3"/>
  </conditionalFormatting>
  <conditionalFormatting sqref="C66:M66">
    <cfRule type="top10" dxfId="80" priority="1" rank="3"/>
  </conditionalFormatting>
  <conditionalFormatting sqref="C67:M67">
    <cfRule type="top10" dxfId="79" priority="2" rank="3"/>
  </conditionalFormatting>
  <conditionalFormatting sqref="C68:M68">
    <cfRule type="top10" dxfId="78" priority="3" rank="3"/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C22C7A2-1FCB-8443-BC5E-0375C7D373C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'重-深圳2'!B12:B18</xm:f>
              <xm:sqref>N3</xm:sqref>
            </x14:sparkline>
          </x14:sparklines>
        </x14:sparklineGroup>
        <x14:sparklineGroup displayEmptyCellsAs="gap" xr2:uid="{9E3275AC-D657-7B42-B380-26D57ECCEF1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'重-深圳2'!E12:E18</xm:f>
              <xm:sqref>C3</xm:sqref>
            </x14:sparkline>
            <x14:sparkline>
              <xm:f>'重-深圳2'!F12:F18</xm:f>
              <xm:sqref>D3</xm:sqref>
            </x14:sparkline>
            <x14:sparkline>
              <xm:f>'重-深圳2'!G12:G18</xm:f>
              <xm:sqref>E3</xm:sqref>
            </x14:sparkline>
            <x14:sparkline>
              <xm:f>'重-深圳2'!H12:H18</xm:f>
              <xm:sqref>F3</xm:sqref>
            </x14:sparkline>
            <x14:sparkline>
              <xm:f>'重-深圳2'!I12:I18</xm:f>
              <xm:sqref>G3</xm:sqref>
            </x14:sparkline>
            <x14:sparkline>
              <xm:f>'重-深圳2'!J12:J18</xm:f>
              <xm:sqref>H3</xm:sqref>
            </x14:sparkline>
            <x14:sparkline>
              <xm:f>'重-深圳2'!K12:K18</xm:f>
              <xm:sqref>I3</xm:sqref>
            </x14:sparkline>
            <x14:sparkline>
              <xm:f>'重-深圳2'!L12:L18</xm:f>
              <xm:sqref>J3</xm:sqref>
            </x14:sparkline>
            <x14:sparkline>
              <xm:f>'重-深圳2'!M12:M18</xm:f>
              <xm:sqref>K3</xm:sqref>
            </x14:sparkline>
            <x14:sparkline>
              <xm:f>'重-深圳2'!N12:N18</xm:f>
              <xm:sqref>L3</xm:sqref>
            </x14:sparkline>
            <x14:sparkline>
              <xm:f>'重-深圳2'!O12:O18</xm:f>
              <xm:sqref>M3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505C-146E-C14B-90DE-E48057BFC2FF}">
  <dimension ref="A1:O18"/>
  <sheetViews>
    <sheetView workbookViewId="0">
      <pane ySplit="2" topLeftCell="A3" activePane="bottomLeft" state="frozen"/>
      <selection pane="bottomLeft" activeCell="E18" sqref="E18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9" width="5" customWidth="1"/>
    <col min="10" max="11" width="6" customWidth="1"/>
    <col min="12" max="13" width="5" customWidth="1"/>
    <col min="14" max="15" width="6.83203125" customWidth="1"/>
  </cols>
  <sheetData>
    <row r="1" spans="1:15" ht="23" customHeight="1">
      <c r="A1" s="133" t="s">
        <v>114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</row>
    <row r="2" spans="1:15">
      <c r="A2" s="92" t="s">
        <v>0</v>
      </c>
      <c r="B2" s="92" t="s">
        <v>31</v>
      </c>
      <c r="C2" s="92" t="s">
        <v>27</v>
      </c>
      <c r="D2" s="92" t="s">
        <v>28</v>
      </c>
      <c r="E2" s="90" t="s">
        <v>115</v>
      </c>
      <c r="F2" s="91" t="s">
        <v>116</v>
      </c>
      <c r="G2" s="91" t="s">
        <v>117</v>
      </c>
      <c r="H2" s="91" t="s">
        <v>118</v>
      </c>
      <c r="I2" s="91" t="s">
        <v>119</v>
      </c>
      <c r="J2" s="91" t="s">
        <v>120</v>
      </c>
      <c r="K2" s="91" t="s">
        <v>121</v>
      </c>
      <c r="L2" s="91" t="s">
        <v>122</v>
      </c>
      <c r="M2" s="91" t="s">
        <v>123</v>
      </c>
      <c r="N2" s="91" t="s">
        <v>124</v>
      </c>
      <c r="O2" s="91" t="s">
        <v>125</v>
      </c>
    </row>
    <row r="3" spans="1:15">
      <c r="A3" s="6">
        <v>44885</v>
      </c>
      <c r="B3" s="5">
        <f t="shared" ref="B3:B8" si="0">C3+D3</f>
        <v>20</v>
      </c>
      <c r="C3" s="5">
        <v>6</v>
      </c>
      <c r="D3" s="5">
        <v>14</v>
      </c>
      <c r="E3" s="5">
        <v>3</v>
      </c>
      <c r="F3" s="5">
        <v>3</v>
      </c>
      <c r="G3" s="5">
        <v>2</v>
      </c>
      <c r="H3" s="5">
        <v>1</v>
      </c>
      <c r="I3" s="5">
        <v>3</v>
      </c>
      <c r="J3" s="5">
        <v>0</v>
      </c>
      <c r="K3" s="5">
        <v>4</v>
      </c>
      <c r="L3" s="5">
        <v>1</v>
      </c>
      <c r="M3" s="5">
        <v>2</v>
      </c>
      <c r="N3" s="5">
        <v>0</v>
      </c>
      <c r="O3" s="5">
        <v>1</v>
      </c>
    </row>
    <row r="4" spans="1:15">
      <c r="A4" s="6">
        <v>44886</v>
      </c>
      <c r="B4" s="5">
        <f t="shared" si="0"/>
        <v>30</v>
      </c>
      <c r="C4" s="5">
        <v>16</v>
      </c>
      <c r="D4" s="5">
        <v>14</v>
      </c>
      <c r="E4" s="5">
        <v>0</v>
      </c>
      <c r="F4" s="5">
        <v>6</v>
      </c>
      <c r="G4" s="5">
        <v>5</v>
      </c>
      <c r="H4" s="5">
        <v>2</v>
      </c>
      <c r="I4" s="5">
        <v>3</v>
      </c>
      <c r="J4" s="5">
        <v>0</v>
      </c>
      <c r="K4" s="5">
        <v>10</v>
      </c>
      <c r="L4" s="5">
        <v>1</v>
      </c>
      <c r="M4" s="5">
        <v>1</v>
      </c>
      <c r="N4" s="5">
        <v>0</v>
      </c>
      <c r="O4" s="5">
        <v>2</v>
      </c>
    </row>
    <row r="5" spans="1:15">
      <c r="A5" s="6">
        <v>44887</v>
      </c>
      <c r="B5" s="5">
        <f t="shared" si="0"/>
        <v>40</v>
      </c>
      <c r="C5" s="5">
        <v>15</v>
      </c>
      <c r="D5" s="5">
        <v>25</v>
      </c>
      <c r="E5" s="5">
        <v>0</v>
      </c>
      <c r="F5" s="5">
        <v>15</v>
      </c>
      <c r="G5" s="5">
        <v>6</v>
      </c>
      <c r="H5" s="5">
        <v>1</v>
      </c>
      <c r="I5" s="5">
        <v>6</v>
      </c>
      <c r="J5" s="5">
        <v>0</v>
      </c>
      <c r="K5" s="5">
        <v>10</v>
      </c>
      <c r="L5" s="5">
        <v>0</v>
      </c>
      <c r="M5" s="5">
        <v>0</v>
      </c>
      <c r="N5" s="5">
        <v>0</v>
      </c>
      <c r="O5" s="5">
        <v>2</v>
      </c>
    </row>
    <row r="6" spans="1:15">
      <c r="A6" s="6">
        <v>44888</v>
      </c>
      <c r="B6" s="5">
        <f t="shared" si="0"/>
        <v>66</v>
      </c>
      <c r="C6" s="5">
        <v>33</v>
      </c>
      <c r="D6" s="5">
        <v>33</v>
      </c>
      <c r="E6" s="5">
        <v>5</v>
      </c>
      <c r="F6" s="5">
        <v>24</v>
      </c>
      <c r="G6" s="5">
        <v>4</v>
      </c>
      <c r="H6" s="5">
        <v>4</v>
      </c>
      <c r="I6" s="5">
        <v>8</v>
      </c>
      <c r="J6" s="5">
        <v>0</v>
      </c>
      <c r="K6" s="5">
        <v>15</v>
      </c>
      <c r="L6" s="5">
        <v>2</v>
      </c>
      <c r="M6" s="5">
        <v>0</v>
      </c>
      <c r="N6" s="5">
        <v>0</v>
      </c>
      <c r="O6" s="5">
        <v>4</v>
      </c>
    </row>
    <row r="7" spans="1:15">
      <c r="A7" s="6">
        <v>44889</v>
      </c>
      <c r="B7" s="5">
        <f t="shared" si="0"/>
        <v>43</v>
      </c>
      <c r="C7" s="5">
        <v>28</v>
      </c>
      <c r="D7" s="5">
        <v>15</v>
      </c>
      <c r="E7" s="5">
        <v>3</v>
      </c>
      <c r="F7" s="5">
        <v>17</v>
      </c>
      <c r="G7" s="5">
        <v>2</v>
      </c>
      <c r="H7" s="5">
        <v>3</v>
      </c>
      <c r="I7" s="5">
        <v>6</v>
      </c>
      <c r="J7" s="5">
        <v>0</v>
      </c>
      <c r="K7" s="5">
        <v>6</v>
      </c>
      <c r="L7" s="5">
        <v>0</v>
      </c>
      <c r="M7" s="5">
        <v>2</v>
      </c>
      <c r="N7" s="5">
        <v>0</v>
      </c>
      <c r="O7" s="5">
        <v>4</v>
      </c>
    </row>
    <row r="8" spans="1:15">
      <c r="A8" s="6">
        <v>44890</v>
      </c>
      <c r="B8" s="5">
        <f t="shared" si="0"/>
        <v>51</v>
      </c>
      <c r="C8" s="5">
        <v>24</v>
      </c>
      <c r="D8" s="5">
        <v>27</v>
      </c>
      <c r="E8" s="5">
        <v>3</v>
      </c>
      <c r="F8" s="5">
        <v>17</v>
      </c>
      <c r="G8" s="5">
        <v>0</v>
      </c>
      <c r="H8" s="5">
        <v>7</v>
      </c>
      <c r="I8" s="5">
        <v>9</v>
      </c>
      <c r="J8" s="5">
        <v>0</v>
      </c>
      <c r="K8" s="5">
        <v>10</v>
      </c>
      <c r="L8" s="5">
        <v>0</v>
      </c>
      <c r="M8" s="5">
        <v>3</v>
      </c>
      <c r="N8" s="5">
        <v>0</v>
      </c>
      <c r="O8" s="5">
        <v>2</v>
      </c>
    </row>
    <row r="9" spans="1:15">
      <c r="A9" s="6">
        <v>44891</v>
      </c>
      <c r="B9" s="5">
        <f>C9+D9</f>
        <v>83</v>
      </c>
      <c r="C9" s="5">
        <v>51</v>
      </c>
      <c r="D9" s="5">
        <v>32</v>
      </c>
      <c r="E9" s="5">
        <v>8</v>
      </c>
      <c r="F9" s="5">
        <v>12</v>
      </c>
      <c r="G9" s="5">
        <v>12</v>
      </c>
      <c r="H9" s="5">
        <v>12</v>
      </c>
      <c r="I9" s="5">
        <v>13</v>
      </c>
      <c r="J9" s="5">
        <v>0</v>
      </c>
      <c r="K9" s="5">
        <v>13</v>
      </c>
      <c r="L9" s="5">
        <v>3</v>
      </c>
      <c r="M9" s="5">
        <v>5</v>
      </c>
      <c r="N9" s="5">
        <v>0</v>
      </c>
      <c r="O9" s="5">
        <v>5</v>
      </c>
    </row>
    <row r="10" spans="1:15">
      <c r="A10" s="6">
        <v>44892</v>
      </c>
      <c r="B10" s="5">
        <f t="shared" ref="B10" si="1">C10+D10</f>
        <v>126</v>
      </c>
      <c r="C10" s="5">
        <v>54</v>
      </c>
      <c r="D10" s="5">
        <v>72</v>
      </c>
      <c r="E10" s="5">
        <v>15</v>
      </c>
      <c r="F10" s="5">
        <v>22</v>
      </c>
      <c r="G10" s="5">
        <v>5</v>
      </c>
      <c r="H10" s="5">
        <v>7</v>
      </c>
      <c r="I10" s="5">
        <v>39</v>
      </c>
      <c r="J10" s="5">
        <v>3</v>
      </c>
      <c r="K10" s="5">
        <v>16</v>
      </c>
      <c r="L10" s="5">
        <v>0</v>
      </c>
      <c r="M10" s="5">
        <v>10</v>
      </c>
      <c r="N10" s="5">
        <v>0</v>
      </c>
      <c r="O10" s="5">
        <v>9</v>
      </c>
    </row>
    <row r="11" spans="1:15">
      <c r="A11" s="6">
        <v>44893</v>
      </c>
      <c r="B11" s="5">
        <f>C11+D11</f>
        <v>201</v>
      </c>
      <c r="C11" s="5">
        <v>65</v>
      </c>
      <c r="D11" s="5">
        <v>136</v>
      </c>
      <c r="E11" s="5">
        <v>25</v>
      </c>
      <c r="F11" s="5">
        <v>14</v>
      </c>
      <c r="G11" s="5">
        <v>9</v>
      </c>
      <c r="H11" s="5">
        <v>27</v>
      </c>
      <c r="I11" s="5">
        <v>52</v>
      </c>
      <c r="J11" s="5">
        <v>0</v>
      </c>
      <c r="K11" s="5">
        <v>27</v>
      </c>
      <c r="L11" s="5">
        <v>0</v>
      </c>
      <c r="M11" s="5">
        <v>42</v>
      </c>
      <c r="N11" s="5">
        <v>0</v>
      </c>
      <c r="O11" s="5">
        <v>5</v>
      </c>
    </row>
    <row r="12" spans="1:15">
      <c r="A12" s="6">
        <v>44894</v>
      </c>
      <c r="B12" s="5">
        <f t="shared" ref="B12" si="2">C12+D12</f>
        <v>199</v>
      </c>
      <c r="C12" s="5">
        <v>74</v>
      </c>
      <c r="D12" s="5">
        <v>125</v>
      </c>
      <c r="E12" s="5">
        <v>23</v>
      </c>
      <c r="F12" s="5">
        <v>18</v>
      </c>
      <c r="G12" s="5">
        <v>14</v>
      </c>
      <c r="H12" s="5">
        <v>21</v>
      </c>
      <c r="I12" s="5">
        <v>54</v>
      </c>
      <c r="J12" s="5">
        <v>3</v>
      </c>
      <c r="K12" s="5">
        <v>29</v>
      </c>
      <c r="L12" s="5">
        <v>1</v>
      </c>
      <c r="M12" s="5">
        <v>29</v>
      </c>
      <c r="N12" s="5">
        <v>0</v>
      </c>
      <c r="O12" s="5">
        <v>7</v>
      </c>
    </row>
    <row r="13" spans="1:15">
      <c r="A13" s="6">
        <v>44895</v>
      </c>
      <c r="B13" s="5">
        <f>C13+D13</f>
        <v>228</v>
      </c>
      <c r="C13" s="5">
        <v>87</v>
      </c>
      <c r="D13" s="5">
        <v>141</v>
      </c>
      <c r="E13" s="5">
        <v>19</v>
      </c>
      <c r="F13" s="5">
        <v>18</v>
      </c>
      <c r="G13" s="5">
        <v>19</v>
      </c>
      <c r="H13" s="5">
        <v>26</v>
      </c>
      <c r="I13" s="5">
        <v>52</v>
      </c>
      <c r="J13" s="5">
        <v>1</v>
      </c>
      <c r="K13" s="5">
        <v>49</v>
      </c>
      <c r="L13" s="5">
        <v>0</v>
      </c>
      <c r="M13" s="5">
        <v>33</v>
      </c>
      <c r="N13" s="5">
        <v>1</v>
      </c>
      <c r="O13" s="5">
        <v>10</v>
      </c>
    </row>
    <row r="14" spans="1:15">
      <c r="A14" s="6">
        <v>44896</v>
      </c>
      <c r="B14" s="5">
        <f t="shared" ref="B14" si="3">C14+D14</f>
        <v>175</v>
      </c>
      <c r="C14" s="5">
        <v>81</v>
      </c>
      <c r="D14" s="5">
        <v>94</v>
      </c>
      <c r="E14" s="5">
        <v>9</v>
      </c>
      <c r="F14" s="5">
        <v>11</v>
      </c>
      <c r="G14" s="5">
        <v>13</v>
      </c>
      <c r="H14" s="5">
        <v>34</v>
      </c>
      <c r="I14" s="5">
        <v>59</v>
      </c>
      <c r="J14" s="5">
        <v>2</v>
      </c>
      <c r="K14" s="5">
        <v>24</v>
      </c>
      <c r="L14" s="5">
        <v>0</v>
      </c>
      <c r="M14" s="5">
        <v>23</v>
      </c>
      <c r="N14" s="5">
        <v>0</v>
      </c>
      <c r="O14" s="5">
        <v>0</v>
      </c>
    </row>
    <row r="15" spans="1:15">
      <c r="A15" s="6">
        <v>44897</v>
      </c>
      <c r="B15" s="5">
        <f>C15+D15</f>
        <v>223</v>
      </c>
      <c r="C15" s="5">
        <v>116</v>
      </c>
      <c r="D15" s="5">
        <v>107</v>
      </c>
      <c r="E15" s="5">
        <v>20</v>
      </c>
      <c r="F15" s="5">
        <v>26</v>
      </c>
      <c r="G15" s="5">
        <v>15</v>
      </c>
      <c r="H15" s="5">
        <v>31</v>
      </c>
      <c r="I15" s="5">
        <v>55</v>
      </c>
      <c r="J15" s="5">
        <v>3</v>
      </c>
      <c r="K15" s="5">
        <v>26</v>
      </c>
      <c r="L15" s="5">
        <v>0</v>
      </c>
      <c r="M15" s="5">
        <v>46</v>
      </c>
      <c r="N15" s="5">
        <v>1</v>
      </c>
      <c r="O15" s="5">
        <v>0</v>
      </c>
    </row>
    <row r="16" spans="1:15">
      <c r="A16" s="6">
        <v>44898</v>
      </c>
      <c r="B16" s="5">
        <f t="shared" ref="B16" si="4">C16+D16</f>
        <v>226</v>
      </c>
      <c r="C16" s="5">
        <v>119</v>
      </c>
      <c r="D16" s="5">
        <v>107</v>
      </c>
      <c r="E16" s="5">
        <v>47</v>
      </c>
      <c r="F16" s="5">
        <v>13</v>
      </c>
      <c r="G16" s="5">
        <v>23</v>
      </c>
      <c r="H16" s="5">
        <v>35</v>
      </c>
      <c r="I16" s="5">
        <v>41</v>
      </c>
      <c r="J16" s="5">
        <v>1</v>
      </c>
      <c r="K16" s="5">
        <v>22</v>
      </c>
      <c r="L16" s="5">
        <v>2</v>
      </c>
      <c r="M16" s="5">
        <v>42</v>
      </c>
      <c r="N16" s="5">
        <v>0</v>
      </c>
      <c r="O16" s="5">
        <v>0</v>
      </c>
    </row>
    <row r="17" spans="1:15">
      <c r="A17" s="6">
        <v>44899</v>
      </c>
      <c r="B17" s="5">
        <f>C17+D17</f>
        <v>247</v>
      </c>
      <c r="C17" s="5">
        <v>146</v>
      </c>
      <c r="D17" s="5">
        <v>101</v>
      </c>
      <c r="E17" s="5">
        <v>25</v>
      </c>
      <c r="F17" s="5">
        <v>13</v>
      </c>
      <c r="G17" s="5">
        <v>31</v>
      </c>
      <c r="H17" s="5">
        <v>25</v>
      </c>
      <c r="I17" s="5">
        <v>61</v>
      </c>
      <c r="J17" s="5">
        <v>1</v>
      </c>
      <c r="K17" s="5">
        <v>40</v>
      </c>
      <c r="L17" s="5">
        <v>1</v>
      </c>
      <c r="M17" s="5">
        <v>49</v>
      </c>
      <c r="N17" s="5">
        <v>1</v>
      </c>
      <c r="O17" s="5">
        <v>0</v>
      </c>
    </row>
    <row r="18" spans="1:15">
      <c r="A18" s="6">
        <v>44900</v>
      </c>
      <c r="B18" s="5">
        <f t="shared" ref="B18" si="5">C18+D18</f>
        <v>223</v>
      </c>
      <c r="C18" s="5">
        <v>131</v>
      </c>
      <c r="D18" s="5">
        <v>92</v>
      </c>
      <c r="E18" s="5">
        <v>15</v>
      </c>
      <c r="F18" s="5">
        <v>27</v>
      </c>
      <c r="G18" s="5">
        <v>22</v>
      </c>
      <c r="H18" s="5">
        <v>23</v>
      </c>
      <c r="I18" s="5">
        <v>42</v>
      </c>
      <c r="J18" s="5">
        <v>3</v>
      </c>
      <c r="K18" s="5">
        <v>34</v>
      </c>
      <c r="L18" s="5">
        <v>5</v>
      </c>
      <c r="M18" s="5">
        <v>52</v>
      </c>
      <c r="N18" s="5">
        <v>0</v>
      </c>
      <c r="O18" s="5">
        <v>0</v>
      </c>
    </row>
  </sheetData>
  <mergeCells count="1">
    <mergeCell ref="A1:O1"/>
  </mergeCells>
  <phoneticPr fontId="6" type="noConversion"/>
  <conditionalFormatting sqref="E3:O18">
    <cfRule type="cellIs" dxfId="77" priority="1" operator="equal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3764-C860-EE4F-A019-7BBF3D3D8E54}">
  <dimension ref="A1:AU113"/>
  <sheetViews>
    <sheetView zoomScale="80" zoomScaleNormal="80" workbookViewId="0">
      <pane ySplit="5" topLeftCell="A81" activePane="bottomLeft" state="frozen"/>
      <selection pane="bottomLeft" activeCell="AO100" sqref="AO100"/>
    </sheetView>
  </sheetViews>
  <sheetFormatPr baseColWidth="10" defaultRowHeight="15"/>
  <cols>
    <col min="3" max="42" width="7.6640625" customWidth="1"/>
  </cols>
  <sheetData>
    <row r="1" spans="1:47" ht="23" customHeight="1">
      <c r="A1" s="107" t="s">
        <v>128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9"/>
    </row>
    <row r="2" spans="1:47" ht="18" customHeight="1">
      <c r="A2" s="17" t="s">
        <v>0</v>
      </c>
      <c r="B2" s="17" t="s">
        <v>1</v>
      </c>
      <c r="C2" s="19" t="s">
        <v>129</v>
      </c>
      <c r="D2" s="19" t="s">
        <v>130</v>
      </c>
      <c r="E2" s="19" t="s">
        <v>131</v>
      </c>
      <c r="F2" s="19" t="s">
        <v>132</v>
      </c>
      <c r="G2" s="19" t="s">
        <v>133</v>
      </c>
      <c r="H2" s="19" t="s">
        <v>134</v>
      </c>
      <c r="I2" s="19" t="s">
        <v>135</v>
      </c>
      <c r="J2" s="19" t="s">
        <v>136</v>
      </c>
      <c r="K2" s="19" t="s">
        <v>137</v>
      </c>
      <c r="L2" s="19" t="s">
        <v>138</v>
      </c>
      <c r="M2" s="19" t="s">
        <v>139</v>
      </c>
      <c r="N2" s="19" t="s">
        <v>140</v>
      </c>
      <c r="O2" s="19" t="s">
        <v>141</v>
      </c>
      <c r="P2" s="19" t="s">
        <v>142</v>
      </c>
      <c r="Q2" s="19" t="s">
        <v>143</v>
      </c>
      <c r="R2" s="19" t="s">
        <v>144</v>
      </c>
      <c r="S2" s="19" t="s">
        <v>145</v>
      </c>
      <c r="T2" s="19" t="s">
        <v>146</v>
      </c>
      <c r="U2" s="19" t="s">
        <v>147</v>
      </c>
      <c r="V2" s="19" t="s">
        <v>148</v>
      </c>
      <c r="W2" s="19" t="s">
        <v>149</v>
      </c>
      <c r="X2" s="19" t="s">
        <v>150</v>
      </c>
      <c r="Y2" s="19" t="s">
        <v>151</v>
      </c>
      <c r="Z2" s="19" t="s">
        <v>152</v>
      </c>
      <c r="AA2" s="19" t="s">
        <v>153</v>
      </c>
      <c r="AB2" s="19" t="s">
        <v>154</v>
      </c>
      <c r="AC2" s="19" t="s">
        <v>155</v>
      </c>
      <c r="AD2" s="19" t="s">
        <v>156</v>
      </c>
      <c r="AE2" s="19" t="s">
        <v>157</v>
      </c>
      <c r="AF2" s="19" t="s">
        <v>158</v>
      </c>
      <c r="AG2" s="19" t="s">
        <v>159</v>
      </c>
      <c r="AH2" s="19" t="s">
        <v>160</v>
      </c>
      <c r="AI2" s="19" t="s">
        <v>161</v>
      </c>
      <c r="AJ2" s="19" t="s">
        <v>162</v>
      </c>
      <c r="AK2" s="19" t="s">
        <v>163</v>
      </c>
      <c r="AL2" s="19" t="s">
        <v>164</v>
      </c>
      <c r="AM2" s="19" t="s">
        <v>165</v>
      </c>
      <c r="AN2" s="19" t="s">
        <v>166</v>
      </c>
      <c r="AO2" s="19" t="s">
        <v>167</v>
      </c>
      <c r="AP2" s="20" t="s">
        <v>29</v>
      </c>
      <c r="AR2" s="95" t="s">
        <v>170</v>
      </c>
      <c r="AS2" s="95" t="s">
        <v>171</v>
      </c>
      <c r="AT2" s="95" t="s">
        <v>172</v>
      </c>
      <c r="AU2" s="95" t="s">
        <v>173</v>
      </c>
    </row>
    <row r="3" spans="1:47" ht="18" customHeight="1">
      <c r="A3" s="136" t="s">
        <v>77</v>
      </c>
      <c r="B3" s="17" t="s">
        <v>30</v>
      </c>
      <c r="C3" s="93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20"/>
      <c r="AR3">
        <v>11.17</v>
      </c>
    </row>
    <row r="4" spans="1:47" ht="18" customHeight="1">
      <c r="A4" s="136"/>
      <c r="B4" s="17" t="s">
        <v>36</v>
      </c>
      <c r="C4" s="14">
        <v>5</v>
      </c>
      <c r="D4" s="14">
        <v>10</v>
      </c>
      <c r="E4" s="14">
        <v>5</v>
      </c>
      <c r="F4" s="14">
        <v>10</v>
      </c>
      <c r="G4" s="14">
        <v>5</v>
      </c>
      <c r="H4" s="14">
        <v>11</v>
      </c>
      <c r="I4" s="14">
        <v>5</v>
      </c>
      <c r="J4" s="14">
        <v>5</v>
      </c>
      <c r="K4" s="14">
        <v>9</v>
      </c>
      <c r="L4" s="14">
        <v>9</v>
      </c>
      <c r="M4" s="14">
        <v>9</v>
      </c>
      <c r="N4" s="14">
        <v>6</v>
      </c>
      <c r="O4" s="14">
        <v>11</v>
      </c>
      <c r="P4" s="14">
        <v>14</v>
      </c>
      <c r="Q4" s="14">
        <v>9</v>
      </c>
      <c r="R4" s="14">
        <v>13</v>
      </c>
      <c r="S4" s="14">
        <v>10</v>
      </c>
      <c r="T4" s="38" t="s">
        <v>175</v>
      </c>
      <c r="U4" s="38" t="s">
        <v>175</v>
      </c>
      <c r="V4" s="14">
        <v>6</v>
      </c>
      <c r="W4" s="14">
        <v>6</v>
      </c>
      <c r="X4" s="38" t="s">
        <v>175</v>
      </c>
      <c r="Y4" s="14">
        <v>13</v>
      </c>
      <c r="Z4" s="14">
        <v>7</v>
      </c>
      <c r="AA4" s="14">
        <v>5</v>
      </c>
      <c r="AB4" s="38" t="s">
        <v>175</v>
      </c>
      <c r="AC4" s="38" t="s">
        <v>175</v>
      </c>
      <c r="AD4" s="38" t="s">
        <v>175</v>
      </c>
      <c r="AE4" s="14">
        <v>3</v>
      </c>
      <c r="AF4" s="14">
        <v>11</v>
      </c>
      <c r="AG4" s="14">
        <v>11</v>
      </c>
      <c r="AH4" s="14">
        <v>7</v>
      </c>
      <c r="AI4" s="14">
        <v>12</v>
      </c>
      <c r="AJ4" s="14">
        <v>6</v>
      </c>
      <c r="AK4" s="38" t="s">
        <v>175</v>
      </c>
      <c r="AL4" s="14">
        <v>5</v>
      </c>
      <c r="AM4" s="14">
        <v>14</v>
      </c>
      <c r="AN4" s="14">
        <v>11</v>
      </c>
      <c r="AO4" s="14">
        <v>13</v>
      </c>
      <c r="AP4" s="11">
        <f>MIN(C4:AO4)</f>
        <v>3</v>
      </c>
    </row>
    <row r="5" spans="1:47" ht="18" customHeight="1">
      <c r="A5" s="136"/>
      <c r="B5" s="17" t="s">
        <v>38</v>
      </c>
      <c r="C5" s="14" cm="1">
        <f t="array" aca="1" ref="C5" ca="1">_xlfn.DAYS(TODAY(),"2022/11/20")-MAX(('重-重庆2'!E:E&gt;0)*ROW('重-重庆2'!E:E))+2</f>
        <v>0</v>
      </c>
      <c r="D5" s="14" cm="1">
        <f t="array" aca="1" ref="D5" ca="1">_xlfn.DAYS(TODAY(),"2022/11/20")-MAX(('重-重庆2'!F:F&gt;0)*ROW('重-重庆2'!F:F))+2</f>
        <v>0</v>
      </c>
      <c r="E5" s="14" cm="1">
        <f t="array" aca="1" ref="E5" ca="1">_xlfn.DAYS(TODAY(),"2022/11/20")-MAX(('重-重庆2'!G:G&gt;0)*ROW('重-重庆2'!G:G))+2</f>
        <v>0</v>
      </c>
      <c r="F5" s="14" cm="1">
        <f t="array" aca="1" ref="F5" ca="1">_xlfn.DAYS(TODAY(),"2022/11/20")-MAX(('重-重庆2'!H:H&gt;0)*ROW('重-重庆2'!H:H))+2</f>
        <v>0</v>
      </c>
      <c r="G5" s="14" cm="1">
        <f t="array" aca="1" ref="G5" ca="1">_xlfn.DAYS(TODAY(),"2022/11/20")-MAX(('重-重庆2'!I:I&gt;0)*ROW('重-重庆2'!I:I))+2</f>
        <v>0</v>
      </c>
      <c r="H5" s="14" cm="1">
        <f t="array" aca="1" ref="H5" ca="1">_xlfn.DAYS(TODAY(),"2022/11/20")-MAX(('重-重庆2'!J:J&gt;0)*ROW('重-重庆2'!J:J))+2</f>
        <v>0</v>
      </c>
      <c r="I5" s="14" cm="1">
        <f t="array" aca="1" ref="I5" ca="1">_xlfn.DAYS(TODAY(),"2022/11/20")-MAX(('重-重庆2'!K:K&gt;0)*ROW('重-重庆2'!K:K))+2</f>
        <v>0</v>
      </c>
      <c r="J5" s="14" cm="1">
        <f t="array" aca="1" ref="J5" ca="1">_xlfn.DAYS(TODAY(),"2022/11/20")-MAX(('重-重庆2'!L:L&gt;0)*ROW('重-重庆2'!L:L))+2</f>
        <v>0</v>
      </c>
      <c r="K5" s="14" cm="1">
        <f t="array" aca="1" ref="K5" ca="1">_xlfn.DAYS(TODAY(),"2022/11/20")-MAX(('重-重庆2'!M:M&gt;0)*ROW('重-重庆2'!M:M))+2</f>
        <v>0</v>
      </c>
      <c r="L5" s="14" cm="1">
        <f t="array" aca="1" ref="L5" ca="1">_xlfn.DAYS(TODAY(),"2022/11/20")-MAX(('重-重庆2'!N:N&gt;0)*ROW('重-重庆2'!N:N))+2</f>
        <v>0</v>
      </c>
      <c r="M5" s="14" cm="1">
        <f t="array" aca="1" ref="M5" ca="1">_xlfn.DAYS(TODAY(),"2022/11/20")-MAX(('重-重庆2'!O:O&gt;0)*ROW('重-重庆2'!O:O))+2</f>
        <v>0</v>
      </c>
      <c r="N5" s="14" cm="1">
        <f t="array" aca="1" ref="N5" ca="1">_xlfn.DAYS(TODAY(),"2022/11/20")-MAX(('重-重庆2'!P:P&gt;0)*ROW('重-重庆2'!P:P))+2</f>
        <v>0</v>
      </c>
      <c r="O5" s="14" cm="1">
        <f t="array" aca="1" ref="O5" ca="1">_xlfn.DAYS(TODAY(),"2022/11/20")-MAX(('重-重庆2'!Q:Q&gt;0)*ROW('重-重庆2'!Q:Q))+2</f>
        <v>0</v>
      </c>
      <c r="P5" s="14" cm="1">
        <f t="array" aca="1" ref="P5" ca="1">_xlfn.DAYS(TODAY(),"2022/11/20")-MAX(('重-重庆2'!R:R&gt;0)*ROW('重-重庆2'!R:R))+2</f>
        <v>0</v>
      </c>
      <c r="Q5" s="14" cm="1">
        <f t="array" aca="1" ref="Q5" ca="1">_xlfn.DAYS(TODAY(),"2022/11/20")-MAX(('重-重庆2'!S:S&gt;0)*ROW('重-重庆2'!S:S))+2</f>
        <v>0</v>
      </c>
      <c r="R5" s="14" cm="1">
        <f t="array" aca="1" ref="R5" ca="1">_xlfn.DAYS(TODAY(),"2022/11/20")-MAX(('重-重庆2'!T:T&gt;0)*ROW('重-重庆2'!T:T))+2</f>
        <v>0</v>
      </c>
      <c r="S5" s="14" cm="1">
        <f t="array" aca="1" ref="S5" ca="1">_xlfn.DAYS(TODAY(),"2022/11/20")-MAX(('重-重庆2'!U:U&gt;0)*ROW('重-重庆2'!U:U))+2</f>
        <v>0</v>
      </c>
      <c r="T5" s="14" cm="1">
        <f t="array" aca="1" ref="T5" ca="1">_xlfn.DAYS(TODAY(),"2022/11/20")-MAX(('重-重庆2'!V:V&gt;0)*ROW('重-重庆2'!V:V))+2</f>
        <v>0</v>
      </c>
      <c r="U5" s="14" cm="1">
        <f t="array" aca="1" ref="U5" ca="1">_xlfn.DAYS(TODAY(),"2022/11/20")-MAX(('重-重庆2'!W:W&gt;0)*ROW('重-重庆2'!W:W))+2</f>
        <v>0</v>
      </c>
      <c r="V5" s="14" cm="1">
        <f t="array" aca="1" ref="V5" ca="1">_xlfn.DAYS(TODAY(),"2022/11/20")-MAX(('重-重庆2'!X:X&gt;0)*ROW('重-重庆2'!X:X))+2</f>
        <v>0</v>
      </c>
      <c r="W5" s="14" cm="1">
        <f t="array" aca="1" ref="W5" ca="1">_xlfn.DAYS(TODAY(),"2022/11/20")-MAX(('重-重庆2'!Y:Y&gt;0)*ROW('重-重庆2'!Y:Y))+2</f>
        <v>0</v>
      </c>
      <c r="X5" s="14" cm="1">
        <f t="array" aca="1" ref="X5" ca="1">_xlfn.DAYS(TODAY(),"2022/11/20")-MAX(('重-重庆2'!Z:Z&gt;0)*ROW('重-重庆2'!Z:Z))+2</f>
        <v>0</v>
      </c>
      <c r="Y5" s="14" cm="1">
        <f t="array" aca="1" ref="Y5" ca="1">_xlfn.DAYS(TODAY(),"2022/11/20")-MAX(('重-重庆2'!AA:AA&gt;0)*ROW('重-重庆2'!AA:AA))+2</f>
        <v>0</v>
      </c>
      <c r="Z5" s="14" cm="1">
        <f t="array" aca="1" ref="Z5" ca="1">_xlfn.DAYS(TODAY(),"2022/11/20")-MAX(('重-重庆2'!AB:AB&gt;0)*ROW('重-重庆2'!AB:AB))+2</f>
        <v>0</v>
      </c>
      <c r="AA5" s="14" cm="1">
        <f t="array" aca="1" ref="AA5" ca="1">_xlfn.DAYS(TODAY(),"2022/11/20")-MAX(('重-重庆2'!AC:AC&gt;0)*ROW('重-重庆2'!AC:AC))+2</f>
        <v>0</v>
      </c>
      <c r="AB5" s="14" cm="1">
        <f t="array" aca="1" ref="AB5" ca="1">_xlfn.DAYS(TODAY(),"2022/11/20")-MAX(('重-重庆2'!AD:AD&gt;0)*ROW('重-重庆2'!AD:AD))+2</f>
        <v>0</v>
      </c>
      <c r="AC5" s="14" cm="1">
        <f t="array" aca="1" ref="AC5" ca="1">_xlfn.DAYS(TODAY(),"2022/11/20")-MAX(('重-重庆2'!AE:AE&gt;0)*ROW('重-重庆2'!AE:AE))+2</f>
        <v>0</v>
      </c>
      <c r="AD5" s="14" cm="1">
        <f t="array" aca="1" ref="AD5" ca="1">_xlfn.DAYS(TODAY(),"2022/11/20")-MAX(('重-重庆2'!AF:AF&gt;0)*ROW('重-重庆2'!AF:AF))+2</f>
        <v>0</v>
      </c>
      <c r="AE5" s="14" cm="1">
        <f t="array" aca="1" ref="AE5" ca="1">_xlfn.DAYS(TODAY(),"2022/11/20")-MAX(('重-重庆2'!AG:AG&gt;0)*ROW('重-重庆2'!AG:AG))+2</f>
        <v>0</v>
      </c>
      <c r="AF5" s="14" cm="1">
        <f t="array" aca="1" ref="AF5" ca="1">_xlfn.DAYS(TODAY(),"2022/11/20")-MAX(('重-重庆2'!AH:AH&gt;0)*ROW('重-重庆2'!AH:AH))+2</f>
        <v>0</v>
      </c>
      <c r="AG5" s="14" cm="1">
        <f t="array" aca="1" ref="AG5" ca="1">_xlfn.DAYS(TODAY(),"2022/11/20")-MAX(('重-重庆2'!AI:AI&gt;0)*ROW('重-重庆2'!AI:AI))+2</f>
        <v>0</v>
      </c>
      <c r="AH5" s="14" cm="1">
        <f t="array" aca="1" ref="AH5" ca="1">_xlfn.DAYS(TODAY(),"2022/11/20")-MAX(('重-重庆2'!AJ:AJ&gt;0)*ROW('重-重庆2'!AJ:AJ))+2</f>
        <v>0</v>
      </c>
      <c r="AI5" s="14" cm="1">
        <f t="array" aca="1" ref="AI5" ca="1">_xlfn.DAYS(TODAY(),"2022/11/20")-MAX(('重-重庆2'!AK:AK&gt;0)*ROW('重-重庆2'!AK:AK))+2</f>
        <v>0</v>
      </c>
      <c r="AJ5" s="14" cm="1">
        <f t="array" aca="1" ref="AJ5" ca="1">_xlfn.DAYS(TODAY(),"2022/11/20")-MAX(('重-重庆2'!AL:AL&gt;0)*ROW('重-重庆2'!AL:AL))+2</f>
        <v>0</v>
      </c>
      <c r="AK5" s="14" cm="1">
        <f t="array" aca="1" ref="AK5" ca="1">_xlfn.DAYS(TODAY(),"2022/11/20")-MAX(('重-重庆2'!AM:AM&gt;0)*ROW('重-重庆2'!AM:AM))+2</f>
        <v>0</v>
      </c>
      <c r="AL5" s="14" cm="1">
        <f t="array" aca="1" ref="AL5" ca="1">_xlfn.DAYS(TODAY(),"2022/11/20")-MAX(('重-重庆2'!AN:AN&gt;0)*ROW('重-重庆2'!AN:AN))+2</f>
        <v>0</v>
      </c>
      <c r="AM5" s="14" cm="1">
        <f t="array" aca="1" ref="AM5" ca="1">_xlfn.DAYS(TODAY(),"2022/11/20")-MAX(('重-重庆2'!AO:AO&gt;0)*ROW('重-重庆2'!AO:AO))+2</f>
        <v>1</v>
      </c>
      <c r="AN5" s="14" cm="1">
        <f t="array" aca="1" ref="AN5" ca="1">_xlfn.DAYS(TODAY(),"2022/11/20")-MAX(('重-重庆2'!AP:AP&gt;0)*ROW('重-重庆2'!AP:AP))+2</f>
        <v>0</v>
      </c>
      <c r="AO5" s="14" cm="1">
        <f t="array" aca="1" ref="AO5" ca="1">_xlfn.DAYS(TODAY(),"2022/11/20")-MAX(('重-重庆2'!AQ:AQ&gt;0)*ROW('重-重庆2'!AQ:AQ))+2</f>
        <v>0</v>
      </c>
      <c r="AP5" s="11">
        <f ca="1">MIN(C5:AO5)</f>
        <v>0</v>
      </c>
    </row>
    <row r="6" spans="1:47" ht="18" customHeight="1">
      <c r="A6" s="104">
        <v>44885</v>
      </c>
      <c r="B6" s="50" t="s">
        <v>20</v>
      </c>
      <c r="C6" s="51">
        <v>6</v>
      </c>
      <c r="D6" s="51">
        <v>20</v>
      </c>
      <c r="E6" s="51">
        <v>10</v>
      </c>
      <c r="F6" s="51">
        <v>20</v>
      </c>
      <c r="G6" s="51">
        <v>8</v>
      </c>
      <c r="H6" s="51">
        <v>9</v>
      </c>
      <c r="I6" s="51">
        <v>12</v>
      </c>
      <c r="J6" s="51">
        <v>27</v>
      </c>
      <c r="K6" s="51">
        <v>10</v>
      </c>
      <c r="L6" s="51">
        <v>4</v>
      </c>
      <c r="M6" s="51">
        <v>0</v>
      </c>
      <c r="N6" s="51">
        <v>43</v>
      </c>
      <c r="O6" s="51">
        <v>13</v>
      </c>
      <c r="P6" s="51">
        <v>0</v>
      </c>
      <c r="Q6" s="51">
        <v>4</v>
      </c>
      <c r="R6" s="51">
        <v>2</v>
      </c>
      <c r="S6" s="51">
        <v>3</v>
      </c>
      <c r="T6" s="51">
        <v>2</v>
      </c>
      <c r="U6" s="51">
        <v>1</v>
      </c>
      <c r="V6" s="51">
        <v>1</v>
      </c>
      <c r="W6" s="51">
        <v>2</v>
      </c>
      <c r="X6" s="51">
        <v>2</v>
      </c>
      <c r="Y6" s="51">
        <v>8</v>
      </c>
      <c r="Z6" s="51">
        <v>6</v>
      </c>
      <c r="AA6" s="51">
        <v>2</v>
      </c>
      <c r="AB6" s="51">
        <v>1</v>
      </c>
      <c r="AC6" s="51">
        <v>0</v>
      </c>
      <c r="AD6" s="51">
        <v>0</v>
      </c>
      <c r="AE6" s="51">
        <v>1</v>
      </c>
      <c r="AF6" s="51">
        <v>2</v>
      </c>
      <c r="AG6" s="51">
        <v>1</v>
      </c>
      <c r="AH6" s="51">
        <v>0</v>
      </c>
      <c r="AI6" s="51">
        <v>4</v>
      </c>
      <c r="AJ6" s="51">
        <v>2</v>
      </c>
      <c r="AK6" s="51">
        <v>0</v>
      </c>
      <c r="AL6" s="51">
        <v>0</v>
      </c>
      <c r="AM6" s="51">
        <v>2</v>
      </c>
      <c r="AN6" s="51">
        <v>3</v>
      </c>
      <c r="AO6" s="51">
        <v>0</v>
      </c>
      <c r="AP6" s="11">
        <f>SUM(C6:AO6)</f>
        <v>231</v>
      </c>
    </row>
    <row r="7" spans="1:47" ht="18" customHeight="1">
      <c r="A7" s="105"/>
      <c r="B7" s="52" t="s">
        <v>21</v>
      </c>
      <c r="C7" s="53">
        <v>44</v>
      </c>
      <c r="D7" s="53">
        <v>39</v>
      </c>
      <c r="E7" s="53">
        <v>496</v>
      </c>
      <c r="F7" s="53">
        <v>130</v>
      </c>
      <c r="G7" s="53">
        <v>1036</v>
      </c>
      <c r="H7" s="53">
        <v>369</v>
      </c>
      <c r="I7" s="53">
        <v>1307</v>
      </c>
      <c r="J7" s="53">
        <v>58</v>
      </c>
      <c r="K7" s="53">
        <v>77</v>
      </c>
      <c r="L7" s="53">
        <v>15</v>
      </c>
      <c r="M7" s="53">
        <v>5</v>
      </c>
      <c r="N7" s="53">
        <v>1520</v>
      </c>
      <c r="O7" s="53">
        <v>94</v>
      </c>
      <c r="P7" s="53">
        <v>4</v>
      </c>
      <c r="Q7" s="53">
        <v>3</v>
      </c>
      <c r="R7" s="53">
        <v>34</v>
      </c>
      <c r="S7" s="53">
        <v>19</v>
      </c>
      <c r="T7" s="53">
        <v>4</v>
      </c>
      <c r="U7" s="53">
        <v>1</v>
      </c>
      <c r="V7" s="53">
        <v>10</v>
      </c>
      <c r="W7" s="53">
        <v>5</v>
      </c>
      <c r="X7" s="53">
        <v>10</v>
      </c>
      <c r="Y7" s="53">
        <v>6</v>
      </c>
      <c r="Z7" s="53">
        <v>33</v>
      </c>
      <c r="AA7" s="53">
        <v>184</v>
      </c>
      <c r="AB7" s="53">
        <v>2</v>
      </c>
      <c r="AC7" s="53">
        <v>0</v>
      </c>
      <c r="AD7" s="53">
        <v>0</v>
      </c>
      <c r="AE7" s="53">
        <v>124</v>
      </c>
      <c r="AF7" s="53">
        <v>10</v>
      </c>
      <c r="AG7" s="53">
        <v>16</v>
      </c>
      <c r="AH7" s="53">
        <v>0</v>
      </c>
      <c r="AI7" s="53">
        <v>5</v>
      </c>
      <c r="AJ7" s="53">
        <v>93</v>
      </c>
      <c r="AK7" s="53">
        <v>0</v>
      </c>
      <c r="AL7" s="53">
        <v>137</v>
      </c>
      <c r="AM7" s="53">
        <v>5</v>
      </c>
      <c r="AN7" s="53">
        <v>1</v>
      </c>
      <c r="AO7" s="53">
        <v>2</v>
      </c>
      <c r="AP7" s="11">
        <f>SUM(C7:AO7)</f>
        <v>5898</v>
      </c>
    </row>
    <row r="8" spans="1:47" ht="18" customHeight="1">
      <c r="A8" s="105"/>
      <c r="B8" s="52" t="s">
        <v>24</v>
      </c>
      <c r="C8" s="53">
        <v>50</v>
      </c>
      <c r="D8" s="53">
        <v>44</v>
      </c>
      <c r="E8" s="53">
        <v>467</v>
      </c>
      <c r="F8" s="53">
        <v>122</v>
      </c>
      <c r="G8" s="53">
        <v>872</v>
      </c>
      <c r="H8" s="53">
        <v>325</v>
      </c>
      <c r="I8" s="53">
        <v>1277</v>
      </c>
      <c r="J8" s="53">
        <v>60</v>
      </c>
      <c r="K8" s="53">
        <v>57</v>
      </c>
      <c r="L8" s="53">
        <v>16</v>
      </c>
      <c r="M8" s="53">
        <v>5</v>
      </c>
      <c r="N8" s="53">
        <v>1441</v>
      </c>
      <c r="O8" s="53">
        <v>101</v>
      </c>
      <c r="P8" s="53">
        <v>3</v>
      </c>
      <c r="Q8" s="53">
        <v>3</v>
      </c>
      <c r="R8" s="53">
        <v>19</v>
      </c>
      <c r="S8" s="53">
        <v>21</v>
      </c>
      <c r="T8" s="53">
        <v>6</v>
      </c>
      <c r="U8" s="53">
        <v>1</v>
      </c>
      <c r="V8" s="53">
        <v>11</v>
      </c>
      <c r="W8" s="53">
        <v>6</v>
      </c>
      <c r="X8" s="53">
        <v>9</v>
      </c>
      <c r="Y8" s="53">
        <v>7</v>
      </c>
      <c r="Z8" s="53">
        <v>30</v>
      </c>
      <c r="AA8" s="53">
        <v>92</v>
      </c>
      <c r="AB8" s="53">
        <v>2</v>
      </c>
      <c r="AC8" s="53">
        <v>0</v>
      </c>
      <c r="AD8" s="53">
        <v>0</v>
      </c>
      <c r="AE8" s="53">
        <v>101</v>
      </c>
      <c r="AF8" s="53">
        <v>11</v>
      </c>
      <c r="AG8" s="53">
        <v>16</v>
      </c>
      <c r="AH8" s="53">
        <v>0</v>
      </c>
      <c r="AI8" s="53">
        <v>9</v>
      </c>
      <c r="AJ8" s="53">
        <v>77</v>
      </c>
      <c r="AK8" s="53">
        <v>0</v>
      </c>
      <c r="AL8" s="53">
        <v>127</v>
      </c>
      <c r="AM8" s="53">
        <v>7</v>
      </c>
      <c r="AN8" s="53">
        <v>4</v>
      </c>
      <c r="AO8" s="53">
        <v>2</v>
      </c>
      <c r="AP8" s="11">
        <f>SUM(C8:AO8)</f>
        <v>5401</v>
      </c>
    </row>
    <row r="9" spans="1:47" ht="18" customHeight="1">
      <c r="A9" s="105"/>
      <c r="B9" s="52" t="s">
        <v>25</v>
      </c>
      <c r="C9" s="51">
        <v>0</v>
      </c>
      <c r="D9" s="51">
        <v>15</v>
      </c>
      <c r="E9" s="51">
        <v>39</v>
      </c>
      <c r="F9" s="51">
        <v>28</v>
      </c>
      <c r="G9" s="51">
        <v>172</v>
      </c>
      <c r="H9" s="51">
        <v>53</v>
      </c>
      <c r="I9" s="51">
        <v>42</v>
      </c>
      <c r="J9" s="51">
        <v>25</v>
      </c>
      <c r="K9" s="51">
        <v>30</v>
      </c>
      <c r="L9" s="51">
        <v>3</v>
      </c>
      <c r="M9" s="51">
        <v>0</v>
      </c>
      <c r="N9" s="51">
        <v>122</v>
      </c>
      <c r="O9" s="51">
        <v>6</v>
      </c>
      <c r="P9" s="51">
        <v>1</v>
      </c>
      <c r="Q9" s="51">
        <v>4</v>
      </c>
      <c r="R9" s="51">
        <v>17</v>
      </c>
      <c r="S9" s="51">
        <v>1</v>
      </c>
      <c r="T9" s="51">
        <v>0</v>
      </c>
      <c r="U9" s="51">
        <v>1</v>
      </c>
      <c r="V9" s="51">
        <v>0</v>
      </c>
      <c r="W9" s="51">
        <v>1</v>
      </c>
      <c r="X9" s="51">
        <v>3</v>
      </c>
      <c r="Y9" s="51">
        <v>7</v>
      </c>
      <c r="Z9" s="51">
        <v>9</v>
      </c>
      <c r="AA9" s="51">
        <v>94</v>
      </c>
      <c r="AB9" s="51">
        <v>1</v>
      </c>
      <c r="AC9" s="51">
        <v>0</v>
      </c>
      <c r="AD9" s="51">
        <v>0</v>
      </c>
      <c r="AE9" s="51">
        <v>24</v>
      </c>
      <c r="AF9" s="51">
        <v>1</v>
      </c>
      <c r="AG9" s="51">
        <v>1</v>
      </c>
      <c r="AH9" s="51">
        <v>0</v>
      </c>
      <c r="AI9" s="51">
        <v>0</v>
      </c>
      <c r="AJ9" s="51">
        <v>18</v>
      </c>
      <c r="AK9" s="51">
        <v>0</v>
      </c>
      <c r="AL9" s="51">
        <v>10</v>
      </c>
      <c r="AM9" s="51">
        <v>0</v>
      </c>
      <c r="AN9" s="51">
        <v>0</v>
      </c>
      <c r="AO9" s="51">
        <v>0</v>
      </c>
      <c r="AP9" s="11">
        <f>SUM(C9:AO9)</f>
        <v>728</v>
      </c>
    </row>
    <row r="10" spans="1:47" ht="18" customHeight="1">
      <c r="A10" s="106"/>
      <c r="B10" s="52" t="s">
        <v>26</v>
      </c>
      <c r="C10" s="36">
        <f t="shared" ref="C10:Q10" si="0">IF(C8+C9&gt;0, C9/(C8+C9), "-")</f>
        <v>0</v>
      </c>
      <c r="D10" s="36">
        <f t="shared" si="0"/>
        <v>0.25423728813559321</v>
      </c>
      <c r="E10" s="36">
        <f t="shared" si="0"/>
        <v>7.7075098814229248E-2</v>
      </c>
      <c r="F10" s="36">
        <f t="shared" si="0"/>
        <v>0.18666666666666668</v>
      </c>
      <c r="G10" s="36">
        <f t="shared" si="0"/>
        <v>0.16475095785440613</v>
      </c>
      <c r="H10" s="36">
        <f t="shared" si="0"/>
        <v>0.1402116402116402</v>
      </c>
      <c r="I10" s="36">
        <f t="shared" si="0"/>
        <v>3.1842304776345719E-2</v>
      </c>
      <c r="J10" s="36">
        <f t="shared" si="0"/>
        <v>0.29411764705882354</v>
      </c>
      <c r="K10" s="36">
        <f t="shared" si="0"/>
        <v>0.34482758620689657</v>
      </c>
      <c r="L10" s="36">
        <f t="shared" si="0"/>
        <v>0.15789473684210525</v>
      </c>
      <c r="M10" s="36">
        <f t="shared" si="0"/>
        <v>0</v>
      </c>
      <c r="N10" s="36">
        <f t="shared" si="0"/>
        <v>7.8055022392834295E-2</v>
      </c>
      <c r="O10" s="36">
        <f t="shared" si="0"/>
        <v>5.6074766355140186E-2</v>
      </c>
      <c r="P10" s="36">
        <f t="shared" si="0"/>
        <v>0.25</v>
      </c>
      <c r="Q10" s="36">
        <f t="shared" si="0"/>
        <v>0.5714285714285714</v>
      </c>
      <c r="R10" s="36">
        <f t="shared" ref="R10:AG10" si="1">IF(R8+R9&gt;0, R9/(R8+R9), "-")</f>
        <v>0.47222222222222221</v>
      </c>
      <c r="S10" s="36">
        <f t="shared" si="1"/>
        <v>4.5454545454545456E-2</v>
      </c>
      <c r="T10" s="36">
        <f t="shared" si="1"/>
        <v>0</v>
      </c>
      <c r="U10" s="36">
        <f t="shared" si="1"/>
        <v>0.5</v>
      </c>
      <c r="V10" s="36">
        <f t="shared" si="1"/>
        <v>0</v>
      </c>
      <c r="W10" s="36">
        <f t="shared" si="1"/>
        <v>0.14285714285714285</v>
      </c>
      <c r="X10" s="36">
        <f t="shared" si="1"/>
        <v>0.25</v>
      </c>
      <c r="Y10" s="36">
        <f t="shared" si="1"/>
        <v>0.5</v>
      </c>
      <c r="Z10" s="36">
        <f t="shared" si="1"/>
        <v>0.23076923076923078</v>
      </c>
      <c r="AA10" s="36">
        <f t="shared" si="1"/>
        <v>0.5053763440860215</v>
      </c>
      <c r="AB10" s="36">
        <f t="shared" si="1"/>
        <v>0.33333333333333331</v>
      </c>
      <c r="AC10" s="36" t="str">
        <f t="shared" si="1"/>
        <v>-</v>
      </c>
      <c r="AD10" s="36" t="str">
        <f t="shared" si="1"/>
        <v>-</v>
      </c>
      <c r="AE10" s="36">
        <f t="shared" si="1"/>
        <v>0.192</v>
      </c>
      <c r="AF10" s="36">
        <f t="shared" si="1"/>
        <v>8.3333333333333329E-2</v>
      </c>
      <c r="AG10" s="36">
        <f t="shared" si="1"/>
        <v>5.8823529411764705E-2</v>
      </c>
      <c r="AH10" s="36" t="str">
        <f t="shared" ref="AH10:AK10" si="2">IF(AH8+AH9&gt;0, AH9/(AH8+AH9), "-")</f>
        <v>-</v>
      </c>
      <c r="AI10" s="36">
        <f t="shared" si="2"/>
        <v>0</v>
      </c>
      <c r="AJ10" s="36">
        <f t="shared" si="2"/>
        <v>0.18947368421052632</v>
      </c>
      <c r="AK10" s="36" t="str">
        <f t="shared" si="2"/>
        <v>-</v>
      </c>
      <c r="AL10" s="36">
        <f t="shared" ref="AL10:AO10" si="3">IF(AL8+AL9&gt;0, AL9/(AL8+AL9), "-")</f>
        <v>7.2992700729927001E-2</v>
      </c>
      <c r="AM10" s="36">
        <f t="shared" si="3"/>
        <v>0</v>
      </c>
      <c r="AN10" s="36">
        <f t="shared" si="3"/>
        <v>0</v>
      </c>
      <c r="AO10" s="36">
        <f t="shared" si="3"/>
        <v>0</v>
      </c>
      <c r="AP10" s="40">
        <f>IF(AP8+AP9&gt;0, AP9/(AP8+AP9), "-")</f>
        <v>0.11877957252406592</v>
      </c>
    </row>
    <row r="11" spans="1:47" ht="18" customHeight="1">
      <c r="A11" s="104">
        <v>44886</v>
      </c>
      <c r="B11" s="50" t="s">
        <v>20</v>
      </c>
      <c r="C11" s="51">
        <v>2</v>
      </c>
      <c r="D11" s="51">
        <v>6</v>
      </c>
      <c r="E11" s="51">
        <v>8</v>
      </c>
      <c r="F11" s="51">
        <v>6</v>
      </c>
      <c r="G11" s="51">
        <v>14</v>
      </c>
      <c r="H11" s="51">
        <v>10</v>
      </c>
      <c r="I11" s="51">
        <v>1</v>
      </c>
      <c r="J11" s="51">
        <v>21</v>
      </c>
      <c r="K11" s="51">
        <v>10</v>
      </c>
      <c r="L11" s="51">
        <v>1</v>
      </c>
      <c r="M11" s="51">
        <v>0</v>
      </c>
      <c r="N11" s="51">
        <v>21</v>
      </c>
      <c r="O11" s="51">
        <v>22</v>
      </c>
      <c r="P11" s="51">
        <v>3</v>
      </c>
      <c r="Q11" s="51">
        <v>1</v>
      </c>
      <c r="R11" s="51">
        <v>1</v>
      </c>
      <c r="S11" s="51">
        <v>1</v>
      </c>
      <c r="T11" s="51">
        <v>5</v>
      </c>
      <c r="U11" s="51">
        <v>0</v>
      </c>
      <c r="V11" s="51">
        <v>3</v>
      </c>
      <c r="W11" s="51">
        <v>3</v>
      </c>
      <c r="X11" s="51">
        <v>3</v>
      </c>
      <c r="Y11" s="51">
        <v>9</v>
      </c>
      <c r="Z11" s="51">
        <v>3</v>
      </c>
      <c r="AA11" s="51">
        <v>0</v>
      </c>
      <c r="AB11" s="51">
        <v>4</v>
      </c>
      <c r="AC11" s="51">
        <v>0</v>
      </c>
      <c r="AD11" s="51">
        <v>2</v>
      </c>
      <c r="AE11" s="51">
        <v>1</v>
      </c>
      <c r="AF11" s="51">
        <v>4</v>
      </c>
      <c r="AG11" s="51">
        <v>5</v>
      </c>
      <c r="AH11" s="51">
        <v>0</v>
      </c>
      <c r="AI11" s="51">
        <v>1</v>
      </c>
      <c r="AJ11" s="51">
        <v>3</v>
      </c>
      <c r="AK11" s="51">
        <v>0</v>
      </c>
      <c r="AL11" s="51">
        <v>0</v>
      </c>
      <c r="AM11" s="51">
        <v>2</v>
      </c>
      <c r="AN11" s="51">
        <v>1</v>
      </c>
      <c r="AO11" s="51">
        <v>1</v>
      </c>
      <c r="AP11" s="11">
        <f>SUM(C11:AO11)</f>
        <v>178</v>
      </c>
    </row>
    <row r="12" spans="1:47" ht="18" customHeight="1">
      <c r="A12" s="105"/>
      <c r="B12" s="52" t="s">
        <v>21</v>
      </c>
      <c r="C12" s="53">
        <v>64</v>
      </c>
      <c r="D12" s="53">
        <v>58</v>
      </c>
      <c r="E12" s="53">
        <v>620</v>
      </c>
      <c r="F12" s="53">
        <v>57</v>
      </c>
      <c r="G12" s="53">
        <v>1167</v>
      </c>
      <c r="H12" s="53">
        <v>201</v>
      </c>
      <c r="I12" s="53">
        <v>1128</v>
      </c>
      <c r="J12" s="53">
        <v>877</v>
      </c>
      <c r="K12" s="53">
        <v>320</v>
      </c>
      <c r="L12" s="53">
        <v>8</v>
      </c>
      <c r="M12" s="53">
        <v>2</v>
      </c>
      <c r="N12" s="53">
        <v>1043</v>
      </c>
      <c r="O12" s="53">
        <v>73</v>
      </c>
      <c r="P12" s="53">
        <v>11</v>
      </c>
      <c r="Q12" s="53">
        <v>4</v>
      </c>
      <c r="R12" s="53">
        <v>19</v>
      </c>
      <c r="S12" s="53">
        <v>35</v>
      </c>
      <c r="T12" s="53">
        <v>7</v>
      </c>
      <c r="U12" s="53">
        <v>0</v>
      </c>
      <c r="V12" s="53">
        <v>13</v>
      </c>
      <c r="W12" s="53">
        <v>9</v>
      </c>
      <c r="X12" s="53">
        <v>5</v>
      </c>
      <c r="Y12" s="53">
        <v>4</v>
      </c>
      <c r="Z12" s="53">
        <v>40</v>
      </c>
      <c r="AA12" s="53">
        <v>66</v>
      </c>
      <c r="AB12" s="53">
        <v>7</v>
      </c>
      <c r="AC12" s="53">
        <v>0</v>
      </c>
      <c r="AD12" s="53">
        <v>0</v>
      </c>
      <c r="AE12" s="53">
        <v>125</v>
      </c>
      <c r="AF12" s="53">
        <v>4</v>
      </c>
      <c r="AG12" s="53">
        <v>28</v>
      </c>
      <c r="AH12" s="53">
        <v>0</v>
      </c>
      <c r="AI12" s="53">
        <v>2</v>
      </c>
      <c r="AJ12" s="53">
        <v>88</v>
      </c>
      <c r="AK12" s="53">
        <v>1</v>
      </c>
      <c r="AL12" s="53">
        <v>60</v>
      </c>
      <c r="AM12" s="53">
        <v>5</v>
      </c>
      <c r="AN12" s="53">
        <v>6</v>
      </c>
      <c r="AO12" s="53">
        <v>0</v>
      </c>
      <c r="AP12" s="11">
        <f>SUM(C12:AO12)</f>
        <v>6157</v>
      </c>
    </row>
    <row r="13" spans="1:47" ht="18" customHeight="1">
      <c r="A13" s="105"/>
      <c r="B13" s="52" t="s">
        <v>24</v>
      </c>
      <c r="C13" s="53">
        <v>66</v>
      </c>
      <c r="D13" s="53">
        <v>55</v>
      </c>
      <c r="E13" s="53">
        <v>559</v>
      </c>
      <c r="F13" s="53">
        <v>35</v>
      </c>
      <c r="G13" s="53">
        <v>1118</v>
      </c>
      <c r="H13" s="53">
        <v>186</v>
      </c>
      <c r="I13" s="53">
        <v>1127</v>
      </c>
      <c r="J13" s="53">
        <v>623</v>
      </c>
      <c r="K13" s="53">
        <v>272</v>
      </c>
      <c r="L13" s="53">
        <v>7</v>
      </c>
      <c r="M13" s="53">
        <v>2</v>
      </c>
      <c r="N13" s="53">
        <v>1050</v>
      </c>
      <c r="O13" s="53">
        <v>89</v>
      </c>
      <c r="P13" s="53">
        <v>10</v>
      </c>
      <c r="Q13" s="53">
        <v>5</v>
      </c>
      <c r="R13" s="53">
        <v>16</v>
      </c>
      <c r="S13" s="53">
        <v>34</v>
      </c>
      <c r="T13" s="53">
        <v>12</v>
      </c>
      <c r="U13" s="53">
        <v>0</v>
      </c>
      <c r="V13" s="53">
        <v>16</v>
      </c>
      <c r="W13" s="53">
        <v>12</v>
      </c>
      <c r="X13" s="53">
        <v>8</v>
      </c>
      <c r="Y13" s="53">
        <v>8</v>
      </c>
      <c r="Z13" s="53">
        <v>39</v>
      </c>
      <c r="AA13" s="53">
        <v>46</v>
      </c>
      <c r="AB13" s="53">
        <v>11</v>
      </c>
      <c r="AC13" s="53">
        <v>0</v>
      </c>
      <c r="AD13" s="53">
        <v>2</v>
      </c>
      <c r="AE13" s="53">
        <v>101</v>
      </c>
      <c r="AF13" s="53">
        <v>5</v>
      </c>
      <c r="AG13" s="53">
        <v>32</v>
      </c>
      <c r="AH13" s="53">
        <v>0</v>
      </c>
      <c r="AI13" s="53">
        <v>3</v>
      </c>
      <c r="AJ13" s="53">
        <v>88</v>
      </c>
      <c r="AK13" s="53">
        <v>1</v>
      </c>
      <c r="AL13" s="53">
        <v>57</v>
      </c>
      <c r="AM13" s="53">
        <v>5</v>
      </c>
      <c r="AN13" s="53">
        <v>7</v>
      </c>
      <c r="AO13" s="53">
        <v>1</v>
      </c>
      <c r="AP13" s="11">
        <f>SUM(C13:AO13)</f>
        <v>5708</v>
      </c>
    </row>
    <row r="14" spans="1:47" ht="18" customHeight="1">
      <c r="A14" s="105"/>
      <c r="B14" s="52" t="s">
        <v>25</v>
      </c>
      <c r="C14" s="51">
        <v>0</v>
      </c>
      <c r="D14" s="51">
        <v>9</v>
      </c>
      <c r="E14" s="51">
        <v>69</v>
      </c>
      <c r="F14" s="51">
        <v>28</v>
      </c>
      <c r="G14" s="51">
        <v>63</v>
      </c>
      <c r="H14" s="51">
        <v>25</v>
      </c>
      <c r="I14" s="51">
        <v>2</v>
      </c>
      <c r="J14" s="51">
        <v>275</v>
      </c>
      <c r="K14" s="51">
        <v>58</v>
      </c>
      <c r="L14" s="51">
        <v>2</v>
      </c>
      <c r="M14" s="51">
        <v>0</v>
      </c>
      <c r="N14" s="51">
        <v>14</v>
      </c>
      <c r="O14" s="51">
        <v>6</v>
      </c>
      <c r="P14" s="51">
        <v>4</v>
      </c>
      <c r="Q14" s="51">
        <v>0</v>
      </c>
      <c r="R14" s="51">
        <v>4</v>
      </c>
      <c r="S14" s="51">
        <v>2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5</v>
      </c>
      <c r="Z14" s="51">
        <v>4</v>
      </c>
      <c r="AA14" s="51">
        <v>20</v>
      </c>
      <c r="AB14" s="51">
        <v>0</v>
      </c>
      <c r="AC14" s="51">
        <v>0</v>
      </c>
      <c r="AD14" s="51">
        <v>0</v>
      </c>
      <c r="AE14" s="51">
        <v>25</v>
      </c>
      <c r="AF14" s="51">
        <v>3</v>
      </c>
      <c r="AG14" s="51">
        <v>1</v>
      </c>
      <c r="AH14" s="51">
        <v>0</v>
      </c>
      <c r="AI14" s="51">
        <v>0</v>
      </c>
      <c r="AJ14" s="51">
        <v>3</v>
      </c>
      <c r="AK14" s="51">
        <v>0</v>
      </c>
      <c r="AL14" s="51">
        <v>3</v>
      </c>
      <c r="AM14" s="51">
        <v>2</v>
      </c>
      <c r="AN14" s="51">
        <v>0</v>
      </c>
      <c r="AO14" s="51">
        <v>0</v>
      </c>
      <c r="AP14" s="11">
        <f>SUM(C14:AO14)</f>
        <v>627</v>
      </c>
    </row>
    <row r="15" spans="1:47" ht="18" customHeight="1">
      <c r="A15" s="106"/>
      <c r="B15" s="52" t="s">
        <v>26</v>
      </c>
      <c r="C15" s="36">
        <f t="shared" ref="C15:AO15" si="4">IF(C13+C14&gt;0, C14/(C13+C14), "-")</f>
        <v>0</v>
      </c>
      <c r="D15" s="36">
        <f t="shared" si="4"/>
        <v>0.140625</v>
      </c>
      <c r="E15" s="36">
        <f t="shared" si="4"/>
        <v>0.10987261146496816</v>
      </c>
      <c r="F15" s="36">
        <f t="shared" si="4"/>
        <v>0.44444444444444442</v>
      </c>
      <c r="G15" s="36">
        <f t="shared" si="4"/>
        <v>5.3344623200677392E-2</v>
      </c>
      <c r="H15" s="36">
        <f t="shared" si="4"/>
        <v>0.11848341232227488</v>
      </c>
      <c r="I15" s="36">
        <f t="shared" si="4"/>
        <v>1.7714791851195749E-3</v>
      </c>
      <c r="J15" s="36">
        <f t="shared" si="4"/>
        <v>0.30623608017817372</v>
      </c>
      <c r="K15" s="36">
        <f t="shared" si="4"/>
        <v>0.17575757575757575</v>
      </c>
      <c r="L15" s="36">
        <f t="shared" si="4"/>
        <v>0.22222222222222221</v>
      </c>
      <c r="M15" s="36">
        <f t="shared" si="4"/>
        <v>0</v>
      </c>
      <c r="N15" s="36">
        <f t="shared" si="4"/>
        <v>1.3157894736842105E-2</v>
      </c>
      <c r="O15" s="36">
        <f t="shared" si="4"/>
        <v>6.3157894736842107E-2</v>
      </c>
      <c r="P15" s="36">
        <f t="shared" si="4"/>
        <v>0.2857142857142857</v>
      </c>
      <c r="Q15" s="36">
        <f t="shared" si="4"/>
        <v>0</v>
      </c>
      <c r="R15" s="36">
        <f t="shared" si="4"/>
        <v>0.2</v>
      </c>
      <c r="S15" s="36">
        <f t="shared" si="4"/>
        <v>5.5555555555555552E-2</v>
      </c>
      <c r="T15" s="36">
        <f t="shared" si="4"/>
        <v>0</v>
      </c>
      <c r="U15" s="36" t="str">
        <f t="shared" si="4"/>
        <v>-</v>
      </c>
      <c r="V15" s="36">
        <f t="shared" si="4"/>
        <v>0</v>
      </c>
      <c r="W15" s="36">
        <f t="shared" si="4"/>
        <v>0</v>
      </c>
      <c r="X15" s="36">
        <f t="shared" si="4"/>
        <v>0</v>
      </c>
      <c r="Y15" s="36">
        <f t="shared" si="4"/>
        <v>0.38461538461538464</v>
      </c>
      <c r="Z15" s="36">
        <f t="shared" si="4"/>
        <v>9.3023255813953487E-2</v>
      </c>
      <c r="AA15" s="36">
        <f t="shared" si="4"/>
        <v>0.30303030303030304</v>
      </c>
      <c r="AB15" s="36">
        <f t="shared" si="4"/>
        <v>0</v>
      </c>
      <c r="AC15" s="36" t="str">
        <f t="shared" si="4"/>
        <v>-</v>
      </c>
      <c r="AD15" s="36">
        <f t="shared" si="4"/>
        <v>0</v>
      </c>
      <c r="AE15" s="36">
        <f t="shared" si="4"/>
        <v>0.1984126984126984</v>
      </c>
      <c r="AF15" s="36">
        <f t="shared" si="4"/>
        <v>0.375</v>
      </c>
      <c r="AG15" s="36">
        <f t="shared" si="4"/>
        <v>3.0303030303030304E-2</v>
      </c>
      <c r="AH15" s="36" t="str">
        <f t="shared" si="4"/>
        <v>-</v>
      </c>
      <c r="AI15" s="36">
        <f t="shared" si="4"/>
        <v>0</v>
      </c>
      <c r="AJ15" s="36">
        <f t="shared" si="4"/>
        <v>3.2967032967032968E-2</v>
      </c>
      <c r="AK15" s="36">
        <f t="shared" si="4"/>
        <v>0</v>
      </c>
      <c r="AL15" s="36">
        <f t="shared" si="4"/>
        <v>0.05</v>
      </c>
      <c r="AM15" s="36">
        <f t="shared" si="4"/>
        <v>0.2857142857142857</v>
      </c>
      <c r="AN15" s="36">
        <f t="shared" si="4"/>
        <v>0</v>
      </c>
      <c r="AO15" s="36">
        <f t="shared" si="4"/>
        <v>0</v>
      </c>
      <c r="AP15" s="40">
        <f>IF(AP13+AP14&gt;0, AP14/(AP13+AP14), "-")</f>
        <v>9.8973954222573005E-2</v>
      </c>
    </row>
    <row r="16" spans="1:47" ht="18" customHeight="1">
      <c r="A16" s="104">
        <v>44887</v>
      </c>
      <c r="B16" s="50" t="s">
        <v>20</v>
      </c>
      <c r="C16" s="51">
        <v>25</v>
      </c>
      <c r="D16" s="51">
        <v>1</v>
      </c>
      <c r="E16" s="51">
        <v>5</v>
      </c>
      <c r="F16" s="51">
        <v>4</v>
      </c>
      <c r="G16" s="51">
        <v>1</v>
      </c>
      <c r="H16" s="51">
        <v>3</v>
      </c>
      <c r="I16" s="51">
        <v>3</v>
      </c>
      <c r="J16" s="51">
        <v>22</v>
      </c>
      <c r="K16" s="51">
        <v>9</v>
      </c>
      <c r="L16" s="51">
        <v>1</v>
      </c>
      <c r="M16" s="51">
        <v>0</v>
      </c>
      <c r="N16" s="51">
        <v>50</v>
      </c>
      <c r="O16" s="51">
        <v>17</v>
      </c>
      <c r="P16" s="51">
        <v>1</v>
      </c>
      <c r="Q16" s="51">
        <v>1</v>
      </c>
      <c r="R16" s="51">
        <v>2</v>
      </c>
      <c r="S16" s="51">
        <v>5</v>
      </c>
      <c r="T16" s="51">
        <v>1</v>
      </c>
      <c r="U16" s="51">
        <v>1</v>
      </c>
      <c r="V16" s="51">
        <v>3</v>
      </c>
      <c r="W16" s="51">
        <v>1</v>
      </c>
      <c r="X16" s="51">
        <v>0</v>
      </c>
      <c r="Y16" s="51">
        <v>8</v>
      </c>
      <c r="Z16" s="51">
        <v>2</v>
      </c>
      <c r="AA16" s="51">
        <v>0</v>
      </c>
      <c r="AB16" s="51">
        <v>1</v>
      </c>
      <c r="AC16" s="51">
        <v>0</v>
      </c>
      <c r="AD16" s="51">
        <v>1</v>
      </c>
      <c r="AE16" s="51">
        <v>32</v>
      </c>
      <c r="AF16" s="51">
        <v>0</v>
      </c>
      <c r="AG16" s="51">
        <v>4</v>
      </c>
      <c r="AH16" s="51">
        <v>4</v>
      </c>
      <c r="AI16" s="51">
        <v>1</v>
      </c>
      <c r="AJ16" s="51">
        <v>1</v>
      </c>
      <c r="AK16" s="51">
        <v>0</v>
      </c>
      <c r="AL16" s="51">
        <v>2</v>
      </c>
      <c r="AM16" s="51">
        <v>0</v>
      </c>
      <c r="AN16" s="51">
        <v>2</v>
      </c>
      <c r="AO16" s="51">
        <v>1</v>
      </c>
      <c r="AP16" s="11">
        <f>SUM(C16:AO16)</f>
        <v>215</v>
      </c>
    </row>
    <row r="17" spans="1:42" ht="18" customHeight="1">
      <c r="A17" s="105"/>
      <c r="B17" s="52" t="s">
        <v>21</v>
      </c>
      <c r="C17" s="53">
        <v>23</v>
      </c>
      <c r="D17" s="53">
        <v>35</v>
      </c>
      <c r="E17" s="53">
        <v>726</v>
      </c>
      <c r="F17" s="53">
        <v>166</v>
      </c>
      <c r="G17" s="53">
        <v>989</v>
      </c>
      <c r="H17" s="53">
        <v>472</v>
      </c>
      <c r="I17" s="53">
        <v>1291</v>
      </c>
      <c r="J17" s="53">
        <v>909</v>
      </c>
      <c r="K17" s="53">
        <v>347</v>
      </c>
      <c r="L17" s="53">
        <v>16</v>
      </c>
      <c r="M17" s="53">
        <v>5</v>
      </c>
      <c r="N17" s="53">
        <v>1065</v>
      </c>
      <c r="O17" s="53">
        <v>96</v>
      </c>
      <c r="P17" s="53">
        <v>9</v>
      </c>
      <c r="Q17" s="53">
        <v>5</v>
      </c>
      <c r="R17" s="53">
        <v>18</v>
      </c>
      <c r="S17" s="53">
        <v>13</v>
      </c>
      <c r="T17" s="53">
        <v>2</v>
      </c>
      <c r="U17" s="53">
        <v>2</v>
      </c>
      <c r="V17" s="53">
        <v>24</v>
      </c>
      <c r="W17" s="53">
        <v>3</v>
      </c>
      <c r="X17" s="53">
        <v>9</v>
      </c>
      <c r="Y17" s="53">
        <v>0</v>
      </c>
      <c r="Z17" s="53">
        <v>17</v>
      </c>
      <c r="AA17" s="53">
        <v>161</v>
      </c>
      <c r="AB17" s="53">
        <v>4</v>
      </c>
      <c r="AC17" s="53">
        <v>0</v>
      </c>
      <c r="AD17" s="53">
        <v>1</v>
      </c>
      <c r="AE17" s="53">
        <v>130</v>
      </c>
      <c r="AF17" s="53">
        <v>23</v>
      </c>
      <c r="AG17" s="53">
        <v>39</v>
      </c>
      <c r="AH17" s="53">
        <v>2</v>
      </c>
      <c r="AI17" s="53">
        <v>1</v>
      </c>
      <c r="AJ17" s="53">
        <v>38</v>
      </c>
      <c r="AK17" s="53">
        <v>1</v>
      </c>
      <c r="AL17" s="53">
        <v>68</v>
      </c>
      <c r="AM17" s="53">
        <v>2</v>
      </c>
      <c r="AN17" s="53">
        <v>14</v>
      </c>
      <c r="AO17" s="53">
        <v>2</v>
      </c>
      <c r="AP17" s="11">
        <f>SUM(C17:AO17)</f>
        <v>6728</v>
      </c>
    </row>
    <row r="18" spans="1:42" ht="18" customHeight="1">
      <c r="A18" s="105"/>
      <c r="B18" s="52" t="s">
        <v>24</v>
      </c>
      <c r="C18" s="53">
        <v>48</v>
      </c>
      <c r="D18" s="53">
        <v>33</v>
      </c>
      <c r="E18" s="53">
        <v>694</v>
      </c>
      <c r="F18" s="53">
        <v>144</v>
      </c>
      <c r="G18" s="53">
        <v>921</v>
      </c>
      <c r="H18" s="53">
        <v>427</v>
      </c>
      <c r="I18" s="53">
        <v>1259</v>
      </c>
      <c r="J18" s="53">
        <v>731</v>
      </c>
      <c r="K18" s="53">
        <v>313</v>
      </c>
      <c r="L18" s="53">
        <v>16</v>
      </c>
      <c r="M18" s="53">
        <v>5</v>
      </c>
      <c r="N18" s="53">
        <v>1097</v>
      </c>
      <c r="O18" s="53">
        <v>110</v>
      </c>
      <c r="P18" s="53">
        <v>10</v>
      </c>
      <c r="Q18" s="53">
        <v>2</v>
      </c>
      <c r="R18" s="53">
        <v>13</v>
      </c>
      <c r="S18" s="53">
        <v>17</v>
      </c>
      <c r="T18" s="53">
        <v>3</v>
      </c>
      <c r="U18" s="53">
        <v>3</v>
      </c>
      <c r="V18" s="53">
        <v>26</v>
      </c>
      <c r="W18" s="53">
        <v>3</v>
      </c>
      <c r="X18" s="53">
        <v>9</v>
      </c>
      <c r="Y18" s="53">
        <v>6</v>
      </c>
      <c r="Z18" s="53">
        <v>19</v>
      </c>
      <c r="AA18" s="53">
        <v>111</v>
      </c>
      <c r="AB18" s="53">
        <v>5</v>
      </c>
      <c r="AC18" s="53">
        <v>0</v>
      </c>
      <c r="AD18" s="53">
        <v>2</v>
      </c>
      <c r="AE18" s="53">
        <v>139</v>
      </c>
      <c r="AF18" s="53">
        <v>16</v>
      </c>
      <c r="AG18" s="53">
        <v>38</v>
      </c>
      <c r="AH18" s="53">
        <v>5</v>
      </c>
      <c r="AI18" s="53">
        <v>2</v>
      </c>
      <c r="AJ18" s="53">
        <v>36</v>
      </c>
      <c r="AK18" s="53">
        <v>1</v>
      </c>
      <c r="AL18" s="53">
        <v>63</v>
      </c>
      <c r="AM18" s="53">
        <v>2</v>
      </c>
      <c r="AN18" s="53">
        <v>15</v>
      </c>
      <c r="AO18" s="53">
        <v>2</v>
      </c>
      <c r="AP18" s="11">
        <f>SUM(C18:AO18)</f>
        <v>6346</v>
      </c>
    </row>
    <row r="19" spans="1:42" ht="18" customHeight="1">
      <c r="A19" s="105"/>
      <c r="B19" s="52" t="s">
        <v>25</v>
      </c>
      <c r="C19" s="51">
        <v>0</v>
      </c>
      <c r="D19" s="51">
        <v>3</v>
      </c>
      <c r="E19" s="51">
        <v>37</v>
      </c>
      <c r="F19" s="51">
        <v>26</v>
      </c>
      <c r="G19" s="51">
        <v>69</v>
      </c>
      <c r="H19" s="51">
        <v>48</v>
      </c>
      <c r="I19" s="51">
        <v>35</v>
      </c>
      <c r="J19" s="51">
        <v>200</v>
      </c>
      <c r="K19" s="51">
        <v>43</v>
      </c>
      <c r="L19" s="51">
        <v>1</v>
      </c>
      <c r="M19" s="51">
        <v>0</v>
      </c>
      <c r="N19" s="51">
        <v>18</v>
      </c>
      <c r="O19" s="51">
        <v>3</v>
      </c>
      <c r="P19" s="51">
        <v>0</v>
      </c>
      <c r="Q19" s="51">
        <v>4</v>
      </c>
      <c r="R19" s="51">
        <v>7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0</v>
      </c>
      <c r="Y19" s="51">
        <v>2</v>
      </c>
      <c r="Z19" s="51">
        <v>0</v>
      </c>
      <c r="AA19" s="51">
        <v>50</v>
      </c>
      <c r="AB19" s="51">
        <v>0</v>
      </c>
      <c r="AC19" s="51">
        <v>0</v>
      </c>
      <c r="AD19" s="51">
        <v>0</v>
      </c>
      <c r="AE19" s="51">
        <v>23</v>
      </c>
      <c r="AF19" s="51">
        <v>7</v>
      </c>
      <c r="AG19" s="51">
        <v>5</v>
      </c>
      <c r="AH19" s="51">
        <v>1</v>
      </c>
      <c r="AI19" s="51">
        <v>0</v>
      </c>
      <c r="AJ19" s="51">
        <v>3</v>
      </c>
      <c r="AK19" s="51">
        <v>0</v>
      </c>
      <c r="AL19" s="51">
        <v>7</v>
      </c>
      <c r="AM19" s="51">
        <v>0</v>
      </c>
      <c r="AN19" s="51">
        <v>1</v>
      </c>
      <c r="AO19" s="51">
        <v>1</v>
      </c>
      <c r="AP19" s="11">
        <f>SUM(C19:AO19)</f>
        <v>597</v>
      </c>
    </row>
    <row r="20" spans="1:42" ht="18" customHeight="1">
      <c r="A20" s="106"/>
      <c r="B20" s="52" t="s">
        <v>26</v>
      </c>
      <c r="C20" s="36">
        <f t="shared" ref="C20:AO20" si="5">IF(C18+C19&gt;0, C19/(C18+C19), "-")</f>
        <v>0</v>
      </c>
      <c r="D20" s="36">
        <f t="shared" si="5"/>
        <v>8.3333333333333329E-2</v>
      </c>
      <c r="E20" s="36">
        <f t="shared" si="5"/>
        <v>5.0615595075239397E-2</v>
      </c>
      <c r="F20" s="36">
        <f t="shared" si="5"/>
        <v>0.15294117647058825</v>
      </c>
      <c r="G20" s="36">
        <f t="shared" si="5"/>
        <v>6.9696969696969702E-2</v>
      </c>
      <c r="H20" s="36">
        <f t="shared" si="5"/>
        <v>0.10105263157894737</v>
      </c>
      <c r="I20" s="36">
        <f t="shared" si="5"/>
        <v>2.704791344667697E-2</v>
      </c>
      <c r="J20" s="36">
        <f t="shared" si="5"/>
        <v>0.21482277121374865</v>
      </c>
      <c r="K20" s="36">
        <f t="shared" si="5"/>
        <v>0.12078651685393259</v>
      </c>
      <c r="L20" s="36">
        <f t="shared" si="5"/>
        <v>5.8823529411764705E-2</v>
      </c>
      <c r="M20" s="36">
        <f t="shared" si="5"/>
        <v>0</v>
      </c>
      <c r="N20" s="36">
        <f t="shared" si="5"/>
        <v>1.6143497757847534E-2</v>
      </c>
      <c r="O20" s="36">
        <f t="shared" si="5"/>
        <v>2.6548672566371681E-2</v>
      </c>
      <c r="P20" s="36">
        <f t="shared" si="5"/>
        <v>0</v>
      </c>
      <c r="Q20" s="36">
        <f t="shared" si="5"/>
        <v>0.66666666666666663</v>
      </c>
      <c r="R20" s="36">
        <f t="shared" si="5"/>
        <v>0.35</v>
      </c>
      <c r="S20" s="36">
        <f t="shared" si="5"/>
        <v>5.5555555555555552E-2</v>
      </c>
      <c r="T20" s="36">
        <f t="shared" si="5"/>
        <v>0</v>
      </c>
      <c r="U20" s="36">
        <f t="shared" si="5"/>
        <v>0</v>
      </c>
      <c r="V20" s="36">
        <f t="shared" si="5"/>
        <v>3.7037037037037035E-2</v>
      </c>
      <c r="W20" s="36">
        <f t="shared" si="5"/>
        <v>0.25</v>
      </c>
      <c r="X20" s="36">
        <f t="shared" si="5"/>
        <v>0</v>
      </c>
      <c r="Y20" s="36">
        <f t="shared" si="5"/>
        <v>0.25</v>
      </c>
      <c r="Z20" s="36">
        <f t="shared" si="5"/>
        <v>0</v>
      </c>
      <c r="AA20" s="36">
        <f t="shared" si="5"/>
        <v>0.3105590062111801</v>
      </c>
      <c r="AB20" s="36">
        <f t="shared" si="5"/>
        <v>0</v>
      </c>
      <c r="AC20" s="36" t="str">
        <f t="shared" si="5"/>
        <v>-</v>
      </c>
      <c r="AD20" s="36">
        <f t="shared" si="5"/>
        <v>0</v>
      </c>
      <c r="AE20" s="36">
        <f t="shared" si="5"/>
        <v>0.1419753086419753</v>
      </c>
      <c r="AF20" s="36">
        <f t="shared" si="5"/>
        <v>0.30434782608695654</v>
      </c>
      <c r="AG20" s="36">
        <f t="shared" si="5"/>
        <v>0.11627906976744186</v>
      </c>
      <c r="AH20" s="36">
        <f t="shared" si="5"/>
        <v>0.16666666666666666</v>
      </c>
      <c r="AI20" s="36">
        <f t="shared" si="5"/>
        <v>0</v>
      </c>
      <c r="AJ20" s="36">
        <f t="shared" si="5"/>
        <v>7.6923076923076927E-2</v>
      </c>
      <c r="AK20" s="36">
        <f t="shared" si="5"/>
        <v>0</v>
      </c>
      <c r="AL20" s="36">
        <f t="shared" si="5"/>
        <v>0.1</v>
      </c>
      <c r="AM20" s="36">
        <f t="shared" si="5"/>
        <v>0</v>
      </c>
      <c r="AN20" s="36">
        <f t="shared" si="5"/>
        <v>6.25E-2</v>
      </c>
      <c r="AO20" s="36">
        <f t="shared" si="5"/>
        <v>0.33333333333333331</v>
      </c>
      <c r="AP20" s="40">
        <f>IF(AP18+AP19&gt;0, AP19/(AP18+AP19), "-")</f>
        <v>8.5985885064093326E-2</v>
      </c>
    </row>
    <row r="21" spans="1:42" ht="18" customHeight="1">
      <c r="A21" s="104">
        <v>44888</v>
      </c>
      <c r="B21" s="50" t="s">
        <v>20</v>
      </c>
      <c r="C21" s="51">
        <v>8</v>
      </c>
      <c r="D21" s="51">
        <v>5</v>
      </c>
      <c r="E21" s="51">
        <v>18</v>
      </c>
      <c r="F21" s="51">
        <v>4</v>
      </c>
      <c r="G21" s="51">
        <v>40</v>
      </c>
      <c r="H21" s="51">
        <v>21</v>
      </c>
      <c r="I21" s="51">
        <v>23</v>
      </c>
      <c r="J21" s="51">
        <v>5</v>
      </c>
      <c r="K21" s="51">
        <v>1</v>
      </c>
      <c r="L21" s="51">
        <v>6</v>
      </c>
      <c r="M21" s="51">
        <v>0</v>
      </c>
      <c r="N21" s="51">
        <v>201</v>
      </c>
      <c r="O21" s="51">
        <v>10</v>
      </c>
      <c r="P21" s="51">
        <v>0</v>
      </c>
      <c r="Q21" s="51">
        <v>2</v>
      </c>
      <c r="R21" s="51">
        <v>2</v>
      </c>
      <c r="S21" s="51">
        <v>3</v>
      </c>
      <c r="T21" s="51">
        <v>2</v>
      </c>
      <c r="U21" s="51">
        <v>1</v>
      </c>
      <c r="V21" s="51">
        <v>1</v>
      </c>
      <c r="W21" s="51">
        <v>0</v>
      </c>
      <c r="X21" s="51">
        <v>1</v>
      </c>
      <c r="Y21" s="51">
        <v>6</v>
      </c>
      <c r="Z21" s="51">
        <v>4</v>
      </c>
      <c r="AA21" s="51">
        <v>6</v>
      </c>
      <c r="AB21" s="51">
        <v>2</v>
      </c>
      <c r="AC21" s="51">
        <v>0</v>
      </c>
      <c r="AD21" s="51">
        <v>0</v>
      </c>
      <c r="AE21" s="51">
        <v>5</v>
      </c>
      <c r="AF21" s="51">
        <v>0</v>
      </c>
      <c r="AG21" s="51">
        <v>20</v>
      </c>
      <c r="AH21" s="51">
        <v>0</v>
      </c>
      <c r="AI21" s="51">
        <v>2</v>
      </c>
      <c r="AJ21" s="51">
        <v>0</v>
      </c>
      <c r="AK21" s="51">
        <v>0</v>
      </c>
      <c r="AL21" s="51">
        <v>1</v>
      </c>
      <c r="AM21" s="51">
        <v>0</v>
      </c>
      <c r="AN21" s="51">
        <v>7</v>
      </c>
      <c r="AO21" s="51">
        <v>2</v>
      </c>
      <c r="AP21" s="11">
        <f>SUM(C21:AO21)</f>
        <v>409</v>
      </c>
    </row>
    <row r="22" spans="1:42" ht="18" customHeight="1">
      <c r="A22" s="105"/>
      <c r="B22" s="52" t="s">
        <v>21</v>
      </c>
      <c r="C22" s="53">
        <v>9</v>
      </c>
      <c r="D22" s="53">
        <v>55</v>
      </c>
      <c r="E22" s="53">
        <v>1455</v>
      </c>
      <c r="F22" s="53">
        <v>226</v>
      </c>
      <c r="G22" s="53">
        <v>1089</v>
      </c>
      <c r="H22" s="53">
        <v>246</v>
      </c>
      <c r="I22" s="53">
        <v>1152</v>
      </c>
      <c r="J22" s="53">
        <v>708</v>
      </c>
      <c r="K22" s="53">
        <v>309</v>
      </c>
      <c r="L22" s="53">
        <v>7</v>
      </c>
      <c r="M22" s="53">
        <v>8</v>
      </c>
      <c r="N22" s="53">
        <v>1184</v>
      </c>
      <c r="O22" s="53">
        <v>86</v>
      </c>
      <c r="P22" s="53">
        <v>4</v>
      </c>
      <c r="Q22" s="53">
        <v>9</v>
      </c>
      <c r="R22" s="53">
        <v>9</v>
      </c>
      <c r="S22" s="53">
        <v>19</v>
      </c>
      <c r="T22" s="53">
        <v>1</v>
      </c>
      <c r="U22" s="53">
        <v>1</v>
      </c>
      <c r="V22" s="53">
        <v>17</v>
      </c>
      <c r="W22" s="53">
        <v>5</v>
      </c>
      <c r="X22" s="53">
        <v>3</v>
      </c>
      <c r="Y22" s="53">
        <v>8</v>
      </c>
      <c r="Z22" s="53">
        <v>27</v>
      </c>
      <c r="AA22" s="53">
        <v>493</v>
      </c>
      <c r="AB22" s="53">
        <v>7</v>
      </c>
      <c r="AC22" s="53">
        <v>1</v>
      </c>
      <c r="AD22" s="53">
        <v>6</v>
      </c>
      <c r="AE22" s="53">
        <v>80</v>
      </c>
      <c r="AF22" s="53">
        <v>34</v>
      </c>
      <c r="AG22" s="53">
        <v>9</v>
      </c>
      <c r="AH22" s="53">
        <v>2</v>
      </c>
      <c r="AI22" s="53">
        <v>5</v>
      </c>
      <c r="AJ22" s="53">
        <v>69</v>
      </c>
      <c r="AK22" s="53">
        <v>2</v>
      </c>
      <c r="AL22" s="53">
        <v>68</v>
      </c>
      <c r="AM22" s="53">
        <v>7</v>
      </c>
      <c r="AN22" s="53">
        <v>13</v>
      </c>
      <c r="AO22" s="53">
        <v>4</v>
      </c>
      <c r="AP22" s="11">
        <f>SUM(C22:AO22)</f>
        <v>7437</v>
      </c>
    </row>
    <row r="23" spans="1:42" ht="18" customHeight="1">
      <c r="A23" s="105"/>
      <c r="B23" s="52" t="s">
        <v>24</v>
      </c>
      <c r="C23" s="53">
        <v>17</v>
      </c>
      <c r="D23" s="53">
        <v>56</v>
      </c>
      <c r="E23" s="53">
        <v>1417</v>
      </c>
      <c r="F23" s="53">
        <v>205</v>
      </c>
      <c r="G23" s="53">
        <v>1087</v>
      </c>
      <c r="H23" s="53">
        <v>253</v>
      </c>
      <c r="I23" s="53">
        <v>1149</v>
      </c>
      <c r="J23" s="53">
        <v>654</v>
      </c>
      <c r="K23" s="53">
        <v>217</v>
      </c>
      <c r="L23" s="53">
        <v>12</v>
      </c>
      <c r="M23" s="53">
        <v>8</v>
      </c>
      <c r="N23" s="53">
        <v>1379</v>
      </c>
      <c r="O23" s="53">
        <v>94</v>
      </c>
      <c r="P23" s="53">
        <v>4</v>
      </c>
      <c r="Q23" s="53">
        <v>6</v>
      </c>
      <c r="R23" s="53">
        <v>11</v>
      </c>
      <c r="S23" s="53">
        <v>19</v>
      </c>
      <c r="T23" s="53">
        <v>3</v>
      </c>
      <c r="U23" s="53">
        <v>2</v>
      </c>
      <c r="V23" s="53">
        <v>13</v>
      </c>
      <c r="W23" s="53">
        <v>5</v>
      </c>
      <c r="X23" s="53">
        <v>4</v>
      </c>
      <c r="Y23" s="53">
        <v>14</v>
      </c>
      <c r="Z23" s="53">
        <v>31</v>
      </c>
      <c r="AA23" s="53">
        <v>347</v>
      </c>
      <c r="AB23" s="53">
        <v>9</v>
      </c>
      <c r="AC23" s="53">
        <v>1</v>
      </c>
      <c r="AD23" s="53">
        <v>6</v>
      </c>
      <c r="AE23" s="53">
        <v>82</v>
      </c>
      <c r="AF23" s="53">
        <v>24</v>
      </c>
      <c r="AG23" s="53">
        <v>28</v>
      </c>
      <c r="AH23" s="53">
        <v>2</v>
      </c>
      <c r="AI23" s="53">
        <v>6</v>
      </c>
      <c r="AJ23" s="53">
        <v>69</v>
      </c>
      <c r="AK23" s="53">
        <v>2</v>
      </c>
      <c r="AL23" s="53">
        <v>64</v>
      </c>
      <c r="AM23" s="53">
        <v>7</v>
      </c>
      <c r="AN23" s="53">
        <v>16</v>
      </c>
      <c r="AO23" s="53">
        <v>6</v>
      </c>
      <c r="AP23" s="11">
        <f>SUM(C23:AO23)</f>
        <v>7329</v>
      </c>
    </row>
    <row r="24" spans="1:42" ht="18" customHeight="1">
      <c r="A24" s="105"/>
      <c r="B24" s="52" t="s">
        <v>25</v>
      </c>
      <c r="C24" s="51">
        <v>0</v>
      </c>
      <c r="D24" s="51">
        <v>4</v>
      </c>
      <c r="E24" s="51">
        <v>56</v>
      </c>
      <c r="F24" s="51">
        <v>25</v>
      </c>
      <c r="G24" s="51">
        <v>42</v>
      </c>
      <c r="H24" s="51">
        <v>14</v>
      </c>
      <c r="I24" s="51">
        <v>26</v>
      </c>
      <c r="J24" s="51">
        <v>59</v>
      </c>
      <c r="K24" s="51">
        <v>93</v>
      </c>
      <c r="L24" s="51">
        <v>1</v>
      </c>
      <c r="M24" s="51">
        <v>0</v>
      </c>
      <c r="N24" s="51">
        <v>6</v>
      </c>
      <c r="O24" s="51">
        <v>2</v>
      </c>
      <c r="P24" s="51">
        <v>0</v>
      </c>
      <c r="Q24" s="51">
        <v>5</v>
      </c>
      <c r="R24" s="51">
        <v>0</v>
      </c>
      <c r="S24" s="51">
        <v>3</v>
      </c>
      <c r="T24" s="51">
        <v>0</v>
      </c>
      <c r="U24" s="51">
        <v>0</v>
      </c>
      <c r="V24" s="51">
        <v>5</v>
      </c>
      <c r="W24" s="51">
        <v>0</v>
      </c>
      <c r="X24" s="51">
        <v>0</v>
      </c>
      <c r="Y24" s="51">
        <v>0</v>
      </c>
      <c r="Z24" s="51">
        <v>0</v>
      </c>
      <c r="AA24" s="51">
        <v>152</v>
      </c>
      <c r="AB24" s="51">
        <v>0</v>
      </c>
      <c r="AC24" s="51">
        <v>0</v>
      </c>
      <c r="AD24" s="51">
        <v>0</v>
      </c>
      <c r="AE24" s="51">
        <v>3</v>
      </c>
      <c r="AF24" s="51">
        <v>10</v>
      </c>
      <c r="AG24" s="51">
        <v>1</v>
      </c>
      <c r="AH24" s="51">
        <v>0</v>
      </c>
      <c r="AI24" s="51">
        <v>1</v>
      </c>
      <c r="AJ24" s="51">
        <v>0</v>
      </c>
      <c r="AK24" s="51">
        <v>0</v>
      </c>
      <c r="AL24" s="51">
        <v>5</v>
      </c>
      <c r="AM24" s="51">
        <v>0</v>
      </c>
      <c r="AN24" s="51">
        <v>4</v>
      </c>
      <c r="AO24" s="51">
        <v>0</v>
      </c>
      <c r="AP24" s="11">
        <f>SUM(C24:AO24)</f>
        <v>517</v>
      </c>
    </row>
    <row r="25" spans="1:42" ht="18" customHeight="1">
      <c r="A25" s="106"/>
      <c r="B25" s="52" t="s">
        <v>26</v>
      </c>
      <c r="C25" s="36">
        <f t="shared" ref="C25:AO25" si="6">IF(C23+C24&gt;0, C24/(C23+C24), "-")</f>
        <v>0</v>
      </c>
      <c r="D25" s="36">
        <f t="shared" si="6"/>
        <v>6.6666666666666666E-2</v>
      </c>
      <c r="E25" s="36">
        <f t="shared" si="6"/>
        <v>3.8017651052274268E-2</v>
      </c>
      <c r="F25" s="36">
        <f t="shared" si="6"/>
        <v>0.10869565217391304</v>
      </c>
      <c r="G25" s="36">
        <f t="shared" si="6"/>
        <v>3.7201062887511072E-2</v>
      </c>
      <c r="H25" s="36">
        <f t="shared" si="6"/>
        <v>5.2434456928838954E-2</v>
      </c>
      <c r="I25" s="36">
        <f t="shared" si="6"/>
        <v>2.2127659574468085E-2</v>
      </c>
      <c r="J25" s="36">
        <f t="shared" si="6"/>
        <v>8.2748948106591863E-2</v>
      </c>
      <c r="K25" s="36">
        <f t="shared" si="6"/>
        <v>0.3</v>
      </c>
      <c r="L25" s="36">
        <f t="shared" si="6"/>
        <v>7.6923076923076927E-2</v>
      </c>
      <c r="M25" s="36">
        <f t="shared" si="6"/>
        <v>0</v>
      </c>
      <c r="N25" s="36">
        <f t="shared" si="6"/>
        <v>4.3321299638989169E-3</v>
      </c>
      <c r="O25" s="36">
        <f t="shared" si="6"/>
        <v>2.0833333333333332E-2</v>
      </c>
      <c r="P25" s="36">
        <f t="shared" si="6"/>
        <v>0</v>
      </c>
      <c r="Q25" s="36">
        <f t="shared" si="6"/>
        <v>0.45454545454545453</v>
      </c>
      <c r="R25" s="36">
        <f t="shared" si="6"/>
        <v>0</v>
      </c>
      <c r="S25" s="36">
        <f t="shared" si="6"/>
        <v>0.13636363636363635</v>
      </c>
      <c r="T25" s="36">
        <f t="shared" si="6"/>
        <v>0</v>
      </c>
      <c r="U25" s="36">
        <f t="shared" si="6"/>
        <v>0</v>
      </c>
      <c r="V25" s="36">
        <f t="shared" si="6"/>
        <v>0.27777777777777779</v>
      </c>
      <c r="W25" s="36">
        <f t="shared" si="6"/>
        <v>0</v>
      </c>
      <c r="X25" s="36">
        <f t="shared" si="6"/>
        <v>0</v>
      </c>
      <c r="Y25" s="36">
        <f t="shared" si="6"/>
        <v>0</v>
      </c>
      <c r="Z25" s="36">
        <f t="shared" si="6"/>
        <v>0</v>
      </c>
      <c r="AA25" s="36">
        <f t="shared" si="6"/>
        <v>0.30460921843687377</v>
      </c>
      <c r="AB25" s="36">
        <f t="shared" si="6"/>
        <v>0</v>
      </c>
      <c r="AC25" s="36">
        <f t="shared" si="6"/>
        <v>0</v>
      </c>
      <c r="AD25" s="36">
        <f t="shared" si="6"/>
        <v>0</v>
      </c>
      <c r="AE25" s="36">
        <f t="shared" si="6"/>
        <v>3.5294117647058823E-2</v>
      </c>
      <c r="AF25" s="36">
        <f t="shared" si="6"/>
        <v>0.29411764705882354</v>
      </c>
      <c r="AG25" s="36">
        <f t="shared" si="6"/>
        <v>3.4482758620689655E-2</v>
      </c>
      <c r="AH25" s="36">
        <f t="shared" si="6"/>
        <v>0</v>
      </c>
      <c r="AI25" s="36">
        <f t="shared" si="6"/>
        <v>0.14285714285714285</v>
      </c>
      <c r="AJ25" s="36">
        <f t="shared" si="6"/>
        <v>0</v>
      </c>
      <c r="AK25" s="36">
        <f t="shared" si="6"/>
        <v>0</v>
      </c>
      <c r="AL25" s="36">
        <f t="shared" si="6"/>
        <v>7.2463768115942032E-2</v>
      </c>
      <c r="AM25" s="36">
        <f t="shared" si="6"/>
        <v>0</v>
      </c>
      <c r="AN25" s="36">
        <f t="shared" si="6"/>
        <v>0.2</v>
      </c>
      <c r="AO25" s="36">
        <f t="shared" si="6"/>
        <v>0</v>
      </c>
      <c r="AP25" s="40">
        <f>IF(AP23+AP24&gt;0, AP24/(AP23+AP24), "-")</f>
        <v>6.5893448891154727E-2</v>
      </c>
    </row>
    <row r="26" spans="1:42" ht="18" customHeight="1">
      <c r="A26" s="104">
        <v>44889</v>
      </c>
      <c r="B26" s="50" t="s">
        <v>20</v>
      </c>
      <c r="C26" s="51">
        <v>9</v>
      </c>
      <c r="D26" s="51">
        <v>0</v>
      </c>
      <c r="E26" s="51">
        <v>11</v>
      </c>
      <c r="F26" s="51">
        <v>5</v>
      </c>
      <c r="G26" s="51">
        <v>11</v>
      </c>
      <c r="H26" s="51">
        <v>8</v>
      </c>
      <c r="I26" s="51">
        <v>33</v>
      </c>
      <c r="J26" s="51">
        <v>9</v>
      </c>
      <c r="K26" s="51">
        <v>1</v>
      </c>
      <c r="L26" s="51">
        <v>1</v>
      </c>
      <c r="M26" s="51">
        <v>0</v>
      </c>
      <c r="N26" s="51">
        <v>106</v>
      </c>
      <c r="O26" s="51">
        <v>3</v>
      </c>
      <c r="P26" s="51">
        <v>3</v>
      </c>
      <c r="Q26" s="51">
        <v>0</v>
      </c>
      <c r="R26" s="51">
        <v>1</v>
      </c>
      <c r="S26" s="51">
        <v>0</v>
      </c>
      <c r="T26" s="51">
        <v>1</v>
      </c>
      <c r="U26" s="51">
        <v>0</v>
      </c>
      <c r="V26" s="51">
        <v>2</v>
      </c>
      <c r="W26" s="51">
        <v>0</v>
      </c>
      <c r="X26" s="51">
        <v>1</v>
      </c>
      <c r="Y26" s="51">
        <v>2</v>
      </c>
      <c r="Z26" s="51">
        <v>7</v>
      </c>
      <c r="AA26" s="51">
        <v>1</v>
      </c>
      <c r="AB26" s="51">
        <v>3</v>
      </c>
      <c r="AC26" s="51">
        <v>0</v>
      </c>
      <c r="AD26" s="51">
        <v>5</v>
      </c>
      <c r="AE26" s="51">
        <v>3</v>
      </c>
      <c r="AF26" s="51">
        <v>0</v>
      </c>
      <c r="AG26" s="51">
        <v>16</v>
      </c>
      <c r="AH26" s="51">
        <v>5</v>
      </c>
      <c r="AI26" s="51">
        <v>7</v>
      </c>
      <c r="AJ26" s="51">
        <v>1</v>
      </c>
      <c r="AK26" s="51">
        <v>0</v>
      </c>
      <c r="AL26" s="51">
        <v>1</v>
      </c>
      <c r="AM26" s="51">
        <v>0</v>
      </c>
      <c r="AN26" s="51">
        <v>0</v>
      </c>
      <c r="AO26" s="51">
        <v>2</v>
      </c>
      <c r="AP26" s="11">
        <f>SUM(C26:AO26)</f>
        <v>258</v>
      </c>
    </row>
    <row r="27" spans="1:42" ht="18" customHeight="1">
      <c r="A27" s="105"/>
      <c r="B27" s="52" t="s">
        <v>21</v>
      </c>
      <c r="C27" s="53">
        <v>28</v>
      </c>
      <c r="D27" s="53">
        <v>33</v>
      </c>
      <c r="E27" s="53">
        <v>1008</v>
      </c>
      <c r="F27" s="53">
        <v>70</v>
      </c>
      <c r="G27" s="53">
        <v>1008</v>
      </c>
      <c r="H27" s="53">
        <v>442</v>
      </c>
      <c r="I27" s="53">
        <v>1048</v>
      </c>
      <c r="J27" s="53">
        <v>529</v>
      </c>
      <c r="K27" s="53">
        <v>205</v>
      </c>
      <c r="L27" s="53">
        <v>6</v>
      </c>
      <c r="M27" s="53">
        <v>6</v>
      </c>
      <c r="N27" s="53">
        <v>841</v>
      </c>
      <c r="O27" s="53">
        <v>72</v>
      </c>
      <c r="P27" s="53">
        <v>12</v>
      </c>
      <c r="Q27" s="53">
        <v>7</v>
      </c>
      <c r="R27" s="53">
        <v>15</v>
      </c>
      <c r="S27" s="53">
        <v>16</v>
      </c>
      <c r="T27" s="53">
        <v>1</v>
      </c>
      <c r="U27" s="53">
        <v>1</v>
      </c>
      <c r="V27" s="53">
        <v>10</v>
      </c>
      <c r="W27" s="53">
        <v>10</v>
      </c>
      <c r="X27" s="53">
        <v>3</v>
      </c>
      <c r="Y27" s="53">
        <v>9</v>
      </c>
      <c r="Z27" s="53">
        <v>24</v>
      </c>
      <c r="AA27" s="53">
        <v>657</v>
      </c>
      <c r="AB27" s="53">
        <v>2</v>
      </c>
      <c r="AC27" s="53">
        <v>8</v>
      </c>
      <c r="AD27" s="53">
        <v>2</v>
      </c>
      <c r="AE27" s="53">
        <v>56</v>
      </c>
      <c r="AF27" s="53">
        <v>7</v>
      </c>
      <c r="AG27" s="53">
        <v>10</v>
      </c>
      <c r="AH27" s="53">
        <v>3</v>
      </c>
      <c r="AI27" s="53">
        <v>1</v>
      </c>
      <c r="AJ27" s="53">
        <v>29</v>
      </c>
      <c r="AK27" s="53">
        <v>1</v>
      </c>
      <c r="AL27" s="53">
        <v>46</v>
      </c>
      <c r="AM27" s="53">
        <v>0</v>
      </c>
      <c r="AN27" s="53">
        <v>9</v>
      </c>
      <c r="AO27" s="53">
        <v>7</v>
      </c>
      <c r="AP27" s="11">
        <f>SUM(C27:AO27)</f>
        <v>6242</v>
      </c>
    </row>
    <row r="28" spans="1:42" ht="18" customHeight="1">
      <c r="A28" s="105"/>
      <c r="B28" s="52" t="s">
        <v>24</v>
      </c>
      <c r="C28" s="53">
        <v>37</v>
      </c>
      <c r="D28" s="53">
        <v>30</v>
      </c>
      <c r="E28" s="53">
        <v>915</v>
      </c>
      <c r="F28" s="53">
        <v>65</v>
      </c>
      <c r="G28" s="53">
        <v>922</v>
      </c>
      <c r="H28" s="53">
        <v>417</v>
      </c>
      <c r="I28" s="53">
        <v>1068</v>
      </c>
      <c r="J28" s="53">
        <v>523</v>
      </c>
      <c r="K28" s="53">
        <v>188</v>
      </c>
      <c r="L28" s="53">
        <v>6</v>
      </c>
      <c r="M28" s="53">
        <v>6</v>
      </c>
      <c r="N28" s="53">
        <v>935</v>
      </c>
      <c r="O28" s="53">
        <v>74</v>
      </c>
      <c r="P28" s="53">
        <v>15</v>
      </c>
      <c r="Q28" s="53">
        <v>2</v>
      </c>
      <c r="R28" s="53">
        <v>16</v>
      </c>
      <c r="S28" s="53">
        <v>16</v>
      </c>
      <c r="T28" s="53">
        <v>2</v>
      </c>
      <c r="U28" s="53">
        <v>1</v>
      </c>
      <c r="V28" s="53">
        <v>11</v>
      </c>
      <c r="W28" s="53">
        <v>10</v>
      </c>
      <c r="X28" s="53">
        <v>4</v>
      </c>
      <c r="Y28" s="53">
        <v>11</v>
      </c>
      <c r="Z28" s="53">
        <v>31</v>
      </c>
      <c r="AA28" s="53">
        <v>514</v>
      </c>
      <c r="AB28" s="53">
        <v>5</v>
      </c>
      <c r="AC28" s="53">
        <v>8</v>
      </c>
      <c r="AD28" s="53">
        <v>7</v>
      </c>
      <c r="AE28" s="53">
        <v>57</v>
      </c>
      <c r="AF28" s="53">
        <v>3</v>
      </c>
      <c r="AG28" s="53">
        <v>25</v>
      </c>
      <c r="AH28" s="53">
        <v>8</v>
      </c>
      <c r="AI28" s="53">
        <v>8</v>
      </c>
      <c r="AJ28" s="53">
        <v>29</v>
      </c>
      <c r="AK28" s="53">
        <v>1</v>
      </c>
      <c r="AL28" s="53">
        <v>46</v>
      </c>
      <c r="AM28" s="53">
        <v>0</v>
      </c>
      <c r="AN28" s="53">
        <v>7</v>
      </c>
      <c r="AO28" s="53">
        <v>9</v>
      </c>
      <c r="AP28" s="11">
        <f>SUM(C28:AO28)</f>
        <v>6032</v>
      </c>
    </row>
    <row r="29" spans="1:42" ht="18" customHeight="1">
      <c r="A29" s="105"/>
      <c r="B29" s="52" t="s">
        <v>25</v>
      </c>
      <c r="C29" s="51">
        <v>0</v>
      </c>
      <c r="D29" s="51">
        <v>3</v>
      </c>
      <c r="E29" s="51">
        <v>104</v>
      </c>
      <c r="F29" s="51">
        <v>10</v>
      </c>
      <c r="G29" s="51">
        <v>97</v>
      </c>
      <c r="H29" s="51">
        <v>33</v>
      </c>
      <c r="I29" s="51">
        <v>13</v>
      </c>
      <c r="J29" s="51">
        <v>15</v>
      </c>
      <c r="K29" s="51">
        <v>18</v>
      </c>
      <c r="L29" s="51">
        <v>1</v>
      </c>
      <c r="M29" s="51">
        <v>0</v>
      </c>
      <c r="N29" s="51">
        <v>12</v>
      </c>
      <c r="O29" s="51">
        <v>1</v>
      </c>
      <c r="P29" s="51">
        <v>0</v>
      </c>
      <c r="Q29" s="51">
        <v>5</v>
      </c>
      <c r="R29" s="51">
        <v>0</v>
      </c>
      <c r="S29" s="51">
        <v>0</v>
      </c>
      <c r="T29" s="51">
        <v>0</v>
      </c>
      <c r="U29" s="51">
        <v>0</v>
      </c>
      <c r="V29" s="51">
        <v>1</v>
      </c>
      <c r="W29" s="51">
        <v>0</v>
      </c>
      <c r="X29" s="51">
        <v>0</v>
      </c>
      <c r="Y29" s="51">
        <v>0</v>
      </c>
      <c r="Z29" s="51">
        <v>0</v>
      </c>
      <c r="AA29" s="51">
        <v>144</v>
      </c>
      <c r="AB29" s="51">
        <v>0</v>
      </c>
      <c r="AC29" s="51">
        <v>0</v>
      </c>
      <c r="AD29" s="51">
        <v>0</v>
      </c>
      <c r="AE29" s="51">
        <v>2</v>
      </c>
      <c r="AF29" s="51">
        <v>4</v>
      </c>
      <c r="AG29" s="51">
        <v>1</v>
      </c>
      <c r="AH29" s="51">
        <v>0</v>
      </c>
      <c r="AI29" s="51">
        <v>0</v>
      </c>
      <c r="AJ29" s="51">
        <v>1</v>
      </c>
      <c r="AK29" s="51">
        <v>0</v>
      </c>
      <c r="AL29" s="51">
        <v>1</v>
      </c>
      <c r="AM29" s="51">
        <v>0</v>
      </c>
      <c r="AN29" s="51">
        <v>2</v>
      </c>
      <c r="AO29" s="51">
        <v>0</v>
      </c>
      <c r="AP29" s="11">
        <f>SUM(C29:AO29)</f>
        <v>468</v>
      </c>
    </row>
    <row r="30" spans="1:42" ht="18" customHeight="1">
      <c r="A30" s="106"/>
      <c r="B30" s="52" t="s">
        <v>26</v>
      </c>
      <c r="C30" s="36">
        <f t="shared" ref="C30:AO30" si="7">IF(C28+C29&gt;0, C29/(C28+C29), "-")</f>
        <v>0</v>
      </c>
      <c r="D30" s="36">
        <f t="shared" si="7"/>
        <v>9.0909090909090912E-2</v>
      </c>
      <c r="E30" s="36">
        <f t="shared" si="7"/>
        <v>0.10206084396467124</v>
      </c>
      <c r="F30" s="36">
        <f t="shared" si="7"/>
        <v>0.13333333333333333</v>
      </c>
      <c r="G30" s="36">
        <f t="shared" si="7"/>
        <v>9.5191364082433755E-2</v>
      </c>
      <c r="H30" s="36">
        <f t="shared" si="7"/>
        <v>7.3333333333333334E-2</v>
      </c>
      <c r="I30" s="36">
        <f t="shared" si="7"/>
        <v>1.2025901942645698E-2</v>
      </c>
      <c r="J30" s="36">
        <f t="shared" si="7"/>
        <v>2.7881040892193308E-2</v>
      </c>
      <c r="K30" s="36">
        <f t="shared" si="7"/>
        <v>8.7378640776699032E-2</v>
      </c>
      <c r="L30" s="36">
        <f t="shared" si="7"/>
        <v>0.14285714285714285</v>
      </c>
      <c r="M30" s="36">
        <f t="shared" si="7"/>
        <v>0</v>
      </c>
      <c r="N30" s="36">
        <f t="shared" si="7"/>
        <v>1.2671594508975714E-2</v>
      </c>
      <c r="O30" s="36">
        <f t="shared" si="7"/>
        <v>1.3333333333333334E-2</v>
      </c>
      <c r="P30" s="36">
        <f t="shared" si="7"/>
        <v>0</v>
      </c>
      <c r="Q30" s="36">
        <f t="shared" si="7"/>
        <v>0.7142857142857143</v>
      </c>
      <c r="R30" s="36">
        <f t="shared" si="7"/>
        <v>0</v>
      </c>
      <c r="S30" s="36">
        <f t="shared" si="7"/>
        <v>0</v>
      </c>
      <c r="T30" s="36">
        <f t="shared" si="7"/>
        <v>0</v>
      </c>
      <c r="U30" s="36">
        <f t="shared" si="7"/>
        <v>0</v>
      </c>
      <c r="V30" s="36">
        <f t="shared" si="7"/>
        <v>8.3333333333333329E-2</v>
      </c>
      <c r="W30" s="36">
        <f t="shared" si="7"/>
        <v>0</v>
      </c>
      <c r="X30" s="36">
        <f t="shared" si="7"/>
        <v>0</v>
      </c>
      <c r="Y30" s="36">
        <f t="shared" si="7"/>
        <v>0</v>
      </c>
      <c r="Z30" s="36">
        <f t="shared" si="7"/>
        <v>0</v>
      </c>
      <c r="AA30" s="36">
        <f t="shared" si="7"/>
        <v>0.21884498480243161</v>
      </c>
      <c r="AB30" s="36">
        <f t="shared" si="7"/>
        <v>0</v>
      </c>
      <c r="AC30" s="36">
        <f t="shared" si="7"/>
        <v>0</v>
      </c>
      <c r="AD30" s="36">
        <f t="shared" si="7"/>
        <v>0</v>
      </c>
      <c r="AE30" s="36">
        <f t="shared" si="7"/>
        <v>3.3898305084745763E-2</v>
      </c>
      <c r="AF30" s="36">
        <f t="shared" si="7"/>
        <v>0.5714285714285714</v>
      </c>
      <c r="AG30" s="36">
        <f t="shared" si="7"/>
        <v>3.8461538461538464E-2</v>
      </c>
      <c r="AH30" s="36">
        <f t="shared" si="7"/>
        <v>0</v>
      </c>
      <c r="AI30" s="36">
        <f t="shared" si="7"/>
        <v>0</v>
      </c>
      <c r="AJ30" s="36">
        <f t="shared" si="7"/>
        <v>3.3333333333333333E-2</v>
      </c>
      <c r="AK30" s="36">
        <f t="shared" si="7"/>
        <v>0</v>
      </c>
      <c r="AL30" s="36">
        <f t="shared" si="7"/>
        <v>2.1276595744680851E-2</v>
      </c>
      <c r="AM30" s="36" t="str">
        <f t="shared" si="7"/>
        <v>-</v>
      </c>
      <c r="AN30" s="36">
        <f t="shared" si="7"/>
        <v>0.22222222222222221</v>
      </c>
      <c r="AO30" s="36">
        <f t="shared" si="7"/>
        <v>0</v>
      </c>
      <c r="AP30" s="40">
        <f>IF(AP28+AP29&gt;0, AP29/(AP28+AP29), "-")</f>
        <v>7.1999999999999995E-2</v>
      </c>
    </row>
    <row r="31" spans="1:42" ht="18" customHeight="1">
      <c r="A31" s="104">
        <v>44890</v>
      </c>
      <c r="B31" s="50" t="s">
        <v>20</v>
      </c>
      <c r="C31" s="51">
        <v>23</v>
      </c>
      <c r="D31" s="51">
        <v>4</v>
      </c>
      <c r="E31" s="51">
        <v>8</v>
      </c>
      <c r="F31" s="51">
        <v>0</v>
      </c>
      <c r="G31" s="51">
        <v>6</v>
      </c>
      <c r="H31" s="51">
        <v>9</v>
      </c>
      <c r="I31" s="51">
        <v>6</v>
      </c>
      <c r="J31" s="51">
        <v>7</v>
      </c>
      <c r="K31" s="51">
        <v>2</v>
      </c>
      <c r="L31" s="51">
        <v>5</v>
      </c>
      <c r="M31" s="51">
        <v>0</v>
      </c>
      <c r="N31" s="51">
        <v>23</v>
      </c>
      <c r="O31" s="51">
        <v>3</v>
      </c>
      <c r="P31" s="51">
        <v>19</v>
      </c>
      <c r="Q31" s="51">
        <v>2</v>
      </c>
      <c r="R31" s="51">
        <v>2</v>
      </c>
      <c r="S31" s="51">
        <v>3</v>
      </c>
      <c r="T31" s="51">
        <v>6</v>
      </c>
      <c r="U31" s="51">
        <v>0</v>
      </c>
      <c r="V31" s="51">
        <v>4</v>
      </c>
      <c r="W31" s="51">
        <v>1</v>
      </c>
      <c r="X31" s="51">
        <v>2</v>
      </c>
      <c r="Y31" s="51">
        <v>2</v>
      </c>
      <c r="Z31" s="51">
        <v>8</v>
      </c>
      <c r="AA31" s="51">
        <v>3</v>
      </c>
      <c r="AB31" s="51">
        <v>4</v>
      </c>
      <c r="AC31" s="51">
        <v>13</v>
      </c>
      <c r="AD31" s="51">
        <v>0</v>
      </c>
      <c r="AE31" s="51">
        <v>8</v>
      </c>
      <c r="AF31" s="51">
        <v>1</v>
      </c>
      <c r="AG31" s="51">
        <v>5</v>
      </c>
      <c r="AH31" s="51">
        <v>3</v>
      </c>
      <c r="AI31" s="51">
        <v>4</v>
      </c>
      <c r="AJ31" s="51">
        <v>1</v>
      </c>
      <c r="AK31" s="51">
        <v>0</v>
      </c>
      <c r="AL31" s="51">
        <v>2</v>
      </c>
      <c r="AM31" s="51">
        <v>0</v>
      </c>
      <c r="AN31" s="51">
        <v>3</v>
      </c>
      <c r="AO31" s="51">
        <v>7</v>
      </c>
      <c r="AP31" s="11">
        <f>SUM(C31:AO31)</f>
        <v>199</v>
      </c>
    </row>
    <row r="32" spans="1:42" ht="18" customHeight="1">
      <c r="A32" s="105"/>
      <c r="B32" s="52" t="s">
        <v>21</v>
      </c>
      <c r="C32" s="53">
        <v>5</v>
      </c>
      <c r="D32" s="53">
        <v>13</v>
      </c>
      <c r="E32" s="53">
        <v>1644</v>
      </c>
      <c r="F32" s="53">
        <v>38</v>
      </c>
      <c r="G32" s="53">
        <v>1039</v>
      </c>
      <c r="H32" s="53">
        <v>267</v>
      </c>
      <c r="I32" s="53">
        <v>1207</v>
      </c>
      <c r="J32" s="53">
        <v>1002</v>
      </c>
      <c r="K32" s="53">
        <v>200</v>
      </c>
      <c r="L32" s="53">
        <v>11</v>
      </c>
      <c r="M32" s="53">
        <v>1</v>
      </c>
      <c r="N32" s="53">
        <v>942</v>
      </c>
      <c r="O32" s="53">
        <v>102</v>
      </c>
      <c r="P32" s="53">
        <v>10</v>
      </c>
      <c r="Q32" s="53">
        <v>2</v>
      </c>
      <c r="R32" s="53">
        <v>4</v>
      </c>
      <c r="S32" s="53">
        <v>10</v>
      </c>
      <c r="T32" s="53">
        <v>6</v>
      </c>
      <c r="U32" s="53">
        <v>2</v>
      </c>
      <c r="V32" s="53">
        <v>27</v>
      </c>
      <c r="W32" s="53">
        <v>11</v>
      </c>
      <c r="X32" s="53">
        <v>5</v>
      </c>
      <c r="Y32" s="53">
        <v>5</v>
      </c>
      <c r="Z32" s="53">
        <v>33</v>
      </c>
      <c r="AA32" s="53">
        <v>604</v>
      </c>
      <c r="AB32" s="53">
        <v>2</v>
      </c>
      <c r="AC32" s="53">
        <v>7</v>
      </c>
      <c r="AD32" s="53">
        <v>4</v>
      </c>
      <c r="AE32" s="53">
        <v>68</v>
      </c>
      <c r="AF32" s="53">
        <v>37</v>
      </c>
      <c r="AG32" s="53">
        <v>5</v>
      </c>
      <c r="AH32" s="53">
        <v>1</v>
      </c>
      <c r="AI32" s="53">
        <v>3</v>
      </c>
      <c r="AJ32" s="53">
        <v>96</v>
      </c>
      <c r="AK32" s="53">
        <v>3</v>
      </c>
      <c r="AL32" s="53">
        <v>88</v>
      </c>
      <c r="AM32" s="53">
        <v>3</v>
      </c>
      <c r="AN32" s="53">
        <v>4</v>
      </c>
      <c r="AO32" s="53">
        <v>11</v>
      </c>
      <c r="AP32" s="11">
        <f>SUM(C32:AO32)</f>
        <v>7522</v>
      </c>
    </row>
    <row r="33" spans="1:42" ht="18" customHeight="1">
      <c r="A33" s="105"/>
      <c r="B33" s="52" t="s">
        <v>24</v>
      </c>
      <c r="C33" s="53">
        <v>28</v>
      </c>
      <c r="D33" s="53">
        <v>16</v>
      </c>
      <c r="E33" s="53">
        <v>1445</v>
      </c>
      <c r="F33" s="53">
        <v>34</v>
      </c>
      <c r="G33" s="53">
        <v>1022</v>
      </c>
      <c r="H33" s="53">
        <v>276</v>
      </c>
      <c r="I33" s="53">
        <v>1187</v>
      </c>
      <c r="J33" s="53">
        <v>1009</v>
      </c>
      <c r="K33" s="53">
        <v>198</v>
      </c>
      <c r="L33" s="53">
        <v>16</v>
      </c>
      <c r="M33" s="53">
        <v>1</v>
      </c>
      <c r="N33" s="53">
        <v>954</v>
      </c>
      <c r="O33" s="53">
        <v>105</v>
      </c>
      <c r="P33" s="53">
        <v>29</v>
      </c>
      <c r="Q33" s="53">
        <v>0</v>
      </c>
      <c r="R33" s="53">
        <v>6</v>
      </c>
      <c r="S33" s="53">
        <v>12</v>
      </c>
      <c r="T33" s="53">
        <v>12</v>
      </c>
      <c r="U33" s="53">
        <v>2</v>
      </c>
      <c r="V33" s="53">
        <v>29</v>
      </c>
      <c r="W33" s="53">
        <v>12</v>
      </c>
      <c r="X33" s="53">
        <v>7</v>
      </c>
      <c r="Y33" s="53">
        <v>7</v>
      </c>
      <c r="Z33" s="53">
        <v>41</v>
      </c>
      <c r="AA33" s="53">
        <v>530</v>
      </c>
      <c r="AB33" s="53">
        <v>6</v>
      </c>
      <c r="AC33" s="53">
        <v>20</v>
      </c>
      <c r="AD33" s="53">
        <v>4</v>
      </c>
      <c r="AE33" s="53">
        <v>71</v>
      </c>
      <c r="AF33" s="53">
        <v>38</v>
      </c>
      <c r="AG33" s="53">
        <v>10</v>
      </c>
      <c r="AH33" s="53">
        <v>4</v>
      </c>
      <c r="AI33" s="53">
        <v>7</v>
      </c>
      <c r="AJ33" s="53">
        <v>97</v>
      </c>
      <c r="AK33" s="53">
        <v>3</v>
      </c>
      <c r="AL33" s="53">
        <v>86</v>
      </c>
      <c r="AM33" s="53">
        <v>3</v>
      </c>
      <c r="AN33" s="53">
        <v>7</v>
      </c>
      <c r="AO33" s="53">
        <v>18</v>
      </c>
      <c r="AP33" s="11">
        <f>SUM(C33:AO33)</f>
        <v>7352</v>
      </c>
    </row>
    <row r="34" spans="1:42" ht="18" customHeight="1">
      <c r="A34" s="105"/>
      <c r="B34" s="52" t="s">
        <v>25</v>
      </c>
      <c r="C34" s="51">
        <v>0</v>
      </c>
      <c r="D34" s="51">
        <v>1</v>
      </c>
      <c r="E34" s="51">
        <v>207</v>
      </c>
      <c r="F34" s="51">
        <v>4</v>
      </c>
      <c r="G34" s="51">
        <v>23</v>
      </c>
      <c r="H34" s="51">
        <v>0</v>
      </c>
      <c r="I34" s="51">
        <v>26</v>
      </c>
      <c r="J34" s="51">
        <v>0</v>
      </c>
      <c r="K34" s="51">
        <v>4</v>
      </c>
      <c r="L34" s="51">
        <v>0</v>
      </c>
      <c r="M34" s="51">
        <v>0</v>
      </c>
      <c r="N34" s="51">
        <v>11</v>
      </c>
      <c r="O34" s="51">
        <v>0</v>
      </c>
      <c r="P34" s="51">
        <v>0</v>
      </c>
      <c r="Q34" s="51">
        <v>4</v>
      </c>
      <c r="R34" s="51">
        <v>0</v>
      </c>
      <c r="S34" s="51">
        <v>1</v>
      </c>
      <c r="T34" s="51">
        <v>0</v>
      </c>
      <c r="U34" s="51">
        <v>0</v>
      </c>
      <c r="V34" s="51">
        <v>2</v>
      </c>
      <c r="W34" s="51">
        <v>0</v>
      </c>
      <c r="X34" s="51">
        <v>0</v>
      </c>
      <c r="Y34" s="51">
        <v>0</v>
      </c>
      <c r="Z34" s="51">
        <v>0</v>
      </c>
      <c r="AA34" s="51">
        <v>77</v>
      </c>
      <c r="AB34" s="51">
        <v>0</v>
      </c>
      <c r="AC34" s="51">
        <v>0</v>
      </c>
      <c r="AD34" s="51">
        <v>0</v>
      </c>
      <c r="AE34" s="51">
        <v>5</v>
      </c>
      <c r="AF34" s="51">
        <v>0</v>
      </c>
      <c r="AG34" s="51">
        <v>0</v>
      </c>
      <c r="AH34" s="51">
        <v>0</v>
      </c>
      <c r="AI34" s="51">
        <v>0</v>
      </c>
      <c r="AJ34" s="51">
        <v>0</v>
      </c>
      <c r="AK34" s="51">
        <v>0</v>
      </c>
      <c r="AL34" s="51">
        <v>4</v>
      </c>
      <c r="AM34" s="51">
        <v>0</v>
      </c>
      <c r="AN34" s="51">
        <v>0</v>
      </c>
      <c r="AO34" s="51">
        <v>0</v>
      </c>
      <c r="AP34" s="11">
        <f>SUM(C34:AO34)</f>
        <v>369</v>
      </c>
    </row>
    <row r="35" spans="1:42" ht="18" customHeight="1">
      <c r="A35" s="106"/>
      <c r="B35" s="52" t="s">
        <v>26</v>
      </c>
      <c r="C35" s="36">
        <f t="shared" ref="C35:AO35" si="8">IF(C33+C34&gt;0, C34/(C33+C34), "-")</f>
        <v>0</v>
      </c>
      <c r="D35" s="36">
        <f t="shared" si="8"/>
        <v>5.8823529411764705E-2</v>
      </c>
      <c r="E35" s="36">
        <f t="shared" si="8"/>
        <v>0.12530266343825666</v>
      </c>
      <c r="F35" s="36">
        <f t="shared" si="8"/>
        <v>0.10526315789473684</v>
      </c>
      <c r="G35" s="36">
        <f t="shared" si="8"/>
        <v>2.200956937799043E-2</v>
      </c>
      <c r="H35" s="36">
        <f t="shared" si="8"/>
        <v>0</v>
      </c>
      <c r="I35" s="36">
        <f t="shared" si="8"/>
        <v>2.1434460016488046E-2</v>
      </c>
      <c r="J35" s="36">
        <f t="shared" si="8"/>
        <v>0</v>
      </c>
      <c r="K35" s="36">
        <f t="shared" si="8"/>
        <v>1.9801980198019802E-2</v>
      </c>
      <c r="L35" s="36">
        <f t="shared" si="8"/>
        <v>0</v>
      </c>
      <c r="M35" s="36">
        <f t="shared" si="8"/>
        <v>0</v>
      </c>
      <c r="N35" s="36">
        <f t="shared" si="8"/>
        <v>1.1398963730569948E-2</v>
      </c>
      <c r="O35" s="36">
        <f t="shared" si="8"/>
        <v>0</v>
      </c>
      <c r="P35" s="36">
        <f t="shared" si="8"/>
        <v>0</v>
      </c>
      <c r="Q35" s="36">
        <f t="shared" si="8"/>
        <v>1</v>
      </c>
      <c r="R35" s="36">
        <f t="shared" si="8"/>
        <v>0</v>
      </c>
      <c r="S35" s="36">
        <f t="shared" si="8"/>
        <v>7.6923076923076927E-2</v>
      </c>
      <c r="T35" s="36">
        <f t="shared" si="8"/>
        <v>0</v>
      </c>
      <c r="U35" s="36">
        <f t="shared" si="8"/>
        <v>0</v>
      </c>
      <c r="V35" s="36">
        <f t="shared" si="8"/>
        <v>6.4516129032258063E-2</v>
      </c>
      <c r="W35" s="36">
        <f t="shared" si="8"/>
        <v>0</v>
      </c>
      <c r="X35" s="36">
        <f t="shared" si="8"/>
        <v>0</v>
      </c>
      <c r="Y35" s="36">
        <f t="shared" si="8"/>
        <v>0</v>
      </c>
      <c r="Z35" s="36">
        <f t="shared" si="8"/>
        <v>0</v>
      </c>
      <c r="AA35" s="36">
        <f t="shared" si="8"/>
        <v>0.12685337726523888</v>
      </c>
      <c r="AB35" s="36">
        <f t="shared" si="8"/>
        <v>0</v>
      </c>
      <c r="AC35" s="36">
        <f t="shared" si="8"/>
        <v>0</v>
      </c>
      <c r="AD35" s="36">
        <f t="shared" si="8"/>
        <v>0</v>
      </c>
      <c r="AE35" s="36">
        <f t="shared" si="8"/>
        <v>6.5789473684210523E-2</v>
      </c>
      <c r="AF35" s="36">
        <f t="shared" si="8"/>
        <v>0</v>
      </c>
      <c r="AG35" s="36">
        <f t="shared" si="8"/>
        <v>0</v>
      </c>
      <c r="AH35" s="36">
        <f t="shared" si="8"/>
        <v>0</v>
      </c>
      <c r="AI35" s="36">
        <f t="shared" si="8"/>
        <v>0</v>
      </c>
      <c r="AJ35" s="36">
        <f t="shared" si="8"/>
        <v>0</v>
      </c>
      <c r="AK35" s="36">
        <f t="shared" si="8"/>
        <v>0</v>
      </c>
      <c r="AL35" s="36">
        <f t="shared" si="8"/>
        <v>4.4444444444444446E-2</v>
      </c>
      <c r="AM35" s="36">
        <f t="shared" si="8"/>
        <v>0</v>
      </c>
      <c r="AN35" s="36">
        <f t="shared" si="8"/>
        <v>0</v>
      </c>
      <c r="AO35" s="36">
        <f t="shared" si="8"/>
        <v>0</v>
      </c>
      <c r="AP35" s="40">
        <f>IF(AP33+AP34&gt;0, AP34/(AP33+AP34), "-")</f>
        <v>4.7791736821655224E-2</v>
      </c>
    </row>
    <row r="36" spans="1:42" ht="18" customHeight="1">
      <c r="A36" s="104">
        <v>44891</v>
      </c>
      <c r="B36" s="50" t="s">
        <v>20</v>
      </c>
      <c r="C36" s="51">
        <v>6</v>
      </c>
      <c r="D36" s="51">
        <v>0</v>
      </c>
      <c r="E36" s="51">
        <v>13</v>
      </c>
      <c r="F36" s="51">
        <v>1</v>
      </c>
      <c r="G36" s="51">
        <v>4</v>
      </c>
      <c r="H36" s="51">
        <v>4</v>
      </c>
      <c r="I36" s="51">
        <v>20</v>
      </c>
      <c r="J36" s="51">
        <v>28</v>
      </c>
      <c r="K36" s="51">
        <v>3</v>
      </c>
      <c r="L36" s="51">
        <v>3</v>
      </c>
      <c r="M36" s="51">
        <v>0</v>
      </c>
      <c r="N36" s="51">
        <v>20</v>
      </c>
      <c r="O36" s="51">
        <v>13</v>
      </c>
      <c r="P36" s="51">
        <v>11</v>
      </c>
      <c r="Q36" s="51">
        <v>0</v>
      </c>
      <c r="R36" s="51">
        <v>2</v>
      </c>
      <c r="S36" s="51">
        <v>8</v>
      </c>
      <c r="T36" s="51">
        <v>5</v>
      </c>
      <c r="U36" s="51">
        <v>0</v>
      </c>
      <c r="V36" s="51">
        <v>1</v>
      </c>
      <c r="W36" s="51">
        <v>0</v>
      </c>
      <c r="X36" s="51">
        <v>1</v>
      </c>
      <c r="Y36" s="51">
        <v>1</v>
      </c>
      <c r="Z36" s="51">
        <v>7</v>
      </c>
      <c r="AA36" s="51">
        <v>11</v>
      </c>
      <c r="AB36" s="51">
        <v>4</v>
      </c>
      <c r="AC36" s="51">
        <v>2</v>
      </c>
      <c r="AD36" s="51">
        <v>0</v>
      </c>
      <c r="AE36" s="51">
        <v>5</v>
      </c>
      <c r="AF36" s="51">
        <v>0</v>
      </c>
      <c r="AG36" s="51">
        <v>6</v>
      </c>
      <c r="AH36" s="51">
        <v>6</v>
      </c>
      <c r="AI36" s="51">
        <v>0</v>
      </c>
      <c r="AJ36" s="51">
        <v>2</v>
      </c>
      <c r="AK36" s="51">
        <v>1</v>
      </c>
      <c r="AL36" s="51">
        <v>1</v>
      </c>
      <c r="AM36" s="51">
        <v>0</v>
      </c>
      <c r="AN36" s="51">
        <v>2</v>
      </c>
      <c r="AO36" s="51">
        <v>3</v>
      </c>
      <c r="AP36" s="11">
        <f>SUM(C36:AO36)</f>
        <v>194</v>
      </c>
    </row>
    <row r="37" spans="1:42" ht="18" customHeight="1">
      <c r="A37" s="105"/>
      <c r="B37" s="52" t="s">
        <v>21</v>
      </c>
      <c r="C37" s="53">
        <v>15</v>
      </c>
      <c r="D37" s="53">
        <v>48</v>
      </c>
      <c r="E37" s="53">
        <v>2451</v>
      </c>
      <c r="F37" s="53">
        <v>31</v>
      </c>
      <c r="G37" s="53">
        <v>1053</v>
      </c>
      <c r="H37" s="53">
        <v>551</v>
      </c>
      <c r="I37" s="53">
        <v>1545</v>
      </c>
      <c r="J37" s="53">
        <v>1012</v>
      </c>
      <c r="K37" s="53">
        <v>271</v>
      </c>
      <c r="L37" s="53">
        <v>0</v>
      </c>
      <c r="M37" s="53">
        <v>7</v>
      </c>
      <c r="N37" s="53">
        <v>946</v>
      </c>
      <c r="O37" s="53">
        <v>110</v>
      </c>
      <c r="P37" s="53">
        <v>31</v>
      </c>
      <c r="Q37" s="53">
        <v>14</v>
      </c>
      <c r="R37" s="53">
        <v>11</v>
      </c>
      <c r="S37" s="53">
        <v>38</v>
      </c>
      <c r="T37" s="53">
        <v>3</v>
      </c>
      <c r="U37" s="53">
        <v>0</v>
      </c>
      <c r="V37" s="53">
        <v>8</v>
      </c>
      <c r="W37" s="53">
        <v>3</v>
      </c>
      <c r="X37" s="53">
        <v>5</v>
      </c>
      <c r="Y37" s="53">
        <v>12</v>
      </c>
      <c r="Z37" s="53">
        <v>32</v>
      </c>
      <c r="AA37" s="53">
        <v>191</v>
      </c>
      <c r="AB37" s="53">
        <v>5</v>
      </c>
      <c r="AC37" s="53">
        <v>13</v>
      </c>
      <c r="AD37" s="53">
        <v>3</v>
      </c>
      <c r="AE37" s="53">
        <v>38</v>
      </c>
      <c r="AF37" s="53">
        <v>39</v>
      </c>
      <c r="AG37" s="53">
        <v>14</v>
      </c>
      <c r="AH37" s="53">
        <v>6</v>
      </c>
      <c r="AI37" s="53">
        <v>1</v>
      </c>
      <c r="AJ37" s="53">
        <v>77</v>
      </c>
      <c r="AK37" s="53">
        <v>0</v>
      </c>
      <c r="AL37" s="53">
        <v>49</v>
      </c>
      <c r="AM37" s="53">
        <v>2</v>
      </c>
      <c r="AN37" s="53">
        <v>23</v>
      </c>
      <c r="AO37" s="53">
        <v>9</v>
      </c>
      <c r="AP37" s="11">
        <f>SUM(C37:AO37)</f>
        <v>8667</v>
      </c>
    </row>
    <row r="38" spans="1:42" ht="18" customHeight="1">
      <c r="A38" s="105"/>
      <c r="B38" s="52" t="s">
        <v>24</v>
      </c>
      <c r="C38" s="53">
        <v>17</v>
      </c>
      <c r="D38" s="53">
        <v>48</v>
      </c>
      <c r="E38" s="53">
        <v>2320</v>
      </c>
      <c r="F38" s="53">
        <v>32</v>
      </c>
      <c r="G38" s="53">
        <v>1021</v>
      </c>
      <c r="H38" s="53">
        <v>555</v>
      </c>
      <c r="I38" s="53">
        <v>1524</v>
      </c>
      <c r="J38" s="53">
        <v>1039</v>
      </c>
      <c r="K38" s="53">
        <v>261</v>
      </c>
      <c r="L38" s="53">
        <v>2</v>
      </c>
      <c r="M38" s="53">
        <v>5</v>
      </c>
      <c r="N38" s="53">
        <v>963</v>
      </c>
      <c r="O38" s="53">
        <v>123</v>
      </c>
      <c r="P38" s="53">
        <v>42</v>
      </c>
      <c r="Q38" s="53">
        <v>6</v>
      </c>
      <c r="R38" s="53">
        <v>13</v>
      </c>
      <c r="S38" s="53">
        <v>46</v>
      </c>
      <c r="T38" s="53">
        <v>8</v>
      </c>
      <c r="U38" s="53">
        <v>0</v>
      </c>
      <c r="V38" s="53">
        <v>9</v>
      </c>
      <c r="W38" s="53">
        <v>3</v>
      </c>
      <c r="X38" s="53">
        <v>6</v>
      </c>
      <c r="Y38" s="53">
        <v>13</v>
      </c>
      <c r="Z38" s="53">
        <v>36</v>
      </c>
      <c r="AA38" s="53">
        <v>195</v>
      </c>
      <c r="AB38" s="53">
        <v>9</v>
      </c>
      <c r="AC38" s="53">
        <v>15</v>
      </c>
      <c r="AD38" s="53">
        <v>3</v>
      </c>
      <c r="AE38" s="53">
        <v>36</v>
      </c>
      <c r="AF38" s="53">
        <v>39</v>
      </c>
      <c r="AG38" s="53">
        <v>20</v>
      </c>
      <c r="AH38" s="53">
        <v>12</v>
      </c>
      <c r="AI38" s="53">
        <v>1</v>
      </c>
      <c r="AJ38" s="53">
        <v>79</v>
      </c>
      <c r="AK38" s="53">
        <v>1</v>
      </c>
      <c r="AL38" s="53">
        <v>49</v>
      </c>
      <c r="AM38" s="53">
        <v>2</v>
      </c>
      <c r="AN38" s="53">
        <v>25</v>
      </c>
      <c r="AO38" s="53">
        <v>12</v>
      </c>
      <c r="AP38" s="11">
        <f>SUM(C38:AO38)</f>
        <v>8590</v>
      </c>
    </row>
    <row r="39" spans="1:42" ht="18" customHeight="1">
      <c r="A39" s="105"/>
      <c r="B39" s="52" t="s">
        <v>25</v>
      </c>
      <c r="C39" s="51">
        <v>4</v>
      </c>
      <c r="D39" s="51">
        <v>0</v>
      </c>
      <c r="E39" s="51">
        <v>144</v>
      </c>
      <c r="F39" s="51">
        <v>0</v>
      </c>
      <c r="G39" s="51">
        <v>36</v>
      </c>
      <c r="H39" s="51">
        <v>0</v>
      </c>
      <c r="I39" s="51">
        <v>41</v>
      </c>
      <c r="J39" s="51">
        <v>1</v>
      </c>
      <c r="K39" s="51">
        <v>13</v>
      </c>
      <c r="L39" s="51">
        <v>1</v>
      </c>
      <c r="M39" s="51">
        <v>2</v>
      </c>
      <c r="N39" s="51">
        <v>3</v>
      </c>
      <c r="O39" s="51">
        <v>0</v>
      </c>
      <c r="P39" s="51">
        <v>0</v>
      </c>
      <c r="Q39" s="51">
        <v>8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3</v>
      </c>
      <c r="AA39" s="51">
        <v>7</v>
      </c>
      <c r="AB39" s="51">
        <v>0</v>
      </c>
      <c r="AC39" s="51">
        <v>0</v>
      </c>
      <c r="AD39" s="51">
        <v>0</v>
      </c>
      <c r="AE39" s="51">
        <v>7</v>
      </c>
      <c r="AF39" s="51">
        <v>0</v>
      </c>
      <c r="AG39" s="51">
        <v>0</v>
      </c>
      <c r="AH39" s="51">
        <v>0</v>
      </c>
      <c r="AI39" s="51">
        <v>0</v>
      </c>
      <c r="AJ39" s="51">
        <v>0</v>
      </c>
      <c r="AK39" s="51">
        <v>0</v>
      </c>
      <c r="AL39" s="51">
        <v>1</v>
      </c>
      <c r="AM39" s="51">
        <v>0</v>
      </c>
      <c r="AN39" s="51">
        <v>0</v>
      </c>
      <c r="AO39" s="51">
        <v>0</v>
      </c>
      <c r="AP39" s="11">
        <f>SUM(C39:AO39)</f>
        <v>271</v>
      </c>
    </row>
    <row r="40" spans="1:42" ht="18" customHeight="1">
      <c r="A40" s="106"/>
      <c r="B40" s="52" t="s">
        <v>26</v>
      </c>
      <c r="C40" s="36">
        <f t="shared" ref="C40:AO40" si="9">IF(C38+C39&gt;0, C39/(C38+C39), "-")</f>
        <v>0.19047619047619047</v>
      </c>
      <c r="D40" s="36">
        <f t="shared" si="9"/>
        <v>0</v>
      </c>
      <c r="E40" s="36">
        <f t="shared" si="9"/>
        <v>5.844155844155844E-2</v>
      </c>
      <c r="F40" s="36">
        <f t="shared" si="9"/>
        <v>0</v>
      </c>
      <c r="G40" s="36">
        <f t="shared" si="9"/>
        <v>3.405865657521287E-2</v>
      </c>
      <c r="H40" s="36">
        <f t="shared" si="9"/>
        <v>0</v>
      </c>
      <c r="I40" s="36">
        <f t="shared" si="9"/>
        <v>2.6198083067092651E-2</v>
      </c>
      <c r="J40" s="36">
        <f t="shared" si="9"/>
        <v>9.6153846153846159E-4</v>
      </c>
      <c r="K40" s="36">
        <f t="shared" si="9"/>
        <v>4.7445255474452552E-2</v>
      </c>
      <c r="L40" s="36">
        <f t="shared" si="9"/>
        <v>0.33333333333333331</v>
      </c>
      <c r="M40" s="36">
        <f t="shared" si="9"/>
        <v>0.2857142857142857</v>
      </c>
      <c r="N40" s="36">
        <f t="shared" si="9"/>
        <v>3.105590062111801E-3</v>
      </c>
      <c r="O40" s="36">
        <f t="shared" si="9"/>
        <v>0</v>
      </c>
      <c r="P40" s="36">
        <f t="shared" si="9"/>
        <v>0</v>
      </c>
      <c r="Q40" s="36">
        <f t="shared" si="9"/>
        <v>0.5714285714285714</v>
      </c>
      <c r="R40" s="36">
        <f t="shared" si="9"/>
        <v>0</v>
      </c>
      <c r="S40" s="36">
        <f t="shared" si="9"/>
        <v>0</v>
      </c>
      <c r="T40" s="36">
        <f t="shared" si="9"/>
        <v>0</v>
      </c>
      <c r="U40" s="36" t="str">
        <f t="shared" si="9"/>
        <v>-</v>
      </c>
      <c r="V40" s="36">
        <f t="shared" si="9"/>
        <v>0</v>
      </c>
      <c r="W40" s="36">
        <f t="shared" si="9"/>
        <v>0</v>
      </c>
      <c r="X40" s="36">
        <f t="shared" si="9"/>
        <v>0</v>
      </c>
      <c r="Y40" s="36">
        <f t="shared" si="9"/>
        <v>0</v>
      </c>
      <c r="Z40" s="36">
        <f t="shared" si="9"/>
        <v>7.6923076923076927E-2</v>
      </c>
      <c r="AA40" s="36">
        <f t="shared" si="9"/>
        <v>3.4653465346534656E-2</v>
      </c>
      <c r="AB40" s="36">
        <f t="shared" si="9"/>
        <v>0</v>
      </c>
      <c r="AC40" s="36">
        <f t="shared" si="9"/>
        <v>0</v>
      </c>
      <c r="AD40" s="36">
        <f t="shared" si="9"/>
        <v>0</v>
      </c>
      <c r="AE40" s="36">
        <f t="shared" si="9"/>
        <v>0.16279069767441862</v>
      </c>
      <c r="AF40" s="36">
        <f t="shared" si="9"/>
        <v>0</v>
      </c>
      <c r="AG40" s="36">
        <f t="shared" si="9"/>
        <v>0</v>
      </c>
      <c r="AH40" s="36">
        <f t="shared" si="9"/>
        <v>0</v>
      </c>
      <c r="AI40" s="36">
        <f t="shared" si="9"/>
        <v>0</v>
      </c>
      <c r="AJ40" s="36">
        <f t="shared" si="9"/>
        <v>0</v>
      </c>
      <c r="AK40" s="36">
        <f t="shared" si="9"/>
        <v>0</v>
      </c>
      <c r="AL40" s="36">
        <f t="shared" si="9"/>
        <v>0.02</v>
      </c>
      <c r="AM40" s="36">
        <f t="shared" si="9"/>
        <v>0</v>
      </c>
      <c r="AN40" s="36">
        <f t="shared" si="9"/>
        <v>0</v>
      </c>
      <c r="AO40" s="36">
        <f t="shared" si="9"/>
        <v>0</v>
      </c>
      <c r="AP40" s="40">
        <f>IF(AP38+AP39&gt;0, AP39/(AP38+AP39), "-")</f>
        <v>3.0583455591919648E-2</v>
      </c>
    </row>
    <row r="41" spans="1:42" ht="18" customHeight="1">
      <c r="A41" s="104">
        <v>44892</v>
      </c>
      <c r="B41" s="50" t="s">
        <v>20</v>
      </c>
      <c r="C41" s="51">
        <v>18</v>
      </c>
      <c r="D41" s="51">
        <v>0</v>
      </c>
      <c r="E41" s="51">
        <v>10</v>
      </c>
      <c r="F41" s="51">
        <v>2</v>
      </c>
      <c r="G41" s="51">
        <v>3</v>
      </c>
      <c r="H41" s="51">
        <v>4</v>
      </c>
      <c r="I41" s="51">
        <v>11</v>
      </c>
      <c r="J41" s="51">
        <v>73</v>
      </c>
      <c r="K41" s="51">
        <v>6</v>
      </c>
      <c r="L41" s="51">
        <v>1</v>
      </c>
      <c r="M41" s="51">
        <v>0</v>
      </c>
      <c r="N41" s="51">
        <v>24</v>
      </c>
      <c r="O41" s="51">
        <v>12</v>
      </c>
      <c r="P41" s="51">
        <v>0</v>
      </c>
      <c r="Q41" s="51">
        <v>1</v>
      </c>
      <c r="R41" s="51">
        <v>4</v>
      </c>
      <c r="S41" s="51">
        <v>2</v>
      </c>
      <c r="T41" s="51">
        <v>2</v>
      </c>
      <c r="U41" s="51">
        <v>2</v>
      </c>
      <c r="V41" s="51">
        <v>6</v>
      </c>
      <c r="W41" s="51">
        <v>0</v>
      </c>
      <c r="X41" s="51">
        <v>2</v>
      </c>
      <c r="Y41" s="51">
        <v>3</v>
      </c>
      <c r="Z41" s="51">
        <v>5</v>
      </c>
      <c r="AA41" s="51">
        <v>8</v>
      </c>
      <c r="AB41" s="51">
        <v>2</v>
      </c>
      <c r="AC41" s="51">
        <v>4</v>
      </c>
      <c r="AD41" s="51">
        <v>0</v>
      </c>
      <c r="AE41" s="51">
        <v>2</v>
      </c>
      <c r="AF41" s="51">
        <v>0</v>
      </c>
      <c r="AG41" s="51">
        <v>6</v>
      </c>
      <c r="AH41" s="51">
        <v>7</v>
      </c>
      <c r="AI41" s="51">
        <v>0</v>
      </c>
      <c r="AJ41" s="51">
        <v>0</v>
      </c>
      <c r="AK41" s="51">
        <v>0</v>
      </c>
      <c r="AL41" s="51">
        <v>12</v>
      </c>
      <c r="AM41" s="51">
        <v>2</v>
      </c>
      <c r="AN41" s="51">
        <v>1</v>
      </c>
      <c r="AO41" s="51">
        <v>3</v>
      </c>
      <c r="AP41" s="11">
        <f>SUM(C41:AO41)</f>
        <v>238</v>
      </c>
    </row>
    <row r="42" spans="1:42" ht="18" customHeight="1">
      <c r="A42" s="105"/>
      <c r="B42" s="52" t="s">
        <v>21</v>
      </c>
      <c r="C42" s="53">
        <v>25</v>
      </c>
      <c r="D42" s="53">
        <v>38</v>
      </c>
      <c r="E42" s="53">
        <v>1859</v>
      </c>
      <c r="F42" s="53">
        <v>34</v>
      </c>
      <c r="G42" s="53">
        <v>1421</v>
      </c>
      <c r="H42" s="53">
        <v>447</v>
      </c>
      <c r="I42" s="53">
        <v>1397</v>
      </c>
      <c r="J42" s="53">
        <v>965</v>
      </c>
      <c r="K42" s="53">
        <v>527</v>
      </c>
      <c r="L42" s="53">
        <v>3</v>
      </c>
      <c r="M42" s="53">
        <v>7</v>
      </c>
      <c r="N42" s="53">
        <v>1903</v>
      </c>
      <c r="O42" s="53">
        <v>92</v>
      </c>
      <c r="P42" s="53">
        <v>37</v>
      </c>
      <c r="Q42" s="53">
        <v>3</v>
      </c>
      <c r="R42" s="53">
        <v>14</v>
      </c>
      <c r="S42" s="53">
        <v>20</v>
      </c>
      <c r="T42" s="53">
        <v>4</v>
      </c>
      <c r="U42" s="53">
        <v>3</v>
      </c>
      <c r="V42" s="53">
        <v>38</v>
      </c>
      <c r="W42" s="53">
        <v>13</v>
      </c>
      <c r="X42" s="53">
        <v>5</v>
      </c>
      <c r="Y42" s="53">
        <v>11</v>
      </c>
      <c r="Z42" s="53">
        <v>23</v>
      </c>
      <c r="AA42" s="53">
        <v>251</v>
      </c>
      <c r="AB42" s="53">
        <v>2</v>
      </c>
      <c r="AC42" s="53">
        <v>5</v>
      </c>
      <c r="AD42" s="53">
        <v>1</v>
      </c>
      <c r="AE42" s="53">
        <v>63</v>
      </c>
      <c r="AF42" s="53">
        <v>36</v>
      </c>
      <c r="AG42" s="53">
        <v>29</v>
      </c>
      <c r="AH42" s="53">
        <v>4</v>
      </c>
      <c r="AI42" s="53">
        <v>3</v>
      </c>
      <c r="AJ42" s="53">
        <v>67</v>
      </c>
      <c r="AK42" s="53">
        <v>1</v>
      </c>
      <c r="AL42" s="53">
        <v>58</v>
      </c>
      <c r="AM42" s="53">
        <v>7</v>
      </c>
      <c r="AN42" s="53">
        <v>23</v>
      </c>
      <c r="AO42" s="53">
        <v>8</v>
      </c>
      <c r="AP42" s="11">
        <f>SUM(C42:AO42)</f>
        <v>9447</v>
      </c>
    </row>
    <row r="43" spans="1:42" ht="18" customHeight="1">
      <c r="A43" s="105"/>
      <c r="B43" s="52" t="s">
        <v>24</v>
      </c>
      <c r="C43" s="53">
        <v>43</v>
      </c>
      <c r="D43" s="53">
        <v>38</v>
      </c>
      <c r="E43" s="53">
        <v>1761</v>
      </c>
      <c r="F43" s="53">
        <v>36</v>
      </c>
      <c r="G43" s="53">
        <v>1417</v>
      </c>
      <c r="H43" s="53">
        <v>451</v>
      </c>
      <c r="I43" s="53">
        <v>1406</v>
      </c>
      <c r="J43" s="53">
        <v>1033</v>
      </c>
      <c r="K43" s="53">
        <v>533</v>
      </c>
      <c r="L43" s="53">
        <v>4</v>
      </c>
      <c r="M43" s="53">
        <v>7</v>
      </c>
      <c r="N43" s="53">
        <v>1926</v>
      </c>
      <c r="O43" s="53">
        <v>104</v>
      </c>
      <c r="P43" s="53">
        <v>37</v>
      </c>
      <c r="Q43" s="53">
        <v>4</v>
      </c>
      <c r="R43" s="53">
        <v>18</v>
      </c>
      <c r="S43" s="53">
        <v>22</v>
      </c>
      <c r="T43" s="53">
        <v>6</v>
      </c>
      <c r="U43" s="53">
        <v>5</v>
      </c>
      <c r="V43" s="53">
        <v>37</v>
      </c>
      <c r="W43" s="53">
        <v>13</v>
      </c>
      <c r="X43" s="53">
        <v>7</v>
      </c>
      <c r="Y43" s="53">
        <v>14</v>
      </c>
      <c r="Z43" s="53">
        <v>20</v>
      </c>
      <c r="AA43" s="53">
        <v>256</v>
      </c>
      <c r="AB43" s="53">
        <v>4</v>
      </c>
      <c r="AC43" s="53">
        <v>9</v>
      </c>
      <c r="AD43" s="53">
        <v>1</v>
      </c>
      <c r="AE43" s="53">
        <v>63</v>
      </c>
      <c r="AF43" s="53">
        <v>36</v>
      </c>
      <c r="AG43" s="53">
        <v>35</v>
      </c>
      <c r="AH43" s="53">
        <v>10</v>
      </c>
      <c r="AI43" s="53">
        <v>3</v>
      </c>
      <c r="AJ43" s="53">
        <v>67</v>
      </c>
      <c r="AK43" s="53">
        <v>1</v>
      </c>
      <c r="AL43" s="53">
        <v>65</v>
      </c>
      <c r="AM43" s="53">
        <v>9</v>
      </c>
      <c r="AN43" s="53">
        <v>24</v>
      </c>
      <c r="AO43" s="53">
        <v>11</v>
      </c>
      <c r="AP43" s="11">
        <f>SUM(C43:AO43)</f>
        <v>9536</v>
      </c>
    </row>
    <row r="44" spans="1:42" ht="18" customHeight="1">
      <c r="A44" s="105"/>
      <c r="B44" s="52" t="s">
        <v>25</v>
      </c>
      <c r="C44" s="51">
        <v>0</v>
      </c>
      <c r="D44" s="51">
        <v>0</v>
      </c>
      <c r="E44" s="51">
        <v>108</v>
      </c>
      <c r="F44" s="51">
        <v>0</v>
      </c>
      <c r="G44" s="51">
        <v>7</v>
      </c>
      <c r="H44" s="51">
        <v>0</v>
      </c>
      <c r="I44" s="51">
        <v>2</v>
      </c>
      <c r="J44" s="51">
        <v>5</v>
      </c>
      <c r="K44" s="51">
        <v>0</v>
      </c>
      <c r="L44" s="51">
        <v>0</v>
      </c>
      <c r="M44" s="51">
        <v>0</v>
      </c>
      <c r="N44" s="51">
        <v>1</v>
      </c>
      <c r="O44" s="51">
        <v>0</v>
      </c>
      <c r="P44" s="51">
        <v>0</v>
      </c>
      <c r="Q44" s="51">
        <v>0</v>
      </c>
      <c r="R44" s="51">
        <v>0</v>
      </c>
      <c r="S44" s="51">
        <v>0</v>
      </c>
      <c r="T44" s="51">
        <v>0</v>
      </c>
      <c r="U44" s="51">
        <v>0</v>
      </c>
      <c r="V44" s="51">
        <v>7</v>
      </c>
      <c r="W44" s="51">
        <v>0</v>
      </c>
      <c r="X44" s="51">
        <v>0</v>
      </c>
      <c r="Y44" s="51">
        <v>0</v>
      </c>
      <c r="Z44" s="51">
        <v>8</v>
      </c>
      <c r="AA44" s="51">
        <v>3</v>
      </c>
      <c r="AB44" s="51">
        <v>0</v>
      </c>
      <c r="AC44" s="51">
        <v>0</v>
      </c>
      <c r="AD44" s="51">
        <v>0</v>
      </c>
      <c r="AE44" s="51">
        <v>2</v>
      </c>
      <c r="AF44" s="51">
        <v>0</v>
      </c>
      <c r="AG44" s="51">
        <v>0</v>
      </c>
      <c r="AH44" s="51">
        <v>1</v>
      </c>
      <c r="AI44" s="51">
        <v>0</v>
      </c>
      <c r="AJ44" s="51">
        <v>0</v>
      </c>
      <c r="AK44" s="51">
        <v>0</v>
      </c>
      <c r="AL44" s="51">
        <v>5</v>
      </c>
      <c r="AM44" s="51">
        <v>0</v>
      </c>
      <c r="AN44" s="51">
        <v>0</v>
      </c>
      <c r="AO44" s="51">
        <v>0</v>
      </c>
      <c r="AP44" s="11">
        <f>SUM(C44:AO44)</f>
        <v>149</v>
      </c>
    </row>
    <row r="45" spans="1:42" ht="18" customHeight="1">
      <c r="A45" s="106"/>
      <c r="B45" s="52" t="s">
        <v>26</v>
      </c>
      <c r="C45" s="36">
        <f t="shared" ref="C45:AO45" si="10">IF(C43+C44&gt;0, C44/(C43+C44), "-")</f>
        <v>0</v>
      </c>
      <c r="D45" s="36">
        <f t="shared" si="10"/>
        <v>0</v>
      </c>
      <c r="E45" s="36">
        <f t="shared" si="10"/>
        <v>5.7784911717495988E-2</v>
      </c>
      <c r="F45" s="36">
        <f t="shared" si="10"/>
        <v>0</v>
      </c>
      <c r="G45" s="36">
        <f t="shared" si="10"/>
        <v>4.9157303370786515E-3</v>
      </c>
      <c r="H45" s="36">
        <f t="shared" si="10"/>
        <v>0</v>
      </c>
      <c r="I45" s="36">
        <f t="shared" si="10"/>
        <v>1.4204545454545455E-3</v>
      </c>
      <c r="J45" s="36">
        <f t="shared" si="10"/>
        <v>4.8169556840077067E-3</v>
      </c>
      <c r="K45" s="36">
        <f t="shared" si="10"/>
        <v>0</v>
      </c>
      <c r="L45" s="36">
        <f t="shared" si="10"/>
        <v>0</v>
      </c>
      <c r="M45" s="36">
        <f t="shared" si="10"/>
        <v>0</v>
      </c>
      <c r="N45" s="36">
        <f t="shared" si="10"/>
        <v>5.189413596263622E-4</v>
      </c>
      <c r="O45" s="36">
        <f t="shared" si="10"/>
        <v>0</v>
      </c>
      <c r="P45" s="36">
        <f t="shared" si="10"/>
        <v>0</v>
      </c>
      <c r="Q45" s="36">
        <f t="shared" si="10"/>
        <v>0</v>
      </c>
      <c r="R45" s="36">
        <f t="shared" si="10"/>
        <v>0</v>
      </c>
      <c r="S45" s="36">
        <f t="shared" si="10"/>
        <v>0</v>
      </c>
      <c r="T45" s="36">
        <f t="shared" si="10"/>
        <v>0</v>
      </c>
      <c r="U45" s="36">
        <f t="shared" si="10"/>
        <v>0</v>
      </c>
      <c r="V45" s="36">
        <f t="shared" si="10"/>
        <v>0.15909090909090909</v>
      </c>
      <c r="W45" s="36">
        <f t="shared" si="10"/>
        <v>0</v>
      </c>
      <c r="X45" s="36">
        <f t="shared" si="10"/>
        <v>0</v>
      </c>
      <c r="Y45" s="36">
        <f t="shared" si="10"/>
        <v>0</v>
      </c>
      <c r="Z45" s="36">
        <f t="shared" si="10"/>
        <v>0.2857142857142857</v>
      </c>
      <c r="AA45" s="36">
        <f t="shared" si="10"/>
        <v>1.1583011583011582E-2</v>
      </c>
      <c r="AB45" s="36">
        <f t="shared" si="10"/>
        <v>0</v>
      </c>
      <c r="AC45" s="36">
        <f t="shared" si="10"/>
        <v>0</v>
      </c>
      <c r="AD45" s="36">
        <f t="shared" si="10"/>
        <v>0</v>
      </c>
      <c r="AE45" s="36">
        <f t="shared" si="10"/>
        <v>3.0769230769230771E-2</v>
      </c>
      <c r="AF45" s="36">
        <f t="shared" si="10"/>
        <v>0</v>
      </c>
      <c r="AG45" s="36">
        <f t="shared" si="10"/>
        <v>0</v>
      </c>
      <c r="AH45" s="36">
        <f t="shared" si="10"/>
        <v>9.0909090909090912E-2</v>
      </c>
      <c r="AI45" s="36">
        <f t="shared" si="10"/>
        <v>0</v>
      </c>
      <c r="AJ45" s="36">
        <f t="shared" si="10"/>
        <v>0</v>
      </c>
      <c r="AK45" s="36">
        <f t="shared" si="10"/>
        <v>0</v>
      </c>
      <c r="AL45" s="36">
        <f t="shared" si="10"/>
        <v>7.1428571428571425E-2</v>
      </c>
      <c r="AM45" s="36">
        <f t="shared" si="10"/>
        <v>0</v>
      </c>
      <c r="AN45" s="36">
        <f t="shared" si="10"/>
        <v>0</v>
      </c>
      <c r="AO45" s="36">
        <f t="shared" si="10"/>
        <v>0</v>
      </c>
      <c r="AP45" s="40">
        <f>IF(AP43+AP44&gt;0, AP44/(AP43+AP44), "-")</f>
        <v>1.5384615384615385E-2</v>
      </c>
    </row>
    <row r="46" spans="1:42" ht="18" customHeight="1">
      <c r="A46" s="104">
        <v>44893</v>
      </c>
      <c r="B46" s="50" t="s">
        <v>20</v>
      </c>
      <c r="C46" s="51">
        <v>15</v>
      </c>
      <c r="D46" s="51">
        <v>0</v>
      </c>
      <c r="E46" s="51">
        <v>9</v>
      </c>
      <c r="F46" s="51">
        <v>2</v>
      </c>
      <c r="G46" s="51">
        <v>9</v>
      </c>
      <c r="H46" s="51">
        <v>7</v>
      </c>
      <c r="I46" s="51">
        <v>14</v>
      </c>
      <c r="J46" s="51">
        <v>11</v>
      </c>
      <c r="K46" s="51">
        <v>7</v>
      </c>
      <c r="L46" s="51">
        <v>1</v>
      </c>
      <c r="M46" s="51">
        <v>0</v>
      </c>
      <c r="N46" s="51">
        <v>42</v>
      </c>
      <c r="O46" s="51">
        <v>12</v>
      </c>
      <c r="P46" s="51">
        <v>0</v>
      </c>
      <c r="Q46" s="51">
        <v>2</v>
      </c>
      <c r="R46" s="51">
        <v>9</v>
      </c>
      <c r="S46" s="51">
        <v>2</v>
      </c>
      <c r="T46" s="51">
        <v>1</v>
      </c>
      <c r="U46" s="51">
        <v>0</v>
      </c>
      <c r="V46" s="51">
        <v>2</v>
      </c>
      <c r="W46" s="51">
        <v>1</v>
      </c>
      <c r="X46" s="51">
        <v>0</v>
      </c>
      <c r="Y46" s="51">
        <v>1</v>
      </c>
      <c r="Z46" s="51">
        <v>9</v>
      </c>
      <c r="AA46" s="51">
        <v>8</v>
      </c>
      <c r="AB46" s="51">
        <v>1</v>
      </c>
      <c r="AC46" s="51">
        <v>8</v>
      </c>
      <c r="AD46" s="51">
        <v>4</v>
      </c>
      <c r="AE46" s="51">
        <v>6</v>
      </c>
      <c r="AF46" s="51">
        <v>0</v>
      </c>
      <c r="AG46" s="51">
        <v>12</v>
      </c>
      <c r="AH46" s="51">
        <v>1</v>
      </c>
      <c r="AI46" s="51">
        <v>5</v>
      </c>
      <c r="AJ46" s="51">
        <v>1</v>
      </c>
      <c r="AK46" s="51">
        <v>0</v>
      </c>
      <c r="AL46" s="51">
        <v>0</v>
      </c>
      <c r="AM46" s="51">
        <v>0</v>
      </c>
      <c r="AN46" s="51">
        <v>6</v>
      </c>
      <c r="AO46" s="51">
        <v>1</v>
      </c>
      <c r="AP46" s="11">
        <f>SUM(C46:AO46)</f>
        <v>209</v>
      </c>
    </row>
    <row r="47" spans="1:42" ht="18" customHeight="1">
      <c r="A47" s="105"/>
      <c r="B47" s="52" t="s">
        <v>21</v>
      </c>
      <c r="C47" s="53">
        <v>31</v>
      </c>
      <c r="D47" s="53">
        <v>36</v>
      </c>
      <c r="E47" s="53">
        <v>1339</v>
      </c>
      <c r="F47" s="53">
        <v>34</v>
      </c>
      <c r="G47" s="53">
        <v>1083</v>
      </c>
      <c r="H47" s="53">
        <v>602</v>
      </c>
      <c r="I47" s="53">
        <v>1477</v>
      </c>
      <c r="J47" s="53">
        <v>955</v>
      </c>
      <c r="K47" s="53">
        <v>335</v>
      </c>
      <c r="L47" s="53">
        <v>7</v>
      </c>
      <c r="M47" s="53">
        <v>5</v>
      </c>
      <c r="N47" s="53">
        <v>1548</v>
      </c>
      <c r="O47" s="53">
        <v>126</v>
      </c>
      <c r="P47" s="53">
        <v>40</v>
      </c>
      <c r="Q47" s="53">
        <v>2</v>
      </c>
      <c r="R47" s="53">
        <v>18</v>
      </c>
      <c r="S47" s="53">
        <v>20</v>
      </c>
      <c r="T47" s="53">
        <v>12</v>
      </c>
      <c r="U47" s="53">
        <v>8</v>
      </c>
      <c r="V47" s="53">
        <v>68</v>
      </c>
      <c r="W47" s="53">
        <v>16</v>
      </c>
      <c r="X47" s="53">
        <v>7</v>
      </c>
      <c r="Y47" s="53">
        <v>3</v>
      </c>
      <c r="Z47" s="53">
        <v>26</v>
      </c>
      <c r="AA47" s="53">
        <v>558</v>
      </c>
      <c r="AB47" s="53">
        <v>1</v>
      </c>
      <c r="AC47" s="53">
        <v>3</v>
      </c>
      <c r="AD47" s="53">
        <v>4</v>
      </c>
      <c r="AE47" s="53">
        <v>47</v>
      </c>
      <c r="AF47" s="53">
        <v>49</v>
      </c>
      <c r="AG47" s="53">
        <v>10</v>
      </c>
      <c r="AH47" s="53">
        <v>8</v>
      </c>
      <c r="AI47" s="53">
        <v>2</v>
      </c>
      <c r="AJ47" s="53">
        <v>53</v>
      </c>
      <c r="AK47" s="53">
        <v>1</v>
      </c>
      <c r="AL47" s="53">
        <v>25</v>
      </c>
      <c r="AM47" s="53">
        <v>2</v>
      </c>
      <c r="AN47" s="53">
        <v>13</v>
      </c>
      <c r="AO47" s="53">
        <v>9</v>
      </c>
      <c r="AP47" s="11">
        <f>SUM(C47:AO47)</f>
        <v>8583</v>
      </c>
    </row>
    <row r="48" spans="1:42" ht="18" customHeight="1">
      <c r="A48" s="105"/>
      <c r="B48" s="52" t="s">
        <v>24</v>
      </c>
      <c r="C48" s="53">
        <v>44</v>
      </c>
      <c r="D48" s="53">
        <v>36</v>
      </c>
      <c r="E48" s="53">
        <v>1230</v>
      </c>
      <c r="F48" s="53">
        <v>36</v>
      </c>
      <c r="G48" s="53">
        <v>1088</v>
      </c>
      <c r="H48" s="53">
        <v>609</v>
      </c>
      <c r="I48" s="53">
        <v>1485</v>
      </c>
      <c r="J48" s="53">
        <v>966</v>
      </c>
      <c r="K48" s="53">
        <v>342</v>
      </c>
      <c r="L48" s="53">
        <v>8</v>
      </c>
      <c r="M48" s="53">
        <v>5</v>
      </c>
      <c r="N48" s="53">
        <v>1590</v>
      </c>
      <c r="O48" s="53">
        <v>138</v>
      </c>
      <c r="P48" s="53">
        <v>40</v>
      </c>
      <c r="Q48" s="53">
        <v>4</v>
      </c>
      <c r="R48" s="53">
        <v>27</v>
      </c>
      <c r="S48" s="53">
        <v>22</v>
      </c>
      <c r="T48" s="53">
        <v>13</v>
      </c>
      <c r="U48" s="53">
        <v>8</v>
      </c>
      <c r="V48" s="53">
        <v>69</v>
      </c>
      <c r="W48" s="53">
        <v>17</v>
      </c>
      <c r="X48" s="53">
        <v>7</v>
      </c>
      <c r="Y48" s="53">
        <v>4</v>
      </c>
      <c r="Z48" s="53">
        <v>25</v>
      </c>
      <c r="AA48" s="53">
        <v>543</v>
      </c>
      <c r="AB48" s="53">
        <v>2</v>
      </c>
      <c r="AC48" s="53">
        <v>11</v>
      </c>
      <c r="AD48" s="53">
        <v>8</v>
      </c>
      <c r="AE48" s="53">
        <v>49</v>
      </c>
      <c r="AF48" s="53">
        <v>49</v>
      </c>
      <c r="AG48" s="53">
        <v>22</v>
      </c>
      <c r="AH48" s="53">
        <v>8</v>
      </c>
      <c r="AI48" s="53">
        <v>7</v>
      </c>
      <c r="AJ48" s="53">
        <v>54</v>
      </c>
      <c r="AK48" s="53">
        <v>1</v>
      </c>
      <c r="AL48" s="53">
        <v>23</v>
      </c>
      <c r="AM48" s="53">
        <v>2</v>
      </c>
      <c r="AN48" s="53">
        <v>19</v>
      </c>
      <c r="AO48" s="53">
        <v>10</v>
      </c>
      <c r="AP48" s="11">
        <f>SUM(C48:AO48)</f>
        <v>8621</v>
      </c>
    </row>
    <row r="49" spans="1:42" ht="18" customHeight="1">
      <c r="A49" s="105"/>
      <c r="B49" s="52" t="s">
        <v>25</v>
      </c>
      <c r="C49" s="51">
        <v>2</v>
      </c>
      <c r="D49" s="51">
        <v>0</v>
      </c>
      <c r="E49" s="51">
        <v>118</v>
      </c>
      <c r="F49" s="51">
        <v>0</v>
      </c>
      <c r="G49" s="51">
        <v>4</v>
      </c>
      <c r="H49" s="51">
        <v>0</v>
      </c>
      <c r="I49" s="51">
        <v>6</v>
      </c>
      <c r="J49" s="51">
        <v>0</v>
      </c>
      <c r="K49" s="51">
        <v>0</v>
      </c>
      <c r="L49" s="51">
        <v>0</v>
      </c>
      <c r="M49" s="51">
        <v>0</v>
      </c>
      <c r="N49" s="51">
        <v>0</v>
      </c>
      <c r="O49" s="51">
        <v>0</v>
      </c>
      <c r="P49" s="51">
        <v>0</v>
      </c>
      <c r="Q49" s="51">
        <v>0</v>
      </c>
      <c r="R49" s="51">
        <v>0</v>
      </c>
      <c r="S49" s="51">
        <v>0</v>
      </c>
      <c r="T49" s="51">
        <v>0</v>
      </c>
      <c r="U49" s="51">
        <v>0</v>
      </c>
      <c r="V49" s="51">
        <v>1</v>
      </c>
      <c r="W49" s="51">
        <v>0</v>
      </c>
      <c r="X49" s="51">
        <v>0</v>
      </c>
      <c r="Y49" s="51">
        <v>0</v>
      </c>
      <c r="Z49" s="51">
        <v>10</v>
      </c>
      <c r="AA49" s="51">
        <v>23</v>
      </c>
      <c r="AB49" s="51">
        <v>0</v>
      </c>
      <c r="AC49" s="51">
        <v>0</v>
      </c>
      <c r="AD49" s="51">
        <v>0</v>
      </c>
      <c r="AE49" s="51">
        <v>4</v>
      </c>
      <c r="AF49" s="51">
        <v>0</v>
      </c>
      <c r="AG49" s="51">
        <v>0</v>
      </c>
      <c r="AH49" s="51">
        <v>1</v>
      </c>
      <c r="AI49" s="51">
        <v>0</v>
      </c>
      <c r="AJ49" s="51">
        <v>0</v>
      </c>
      <c r="AK49" s="51">
        <v>0</v>
      </c>
      <c r="AL49" s="51">
        <v>2</v>
      </c>
      <c r="AM49" s="51">
        <v>0</v>
      </c>
      <c r="AN49" s="51">
        <v>0</v>
      </c>
      <c r="AO49" s="51">
        <v>0</v>
      </c>
      <c r="AP49" s="11">
        <f>SUM(C49:AO49)</f>
        <v>171</v>
      </c>
    </row>
    <row r="50" spans="1:42" ht="18" customHeight="1">
      <c r="A50" s="106"/>
      <c r="B50" s="52" t="s">
        <v>26</v>
      </c>
      <c r="C50" s="36">
        <f t="shared" ref="C50:AO50" si="11">IF(C48+C49&gt;0, C49/(C48+C49), "-")</f>
        <v>4.3478260869565216E-2</v>
      </c>
      <c r="D50" s="36">
        <f t="shared" si="11"/>
        <v>0</v>
      </c>
      <c r="E50" s="36">
        <f t="shared" si="11"/>
        <v>8.7537091988130561E-2</v>
      </c>
      <c r="F50" s="36">
        <f t="shared" si="11"/>
        <v>0</v>
      </c>
      <c r="G50" s="36">
        <f t="shared" si="11"/>
        <v>3.663003663003663E-3</v>
      </c>
      <c r="H50" s="36">
        <f t="shared" si="11"/>
        <v>0</v>
      </c>
      <c r="I50" s="36">
        <f t="shared" si="11"/>
        <v>4.0241448692152921E-3</v>
      </c>
      <c r="J50" s="36">
        <f t="shared" si="11"/>
        <v>0</v>
      </c>
      <c r="K50" s="36">
        <f t="shared" si="11"/>
        <v>0</v>
      </c>
      <c r="L50" s="36">
        <f t="shared" si="11"/>
        <v>0</v>
      </c>
      <c r="M50" s="36">
        <f t="shared" si="11"/>
        <v>0</v>
      </c>
      <c r="N50" s="36">
        <f t="shared" si="11"/>
        <v>0</v>
      </c>
      <c r="O50" s="36">
        <f t="shared" si="11"/>
        <v>0</v>
      </c>
      <c r="P50" s="36">
        <f t="shared" si="11"/>
        <v>0</v>
      </c>
      <c r="Q50" s="36">
        <f t="shared" si="11"/>
        <v>0</v>
      </c>
      <c r="R50" s="36">
        <f t="shared" si="11"/>
        <v>0</v>
      </c>
      <c r="S50" s="36">
        <f t="shared" si="11"/>
        <v>0</v>
      </c>
      <c r="T50" s="36">
        <f t="shared" si="11"/>
        <v>0</v>
      </c>
      <c r="U50" s="36">
        <f t="shared" si="11"/>
        <v>0</v>
      </c>
      <c r="V50" s="36">
        <f t="shared" si="11"/>
        <v>1.4285714285714285E-2</v>
      </c>
      <c r="W50" s="36">
        <f t="shared" si="11"/>
        <v>0</v>
      </c>
      <c r="X50" s="36">
        <f t="shared" si="11"/>
        <v>0</v>
      </c>
      <c r="Y50" s="36">
        <f t="shared" si="11"/>
        <v>0</v>
      </c>
      <c r="Z50" s="36">
        <f t="shared" si="11"/>
        <v>0.2857142857142857</v>
      </c>
      <c r="AA50" s="36">
        <f t="shared" si="11"/>
        <v>4.0636042402826852E-2</v>
      </c>
      <c r="AB50" s="36">
        <f t="shared" si="11"/>
        <v>0</v>
      </c>
      <c r="AC50" s="36">
        <f t="shared" si="11"/>
        <v>0</v>
      </c>
      <c r="AD50" s="36">
        <f t="shared" si="11"/>
        <v>0</v>
      </c>
      <c r="AE50" s="36">
        <f t="shared" si="11"/>
        <v>7.5471698113207544E-2</v>
      </c>
      <c r="AF50" s="36">
        <f t="shared" si="11"/>
        <v>0</v>
      </c>
      <c r="AG50" s="36">
        <f t="shared" si="11"/>
        <v>0</v>
      </c>
      <c r="AH50" s="36">
        <f t="shared" si="11"/>
        <v>0.1111111111111111</v>
      </c>
      <c r="AI50" s="36">
        <f t="shared" si="11"/>
        <v>0</v>
      </c>
      <c r="AJ50" s="36">
        <f t="shared" si="11"/>
        <v>0</v>
      </c>
      <c r="AK50" s="36">
        <f t="shared" si="11"/>
        <v>0</v>
      </c>
      <c r="AL50" s="36">
        <f t="shared" si="11"/>
        <v>0.08</v>
      </c>
      <c r="AM50" s="36">
        <f t="shared" si="11"/>
        <v>0</v>
      </c>
      <c r="AN50" s="36">
        <f t="shared" si="11"/>
        <v>0</v>
      </c>
      <c r="AO50" s="36">
        <f t="shared" si="11"/>
        <v>0</v>
      </c>
      <c r="AP50" s="40">
        <f>IF(AP48+AP49&gt;0, AP49/(AP48+AP49), "-")</f>
        <v>1.9449499545040945E-2</v>
      </c>
    </row>
    <row r="51" spans="1:42" ht="18" customHeight="1">
      <c r="A51" s="104">
        <v>44894</v>
      </c>
      <c r="B51" s="50" t="s">
        <v>20</v>
      </c>
      <c r="C51" s="51">
        <v>9</v>
      </c>
      <c r="D51" s="51">
        <v>0</v>
      </c>
      <c r="E51" s="51">
        <v>19</v>
      </c>
      <c r="F51" s="51">
        <v>0</v>
      </c>
      <c r="G51" s="51">
        <v>22</v>
      </c>
      <c r="H51" s="51">
        <v>9</v>
      </c>
      <c r="I51" s="51">
        <v>13</v>
      </c>
      <c r="J51" s="51">
        <v>11</v>
      </c>
      <c r="K51" s="51">
        <v>3</v>
      </c>
      <c r="L51" s="51">
        <v>6</v>
      </c>
      <c r="M51" s="51">
        <v>0</v>
      </c>
      <c r="N51" s="51">
        <v>20</v>
      </c>
      <c r="O51" s="51">
        <v>11</v>
      </c>
      <c r="P51" s="51">
        <v>0</v>
      </c>
      <c r="Q51" s="51">
        <v>0</v>
      </c>
      <c r="R51" s="51">
        <v>0</v>
      </c>
      <c r="S51" s="51">
        <v>0</v>
      </c>
      <c r="T51" s="51">
        <v>7</v>
      </c>
      <c r="U51" s="51">
        <v>2</v>
      </c>
      <c r="V51" s="51">
        <v>0</v>
      </c>
      <c r="W51" s="51">
        <v>0</v>
      </c>
      <c r="X51" s="51">
        <v>0</v>
      </c>
      <c r="Y51" s="51">
        <v>0</v>
      </c>
      <c r="Z51" s="51">
        <v>1</v>
      </c>
      <c r="AA51" s="51">
        <v>1</v>
      </c>
      <c r="AB51" s="51">
        <v>1</v>
      </c>
      <c r="AC51" s="51">
        <v>5</v>
      </c>
      <c r="AD51" s="51">
        <v>1</v>
      </c>
      <c r="AE51" s="51">
        <v>2</v>
      </c>
      <c r="AF51" s="51">
        <v>0</v>
      </c>
      <c r="AG51" s="51">
        <v>14</v>
      </c>
      <c r="AH51" s="51">
        <v>4</v>
      </c>
      <c r="AI51" s="51">
        <v>0</v>
      </c>
      <c r="AJ51" s="51">
        <v>2</v>
      </c>
      <c r="AK51" s="51">
        <v>0</v>
      </c>
      <c r="AL51" s="51">
        <v>0</v>
      </c>
      <c r="AM51" s="51">
        <v>0</v>
      </c>
      <c r="AN51" s="51">
        <v>0</v>
      </c>
      <c r="AO51" s="51">
        <v>1</v>
      </c>
      <c r="AP51" s="11">
        <f>SUM(C51:AO51)</f>
        <v>164</v>
      </c>
    </row>
    <row r="52" spans="1:42" ht="18" customHeight="1">
      <c r="A52" s="105"/>
      <c r="B52" s="52" t="s">
        <v>21</v>
      </c>
      <c r="C52" s="53">
        <v>36</v>
      </c>
      <c r="D52" s="53">
        <v>33</v>
      </c>
      <c r="E52" s="53">
        <v>1006</v>
      </c>
      <c r="F52" s="53">
        <v>45</v>
      </c>
      <c r="G52" s="53">
        <v>1398</v>
      </c>
      <c r="H52" s="53">
        <v>26</v>
      </c>
      <c r="I52" s="53">
        <v>1172</v>
      </c>
      <c r="J52" s="53">
        <v>434</v>
      </c>
      <c r="K52" s="53">
        <v>425</v>
      </c>
      <c r="L52" s="53">
        <v>6</v>
      </c>
      <c r="M52" s="53">
        <v>6</v>
      </c>
      <c r="N52" s="53">
        <v>1710</v>
      </c>
      <c r="O52" s="53">
        <v>95</v>
      </c>
      <c r="P52" s="53">
        <v>42</v>
      </c>
      <c r="Q52" s="53">
        <v>10</v>
      </c>
      <c r="R52" s="53">
        <v>18</v>
      </c>
      <c r="S52" s="53">
        <v>0</v>
      </c>
      <c r="T52" s="53">
        <v>14</v>
      </c>
      <c r="U52" s="53">
        <v>8</v>
      </c>
      <c r="V52" s="53">
        <v>37</v>
      </c>
      <c r="W52" s="53">
        <v>5</v>
      </c>
      <c r="X52" s="53">
        <v>5</v>
      </c>
      <c r="Y52" s="53">
        <v>5</v>
      </c>
      <c r="Z52" s="53">
        <v>44</v>
      </c>
      <c r="AA52" s="53">
        <v>892</v>
      </c>
      <c r="AB52" s="53">
        <v>1</v>
      </c>
      <c r="AC52" s="53">
        <v>3</v>
      </c>
      <c r="AD52" s="53">
        <v>6</v>
      </c>
      <c r="AE52" s="53">
        <v>65</v>
      </c>
      <c r="AF52" s="53">
        <v>28</v>
      </c>
      <c r="AG52" s="53">
        <v>23</v>
      </c>
      <c r="AH52" s="53">
        <v>2</v>
      </c>
      <c r="AI52" s="53">
        <v>8</v>
      </c>
      <c r="AJ52" s="53">
        <v>28</v>
      </c>
      <c r="AK52" s="53">
        <v>0</v>
      </c>
      <c r="AL52" s="53">
        <v>16</v>
      </c>
      <c r="AM52" s="53">
        <v>1</v>
      </c>
      <c r="AN52" s="53">
        <v>13</v>
      </c>
      <c r="AO52" s="53">
        <v>3</v>
      </c>
      <c r="AP52" s="11">
        <f>SUM(C52:AO52)</f>
        <v>7669</v>
      </c>
    </row>
    <row r="53" spans="1:42" ht="18" customHeight="1">
      <c r="A53" s="105"/>
      <c r="B53" s="52" t="s">
        <v>24</v>
      </c>
      <c r="C53" s="53">
        <v>44</v>
      </c>
      <c r="D53" s="53">
        <v>33</v>
      </c>
      <c r="E53" s="53">
        <v>927</v>
      </c>
      <c r="F53" s="53">
        <v>45</v>
      </c>
      <c r="G53" s="53">
        <v>1419</v>
      </c>
      <c r="H53" s="53">
        <v>35</v>
      </c>
      <c r="I53" s="53">
        <v>1185</v>
      </c>
      <c r="J53" s="53">
        <v>445</v>
      </c>
      <c r="K53" s="53">
        <v>428</v>
      </c>
      <c r="L53" s="53">
        <v>12</v>
      </c>
      <c r="M53" s="53">
        <v>6</v>
      </c>
      <c r="N53" s="53">
        <v>1729</v>
      </c>
      <c r="O53" s="53">
        <v>106</v>
      </c>
      <c r="P53" s="53">
        <v>42</v>
      </c>
      <c r="Q53" s="53">
        <v>10</v>
      </c>
      <c r="R53" s="53">
        <v>18</v>
      </c>
      <c r="S53" s="53">
        <v>0</v>
      </c>
      <c r="T53" s="53">
        <v>21</v>
      </c>
      <c r="U53" s="53">
        <v>10</v>
      </c>
      <c r="V53" s="53">
        <v>36</v>
      </c>
      <c r="W53" s="53">
        <v>4</v>
      </c>
      <c r="X53" s="53">
        <v>5</v>
      </c>
      <c r="Y53" s="53">
        <v>5</v>
      </c>
      <c r="Z53" s="53">
        <v>45</v>
      </c>
      <c r="AA53" s="53">
        <v>840</v>
      </c>
      <c r="AB53" s="53">
        <v>2</v>
      </c>
      <c r="AC53" s="53">
        <v>8</v>
      </c>
      <c r="AD53" s="53">
        <v>7</v>
      </c>
      <c r="AE53" s="53">
        <v>63</v>
      </c>
      <c r="AF53" s="53">
        <v>28</v>
      </c>
      <c r="AG53" s="53">
        <v>37</v>
      </c>
      <c r="AH53" s="53">
        <v>6</v>
      </c>
      <c r="AI53" s="53">
        <v>8</v>
      </c>
      <c r="AJ53" s="53">
        <v>29</v>
      </c>
      <c r="AK53" s="53">
        <v>0</v>
      </c>
      <c r="AL53" s="53">
        <v>13</v>
      </c>
      <c r="AM53" s="53">
        <v>1</v>
      </c>
      <c r="AN53" s="53">
        <v>13</v>
      </c>
      <c r="AO53" s="53">
        <v>4</v>
      </c>
      <c r="AP53" s="11">
        <f>SUM(C53:AO53)</f>
        <v>7669</v>
      </c>
    </row>
    <row r="54" spans="1:42" ht="18" customHeight="1">
      <c r="A54" s="105"/>
      <c r="B54" s="52" t="s">
        <v>25</v>
      </c>
      <c r="C54" s="51">
        <v>1</v>
      </c>
      <c r="D54" s="51">
        <v>0</v>
      </c>
      <c r="E54" s="51">
        <v>98</v>
      </c>
      <c r="F54" s="51">
        <v>0</v>
      </c>
      <c r="G54" s="51">
        <v>1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1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1</v>
      </c>
      <c r="W54" s="51">
        <v>1</v>
      </c>
      <c r="X54" s="51">
        <v>0</v>
      </c>
      <c r="Y54" s="51">
        <v>0</v>
      </c>
      <c r="Z54" s="51">
        <v>0</v>
      </c>
      <c r="AA54" s="51">
        <v>53</v>
      </c>
      <c r="AB54" s="51">
        <v>0</v>
      </c>
      <c r="AC54" s="51">
        <v>0</v>
      </c>
      <c r="AD54" s="51">
        <v>0</v>
      </c>
      <c r="AE54" s="51">
        <v>4</v>
      </c>
      <c r="AF54" s="51">
        <v>0</v>
      </c>
      <c r="AG54" s="51">
        <v>0</v>
      </c>
      <c r="AH54" s="51">
        <v>0</v>
      </c>
      <c r="AI54" s="51">
        <v>0</v>
      </c>
      <c r="AJ54" s="51">
        <v>1</v>
      </c>
      <c r="AK54" s="51">
        <v>0</v>
      </c>
      <c r="AL54" s="51">
        <v>3</v>
      </c>
      <c r="AM54" s="51">
        <v>0</v>
      </c>
      <c r="AN54" s="51">
        <v>0</v>
      </c>
      <c r="AO54" s="51">
        <v>0</v>
      </c>
      <c r="AP54" s="11">
        <f>SUM(C54:AO54)</f>
        <v>164</v>
      </c>
    </row>
    <row r="55" spans="1:42" ht="18" customHeight="1">
      <c r="A55" s="106"/>
      <c r="B55" s="52" t="s">
        <v>26</v>
      </c>
      <c r="C55" s="36">
        <f t="shared" ref="C55:AO55" si="12">IF(C53+C54&gt;0, C54/(C53+C54), "-")</f>
        <v>2.2222222222222223E-2</v>
      </c>
      <c r="D55" s="36">
        <f t="shared" si="12"/>
        <v>0</v>
      </c>
      <c r="E55" s="36">
        <f t="shared" si="12"/>
        <v>9.5609756097560977E-2</v>
      </c>
      <c r="F55" s="36">
        <f t="shared" si="12"/>
        <v>0</v>
      </c>
      <c r="G55" s="36">
        <f t="shared" si="12"/>
        <v>7.0422535211267609E-4</v>
      </c>
      <c r="H55" s="36">
        <f t="shared" si="12"/>
        <v>0</v>
      </c>
      <c r="I55" s="36">
        <f t="shared" si="12"/>
        <v>0</v>
      </c>
      <c r="J55" s="36">
        <f t="shared" si="12"/>
        <v>0</v>
      </c>
      <c r="K55" s="36">
        <f t="shared" si="12"/>
        <v>0</v>
      </c>
      <c r="L55" s="36">
        <f t="shared" si="12"/>
        <v>0</v>
      </c>
      <c r="M55" s="36">
        <f t="shared" si="12"/>
        <v>0</v>
      </c>
      <c r="N55" s="36">
        <f t="shared" si="12"/>
        <v>5.7803468208092489E-4</v>
      </c>
      <c r="O55" s="36">
        <f t="shared" si="12"/>
        <v>0</v>
      </c>
      <c r="P55" s="36">
        <f t="shared" si="12"/>
        <v>0</v>
      </c>
      <c r="Q55" s="36">
        <f t="shared" si="12"/>
        <v>0</v>
      </c>
      <c r="R55" s="36">
        <f t="shared" si="12"/>
        <v>0</v>
      </c>
      <c r="S55" s="36" t="str">
        <f t="shared" si="12"/>
        <v>-</v>
      </c>
      <c r="T55" s="36">
        <f t="shared" si="12"/>
        <v>0</v>
      </c>
      <c r="U55" s="36">
        <f t="shared" si="12"/>
        <v>0</v>
      </c>
      <c r="V55" s="36">
        <f t="shared" si="12"/>
        <v>2.7027027027027029E-2</v>
      </c>
      <c r="W55" s="36">
        <f t="shared" si="12"/>
        <v>0.2</v>
      </c>
      <c r="X55" s="36">
        <f t="shared" si="12"/>
        <v>0</v>
      </c>
      <c r="Y55" s="36">
        <f t="shared" si="12"/>
        <v>0</v>
      </c>
      <c r="Z55" s="36">
        <f t="shared" si="12"/>
        <v>0</v>
      </c>
      <c r="AA55" s="36">
        <f t="shared" si="12"/>
        <v>5.9350503919372903E-2</v>
      </c>
      <c r="AB55" s="36">
        <f t="shared" si="12"/>
        <v>0</v>
      </c>
      <c r="AC55" s="36">
        <f t="shared" si="12"/>
        <v>0</v>
      </c>
      <c r="AD55" s="36">
        <f t="shared" si="12"/>
        <v>0</v>
      </c>
      <c r="AE55" s="36">
        <f t="shared" si="12"/>
        <v>5.9701492537313432E-2</v>
      </c>
      <c r="AF55" s="36">
        <f t="shared" si="12"/>
        <v>0</v>
      </c>
      <c r="AG55" s="36">
        <f t="shared" si="12"/>
        <v>0</v>
      </c>
      <c r="AH55" s="36">
        <f t="shared" si="12"/>
        <v>0</v>
      </c>
      <c r="AI55" s="36">
        <f t="shared" si="12"/>
        <v>0</v>
      </c>
      <c r="AJ55" s="36">
        <f t="shared" si="12"/>
        <v>3.3333333333333333E-2</v>
      </c>
      <c r="AK55" s="36" t="str">
        <f t="shared" si="12"/>
        <v>-</v>
      </c>
      <c r="AL55" s="36">
        <f t="shared" si="12"/>
        <v>0.1875</v>
      </c>
      <c r="AM55" s="36">
        <f t="shared" si="12"/>
        <v>0</v>
      </c>
      <c r="AN55" s="36">
        <f t="shared" si="12"/>
        <v>0</v>
      </c>
      <c r="AO55" s="36">
        <f t="shared" si="12"/>
        <v>0</v>
      </c>
      <c r="AP55" s="40">
        <f>IF(AP53+AP54&gt;0, AP54/(AP53+AP54), "-")</f>
        <v>2.0937061151538365E-2</v>
      </c>
    </row>
    <row r="56" spans="1:42" ht="18" customHeight="1">
      <c r="A56" s="104">
        <v>44895</v>
      </c>
      <c r="B56" s="50" t="s">
        <v>20</v>
      </c>
      <c r="C56" s="51">
        <v>11</v>
      </c>
      <c r="D56" s="51">
        <v>1</v>
      </c>
      <c r="E56" s="51">
        <v>19</v>
      </c>
      <c r="F56" s="51">
        <v>0</v>
      </c>
      <c r="G56" s="51">
        <v>10</v>
      </c>
      <c r="H56" s="51">
        <v>15</v>
      </c>
      <c r="I56" s="51">
        <v>16</v>
      </c>
      <c r="J56" s="51">
        <v>15</v>
      </c>
      <c r="K56" s="51">
        <v>7</v>
      </c>
      <c r="L56" s="51">
        <v>2</v>
      </c>
      <c r="M56" s="51">
        <v>0</v>
      </c>
      <c r="N56" s="51">
        <v>28</v>
      </c>
      <c r="O56" s="51">
        <v>7</v>
      </c>
      <c r="P56" s="51">
        <v>3</v>
      </c>
      <c r="Q56" s="51">
        <v>3</v>
      </c>
      <c r="R56" s="51">
        <v>7</v>
      </c>
      <c r="S56" s="51">
        <v>1</v>
      </c>
      <c r="T56" s="51">
        <v>1</v>
      </c>
      <c r="U56" s="51">
        <v>1</v>
      </c>
      <c r="V56" s="51">
        <v>0</v>
      </c>
      <c r="W56" s="51">
        <v>3</v>
      </c>
      <c r="X56" s="51">
        <v>3</v>
      </c>
      <c r="Y56" s="51">
        <v>0</v>
      </c>
      <c r="Z56" s="51">
        <v>6</v>
      </c>
      <c r="AA56" s="51">
        <v>12</v>
      </c>
      <c r="AB56" s="51">
        <v>3</v>
      </c>
      <c r="AC56" s="51">
        <v>6</v>
      </c>
      <c r="AD56" s="51">
        <v>6</v>
      </c>
      <c r="AE56" s="51">
        <v>2</v>
      </c>
      <c r="AF56" s="51">
        <v>0</v>
      </c>
      <c r="AG56" s="51">
        <v>0</v>
      </c>
      <c r="AH56" s="51">
        <v>8</v>
      </c>
      <c r="AI56" s="51">
        <v>2</v>
      </c>
      <c r="AJ56" s="51">
        <v>0</v>
      </c>
      <c r="AK56" s="51">
        <v>0</v>
      </c>
      <c r="AL56" s="51">
        <v>2</v>
      </c>
      <c r="AM56" s="51">
        <v>0</v>
      </c>
      <c r="AN56" s="51">
        <v>3</v>
      </c>
      <c r="AO56" s="51">
        <v>3</v>
      </c>
      <c r="AP56" s="11">
        <f>SUM(C56:AO56)</f>
        <v>206</v>
      </c>
    </row>
    <row r="57" spans="1:42" ht="18" customHeight="1">
      <c r="A57" s="105"/>
      <c r="B57" s="52" t="s">
        <v>21</v>
      </c>
      <c r="C57" s="53">
        <v>44</v>
      </c>
      <c r="D57" s="53">
        <v>48</v>
      </c>
      <c r="E57" s="53">
        <v>893</v>
      </c>
      <c r="F57" s="53">
        <v>70</v>
      </c>
      <c r="G57" s="53">
        <v>757</v>
      </c>
      <c r="H57" s="53">
        <v>167</v>
      </c>
      <c r="I57" s="53">
        <v>1914</v>
      </c>
      <c r="J57" s="53">
        <v>376</v>
      </c>
      <c r="K57" s="53">
        <v>633</v>
      </c>
      <c r="L57" s="53">
        <v>3</v>
      </c>
      <c r="M57" s="53">
        <v>7</v>
      </c>
      <c r="N57" s="53">
        <v>519</v>
      </c>
      <c r="O57" s="53">
        <v>118</v>
      </c>
      <c r="P57" s="53">
        <v>32</v>
      </c>
      <c r="Q57" s="53">
        <v>11</v>
      </c>
      <c r="R57" s="53">
        <v>18</v>
      </c>
      <c r="S57" s="53">
        <v>38</v>
      </c>
      <c r="T57" s="53">
        <v>23</v>
      </c>
      <c r="U57" s="53">
        <v>15</v>
      </c>
      <c r="V57" s="53">
        <v>21</v>
      </c>
      <c r="W57" s="53">
        <v>4</v>
      </c>
      <c r="X57" s="53">
        <v>9</v>
      </c>
      <c r="Y57" s="53">
        <v>4</v>
      </c>
      <c r="Z57" s="53">
        <v>49</v>
      </c>
      <c r="AA57" s="53">
        <v>410</v>
      </c>
      <c r="AB57" s="53">
        <v>0</v>
      </c>
      <c r="AC57" s="53">
        <v>1</v>
      </c>
      <c r="AD57" s="53">
        <v>11</v>
      </c>
      <c r="AE57" s="53">
        <v>28</v>
      </c>
      <c r="AF57" s="53">
        <v>23</v>
      </c>
      <c r="AG57" s="53">
        <v>36</v>
      </c>
      <c r="AH57" s="53">
        <v>4</v>
      </c>
      <c r="AI57" s="53">
        <v>7</v>
      </c>
      <c r="AJ57" s="53">
        <v>59</v>
      </c>
      <c r="AK57" s="53">
        <v>0</v>
      </c>
      <c r="AL57" s="53">
        <v>50</v>
      </c>
      <c r="AM57" s="53">
        <v>0</v>
      </c>
      <c r="AN57" s="53">
        <v>25</v>
      </c>
      <c r="AO57" s="53">
        <v>6</v>
      </c>
      <c r="AP57" s="11">
        <f>SUM(C57:AO57)</f>
        <v>6433</v>
      </c>
    </row>
    <row r="58" spans="1:42" ht="18" customHeight="1">
      <c r="A58" s="105"/>
      <c r="B58" s="52" t="s">
        <v>24</v>
      </c>
      <c r="C58" s="53">
        <v>53</v>
      </c>
      <c r="D58" s="53">
        <v>49</v>
      </c>
      <c r="E58" s="53">
        <v>874</v>
      </c>
      <c r="F58" s="53">
        <v>70</v>
      </c>
      <c r="G58" s="53">
        <v>762</v>
      </c>
      <c r="H58" s="53">
        <v>182</v>
      </c>
      <c r="I58" s="53">
        <v>1927</v>
      </c>
      <c r="J58" s="53">
        <v>390</v>
      </c>
      <c r="K58" s="53">
        <v>640</v>
      </c>
      <c r="L58" s="53">
        <v>5</v>
      </c>
      <c r="M58" s="53">
        <v>7</v>
      </c>
      <c r="N58" s="53">
        <v>547</v>
      </c>
      <c r="O58" s="53">
        <v>125</v>
      </c>
      <c r="P58" s="53">
        <v>35</v>
      </c>
      <c r="Q58" s="53">
        <v>14</v>
      </c>
      <c r="R58" s="53">
        <v>25</v>
      </c>
      <c r="S58" s="53">
        <v>39</v>
      </c>
      <c r="T58" s="53">
        <v>24</v>
      </c>
      <c r="U58" s="53">
        <v>16</v>
      </c>
      <c r="V58" s="53">
        <v>21</v>
      </c>
      <c r="W58" s="53">
        <v>7</v>
      </c>
      <c r="X58" s="53">
        <v>12</v>
      </c>
      <c r="Y58" s="53">
        <v>4</v>
      </c>
      <c r="Z58" s="53">
        <v>55</v>
      </c>
      <c r="AA58" s="53">
        <v>353</v>
      </c>
      <c r="AB58" s="53">
        <v>3</v>
      </c>
      <c r="AC58" s="53">
        <v>7</v>
      </c>
      <c r="AD58" s="53">
        <v>17</v>
      </c>
      <c r="AE58" s="53">
        <v>29</v>
      </c>
      <c r="AF58" s="53">
        <v>23</v>
      </c>
      <c r="AG58" s="53">
        <v>36</v>
      </c>
      <c r="AH58" s="53">
        <v>12</v>
      </c>
      <c r="AI58" s="53">
        <v>9</v>
      </c>
      <c r="AJ58" s="53">
        <v>59</v>
      </c>
      <c r="AK58" s="53">
        <v>0</v>
      </c>
      <c r="AL58" s="53">
        <v>51</v>
      </c>
      <c r="AM58" s="53">
        <v>0</v>
      </c>
      <c r="AN58" s="53">
        <v>28</v>
      </c>
      <c r="AO58" s="53">
        <v>9</v>
      </c>
      <c r="AP58" s="11">
        <f>SUM(C58:AO58)</f>
        <v>6519</v>
      </c>
    </row>
    <row r="59" spans="1:42" ht="18" customHeight="1">
      <c r="A59" s="105"/>
      <c r="B59" s="52" t="s">
        <v>25</v>
      </c>
      <c r="C59" s="51">
        <v>2</v>
      </c>
      <c r="D59" s="51">
        <v>0</v>
      </c>
      <c r="E59" s="51">
        <v>38</v>
      </c>
      <c r="F59" s="51">
        <v>0</v>
      </c>
      <c r="G59" s="51">
        <v>5</v>
      </c>
      <c r="H59" s="51">
        <v>0</v>
      </c>
      <c r="I59" s="51">
        <v>3</v>
      </c>
      <c r="J59" s="51">
        <v>1</v>
      </c>
      <c r="K59" s="51">
        <v>0</v>
      </c>
      <c r="L59" s="51">
        <v>0</v>
      </c>
      <c r="M59" s="51">
        <v>0</v>
      </c>
      <c r="N59" s="51">
        <v>0</v>
      </c>
      <c r="O59" s="51">
        <v>0</v>
      </c>
      <c r="P59" s="51">
        <v>0</v>
      </c>
      <c r="Q59" s="51">
        <v>0</v>
      </c>
      <c r="R59" s="51">
        <v>0</v>
      </c>
      <c r="S59" s="51">
        <v>0</v>
      </c>
      <c r="T59" s="51">
        <v>0</v>
      </c>
      <c r="U59" s="51">
        <v>0</v>
      </c>
      <c r="V59" s="51">
        <v>0</v>
      </c>
      <c r="W59" s="51">
        <v>0</v>
      </c>
      <c r="X59" s="51">
        <v>0</v>
      </c>
      <c r="Y59" s="51">
        <v>0</v>
      </c>
      <c r="Z59" s="51">
        <v>0</v>
      </c>
      <c r="AA59" s="51">
        <v>69</v>
      </c>
      <c r="AB59" s="51">
        <v>0</v>
      </c>
      <c r="AC59" s="51">
        <v>0</v>
      </c>
      <c r="AD59" s="51">
        <v>0</v>
      </c>
      <c r="AE59" s="51">
        <v>1</v>
      </c>
      <c r="AF59" s="51">
        <v>0</v>
      </c>
      <c r="AG59" s="51">
        <v>0</v>
      </c>
      <c r="AH59" s="51">
        <v>0</v>
      </c>
      <c r="AI59" s="51">
        <v>0</v>
      </c>
      <c r="AJ59" s="51">
        <v>0</v>
      </c>
      <c r="AK59" s="51">
        <v>0</v>
      </c>
      <c r="AL59" s="51">
        <v>1</v>
      </c>
      <c r="AM59" s="51">
        <v>0</v>
      </c>
      <c r="AN59" s="51">
        <v>0</v>
      </c>
      <c r="AO59" s="51">
        <v>0</v>
      </c>
      <c r="AP59" s="11">
        <f>SUM(C59:AO59)</f>
        <v>120</v>
      </c>
    </row>
    <row r="60" spans="1:42" ht="18" customHeight="1">
      <c r="A60" s="106"/>
      <c r="B60" s="52" t="s">
        <v>26</v>
      </c>
      <c r="C60" s="36">
        <f t="shared" ref="C60:AO60" si="13">IF(C58+C59&gt;0, C59/(C58+C59), "-")</f>
        <v>3.6363636363636362E-2</v>
      </c>
      <c r="D60" s="36">
        <f t="shared" si="13"/>
        <v>0</v>
      </c>
      <c r="E60" s="36">
        <f t="shared" si="13"/>
        <v>4.1666666666666664E-2</v>
      </c>
      <c r="F60" s="36">
        <f t="shared" si="13"/>
        <v>0</v>
      </c>
      <c r="G60" s="36">
        <f t="shared" si="13"/>
        <v>6.51890482398957E-3</v>
      </c>
      <c r="H60" s="36">
        <f t="shared" si="13"/>
        <v>0</v>
      </c>
      <c r="I60" s="36">
        <f t="shared" si="13"/>
        <v>1.5544041450777201E-3</v>
      </c>
      <c r="J60" s="36">
        <f t="shared" si="13"/>
        <v>2.5575447570332483E-3</v>
      </c>
      <c r="K60" s="36">
        <f t="shared" si="13"/>
        <v>0</v>
      </c>
      <c r="L60" s="36">
        <f t="shared" si="13"/>
        <v>0</v>
      </c>
      <c r="M60" s="36">
        <f t="shared" si="13"/>
        <v>0</v>
      </c>
      <c r="N60" s="36">
        <f t="shared" si="13"/>
        <v>0</v>
      </c>
      <c r="O60" s="36">
        <f t="shared" si="13"/>
        <v>0</v>
      </c>
      <c r="P60" s="36">
        <f t="shared" si="13"/>
        <v>0</v>
      </c>
      <c r="Q60" s="36">
        <f t="shared" si="13"/>
        <v>0</v>
      </c>
      <c r="R60" s="36">
        <f t="shared" si="13"/>
        <v>0</v>
      </c>
      <c r="S60" s="36">
        <f t="shared" si="13"/>
        <v>0</v>
      </c>
      <c r="T60" s="36">
        <f t="shared" si="13"/>
        <v>0</v>
      </c>
      <c r="U60" s="36">
        <f t="shared" si="13"/>
        <v>0</v>
      </c>
      <c r="V60" s="36">
        <f t="shared" si="13"/>
        <v>0</v>
      </c>
      <c r="W60" s="36">
        <f t="shared" si="13"/>
        <v>0</v>
      </c>
      <c r="X60" s="36">
        <f t="shared" si="13"/>
        <v>0</v>
      </c>
      <c r="Y60" s="36">
        <f t="shared" si="13"/>
        <v>0</v>
      </c>
      <c r="Z60" s="36">
        <f t="shared" si="13"/>
        <v>0</v>
      </c>
      <c r="AA60" s="36">
        <f t="shared" si="13"/>
        <v>0.16350710900473933</v>
      </c>
      <c r="AB60" s="36">
        <f t="shared" si="13"/>
        <v>0</v>
      </c>
      <c r="AC60" s="36">
        <f t="shared" si="13"/>
        <v>0</v>
      </c>
      <c r="AD60" s="36">
        <f t="shared" si="13"/>
        <v>0</v>
      </c>
      <c r="AE60" s="36">
        <f t="shared" si="13"/>
        <v>3.3333333333333333E-2</v>
      </c>
      <c r="AF60" s="36">
        <f t="shared" si="13"/>
        <v>0</v>
      </c>
      <c r="AG60" s="36">
        <f t="shared" si="13"/>
        <v>0</v>
      </c>
      <c r="AH60" s="36">
        <f t="shared" si="13"/>
        <v>0</v>
      </c>
      <c r="AI60" s="36">
        <f t="shared" si="13"/>
        <v>0</v>
      </c>
      <c r="AJ60" s="36">
        <f t="shared" si="13"/>
        <v>0</v>
      </c>
      <c r="AK60" s="36" t="str">
        <f t="shared" si="13"/>
        <v>-</v>
      </c>
      <c r="AL60" s="36">
        <f t="shared" si="13"/>
        <v>1.9230769230769232E-2</v>
      </c>
      <c r="AM60" s="36" t="str">
        <f t="shared" si="13"/>
        <v>-</v>
      </c>
      <c r="AN60" s="36">
        <f t="shared" si="13"/>
        <v>0</v>
      </c>
      <c r="AO60" s="36">
        <f t="shared" si="13"/>
        <v>0</v>
      </c>
      <c r="AP60" s="40">
        <f>IF(AP58+AP59&gt;0, AP59/(AP58+AP59), "-")</f>
        <v>1.8075011296882059E-2</v>
      </c>
    </row>
    <row r="61" spans="1:42" ht="18" customHeight="1">
      <c r="A61" s="104">
        <v>44896</v>
      </c>
      <c r="B61" s="50" t="s">
        <v>20</v>
      </c>
      <c r="C61" s="51">
        <v>1</v>
      </c>
      <c r="D61" s="51">
        <v>0</v>
      </c>
      <c r="E61" s="51">
        <v>8</v>
      </c>
      <c r="F61" s="51">
        <v>1</v>
      </c>
      <c r="G61" s="51">
        <v>5</v>
      </c>
      <c r="H61" s="51">
        <v>4</v>
      </c>
      <c r="I61" s="51">
        <v>48</v>
      </c>
      <c r="J61" s="51">
        <v>16</v>
      </c>
      <c r="K61" s="51">
        <v>6</v>
      </c>
      <c r="L61" s="51">
        <v>2</v>
      </c>
      <c r="M61" s="51">
        <v>0</v>
      </c>
      <c r="N61" s="51">
        <v>22</v>
      </c>
      <c r="O61" s="51">
        <v>8</v>
      </c>
      <c r="P61" s="51">
        <v>1</v>
      </c>
      <c r="Q61" s="51">
        <v>2</v>
      </c>
      <c r="R61" s="51">
        <v>8</v>
      </c>
      <c r="S61" s="51">
        <v>0</v>
      </c>
      <c r="T61" s="51">
        <v>8</v>
      </c>
      <c r="U61" s="51">
        <v>0</v>
      </c>
      <c r="V61" s="51">
        <v>0</v>
      </c>
      <c r="W61" s="51">
        <v>1</v>
      </c>
      <c r="X61" s="51">
        <v>3</v>
      </c>
      <c r="Y61" s="51">
        <v>1</v>
      </c>
      <c r="Z61" s="51">
        <v>6</v>
      </c>
      <c r="AA61" s="51">
        <v>7</v>
      </c>
      <c r="AB61" s="51">
        <v>5</v>
      </c>
      <c r="AC61" s="51">
        <v>1</v>
      </c>
      <c r="AD61" s="51">
        <v>7</v>
      </c>
      <c r="AE61" s="51">
        <v>0</v>
      </c>
      <c r="AF61" s="51">
        <v>0</v>
      </c>
      <c r="AG61" s="51">
        <v>0</v>
      </c>
      <c r="AH61" s="51">
        <v>4</v>
      </c>
      <c r="AI61" s="51">
        <v>3</v>
      </c>
      <c r="AJ61" s="51">
        <v>0</v>
      </c>
      <c r="AK61" s="51">
        <v>2</v>
      </c>
      <c r="AL61" s="51">
        <v>0</v>
      </c>
      <c r="AM61" s="51">
        <v>0</v>
      </c>
      <c r="AN61" s="51">
        <v>5</v>
      </c>
      <c r="AO61" s="51">
        <v>4</v>
      </c>
      <c r="AP61" s="11">
        <f>SUM(C61:AO61)</f>
        <v>189</v>
      </c>
    </row>
    <row r="62" spans="1:42" ht="18" customHeight="1">
      <c r="A62" s="105"/>
      <c r="B62" s="52" t="s">
        <v>21</v>
      </c>
      <c r="C62" s="53">
        <v>64</v>
      </c>
      <c r="D62" s="53">
        <v>29</v>
      </c>
      <c r="E62" s="53">
        <v>817</v>
      </c>
      <c r="F62" s="53">
        <v>96</v>
      </c>
      <c r="G62" s="53">
        <v>794</v>
      </c>
      <c r="H62" s="53">
        <v>31</v>
      </c>
      <c r="I62" s="53">
        <v>1809</v>
      </c>
      <c r="J62" s="53">
        <v>864</v>
      </c>
      <c r="K62" s="53">
        <v>137</v>
      </c>
      <c r="L62" s="53">
        <v>5</v>
      </c>
      <c r="M62" s="53">
        <v>29</v>
      </c>
      <c r="N62" s="53">
        <v>729</v>
      </c>
      <c r="O62" s="53">
        <v>75</v>
      </c>
      <c r="P62" s="53">
        <v>44</v>
      </c>
      <c r="Q62" s="53">
        <v>13</v>
      </c>
      <c r="R62" s="53">
        <v>69</v>
      </c>
      <c r="S62" s="53">
        <v>35</v>
      </c>
      <c r="T62" s="53">
        <v>23</v>
      </c>
      <c r="U62" s="53">
        <v>10</v>
      </c>
      <c r="V62" s="53">
        <v>5</v>
      </c>
      <c r="W62" s="53">
        <v>2</v>
      </c>
      <c r="X62" s="53">
        <v>14</v>
      </c>
      <c r="Y62" s="53">
        <v>15</v>
      </c>
      <c r="Z62" s="53">
        <v>54</v>
      </c>
      <c r="AA62" s="53">
        <v>301</v>
      </c>
      <c r="AB62" s="53">
        <v>1</v>
      </c>
      <c r="AC62" s="53">
        <v>2</v>
      </c>
      <c r="AD62" s="53">
        <v>10</v>
      </c>
      <c r="AE62" s="53">
        <v>49</v>
      </c>
      <c r="AF62" s="53">
        <v>21</v>
      </c>
      <c r="AG62" s="53">
        <v>29</v>
      </c>
      <c r="AH62" s="53">
        <v>3</v>
      </c>
      <c r="AI62" s="53">
        <v>8</v>
      </c>
      <c r="AJ62" s="53">
        <v>104</v>
      </c>
      <c r="AK62" s="53">
        <v>0</v>
      </c>
      <c r="AL62" s="53">
        <v>25</v>
      </c>
      <c r="AM62" s="53">
        <v>4</v>
      </c>
      <c r="AN62" s="53">
        <v>21</v>
      </c>
      <c r="AO62" s="53">
        <v>6</v>
      </c>
      <c r="AP62" s="11">
        <f>SUM(C62:AO62)</f>
        <v>6347</v>
      </c>
    </row>
    <row r="63" spans="1:42" ht="18" customHeight="1">
      <c r="A63" s="105"/>
      <c r="B63" s="52" t="s">
        <v>24</v>
      </c>
      <c r="C63" s="53">
        <v>65</v>
      </c>
      <c r="D63" s="53">
        <v>29</v>
      </c>
      <c r="E63" s="53">
        <v>825</v>
      </c>
      <c r="F63" s="53">
        <v>97</v>
      </c>
      <c r="G63" s="53">
        <v>799</v>
      </c>
      <c r="H63" s="53">
        <v>35</v>
      </c>
      <c r="I63" s="53">
        <v>1857</v>
      </c>
      <c r="J63" s="53">
        <v>880</v>
      </c>
      <c r="K63" s="53">
        <v>143</v>
      </c>
      <c r="L63" s="53">
        <v>7</v>
      </c>
      <c r="M63" s="53">
        <v>29</v>
      </c>
      <c r="N63" s="53">
        <v>751</v>
      </c>
      <c r="O63" s="53">
        <v>83</v>
      </c>
      <c r="P63" s="53">
        <v>45</v>
      </c>
      <c r="Q63" s="53">
        <v>15</v>
      </c>
      <c r="R63" s="53">
        <v>77</v>
      </c>
      <c r="S63" s="53">
        <v>35</v>
      </c>
      <c r="T63" s="53">
        <v>31</v>
      </c>
      <c r="U63" s="53">
        <v>10</v>
      </c>
      <c r="V63" s="53">
        <v>5</v>
      </c>
      <c r="W63" s="53">
        <v>3</v>
      </c>
      <c r="X63" s="53">
        <v>17</v>
      </c>
      <c r="Y63" s="53">
        <v>16</v>
      </c>
      <c r="Z63" s="53">
        <v>60</v>
      </c>
      <c r="AA63" s="53">
        <v>308</v>
      </c>
      <c r="AB63" s="53">
        <v>6</v>
      </c>
      <c r="AC63" s="53">
        <v>3</v>
      </c>
      <c r="AD63" s="53">
        <v>17</v>
      </c>
      <c r="AE63" s="53">
        <v>49</v>
      </c>
      <c r="AF63" s="53">
        <v>21</v>
      </c>
      <c r="AG63" s="53">
        <v>29</v>
      </c>
      <c r="AH63" s="53">
        <v>7</v>
      </c>
      <c r="AI63" s="53">
        <v>11</v>
      </c>
      <c r="AJ63" s="53">
        <v>104</v>
      </c>
      <c r="AK63" s="53">
        <v>2</v>
      </c>
      <c r="AL63" s="53">
        <v>25</v>
      </c>
      <c r="AM63" s="53">
        <v>4</v>
      </c>
      <c r="AN63" s="53">
        <v>26</v>
      </c>
      <c r="AO63" s="53">
        <v>10</v>
      </c>
      <c r="AP63" s="11">
        <f>SUM(C63:AO63)</f>
        <v>6536</v>
      </c>
    </row>
    <row r="64" spans="1:42" ht="18" customHeight="1">
      <c r="A64" s="105"/>
      <c r="B64" s="52" t="s">
        <v>25</v>
      </c>
      <c r="C64" s="51">
        <v>0</v>
      </c>
      <c r="D64" s="51">
        <v>0</v>
      </c>
      <c r="E64" s="51">
        <v>0</v>
      </c>
      <c r="F64" s="51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1">
        <v>0</v>
      </c>
      <c r="AJ64" s="51">
        <v>0</v>
      </c>
      <c r="AK64" s="51">
        <v>0</v>
      </c>
      <c r="AL64" s="51">
        <v>0</v>
      </c>
      <c r="AM64" s="51">
        <v>0</v>
      </c>
      <c r="AN64" s="51">
        <v>0</v>
      </c>
      <c r="AO64" s="51">
        <v>0</v>
      </c>
      <c r="AP64" s="11">
        <f>SUM(C64:AO64)</f>
        <v>0</v>
      </c>
    </row>
    <row r="65" spans="1:42" ht="18" customHeight="1">
      <c r="A65" s="106"/>
      <c r="B65" s="52" t="s">
        <v>26</v>
      </c>
      <c r="C65" s="36">
        <f t="shared" ref="C65:AO65" si="14">IF(C63+C64&gt;0, C64/(C63+C64), "-")</f>
        <v>0</v>
      </c>
      <c r="D65" s="36">
        <f t="shared" si="14"/>
        <v>0</v>
      </c>
      <c r="E65" s="36">
        <f t="shared" si="14"/>
        <v>0</v>
      </c>
      <c r="F65" s="36">
        <f t="shared" si="14"/>
        <v>0</v>
      </c>
      <c r="G65" s="36">
        <f t="shared" si="14"/>
        <v>0</v>
      </c>
      <c r="H65" s="36">
        <f t="shared" si="14"/>
        <v>0</v>
      </c>
      <c r="I65" s="36">
        <f t="shared" si="14"/>
        <v>0</v>
      </c>
      <c r="J65" s="36">
        <f t="shared" si="14"/>
        <v>0</v>
      </c>
      <c r="K65" s="36">
        <f t="shared" si="14"/>
        <v>0</v>
      </c>
      <c r="L65" s="36">
        <f t="shared" si="14"/>
        <v>0</v>
      </c>
      <c r="M65" s="36">
        <f t="shared" si="14"/>
        <v>0</v>
      </c>
      <c r="N65" s="36">
        <f t="shared" si="14"/>
        <v>0</v>
      </c>
      <c r="O65" s="36">
        <f t="shared" si="14"/>
        <v>0</v>
      </c>
      <c r="P65" s="36">
        <f t="shared" si="14"/>
        <v>0</v>
      </c>
      <c r="Q65" s="36">
        <f t="shared" si="14"/>
        <v>0</v>
      </c>
      <c r="R65" s="36">
        <f t="shared" si="14"/>
        <v>0</v>
      </c>
      <c r="S65" s="36">
        <f t="shared" si="14"/>
        <v>0</v>
      </c>
      <c r="T65" s="36">
        <f t="shared" si="14"/>
        <v>0</v>
      </c>
      <c r="U65" s="36">
        <f t="shared" si="14"/>
        <v>0</v>
      </c>
      <c r="V65" s="36">
        <f t="shared" si="14"/>
        <v>0</v>
      </c>
      <c r="W65" s="36">
        <f t="shared" si="14"/>
        <v>0</v>
      </c>
      <c r="X65" s="36">
        <f t="shared" si="14"/>
        <v>0</v>
      </c>
      <c r="Y65" s="36">
        <f t="shared" si="14"/>
        <v>0</v>
      </c>
      <c r="Z65" s="36">
        <f t="shared" si="14"/>
        <v>0</v>
      </c>
      <c r="AA65" s="36">
        <f t="shared" si="14"/>
        <v>0</v>
      </c>
      <c r="AB65" s="36">
        <f t="shared" si="14"/>
        <v>0</v>
      </c>
      <c r="AC65" s="36">
        <f t="shared" si="14"/>
        <v>0</v>
      </c>
      <c r="AD65" s="36">
        <f t="shared" si="14"/>
        <v>0</v>
      </c>
      <c r="AE65" s="36">
        <f t="shared" si="14"/>
        <v>0</v>
      </c>
      <c r="AF65" s="36">
        <f t="shared" si="14"/>
        <v>0</v>
      </c>
      <c r="AG65" s="36">
        <f t="shared" si="14"/>
        <v>0</v>
      </c>
      <c r="AH65" s="36">
        <f t="shared" si="14"/>
        <v>0</v>
      </c>
      <c r="AI65" s="36">
        <f t="shared" si="14"/>
        <v>0</v>
      </c>
      <c r="AJ65" s="36">
        <f t="shared" si="14"/>
        <v>0</v>
      </c>
      <c r="AK65" s="36">
        <f t="shared" si="14"/>
        <v>0</v>
      </c>
      <c r="AL65" s="36">
        <f t="shared" si="14"/>
        <v>0</v>
      </c>
      <c r="AM65" s="36">
        <f t="shared" si="14"/>
        <v>0</v>
      </c>
      <c r="AN65" s="36">
        <f t="shared" si="14"/>
        <v>0</v>
      </c>
      <c r="AO65" s="36">
        <f t="shared" si="14"/>
        <v>0</v>
      </c>
      <c r="AP65" s="40">
        <f>IF(AP63+AP64&gt;0, AP64/(AP63+AP64), "-")</f>
        <v>0</v>
      </c>
    </row>
    <row r="66" spans="1:42" ht="18" customHeight="1">
      <c r="A66" s="104">
        <v>44897</v>
      </c>
      <c r="B66" s="50" t="s">
        <v>20</v>
      </c>
      <c r="C66" s="51">
        <v>0</v>
      </c>
      <c r="D66" s="51">
        <v>0</v>
      </c>
      <c r="E66" s="51">
        <v>14</v>
      </c>
      <c r="F66" s="51">
        <v>3</v>
      </c>
      <c r="G66" s="51">
        <v>1</v>
      </c>
      <c r="H66" s="51">
        <v>15</v>
      </c>
      <c r="I66" s="51">
        <v>37</v>
      </c>
      <c r="J66" s="51">
        <v>25</v>
      </c>
      <c r="K66" s="51">
        <v>1</v>
      </c>
      <c r="L66" s="51">
        <v>3</v>
      </c>
      <c r="M66" s="51">
        <v>0</v>
      </c>
      <c r="N66" s="51">
        <v>19</v>
      </c>
      <c r="O66" s="51">
        <v>7</v>
      </c>
      <c r="P66" s="51">
        <v>1</v>
      </c>
      <c r="Q66" s="51">
        <v>4</v>
      </c>
      <c r="R66" s="51">
        <v>4</v>
      </c>
      <c r="S66" s="51">
        <v>5</v>
      </c>
      <c r="T66" s="51">
        <v>7</v>
      </c>
      <c r="U66" s="51">
        <v>4</v>
      </c>
      <c r="V66" s="51">
        <v>0</v>
      </c>
      <c r="W66" s="51">
        <v>4</v>
      </c>
      <c r="X66" s="51">
        <v>2</v>
      </c>
      <c r="Y66" s="51">
        <v>2</v>
      </c>
      <c r="Z66" s="51">
        <v>5</v>
      </c>
      <c r="AA66" s="51">
        <v>3</v>
      </c>
      <c r="AB66" s="51">
        <v>2</v>
      </c>
      <c r="AC66" s="51">
        <v>6</v>
      </c>
      <c r="AD66" s="51">
        <v>2</v>
      </c>
      <c r="AE66" s="51">
        <v>3</v>
      </c>
      <c r="AF66" s="51">
        <v>1</v>
      </c>
      <c r="AG66" s="51">
        <v>0</v>
      </c>
      <c r="AH66" s="51">
        <v>10</v>
      </c>
      <c r="AI66" s="51">
        <v>1</v>
      </c>
      <c r="AJ66" s="51">
        <v>0</v>
      </c>
      <c r="AK66" s="51">
        <v>4</v>
      </c>
      <c r="AL66" s="51">
        <v>4</v>
      </c>
      <c r="AM66" s="51">
        <v>1</v>
      </c>
      <c r="AN66" s="51">
        <v>3</v>
      </c>
      <c r="AO66" s="51">
        <v>2</v>
      </c>
      <c r="AP66" s="11">
        <f>SUM(C66:AO66)</f>
        <v>205</v>
      </c>
    </row>
    <row r="67" spans="1:42" ht="18" customHeight="1">
      <c r="A67" s="105"/>
      <c r="B67" s="52" t="s">
        <v>21</v>
      </c>
      <c r="C67" s="53">
        <v>89</v>
      </c>
      <c r="D67" s="53">
        <v>28</v>
      </c>
      <c r="E67" s="53">
        <v>1294</v>
      </c>
      <c r="F67" s="53">
        <v>96</v>
      </c>
      <c r="G67" s="53">
        <v>815</v>
      </c>
      <c r="H67" s="53">
        <v>42</v>
      </c>
      <c r="I67" s="53">
        <v>1149</v>
      </c>
      <c r="J67" s="53">
        <v>654</v>
      </c>
      <c r="K67" s="53">
        <v>148</v>
      </c>
      <c r="L67" s="53">
        <v>3</v>
      </c>
      <c r="M67" s="53">
        <v>17</v>
      </c>
      <c r="N67" s="53">
        <v>610</v>
      </c>
      <c r="O67" s="53">
        <v>69</v>
      </c>
      <c r="P67" s="53">
        <v>27</v>
      </c>
      <c r="Q67" s="53">
        <v>16</v>
      </c>
      <c r="R67" s="53">
        <v>6</v>
      </c>
      <c r="S67" s="53">
        <v>26</v>
      </c>
      <c r="T67" s="53">
        <v>22</v>
      </c>
      <c r="U67" s="53">
        <v>10</v>
      </c>
      <c r="V67" s="53">
        <v>4</v>
      </c>
      <c r="W67" s="53">
        <v>12</v>
      </c>
      <c r="X67" s="53">
        <v>13</v>
      </c>
      <c r="Y67" s="53">
        <v>3</v>
      </c>
      <c r="Z67" s="53">
        <v>35</v>
      </c>
      <c r="AA67" s="53">
        <v>206</v>
      </c>
      <c r="AB67" s="53">
        <v>2</v>
      </c>
      <c r="AC67" s="53">
        <v>2</v>
      </c>
      <c r="AD67" s="53">
        <v>16</v>
      </c>
      <c r="AE67" s="53">
        <v>31</v>
      </c>
      <c r="AF67" s="53">
        <v>10</v>
      </c>
      <c r="AG67" s="53">
        <v>28</v>
      </c>
      <c r="AH67" s="53">
        <v>5</v>
      </c>
      <c r="AI67" s="53">
        <v>10</v>
      </c>
      <c r="AJ67" s="53">
        <v>90</v>
      </c>
      <c r="AK67" s="53">
        <v>6</v>
      </c>
      <c r="AL67" s="53">
        <v>21</v>
      </c>
      <c r="AM67" s="53">
        <v>4</v>
      </c>
      <c r="AN67" s="53">
        <v>13</v>
      </c>
      <c r="AO67" s="53">
        <v>8</v>
      </c>
      <c r="AP67" s="11">
        <f>SUM(C67:AO67)</f>
        <v>5640</v>
      </c>
    </row>
    <row r="68" spans="1:42" ht="18" customHeight="1">
      <c r="A68" s="105"/>
      <c r="B68" s="52" t="s">
        <v>24</v>
      </c>
      <c r="C68" s="53">
        <v>89</v>
      </c>
      <c r="D68" s="53">
        <v>28</v>
      </c>
      <c r="E68" s="53">
        <v>1308</v>
      </c>
      <c r="F68" s="53">
        <v>99</v>
      </c>
      <c r="G68" s="53">
        <v>816</v>
      </c>
      <c r="H68" s="53">
        <v>57</v>
      </c>
      <c r="I68" s="53">
        <v>1186</v>
      </c>
      <c r="J68" s="53">
        <v>679</v>
      </c>
      <c r="K68" s="53">
        <v>149</v>
      </c>
      <c r="L68" s="53">
        <v>6</v>
      </c>
      <c r="M68" s="53">
        <v>17</v>
      </c>
      <c r="N68" s="53">
        <v>629</v>
      </c>
      <c r="O68" s="53">
        <v>76</v>
      </c>
      <c r="P68" s="53">
        <v>28</v>
      </c>
      <c r="Q68" s="53">
        <v>20</v>
      </c>
      <c r="R68" s="53">
        <v>10</v>
      </c>
      <c r="S68" s="53">
        <v>31</v>
      </c>
      <c r="T68" s="53">
        <v>29</v>
      </c>
      <c r="U68" s="53">
        <v>14</v>
      </c>
      <c r="V68" s="53">
        <v>4</v>
      </c>
      <c r="W68" s="53">
        <v>16</v>
      </c>
      <c r="X68" s="53">
        <v>15</v>
      </c>
      <c r="Y68" s="53">
        <v>5</v>
      </c>
      <c r="Z68" s="53">
        <v>40</v>
      </c>
      <c r="AA68" s="53">
        <v>209</v>
      </c>
      <c r="AB68" s="53">
        <v>4</v>
      </c>
      <c r="AC68" s="53">
        <v>8</v>
      </c>
      <c r="AD68" s="53">
        <v>18</v>
      </c>
      <c r="AE68" s="53">
        <v>32</v>
      </c>
      <c r="AF68" s="53">
        <v>11</v>
      </c>
      <c r="AG68" s="53">
        <v>28</v>
      </c>
      <c r="AH68" s="53">
        <v>15</v>
      </c>
      <c r="AI68" s="53">
        <v>11</v>
      </c>
      <c r="AJ68" s="53">
        <v>90</v>
      </c>
      <c r="AK68" s="53">
        <v>10</v>
      </c>
      <c r="AL68" s="53">
        <v>25</v>
      </c>
      <c r="AM68" s="53">
        <v>5</v>
      </c>
      <c r="AN68" s="53">
        <v>16</v>
      </c>
      <c r="AO68" s="53">
        <v>10</v>
      </c>
      <c r="AP68" s="11">
        <f>SUM(C68:AO68)</f>
        <v>5843</v>
      </c>
    </row>
    <row r="69" spans="1:42" ht="18" customHeight="1">
      <c r="A69" s="105"/>
      <c r="B69" s="52" t="s">
        <v>25</v>
      </c>
      <c r="C69" s="51">
        <v>0</v>
      </c>
      <c r="D69" s="51">
        <v>0</v>
      </c>
      <c r="E69" s="51">
        <v>0</v>
      </c>
      <c r="F69" s="51">
        <v>0</v>
      </c>
      <c r="G69" s="51">
        <v>0</v>
      </c>
      <c r="H69" s="51">
        <v>0</v>
      </c>
      <c r="I69" s="51">
        <v>0</v>
      </c>
      <c r="J69" s="51">
        <v>0</v>
      </c>
      <c r="K69" s="51">
        <v>0</v>
      </c>
      <c r="L69" s="51">
        <v>0</v>
      </c>
      <c r="M69" s="51">
        <v>0</v>
      </c>
      <c r="N69" s="51">
        <v>0</v>
      </c>
      <c r="O69" s="51">
        <v>0</v>
      </c>
      <c r="P69" s="51">
        <v>0</v>
      </c>
      <c r="Q69" s="51">
        <v>0</v>
      </c>
      <c r="R69" s="51">
        <v>0</v>
      </c>
      <c r="S69" s="51">
        <v>0</v>
      </c>
      <c r="T69" s="51">
        <v>0</v>
      </c>
      <c r="U69" s="51">
        <v>0</v>
      </c>
      <c r="V69" s="51">
        <v>0</v>
      </c>
      <c r="W69" s="51">
        <v>0</v>
      </c>
      <c r="X69" s="51">
        <v>0</v>
      </c>
      <c r="Y69" s="51">
        <v>0</v>
      </c>
      <c r="Z69" s="51">
        <v>0</v>
      </c>
      <c r="AA69" s="51">
        <v>0</v>
      </c>
      <c r="AB69" s="51">
        <v>0</v>
      </c>
      <c r="AC69" s="51">
        <v>0</v>
      </c>
      <c r="AD69" s="51">
        <v>0</v>
      </c>
      <c r="AE69" s="51">
        <v>2</v>
      </c>
      <c r="AF69" s="51">
        <v>0</v>
      </c>
      <c r="AG69" s="51">
        <v>0</v>
      </c>
      <c r="AH69" s="51">
        <v>0</v>
      </c>
      <c r="AI69" s="51">
        <v>0</v>
      </c>
      <c r="AJ69" s="51">
        <v>0</v>
      </c>
      <c r="AK69" s="51">
        <v>0</v>
      </c>
      <c r="AL69" s="51">
        <v>0</v>
      </c>
      <c r="AM69" s="51">
        <v>0</v>
      </c>
      <c r="AN69" s="51">
        <v>0</v>
      </c>
      <c r="AO69" s="51">
        <v>0</v>
      </c>
      <c r="AP69" s="11">
        <f>SUM(C69:AO69)</f>
        <v>2</v>
      </c>
    </row>
    <row r="70" spans="1:42" ht="18" customHeight="1">
      <c r="A70" s="106"/>
      <c r="B70" s="52" t="s">
        <v>26</v>
      </c>
      <c r="C70" s="36">
        <f t="shared" ref="C70:AO70" si="15">IF(C68+C69&gt;0, C69/(C68+C69), "-")</f>
        <v>0</v>
      </c>
      <c r="D70" s="36">
        <f t="shared" si="15"/>
        <v>0</v>
      </c>
      <c r="E70" s="36">
        <f t="shared" si="15"/>
        <v>0</v>
      </c>
      <c r="F70" s="36">
        <f t="shared" si="15"/>
        <v>0</v>
      </c>
      <c r="G70" s="36">
        <f t="shared" si="15"/>
        <v>0</v>
      </c>
      <c r="H70" s="36">
        <f t="shared" si="15"/>
        <v>0</v>
      </c>
      <c r="I70" s="36">
        <f t="shared" si="15"/>
        <v>0</v>
      </c>
      <c r="J70" s="36">
        <f t="shared" si="15"/>
        <v>0</v>
      </c>
      <c r="K70" s="36">
        <f t="shared" si="15"/>
        <v>0</v>
      </c>
      <c r="L70" s="36">
        <f t="shared" si="15"/>
        <v>0</v>
      </c>
      <c r="M70" s="36">
        <f t="shared" si="15"/>
        <v>0</v>
      </c>
      <c r="N70" s="36">
        <f t="shared" si="15"/>
        <v>0</v>
      </c>
      <c r="O70" s="36">
        <f t="shared" si="15"/>
        <v>0</v>
      </c>
      <c r="P70" s="36">
        <f t="shared" si="15"/>
        <v>0</v>
      </c>
      <c r="Q70" s="36">
        <f t="shared" si="15"/>
        <v>0</v>
      </c>
      <c r="R70" s="36">
        <f t="shared" si="15"/>
        <v>0</v>
      </c>
      <c r="S70" s="36">
        <f t="shared" si="15"/>
        <v>0</v>
      </c>
      <c r="T70" s="36">
        <f t="shared" si="15"/>
        <v>0</v>
      </c>
      <c r="U70" s="36">
        <f t="shared" si="15"/>
        <v>0</v>
      </c>
      <c r="V70" s="36">
        <f t="shared" si="15"/>
        <v>0</v>
      </c>
      <c r="W70" s="36">
        <f t="shared" si="15"/>
        <v>0</v>
      </c>
      <c r="X70" s="36">
        <f t="shared" si="15"/>
        <v>0</v>
      </c>
      <c r="Y70" s="36">
        <f t="shared" si="15"/>
        <v>0</v>
      </c>
      <c r="Z70" s="36">
        <f t="shared" si="15"/>
        <v>0</v>
      </c>
      <c r="AA70" s="36">
        <f t="shared" si="15"/>
        <v>0</v>
      </c>
      <c r="AB70" s="36">
        <f t="shared" si="15"/>
        <v>0</v>
      </c>
      <c r="AC70" s="36">
        <f t="shared" si="15"/>
        <v>0</v>
      </c>
      <c r="AD70" s="36">
        <f t="shared" si="15"/>
        <v>0</v>
      </c>
      <c r="AE70" s="36">
        <f t="shared" si="15"/>
        <v>5.8823529411764705E-2</v>
      </c>
      <c r="AF70" s="36">
        <f t="shared" si="15"/>
        <v>0</v>
      </c>
      <c r="AG70" s="36">
        <f t="shared" si="15"/>
        <v>0</v>
      </c>
      <c r="AH70" s="36">
        <f t="shared" si="15"/>
        <v>0</v>
      </c>
      <c r="AI70" s="36">
        <f t="shared" si="15"/>
        <v>0</v>
      </c>
      <c r="AJ70" s="36">
        <f t="shared" si="15"/>
        <v>0</v>
      </c>
      <c r="AK70" s="36">
        <f t="shared" si="15"/>
        <v>0</v>
      </c>
      <c r="AL70" s="36">
        <f t="shared" si="15"/>
        <v>0</v>
      </c>
      <c r="AM70" s="36">
        <f t="shared" si="15"/>
        <v>0</v>
      </c>
      <c r="AN70" s="36">
        <f t="shared" si="15"/>
        <v>0</v>
      </c>
      <c r="AO70" s="36">
        <f t="shared" si="15"/>
        <v>0</v>
      </c>
      <c r="AP70" s="40">
        <f>IF(AP68+AP69&gt;0, AP69/(AP68+AP69), "-")</f>
        <v>3.4217279726261765E-4</v>
      </c>
    </row>
    <row r="71" spans="1:42" ht="18" customHeight="1">
      <c r="A71" s="104">
        <v>44898</v>
      </c>
      <c r="B71" s="50" t="s">
        <v>20</v>
      </c>
      <c r="C71" s="51">
        <v>0</v>
      </c>
      <c r="D71" s="51">
        <v>0</v>
      </c>
      <c r="E71" s="51">
        <v>7</v>
      </c>
      <c r="F71" s="51">
        <v>0</v>
      </c>
      <c r="G71" s="51">
        <v>15</v>
      </c>
      <c r="H71" s="51">
        <v>22</v>
      </c>
      <c r="I71" s="51">
        <v>119</v>
      </c>
      <c r="J71" s="51">
        <v>9</v>
      </c>
      <c r="K71" s="51">
        <v>3</v>
      </c>
      <c r="L71" s="51">
        <v>4</v>
      </c>
      <c r="M71" s="51">
        <v>0</v>
      </c>
      <c r="N71" s="51">
        <v>17</v>
      </c>
      <c r="O71" s="51">
        <v>9</v>
      </c>
      <c r="P71" s="51">
        <v>7</v>
      </c>
      <c r="Q71" s="51">
        <v>7</v>
      </c>
      <c r="R71" s="51">
        <v>0</v>
      </c>
      <c r="S71" s="51">
        <v>2</v>
      </c>
      <c r="T71" s="51">
        <v>3</v>
      </c>
      <c r="U71" s="51">
        <v>1</v>
      </c>
      <c r="V71" s="51">
        <v>0</v>
      </c>
      <c r="W71" s="51">
        <v>2</v>
      </c>
      <c r="X71" s="51">
        <v>1</v>
      </c>
      <c r="Y71" s="51">
        <v>1</v>
      </c>
      <c r="Z71" s="51">
        <v>3</v>
      </c>
      <c r="AA71" s="51">
        <v>2</v>
      </c>
      <c r="AB71" s="51">
        <v>7</v>
      </c>
      <c r="AC71" s="51">
        <v>1</v>
      </c>
      <c r="AD71" s="51">
        <v>3</v>
      </c>
      <c r="AE71" s="51">
        <v>1</v>
      </c>
      <c r="AF71" s="51">
        <v>2</v>
      </c>
      <c r="AG71" s="51">
        <v>0</v>
      </c>
      <c r="AH71" s="51">
        <v>6</v>
      </c>
      <c r="AI71" s="51">
        <v>0</v>
      </c>
      <c r="AJ71" s="51">
        <v>0</v>
      </c>
      <c r="AK71" s="51">
        <v>0</v>
      </c>
      <c r="AL71" s="51">
        <v>0</v>
      </c>
      <c r="AM71" s="51">
        <v>3</v>
      </c>
      <c r="AN71" s="51">
        <v>2</v>
      </c>
      <c r="AO71" s="51">
        <v>1</v>
      </c>
      <c r="AP71" s="11">
        <f>SUM(C71:AO71)</f>
        <v>260</v>
      </c>
    </row>
    <row r="72" spans="1:42" ht="18" customHeight="1">
      <c r="A72" s="105"/>
      <c r="B72" s="52" t="s">
        <v>21</v>
      </c>
      <c r="C72" s="53">
        <v>30</v>
      </c>
      <c r="D72" s="53">
        <v>29</v>
      </c>
      <c r="E72" s="53">
        <v>822</v>
      </c>
      <c r="F72" s="53">
        <v>126</v>
      </c>
      <c r="G72" s="53">
        <v>965</v>
      </c>
      <c r="H72" s="53">
        <v>44</v>
      </c>
      <c r="I72" s="53">
        <v>906</v>
      </c>
      <c r="J72" s="53">
        <v>768</v>
      </c>
      <c r="K72" s="53">
        <v>230</v>
      </c>
      <c r="L72" s="53">
        <v>11</v>
      </c>
      <c r="M72" s="53">
        <v>17</v>
      </c>
      <c r="N72" s="53">
        <v>536</v>
      </c>
      <c r="O72" s="53">
        <v>62</v>
      </c>
      <c r="P72" s="53">
        <v>26</v>
      </c>
      <c r="Q72" s="53">
        <v>25</v>
      </c>
      <c r="R72" s="53">
        <v>8</v>
      </c>
      <c r="S72" s="53">
        <v>27</v>
      </c>
      <c r="T72" s="53">
        <v>3</v>
      </c>
      <c r="U72" s="53">
        <v>14</v>
      </c>
      <c r="V72" s="53">
        <v>7</v>
      </c>
      <c r="W72" s="53">
        <v>17</v>
      </c>
      <c r="X72" s="53">
        <v>13</v>
      </c>
      <c r="Y72" s="53">
        <v>14</v>
      </c>
      <c r="Z72" s="53">
        <v>37</v>
      </c>
      <c r="AA72" s="53">
        <v>110</v>
      </c>
      <c r="AB72" s="53">
        <v>4</v>
      </c>
      <c r="AC72" s="53">
        <v>4</v>
      </c>
      <c r="AD72" s="53">
        <v>22</v>
      </c>
      <c r="AE72" s="53">
        <v>37</v>
      </c>
      <c r="AF72" s="53">
        <v>17</v>
      </c>
      <c r="AG72" s="53">
        <v>32</v>
      </c>
      <c r="AH72" s="53">
        <v>8</v>
      </c>
      <c r="AI72" s="53">
        <v>1</v>
      </c>
      <c r="AJ72" s="53">
        <v>78</v>
      </c>
      <c r="AK72" s="53">
        <v>9</v>
      </c>
      <c r="AL72" s="53">
        <v>9</v>
      </c>
      <c r="AM72" s="53">
        <v>2</v>
      </c>
      <c r="AN72" s="53">
        <v>33</v>
      </c>
      <c r="AO72" s="53">
        <v>9</v>
      </c>
      <c r="AP72" s="11">
        <f>SUM(C72:AO72)</f>
        <v>5112</v>
      </c>
    </row>
    <row r="73" spans="1:42" ht="18" customHeight="1">
      <c r="A73" s="105"/>
      <c r="B73" s="52" t="s">
        <v>24</v>
      </c>
      <c r="C73" s="53">
        <v>30</v>
      </c>
      <c r="D73" s="53">
        <v>29</v>
      </c>
      <c r="E73" s="53">
        <v>829</v>
      </c>
      <c r="F73" s="53">
        <v>126</v>
      </c>
      <c r="G73" s="53">
        <v>980</v>
      </c>
      <c r="H73" s="53">
        <v>66</v>
      </c>
      <c r="I73" s="53">
        <v>1025</v>
      </c>
      <c r="J73" s="53">
        <v>777</v>
      </c>
      <c r="K73" s="53">
        <v>233</v>
      </c>
      <c r="L73" s="53">
        <v>15</v>
      </c>
      <c r="M73" s="53">
        <v>17</v>
      </c>
      <c r="N73" s="53">
        <v>553</v>
      </c>
      <c r="O73" s="53">
        <v>71</v>
      </c>
      <c r="P73" s="53">
        <v>33</v>
      </c>
      <c r="Q73" s="53">
        <v>32</v>
      </c>
      <c r="R73" s="53">
        <v>8</v>
      </c>
      <c r="S73" s="53">
        <v>29</v>
      </c>
      <c r="T73" s="53">
        <v>6</v>
      </c>
      <c r="U73" s="53">
        <v>15</v>
      </c>
      <c r="V73" s="53">
        <v>7</v>
      </c>
      <c r="W73" s="53">
        <v>19</v>
      </c>
      <c r="X73" s="53">
        <v>14</v>
      </c>
      <c r="Y73" s="53">
        <v>15</v>
      </c>
      <c r="Z73" s="53">
        <v>40</v>
      </c>
      <c r="AA73" s="53">
        <v>112</v>
      </c>
      <c r="AB73" s="53">
        <v>11</v>
      </c>
      <c r="AC73" s="53">
        <v>5</v>
      </c>
      <c r="AD73" s="53">
        <v>25</v>
      </c>
      <c r="AE73" s="53">
        <v>38</v>
      </c>
      <c r="AF73" s="53">
        <v>19</v>
      </c>
      <c r="AG73" s="53">
        <v>32</v>
      </c>
      <c r="AH73" s="53">
        <v>14</v>
      </c>
      <c r="AI73" s="53">
        <v>1</v>
      </c>
      <c r="AJ73" s="53">
        <v>78</v>
      </c>
      <c r="AK73" s="53">
        <v>9</v>
      </c>
      <c r="AL73" s="53">
        <v>9</v>
      </c>
      <c r="AM73" s="53">
        <v>5</v>
      </c>
      <c r="AN73" s="53">
        <v>35</v>
      </c>
      <c r="AO73" s="53">
        <v>10</v>
      </c>
      <c r="AP73" s="11">
        <f>SUM(C73:AO73)</f>
        <v>5372</v>
      </c>
    </row>
    <row r="74" spans="1:42" ht="18" customHeight="1">
      <c r="A74" s="105"/>
      <c r="B74" s="52" t="s">
        <v>25</v>
      </c>
      <c r="C74" s="51">
        <v>0</v>
      </c>
      <c r="D74" s="51">
        <v>0</v>
      </c>
      <c r="E74" s="51">
        <v>0</v>
      </c>
      <c r="F74" s="51">
        <v>0</v>
      </c>
      <c r="G74" s="51">
        <v>0</v>
      </c>
      <c r="H74" s="51">
        <v>0</v>
      </c>
      <c r="I74" s="51">
        <v>0</v>
      </c>
      <c r="J74" s="51">
        <v>0</v>
      </c>
      <c r="K74" s="51">
        <v>0</v>
      </c>
      <c r="L74" s="51">
        <v>0</v>
      </c>
      <c r="M74" s="51">
        <v>0</v>
      </c>
      <c r="N74" s="51">
        <v>0</v>
      </c>
      <c r="O74" s="51">
        <v>0</v>
      </c>
      <c r="P74" s="51">
        <v>0</v>
      </c>
      <c r="Q74" s="51">
        <v>0</v>
      </c>
      <c r="R74" s="51">
        <v>0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0</v>
      </c>
      <c r="AD74" s="51">
        <v>0</v>
      </c>
      <c r="AE74" s="51">
        <v>0</v>
      </c>
      <c r="AF74" s="51">
        <v>0</v>
      </c>
      <c r="AG74" s="51">
        <v>0</v>
      </c>
      <c r="AH74" s="51">
        <v>0</v>
      </c>
      <c r="AI74" s="51">
        <v>0</v>
      </c>
      <c r="AJ74" s="51">
        <v>0</v>
      </c>
      <c r="AK74" s="51">
        <v>0</v>
      </c>
      <c r="AL74" s="51">
        <v>0</v>
      </c>
      <c r="AM74" s="51">
        <v>0</v>
      </c>
      <c r="AN74" s="51">
        <v>0</v>
      </c>
      <c r="AO74" s="51">
        <v>0</v>
      </c>
      <c r="AP74" s="11">
        <f>SUM(C74:AO74)</f>
        <v>0</v>
      </c>
    </row>
    <row r="75" spans="1:42" ht="18" customHeight="1">
      <c r="A75" s="106"/>
      <c r="B75" s="52" t="s">
        <v>26</v>
      </c>
      <c r="C75" s="36">
        <f t="shared" ref="C75:AO75" si="16">IF(C73+C74&gt;0, C74/(C73+C74), "-")</f>
        <v>0</v>
      </c>
      <c r="D75" s="36">
        <f t="shared" si="16"/>
        <v>0</v>
      </c>
      <c r="E75" s="36">
        <f t="shared" si="16"/>
        <v>0</v>
      </c>
      <c r="F75" s="36">
        <f t="shared" si="16"/>
        <v>0</v>
      </c>
      <c r="G75" s="36">
        <f t="shared" si="16"/>
        <v>0</v>
      </c>
      <c r="H75" s="36">
        <f t="shared" si="16"/>
        <v>0</v>
      </c>
      <c r="I75" s="36">
        <f t="shared" si="16"/>
        <v>0</v>
      </c>
      <c r="J75" s="36">
        <f t="shared" si="16"/>
        <v>0</v>
      </c>
      <c r="K75" s="36">
        <f t="shared" si="16"/>
        <v>0</v>
      </c>
      <c r="L75" s="36">
        <f t="shared" si="16"/>
        <v>0</v>
      </c>
      <c r="M75" s="36">
        <f t="shared" si="16"/>
        <v>0</v>
      </c>
      <c r="N75" s="36">
        <f t="shared" si="16"/>
        <v>0</v>
      </c>
      <c r="O75" s="36">
        <f t="shared" si="16"/>
        <v>0</v>
      </c>
      <c r="P75" s="36">
        <f t="shared" si="16"/>
        <v>0</v>
      </c>
      <c r="Q75" s="36">
        <f t="shared" si="16"/>
        <v>0</v>
      </c>
      <c r="R75" s="36">
        <f t="shared" si="16"/>
        <v>0</v>
      </c>
      <c r="S75" s="36">
        <f t="shared" si="16"/>
        <v>0</v>
      </c>
      <c r="T75" s="36">
        <f t="shared" si="16"/>
        <v>0</v>
      </c>
      <c r="U75" s="36">
        <f t="shared" si="16"/>
        <v>0</v>
      </c>
      <c r="V75" s="36">
        <f t="shared" si="16"/>
        <v>0</v>
      </c>
      <c r="W75" s="36">
        <f t="shared" si="16"/>
        <v>0</v>
      </c>
      <c r="X75" s="36">
        <f t="shared" si="16"/>
        <v>0</v>
      </c>
      <c r="Y75" s="36">
        <f t="shared" si="16"/>
        <v>0</v>
      </c>
      <c r="Z75" s="36">
        <f t="shared" si="16"/>
        <v>0</v>
      </c>
      <c r="AA75" s="36">
        <f t="shared" si="16"/>
        <v>0</v>
      </c>
      <c r="AB75" s="36">
        <f t="shared" si="16"/>
        <v>0</v>
      </c>
      <c r="AC75" s="36">
        <f t="shared" si="16"/>
        <v>0</v>
      </c>
      <c r="AD75" s="36">
        <f t="shared" si="16"/>
        <v>0</v>
      </c>
      <c r="AE75" s="36">
        <f t="shared" si="16"/>
        <v>0</v>
      </c>
      <c r="AF75" s="36">
        <f t="shared" si="16"/>
        <v>0</v>
      </c>
      <c r="AG75" s="36">
        <f t="shared" si="16"/>
        <v>0</v>
      </c>
      <c r="AH75" s="36">
        <f t="shared" si="16"/>
        <v>0</v>
      </c>
      <c r="AI75" s="36">
        <f t="shared" si="16"/>
        <v>0</v>
      </c>
      <c r="AJ75" s="36">
        <f t="shared" si="16"/>
        <v>0</v>
      </c>
      <c r="AK75" s="36">
        <f t="shared" si="16"/>
        <v>0</v>
      </c>
      <c r="AL75" s="36">
        <f t="shared" si="16"/>
        <v>0</v>
      </c>
      <c r="AM75" s="36">
        <f t="shared" si="16"/>
        <v>0</v>
      </c>
      <c r="AN75" s="36">
        <f t="shared" si="16"/>
        <v>0</v>
      </c>
      <c r="AO75" s="36">
        <f t="shared" si="16"/>
        <v>0</v>
      </c>
      <c r="AP75" s="40">
        <f>IF(AP73+AP74&gt;0, AP74/(AP73+AP74), "-")</f>
        <v>0</v>
      </c>
    </row>
    <row r="76" spans="1:42" ht="18" customHeight="1">
      <c r="A76" s="104">
        <v>44899</v>
      </c>
      <c r="B76" s="50" t="s">
        <v>20</v>
      </c>
      <c r="C76" s="51">
        <v>0</v>
      </c>
      <c r="D76" s="51">
        <v>0</v>
      </c>
      <c r="E76" s="51">
        <v>53</v>
      </c>
      <c r="F76" s="51">
        <v>1</v>
      </c>
      <c r="G76" s="51">
        <v>12</v>
      </c>
      <c r="H76" s="51">
        <v>11</v>
      </c>
      <c r="I76" s="51">
        <v>28</v>
      </c>
      <c r="J76" s="51">
        <v>11</v>
      </c>
      <c r="K76" s="51">
        <v>23</v>
      </c>
      <c r="L76" s="51">
        <v>7</v>
      </c>
      <c r="M76" s="51">
        <v>0</v>
      </c>
      <c r="N76" s="51">
        <v>43</v>
      </c>
      <c r="O76" s="51">
        <v>7</v>
      </c>
      <c r="P76" s="51">
        <v>1</v>
      </c>
      <c r="Q76" s="51">
        <v>4</v>
      </c>
      <c r="R76" s="51">
        <v>3</v>
      </c>
      <c r="S76" s="51">
        <v>1</v>
      </c>
      <c r="T76" s="51">
        <v>1</v>
      </c>
      <c r="U76" s="51">
        <v>0</v>
      </c>
      <c r="V76" s="51">
        <v>0</v>
      </c>
      <c r="W76" s="51">
        <v>4</v>
      </c>
      <c r="X76" s="51">
        <v>2</v>
      </c>
      <c r="Y76" s="51">
        <v>0</v>
      </c>
      <c r="Z76" s="51">
        <v>7</v>
      </c>
      <c r="AA76" s="51">
        <v>1</v>
      </c>
      <c r="AB76" s="51">
        <v>10</v>
      </c>
      <c r="AC76" s="51">
        <v>1</v>
      </c>
      <c r="AD76" s="51">
        <v>1</v>
      </c>
      <c r="AE76" s="51">
        <v>0</v>
      </c>
      <c r="AF76" s="51">
        <v>2</v>
      </c>
      <c r="AG76" s="51">
        <v>0</v>
      </c>
      <c r="AH76" s="51">
        <v>1</v>
      </c>
      <c r="AI76" s="51">
        <v>0</v>
      </c>
      <c r="AJ76" s="51">
        <v>0</v>
      </c>
      <c r="AK76" s="51">
        <v>1</v>
      </c>
      <c r="AL76" s="51">
        <v>3</v>
      </c>
      <c r="AM76" s="51">
        <v>5</v>
      </c>
      <c r="AN76" s="51">
        <v>2</v>
      </c>
      <c r="AO76" s="51">
        <v>1</v>
      </c>
      <c r="AP76" s="11">
        <f>SUM(C76:AO76)</f>
        <v>247</v>
      </c>
    </row>
    <row r="77" spans="1:42" ht="18" customHeight="1">
      <c r="A77" s="105"/>
      <c r="B77" s="52" t="s">
        <v>21</v>
      </c>
      <c r="C77" s="53">
        <v>11</v>
      </c>
      <c r="D77" s="53">
        <v>28</v>
      </c>
      <c r="E77" s="53">
        <v>797</v>
      </c>
      <c r="F77" s="53">
        <v>67</v>
      </c>
      <c r="G77" s="53">
        <v>783</v>
      </c>
      <c r="H77" s="53">
        <v>31</v>
      </c>
      <c r="I77" s="53">
        <v>715</v>
      </c>
      <c r="J77" s="53">
        <v>701</v>
      </c>
      <c r="K77" s="53">
        <v>338</v>
      </c>
      <c r="L77" s="53">
        <v>22</v>
      </c>
      <c r="M77" s="53">
        <v>12</v>
      </c>
      <c r="N77" s="53">
        <v>362</v>
      </c>
      <c r="O77" s="53">
        <v>61</v>
      </c>
      <c r="P77" s="53">
        <v>27</v>
      </c>
      <c r="Q77" s="53">
        <v>15</v>
      </c>
      <c r="R77" s="53">
        <v>8</v>
      </c>
      <c r="S77" s="53">
        <v>43</v>
      </c>
      <c r="T77" s="53">
        <v>34</v>
      </c>
      <c r="U77" s="53">
        <v>10</v>
      </c>
      <c r="V77" s="53">
        <v>2</v>
      </c>
      <c r="W77" s="53">
        <v>24</v>
      </c>
      <c r="X77" s="53">
        <v>22</v>
      </c>
      <c r="Y77" s="53">
        <v>15</v>
      </c>
      <c r="Z77" s="53">
        <v>23</v>
      </c>
      <c r="AA77" s="53">
        <v>79</v>
      </c>
      <c r="AB77" s="53">
        <v>6</v>
      </c>
      <c r="AC77" s="53">
        <v>9</v>
      </c>
      <c r="AD77" s="53">
        <v>41</v>
      </c>
      <c r="AE77" s="53">
        <v>62</v>
      </c>
      <c r="AF77" s="53">
        <v>23</v>
      </c>
      <c r="AG77" s="53">
        <v>38</v>
      </c>
      <c r="AH77" s="53">
        <v>19</v>
      </c>
      <c r="AI77" s="53">
        <v>8</v>
      </c>
      <c r="AJ77" s="53">
        <v>70</v>
      </c>
      <c r="AK77" s="53">
        <v>8</v>
      </c>
      <c r="AL77" s="53">
        <v>10</v>
      </c>
      <c r="AM77" s="53">
        <v>16</v>
      </c>
      <c r="AN77" s="53">
        <v>24</v>
      </c>
      <c r="AO77" s="53">
        <v>11</v>
      </c>
      <c r="AP77" s="11">
        <f>SUM(C77:AO77)</f>
        <v>4575</v>
      </c>
    </row>
    <row r="78" spans="1:42" ht="18" customHeight="1">
      <c r="A78" s="105"/>
      <c r="B78" s="52" t="s">
        <v>24</v>
      </c>
      <c r="C78" s="53">
        <v>11</v>
      </c>
      <c r="D78" s="53">
        <v>28</v>
      </c>
      <c r="E78" s="53">
        <v>850</v>
      </c>
      <c r="F78" s="53">
        <v>68</v>
      </c>
      <c r="G78" s="53">
        <v>795</v>
      </c>
      <c r="H78" s="53">
        <v>42</v>
      </c>
      <c r="I78" s="53">
        <v>743</v>
      </c>
      <c r="J78" s="53">
        <v>712</v>
      </c>
      <c r="K78" s="53">
        <v>361</v>
      </c>
      <c r="L78" s="53">
        <v>29</v>
      </c>
      <c r="M78" s="53">
        <v>12</v>
      </c>
      <c r="N78" s="53">
        <v>405</v>
      </c>
      <c r="O78" s="53">
        <v>68</v>
      </c>
      <c r="P78" s="53">
        <v>28</v>
      </c>
      <c r="Q78" s="53">
        <v>19</v>
      </c>
      <c r="R78" s="53">
        <v>11</v>
      </c>
      <c r="S78" s="53">
        <v>44</v>
      </c>
      <c r="T78" s="53">
        <v>35</v>
      </c>
      <c r="U78" s="53">
        <v>10</v>
      </c>
      <c r="V78" s="53">
        <v>2</v>
      </c>
      <c r="W78" s="53">
        <v>28</v>
      </c>
      <c r="X78" s="53">
        <v>24</v>
      </c>
      <c r="Y78" s="53">
        <v>15</v>
      </c>
      <c r="Z78" s="53">
        <v>30</v>
      </c>
      <c r="AA78" s="53">
        <v>80</v>
      </c>
      <c r="AB78" s="53">
        <v>16</v>
      </c>
      <c r="AC78" s="53">
        <v>10</v>
      </c>
      <c r="AD78" s="53">
        <v>42</v>
      </c>
      <c r="AE78" s="53">
        <v>62</v>
      </c>
      <c r="AF78" s="53">
        <v>25</v>
      </c>
      <c r="AG78" s="53">
        <v>38</v>
      </c>
      <c r="AH78" s="53">
        <v>20</v>
      </c>
      <c r="AI78" s="53">
        <v>8</v>
      </c>
      <c r="AJ78" s="53">
        <v>70</v>
      </c>
      <c r="AK78" s="53">
        <v>9</v>
      </c>
      <c r="AL78" s="53">
        <v>13</v>
      </c>
      <c r="AM78" s="53">
        <v>21</v>
      </c>
      <c r="AN78" s="53">
        <v>26</v>
      </c>
      <c r="AO78" s="53">
        <v>12</v>
      </c>
      <c r="AP78" s="11">
        <f>SUM(C78:AO78)</f>
        <v>4822</v>
      </c>
    </row>
    <row r="79" spans="1:42" ht="18" customHeight="1">
      <c r="A79" s="105"/>
      <c r="B79" s="52" t="s">
        <v>25</v>
      </c>
      <c r="C79" s="51">
        <v>0</v>
      </c>
      <c r="D79" s="51">
        <v>0</v>
      </c>
      <c r="E79" s="51">
        <v>0</v>
      </c>
      <c r="F79" s="51">
        <v>0</v>
      </c>
      <c r="G79" s="51">
        <v>0</v>
      </c>
      <c r="H79" s="51">
        <v>0</v>
      </c>
      <c r="I79" s="51">
        <v>0</v>
      </c>
      <c r="J79" s="51">
        <v>0</v>
      </c>
      <c r="K79" s="51">
        <v>0</v>
      </c>
      <c r="L79" s="51">
        <v>0</v>
      </c>
      <c r="M79" s="51">
        <v>0</v>
      </c>
      <c r="N79" s="51">
        <v>0</v>
      </c>
      <c r="O79" s="51">
        <v>0</v>
      </c>
      <c r="P79" s="51">
        <v>0</v>
      </c>
      <c r="Q79" s="51">
        <v>0</v>
      </c>
      <c r="R79" s="51">
        <v>0</v>
      </c>
      <c r="S79" s="51">
        <v>0</v>
      </c>
      <c r="T79" s="51">
        <v>0</v>
      </c>
      <c r="U79" s="51">
        <v>0</v>
      </c>
      <c r="V79" s="51">
        <v>0</v>
      </c>
      <c r="W79" s="51">
        <v>0</v>
      </c>
      <c r="X79" s="51">
        <v>0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>
        <v>0</v>
      </c>
      <c r="AE79" s="51">
        <v>0</v>
      </c>
      <c r="AF79" s="51">
        <v>0</v>
      </c>
      <c r="AG79" s="51">
        <v>0</v>
      </c>
      <c r="AH79" s="51">
        <v>0</v>
      </c>
      <c r="AI79" s="51">
        <v>0</v>
      </c>
      <c r="AJ79" s="51">
        <v>0</v>
      </c>
      <c r="AK79" s="51">
        <v>0</v>
      </c>
      <c r="AL79" s="51">
        <v>0</v>
      </c>
      <c r="AM79" s="51">
        <v>0</v>
      </c>
      <c r="AN79" s="51">
        <v>0</v>
      </c>
      <c r="AO79" s="51">
        <v>0</v>
      </c>
      <c r="AP79" s="11">
        <f>SUM(C79:AO79)</f>
        <v>0</v>
      </c>
    </row>
    <row r="80" spans="1:42" ht="18" customHeight="1">
      <c r="A80" s="106"/>
      <c r="B80" s="52" t="s">
        <v>26</v>
      </c>
      <c r="C80" s="36">
        <f t="shared" ref="C80:AO80" si="17">IF(C78+C79&gt;0, C79/(C78+C79), "-")</f>
        <v>0</v>
      </c>
      <c r="D80" s="36">
        <f t="shared" si="17"/>
        <v>0</v>
      </c>
      <c r="E80" s="36">
        <f t="shared" si="17"/>
        <v>0</v>
      </c>
      <c r="F80" s="36">
        <f t="shared" si="17"/>
        <v>0</v>
      </c>
      <c r="G80" s="36">
        <f t="shared" si="17"/>
        <v>0</v>
      </c>
      <c r="H80" s="36">
        <f t="shared" si="17"/>
        <v>0</v>
      </c>
      <c r="I80" s="36">
        <f t="shared" si="17"/>
        <v>0</v>
      </c>
      <c r="J80" s="36">
        <f t="shared" si="17"/>
        <v>0</v>
      </c>
      <c r="K80" s="36">
        <f t="shared" si="17"/>
        <v>0</v>
      </c>
      <c r="L80" s="36">
        <f t="shared" si="17"/>
        <v>0</v>
      </c>
      <c r="M80" s="36">
        <f t="shared" si="17"/>
        <v>0</v>
      </c>
      <c r="N80" s="36">
        <f t="shared" si="17"/>
        <v>0</v>
      </c>
      <c r="O80" s="36">
        <f t="shared" si="17"/>
        <v>0</v>
      </c>
      <c r="P80" s="36">
        <f t="shared" si="17"/>
        <v>0</v>
      </c>
      <c r="Q80" s="36">
        <f t="shared" si="17"/>
        <v>0</v>
      </c>
      <c r="R80" s="36">
        <f t="shared" si="17"/>
        <v>0</v>
      </c>
      <c r="S80" s="36">
        <f t="shared" si="17"/>
        <v>0</v>
      </c>
      <c r="T80" s="36">
        <f t="shared" si="17"/>
        <v>0</v>
      </c>
      <c r="U80" s="36">
        <f t="shared" si="17"/>
        <v>0</v>
      </c>
      <c r="V80" s="36">
        <f t="shared" si="17"/>
        <v>0</v>
      </c>
      <c r="W80" s="36">
        <f t="shared" si="17"/>
        <v>0</v>
      </c>
      <c r="X80" s="36">
        <f t="shared" si="17"/>
        <v>0</v>
      </c>
      <c r="Y80" s="36">
        <f t="shared" si="17"/>
        <v>0</v>
      </c>
      <c r="Z80" s="36">
        <f t="shared" si="17"/>
        <v>0</v>
      </c>
      <c r="AA80" s="36">
        <f t="shared" si="17"/>
        <v>0</v>
      </c>
      <c r="AB80" s="36">
        <f t="shared" si="17"/>
        <v>0</v>
      </c>
      <c r="AC80" s="36">
        <f t="shared" si="17"/>
        <v>0</v>
      </c>
      <c r="AD80" s="36">
        <f t="shared" si="17"/>
        <v>0</v>
      </c>
      <c r="AE80" s="36">
        <f t="shared" si="17"/>
        <v>0</v>
      </c>
      <c r="AF80" s="36">
        <f t="shared" si="17"/>
        <v>0</v>
      </c>
      <c r="AG80" s="36">
        <f t="shared" si="17"/>
        <v>0</v>
      </c>
      <c r="AH80" s="36">
        <f t="shared" si="17"/>
        <v>0</v>
      </c>
      <c r="AI80" s="36">
        <f t="shared" si="17"/>
        <v>0</v>
      </c>
      <c r="AJ80" s="36">
        <f t="shared" si="17"/>
        <v>0</v>
      </c>
      <c r="AK80" s="36">
        <f t="shared" si="17"/>
        <v>0</v>
      </c>
      <c r="AL80" s="36">
        <f t="shared" si="17"/>
        <v>0</v>
      </c>
      <c r="AM80" s="36">
        <f t="shared" si="17"/>
        <v>0</v>
      </c>
      <c r="AN80" s="36">
        <f t="shared" si="17"/>
        <v>0</v>
      </c>
      <c r="AO80" s="36">
        <f t="shared" si="17"/>
        <v>0</v>
      </c>
      <c r="AP80" s="40">
        <f>IF(AP78+AP79&gt;0, AP79/(AP78+AP79), "-")</f>
        <v>0</v>
      </c>
    </row>
    <row r="81" spans="1:42" ht="18" customHeight="1">
      <c r="A81" s="104">
        <v>44900</v>
      </c>
      <c r="B81" s="50" t="s">
        <v>20</v>
      </c>
      <c r="C81" s="51">
        <v>0</v>
      </c>
      <c r="D81" s="51">
        <v>0</v>
      </c>
      <c r="E81" s="51">
        <v>13</v>
      </c>
      <c r="F81" s="51">
        <v>1</v>
      </c>
      <c r="G81" s="51">
        <v>14</v>
      </c>
      <c r="H81" s="51">
        <v>6</v>
      </c>
      <c r="I81" s="51">
        <v>35</v>
      </c>
      <c r="J81" s="51">
        <v>17</v>
      </c>
      <c r="K81" s="51">
        <v>14</v>
      </c>
      <c r="L81" s="51">
        <v>7</v>
      </c>
      <c r="M81" s="51">
        <v>0</v>
      </c>
      <c r="N81" s="51">
        <v>255</v>
      </c>
      <c r="O81" s="51">
        <v>24</v>
      </c>
      <c r="P81" s="51">
        <v>0</v>
      </c>
      <c r="Q81" s="51">
        <v>4</v>
      </c>
      <c r="R81" s="51">
        <v>1</v>
      </c>
      <c r="S81" s="51">
        <v>3</v>
      </c>
      <c r="T81" s="51">
        <v>0</v>
      </c>
      <c r="U81" s="51">
        <v>2</v>
      </c>
      <c r="V81" s="51">
        <v>0</v>
      </c>
      <c r="W81" s="51">
        <v>5</v>
      </c>
      <c r="X81" s="51">
        <v>3</v>
      </c>
      <c r="Y81" s="51">
        <v>1</v>
      </c>
      <c r="Z81" s="51">
        <v>14</v>
      </c>
      <c r="AA81" s="51">
        <v>0</v>
      </c>
      <c r="AB81" s="51">
        <v>17</v>
      </c>
      <c r="AC81" s="51">
        <v>3</v>
      </c>
      <c r="AD81" s="51">
        <v>0</v>
      </c>
      <c r="AE81" s="51">
        <v>2</v>
      </c>
      <c r="AF81" s="51">
        <v>1</v>
      </c>
      <c r="AG81" s="51">
        <v>0</v>
      </c>
      <c r="AH81" s="51">
        <v>6</v>
      </c>
      <c r="AI81" s="51">
        <v>0</v>
      </c>
      <c r="AJ81" s="51">
        <v>0</v>
      </c>
      <c r="AK81" s="51">
        <v>0</v>
      </c>
      <c r="AL81" s="51">
        <v>4</v>
      </c>
      <c r="AM81" s="51">
        <v>0</v>
      </c>
      <c r="AN81" s="51">
        <v>1</v>
      </c>
      <c r="AO81" s="51">
        <v>7</v>
      </c>
      <c r="AP81" s="11">
        <f>SUM(C81:AO81)</f>
        <v>460</v>
      </c>
    </row>
    <row r="82" spans="1:42" ht="18" customHeight="1">
      <c r="A82" s="105"/>
      <c r="B82" s="52" t="s">
        <v>21</v>
      </c>
      <c r="C82" s="53">
        <v>32</v>
      </c>
      <c r="D82" s="53">
        <v>49</v>
      </c>
      <c r="E82" s="53">
        <v>599</v>
      </c>
      <c r="F82" s="53">
        <v>21</v>
      </c>
      <c r="G82" s="53">
        <v>469</v>
      </c>
      <c r="H82" s="53">
        <v>28</v>
      </c>
      <c r="I82" s="53">
        <v>538</v>
      </c>
      <c r="J82" s="53">
        <v>477</v>
      </c>
      <c r="K82" s="53">
        <v>331</v>
      </c>
      <c r="L82" s="53">
        <v>18</v>
      </c>
      <c r="M82" s="53">
        <v>9</v>
      </c>
      <c r="N82" s="53">
        <v>259</v>
      </c>
      <c r="O82" s="53">
        <v>81</v>
      </c>
      <c r="P82" s="53">
        <v>38</v>
      </c>
      <c r="Q82" s="53">
        <v>6</v>
      </c>
      <c r="R82" s="53">
        <v>159</v>
      </c>
      <c r="S82" s="53">
        <v>43</v>
      </c>
      <c r="T82" s="53">
        <v>38</v>
      </c>
      <c r="U82" s="53">
        <v>23</v>
      </c>
      <c r="V82" s="53">
        <v>10</v>
      </c>
      <c r="W82" s="53">
        <v>43</v>
      </c>
      <c r="X82" s="53">
        <v>10</v>
      </c>
      <c r="Y82" s="53">
        <v>24</v>
      </c>
      <c r="Z82" s="53">
        <v>78</v>
      </c>
      <c r="AA82" s="53">
        <v>48</v>
      </c>
      <c r="AB82" s="53">
        <v>10</v>
      </c>
      <c r="AC82" s="53">
        <v>16</v>
      </c>
      <c r="AD82" s="53">
        <v>18</v>
      </c>
      <c r="AE82" s="53">
        <v>40</v>
      </c>
      <c r="AF82" s="53">
        <v>17</v>
      </c>
      <c r="AG82" s="53">
        <v>44</v>
      </c>
      <c r="AH82" s="53">
        <v>10</v>
      </c>
      <c r="AI82" s="53">
        <v>3</v>
      </c>
      <c r="AJ82" s="53">
        <v>54</v>
      </c>
      <c r="AK82" s="53">
        <v>9</v>
      </c>
      <c r="AL82" s="53">
        <v>8</v>
      </c>
      <c r="AM82" s="53">
        <v>0</v>
      </c>
      <c r="AN82" s="53">
        <v>37</v>
      </c>
      <c r="AO82" s="53">
        <v>11</v>
      </c>
      <c r="AP82" s="11">
        <f>SUM(C82:AO82)</f>
        <v>3708</v>
      </c>
    </row>
    <row r="83" spans="1:42" ht="18" customHeight="1">
      <c r="A83" s="105"/>
      <c r="B83" s="52" t="s">
        <v>24</v>
      </c>
      <c r="C83" s="53">
        <v>32</v>
      </c>
      <c r="D83" s="53">
        <v>49</v>
      </c>
      <c r="E83" s="53">
        <v>612</v>
      </c>
      <c r="F83" s="53">
        <v>22</v>
      </c>
      <c r="G83" s="53">
        <v>483</v>
      </c>
      <c r="H83" s="53">
        <v>34</v>
      </c>
      <c r="I83" s="53">
        <v>573</v>
      </c>
      <c r="J83" s="53">
        <v>494</v>
      </c>
      <c r="K83" s="53">
        <v>345</v>
      </c>
      <c r="L83" s="53">
        <v>25</v>
      </c>
      <c r="M83" s="53">
        <v>9</v>
      </c>
      <c r="N83" s="53">
        <v>514</v>
      </c>
      <c r="O83" s="53">
        <v>105</v>
      </c>
      <c r="P83" s="53">
        <v>38</v>
      </c>
      <c r="Q83" s="53">
        <v>10</v>
      </c>
      <c r="R83" s="53">
        <v>160</v>
      </c>
      <c r="S83" s="53">
        <v>46</v>
      </c>
      <c r="T83" s="53">
        <v>38</v>
      </c>
      <c r="U83" s="53">
        <v>25</v>
      </c>
      <c r="V83" s="53">
        <v>10</v>
      </c>
      <c r="W83" s="53">
        <v>48</v>
      </c>
      <c r="X83" s="53">
        <v>13</v>
      </c>
      <c r="Y83" s="53">
        <v>25</v>
      </c>
      <c r="Z83" s="53">
        <v>92</v>
      </c>
      <c r="AA83" s="53">
        <v>48</v>
      </c>
      <c r="AB83" s="53">
        <v>27</v>
      </c>
      <c r="AC83" s="53">
        <v>19</v>
      </c>
      <c r="AD83" s="53">
        <v>18</v>
      </c>
      <c r="AE83" s="53">
        <v>42</v>
      </c>
      <c r="AF83" s="53">
        <v>18</v>
      </c>
      <c r="AG83" s="53">
        <v>44</v>
      </c>
      <c r="AH83" s="53">
        <v>16</v>
      </c>
      <c r="AI83" s="53">
        <v>3</v>
      </c>
      <c r="AJ83" s="53">
        <v>54</v>
      </c>
      <c r="AK83" s="53">
        <v>9</v>
      </c>
      <c r="AL83" s="53">
        <v>12</v>
      </c>
      <c r="AM83" s="53">
        <v>0</v>
      </c>
      <c r="AN83" s="53">
        <v>38</v>
      </c>
      <c r="AO83" s="53">
        <v>18</v>
      </c>
      <c r="AP83" s="11">
        <f>SUM(C83:AO83)</f>
        <v>4168</v>
      </c>
    </row>
    <row r="84" spans="1:42" ht="18" customHeight="1">
      <c r="A84" s="105"/>
      <c r="B84" s="52" t="s">
        <v>25</v>
      </c>
      <c r="C84" s="51">
        <v>0</v>
      </c>
      <c r="D84" s="51">
        <v>0</v>
      </c>
      <c r="E84" s="51">
        <v>0</v>
      </c>
      <c r="F84" s="51">
        <v>0</v>
      </c>
      <c r="G84" s="51">
        <v>0</v>
      </c>
      <c r="H84" s="51">
        <v>0</v>
      </c>
      <c r="I84" s="51">
        <v>0</v>
      </c>
      <c r="J84" s="51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0</v>
      </c>
      <c r="Q84" s="51">
        <v>0</v>
      </c>
      <c r="R84" s="51">
        <v>0</v>
      </c>
      <c r="S84" s="51">
        <v>0</v>
      </c>
      <c r="T84" s="51">
        <v>0</v>
      </c>
      <c r="U84" s="51">
        <v>0</v>
      </c>
      <c r="V84" s="51">
        <v>0</v>
      </c>
      <c r="W84" s="51">
        <v>0</v>
      </c>
      <c r="X84" s="51">
        <v>0</v>
      </c>
      <c r="Y84" s="51">
        <v>0</v>
      </c>
      <c r="Z84" s="51">
        <v>0</v>
      </c>
      <c r="AA84" s="51">
        <v>0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1">
        <v>0</v>
      </c>
      <c r="AJ84" s="51">
        <v>0</v>
      </c>
      <c r="AK84" s="51">
        <v>0</v>
      </c>
      <c r="AL84" s="51">
        <v>0</v>
      </c>
      <c r="AM84" s="51">
        <v>0</v>
      </c>
      <c r="AN84" s="51">
        <v>0</v>
      </c>
      <c r="AO84" s="51">
        <v>0</v>
      </c>
      <c r="AP84" s="11">
        <f>SUM(C84:AO84)</f>
        <v>0</v>
      </c>
    </row>
    <row r="85" spans="1:42" ht="18" customHeight="1">
      <c r="A85" s="106"/>
      <c r="B85" s="52" t="s">
        <v>26</v>
      </c>
      <c r="C85" s="36">
        <f t="shared" ref="C85:AO85" si="18">IF(C83+C84&gt;0, C84/(C83+C84), "-")</f>
        <v>0</v>
      </c>
      <c r="D85" s="36">
        <f t="shared" si="18"/>
        <v>0</v>
      </c>
      <c r="E85" s="36">
        <f t="shared" si="18"/>
        <v>0</v>
      </c>
      <c r="F85" s="36">
        <f t="shared" si="18"/>
        <v>0</v>
      </c>
      <c r="G85" s="36">
        <f t="shared" si="18"/>
        <v>0</v>
      </c>
      <c r="H85" s="36">
        <f t="shared" si="18"/>
        <v>0</v>
      </c>
      <c r="I85" s="36">
        <f t="shared" si="18"/>
        <v>0</v>
      </c>
      <c r="J85" s="36">
        <f t="shared" si="18"/>
        <v>0</v>
      </c>
      <c r="K85" s="36">
        <f t="shared" si="18"/>
        <v>0</v>
      </c>
      <c r="L85" s="36">
        <f t="shared" si="18"/>
        <v>0</v>
      </c>
      <c r="M85" s="36">
        <f t="shared" si="18"/>
        <v>0</v>
      </c>
      <c r="N85" s="36">
        <f t="shared" si="18"/>
        <v>0</v>
      </c>
      <c r="O85" s="36">
        <f t="shared" si="18"/>
        <v>0</v>
      </c>
      <c r="P85" s="36">
        <f t="shared" si="18"/>
        <v>0</v>
      </c>
      <c r="Q85" s="36">
        <f t="shared" si="18"/>
        <v>0</v>
      </c>
      <c r="R85" s="36">
        <f t="shared" si="18"/>
        <v>0</v>
      </c>
      <c r="S85" s="36">
        <f t="shared" si="18"/>
        <v>0</v>
      </c>
      <c r="T85" s="36">
        <f t="shared" si="18"/>
        <v>0</v>
      </c>
      <c r="U85" s="36">
        <f t="shared" si="18"/>
        <v>0</v>
      </c>
      <c r="V85" s="36">
        <f t="shared" si="18"/>
        <v>0</v>
      </c>
      <c r="W85" s="36">
        <f t="shared" si="18"/>
        <v>0</v>
      </c>
      <c r="X85" s="36">
        <f t="shared" si="18"/>
        <v>0</v>
      </c>
      <c r="Y85" s="36">
        <f t="shared" si="18"/>
        <v>0</v>
      </c>
      <c r="Z85" s="36">
        <f t="shared" si="18"/>
        <v>0</v>
      </c>
      <c r="AA85" s="36">
        <f t="shared" si="18"/>
        <v>0</v>
      </c>
      <c r="AB85" s="36">
        <f t="shared" si="18"/>
        <v>0</v>
      </c>
      <c r="AC85" s="36">
        <f t="shared" si="18"/>
        <v>0</v>
      </c>
      <c r="AD85" s="36">
        <f t="shared" si="18"/>
        <v>0</v>
      </c>
      <c r="AE85" s="36">
        <f t="shared" si="18"/>
        <v>0</v>
      </c>
      <c r="AF85" s="36">
        <f t="shared" si="18"/>
        <v>0</v>
      </c>
      <c r="AG85" s="36">
        <f t="shared" si="18"/>
        <v>0</v>
      </c>
      <c r="AH85" s="36">
        <f t="shared" si="18"/>
        <v>0</v>
      </c>
      <c r="AI85" s="36">
        <f t="shared" si="18"/>
        <v>0</v>
      </c>
      <c r="AJ85" s="36">
        <f t="shared" si="18"/>
        <v>0</v>
      </c>
      <c r="AK85" s="36">
        <f t="shared" si="18"/>
        <v>0</v>
      </c>
      <c r="AL85" s="36">
        <f t="shared" si="18"/>
        <v>0</v>
      </c>
      <c r="AM85" s="36" t="str">
        <f t="shared" si="18"/>
        <v>-</v>
      </c>
      <c r="AN85" s="36">
        <f t="shared" si="18"/>
        <v>0</v>
      </c>
      <c r="AO85" s="36">
        <f t="shared" si="18"/>
        <v>0</v>
      </c>
      <c r="AP85" s="40">
        <f>IF(AP83+AP84&gt;0, AP84/(AP83+AP84), "-")</f>
        <v>0</v>
      </c>
    </row>
    <row r="86" spans="1:42" ht="18" customHeight="1">
      <c r="A86" s="125" t="s">
        <v>32</v>
      </c>
      <c r="B86" s="126"/>
      <c r="C86" s="117" t="s">
        <v>168</v>
      </c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17"/>
      <c r="Z86" s="117"/>
      <c r="AA86" s="117"/>
      <c r="AB86" s="117"/>
      <c r="AC86" s="117"/>
      <c r="AD86" s="117"/>
      <c r="AE86" s="117"/>
      <c r="AF86" s="117"/>
      <c r="AG86" s="117"/>
      <c r="AH86" s="117"/>
      <c r="AI86" s="117"/>
      <c r="AJ86" s="117"/>
      <c r="AK86" s="117"/>
      <c r="AL86" s="117"/>
      <c r="AM86" s="117"/>
      <c r="AN86" s="117"/>
      <c r="AO86" s="117"/>
      <c r="AP86" s="118"/>
    </row>
    <row r="87" spans="1:42" ht="18" customHeight="1">
      <c r="A87" s="127"/>
      <c r="B87" s="128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  <c r="AM87" s="120"/>
      <c r="AN87" s="120"/>
      <c r="AO87" s="120"/>
      <c r="AP87" s="121"/>
    </row>
    <row r="88" spans="1:42" ht="18" customHeight="1">
      <c r="A88" s="129"/>
      <c r="B88" s="130"/>
      <c r="C88" s="138"/>
      <c r="D88" s="138"/>
      <c r="E88" s="138"/>
      <c r="F88" s="138"/>
      <c r="G88" s="138"/>
      <c r="H88" s="138"/>
      <c r="I88" s="138"/>
      <c r="J88" s="138"/>
      <c r="K88" s="138"/>
      <c r="L88" s="138"/>
      <c r="M88" s="138"/>
      <c r="N88" s="138"/>
      <c r="O88" s="138"/>
      <c r="P88" s="138"/>
      <c r="Q88" s="138"/>
      <c r="R88" s="138"/>
      <c r="S88" s="138"/>
      <c r="T88" s="138"/>
      <c r="U88" s="138"/>
      <c r="V88" s="138"/>
      <c r="W88" s="138"/>
      <c r="X88" s="138"/>
      <c r="Y88" s="138"/>
      <c r="Z88" s="138"/>
      <c r="AA88" s="138"/>
      <c r="AB88" s="138"/>
      <c r="AC88" s="138"/>
      <c r="AD88" s="138"/>
      <c r="AE88" s="138"/>
      <c r="AF88" s="138"/>
      <c r="AG88" s="138"/>
      <c r="AH88" s="138"/>
      <c r="AI88" s="138"/>
      <c r="AJ88" s="138"/>
      <c r="AK88" s="138"/>
      <c r="AL88" s="138"/>
      <c r="AM88" s="138"/>
      <c r="AN88" s="138"/>
      <c r="AO88" s="138"/>
      <c r="AP88" s="139"/>
    </row>
    <row r="89" spans="1:42" ht="18" customHeight="1"/>
    <row r="90" spans="1:42" ht="18" customHeight="1"/>
    <row r="91" spans="1:42" ht="18" customHeight="1"/>
    <row r="92" spans="1:42" ht="18" customHeight="1"/>
    <row r="93" spans="1:42" ht="18" customHeight="1"/>
    <row r="94" spans="1:42" ht="18" customHeight="1"/>
    <row r="95" spans="1:42" ht="18" customHeight="1"/>
    <row r="96" spans="1:42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</sheetData>
  <mergeCells count="20">
    <mergeCell ref="A21:A25"/>
    <mergeCell ref="A1:AP1"/>
    <mergeCell ref="A3:A5"/>
    <mergeCell ref="A6:A10"/>
    <mergeCell ref="A11:A15"/>
    <mergeCell ref="A16:A20"/>
    <mergeCell ref="A26:A30"/>
    <mergeCell ref="A31:A35"/>
    <mergeCell ref="A36:A40"/>
    <mergeCell ref="A86:B88"/>
    <mergeCell ref="C86:AP88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</mergeCells>
  <phoneticPr fontId="6" type="noConversion"/>
  <conditionalFormatting sqref="C4:AO5">
    <cfRule type="cellIs" dxfId="76" priority="111" operator="greaterThan">
      <formula>0</formula>
    </cfRule>
  </conditionalFormatting>
  <conditionalFormatting sqref="AP5">
    <cfRule type="cellIs" dxfId="75" priority="109" operator="greaterThan">
      <formula>0</formula>
    </cfRule>
  </conditionalFormatting>
  <conditionalFormatting sqref="AP4">
    <cfRule type="cellIs" dxfId="74" priority="108" operator="greaterThan">
      <formula>0</formula>
    </cfRule>
  </conditionalFormatting>
  <conditionalFormatting sqref="C10:AO10 C15:AO15 C20:AO20 C25:AO25 C30:AO30 C35:AO35 C40:AO40 C45:AO45 C50:AO50 C55:AO55 C60:AO60 C65:AO65 C70:AO70 C75:AO75 C80:AO80 C85:AO85">
    <cfRule type="cellIs" priority="2439" stopIfTrue="1" operator="equal">
      <formula>"-"</formula>
    </cfRule>
    <cfRule type="cellIs" dxfId="73" priority="2440" operator="greaterThan">
      <formula>$AP10*1.2</formula>
    </cfRule>
  </conditionalFormatting>
  <conditionalFormatting sqref="C6:AO6">
    <cfRule type="top10" dxfId="72" priority="2443" rank="3"/>
  </conditionalFormatting>
  <conditionalFormatting sqref="C7:AO7">
    <cfRule type="top10" dxfId="71" priority="2445" rank="3"/>
  </conditionalFormatting>
  <conditionalFormatting sqref="C8:AO8">
    <cfRule type="top10" dxfId="70" priority="2447" rank="3"/>
  </conditionalFormatting>
  <conditionalFormatting sqref="C9:AO9">
    <cfRule type="top10" dxfId="69" priority="2449" rank="3"/>
  </conditionalFormatting>
  <conditionalFormatting sqref="C11:AO11">
    <cfRule type="top10" dxfId="68" priority="2455" rank="3"/>
  </conditionalFormatting>
  <conditionalFormatting sqref="C12:AO12">
    <cfRule type="top10" dxfId="67" priority="2457" rank="3"/>
  </conditionalFormatting>
  <conditionalFormatting sqref="C13:AO13">
    <cfRule type="top10" dxfId="66" priority="2459" rank="3"/>
  </conditionalFormatting>
  <conditionalFormatting sqref="C14:AO14">
    <cfRule type="top10" dxfId="65" priority="2461" rank="3"/>
  </conditionalFormatting>
  <conditionalFormatting sqref="C16:AO16">
    <cfRule type="top10" dxfId="64" priority="2467" rank="3"/>
  </conditionalFormatting>
  <conditionalFormatting sqref="C17:AO17">
    <cfRule type="top10" dxfId="63" priority="2469" rank="3"/>
  </conditionalFormatting>
  <conditionalFormatting sqref="C18:AO18">
    <cfRule type="top10" dxfId="62" priority="2471" rank="3"/>
  </conditionalFormatting>
  <conditionalFormatting sqref="C19:AO19">
    <cfRule type="top10" dxfId="61" priority="2473" rank="3"/>
  </conditionalFormatting>
  <conditionalFormatting sqref="C21:AO21">
    <cfRule type="top10" dxfId="60" priority="2479" rank="3"/>
  </conditionalFormatting>
  <conditionalFormatting sqref="C22:AO22">
    <cfRule type="top10" dxfId="59" priority="2481" rank="3"/>
  </conditionalFormatting>
  <conditionalFormatting sqref="C23:AO23">
    <cfRule type="top10" dxfId="58" priority="2483" rank="3"/>
  </conditionalFormatting>
  <conditionalFormatting sqref="C24:AO24">
    <cfRule type="top10" dxfId="57" priority="2485" rank="3"/>
  </conditionalFormatting>
  <conditionalFormatting sqref="C26:AO26">
    <cfRule type="top10" dxfId="56" priority="2491" rank="3"/>
  </conditionalFormatting>
  <conditionalFormatting sqref="C27:AO27">
    <cfRule type="top10" dxfId="55" priority="2493" rank="3"/>
  </conditionalFormatting>
  <conditionalFormatting sqref="C28:AO28">
    <cfRule type="top10" dxfId="54" priority="2495" rank="3"/>
  </conditionalFormatting>
  <conditionalFormatting sqref="C29:AO29">
    <cfRule type="top10" dxfId="53" priority="2497" rank="3"/>
  </conditionalFormatting>
  <conditionalFormatting sqref="C31:AO31">
    <cfRule type="top10" dxfId="52" priority="2503" rank="3"/>
  </conditionalFormatting>
  <conditionalFormatting sqref="C32:AO32">
    <cfRule type="top10" dxfId="51" priority="2505" rank="3"/>
  </conditionalFormatting>
  <conditionalFormatting sqref="C33:AO33">
    <cfRule type="top10" dxfId="50" priority="2507" rank="3"/>
  </conditionalFormatting>
  <conditionalFormatting sqref="C34:AO34">
    <cfRule type="top10" dxfId="49" priority="2509" rank="3"/>
  </conditionalFormatting>
  <conditionalFormatting sqref="C36:AO36">
    <cfRule type="top10" dxfId="48" priority="2519" rank="3"/>
  </conditionalFormatting>
  <conditionalFormatting sqref="C37:AO37">
    <cfRule type="top10" dxfId="47" priority="2521" rank="3"/>
  </conditionalFormatting>
  <conditionalFormatting sqref="C38:AO38">
    <cfRule type="top10" dxfId="46" priority="2523" rank="3"/>
  </conditionalFormatting>
  <conditionalFormatting sqref="C39:AO39">
    <cfRule type="top10" dxfId="45" priority="2525" rank="3"/>
  </conditionalFormatting>
  <conditionalFormatting sqref="C41:AO41">
    <cfRule type="top10" dxfId="44" priority="2527" rank="3"/>
  </conditionalFormatting>
  <conditionalFormatting sqref="C42:AO42">
    <cfRule type="top10" dxfId="43" priority="2529" rank="3"/>
  </conditionalFormatting>
  <conditionalFormatting sqref="C43:AO43">
    <cfRule type="top10" dxfId="42" priority="2531" rank="3"/>
  </conditionalFormatting>
  <conditionalFormatting sqref="C44:AO44">
    <cfRule type="top10" dxfId="41" priority="2533" rank="3"/>
  </conditionalFormatting>
  <conditionalFormatting sqref="C46:AO46">
    <cfRule type="top10" dxfId="40" priority="34" rank="3"/>
  </conditionalFormatting>
  <conditionalFormatting sqref="C47:AO47">
    <cfRule type="top10" dxfId="39" priority="35" rank="3"/>
  </conditionalFormatting>
  <conditionalFormatting sqref="C48:AO48">
    <cfRule type="top10" dxfId="38" priority="36" rank="3"/>
  </conditionalFormatting>
  <conditionalFormatting sqref="C49:AO49">
    <cfRule type="top10" dxfId="37" priority="37" rank="3"/>
  </conditionalFormatting>
  <conditionalFormatting sqref="C51:AO51">
    <cfRule type="top10" dxfId="36" priority="30" rank="3"/>
  </conditionalFormatting>
  <conditionalFormatting sqref="C52:AO52">
    <cfRule type="top10" dxfId="35" priority="31" rank="3"/>
  </conditionalFormatting>
  <conditionalFormatting sqref="C53:AO53">
    <cfRule type="top10" dxfId="34" priority="32" rank="3"/>
  </conditionalFormatting>
  <conditionalFormatting sqref="C54:AO54">
    <cfRule type="top10" dxfId="33" priority="33" rank="3"/>
  </conditionalFormatting>
  <conditionalFormatting sqref="C56:AO56">
    <cfRule type="top10" dxfId="32" priority="26" rank="3"/>
  </conditionalFormatting>
  <conditionalFormatting sqref="C57:AO57">
    <cfRule type="top10" dxfId="31" priority="27" rank="3"/>
  </conditionalFormatting>
  <conditionalFormatting sqref="C58:AO58">
    <cfRule type="top10" dxfId="30" priority="28" rank="3"/>
  </conditionalFormatting>
  <conditionalFormatting sqref="C59:AO59">
    <cfRule type="top10" dxfId="29" priority="29" rank="3"/>
  </conditionalFormatting>
  <conditionalFormatting sqref="C61:AO61">
    <cfRule type="top10" dxfId="28" priority="22" rank="3"/>
  </conditionalFormatting>
  <conditionalFormatting sqref="C62:AO62">
    <cfRule type="top10" dxfId="27" priority="23" rank="3"/>
  </conditionalFormatting>
  <conditionalFormatting sqref="C63:AO63">
    <cfRule type="top10" dxfId="26" priority="24" rank="3"/>
  </conditionalFormatting>
  <conditionalFormatting sqref="C64:AO64">
    <cfRule type="cellIs" priority="21" stopIfTrue="1" operator="equal">
      <formula>0</formula>
    </cfRule>
    <cfRule type="top10" dxfId="25" priority="25" rank="3"/>
  </conditionalFormatting>
  <conditionalFormatting sqref="C66:AO66">
    <cfRule type="top10" dxfId="24" priority="17" rank="3"/>
  </conditionalFormatting>
  <conditionalFormatting sqref="C67:AO67">
    <cfRule type="top10" dxfId="23" priority="18" rank="3"/>
  </conditionalFormatting>
  <conditionalFormatting sqref="C68:AO68">
    <cfRule type="top10" dxfId="22" priority="19" rank="3"/>
  </conditionalFormatting>
  <conditionalFormatting sqref="C69:AO69">
    <cfRule type="cellIs" priority="16" stopIfTrue="1" operator="equal">
      <formula>0</formula>
    </cfRule>
    <cfRule type="top10" dxfId="21" priority="20" rank="3"/>
  </conditionalFormatting>
  <conditionalFormatting sqref="C71:AO71">
    <cfRule type="top10" dxfId="20" priority="12" rank="3"/>
  </conditionalFormatting>
  <conditionalFormatting sqref="C72:AO72">
    <cfRule type="top10" dxfId="19" priority="13" rank="3"/>
  </conditionalFormatting>
  <conditionalFormatting sqref="C73:AO73">
    <cfRule type="top10" dxfId="18" priority="14" rank="3"/>
  </conditionalFormatting>
  <conditionalFormatting sqref="C74:AO74">
    <cfRule type="cellIs" priority="11" stopIfTrue="1" operator="equal">
      <formula>0</formula>
    </cfRule>
    <cfRule type="top10" dxfId="17" priority="15" rank="3"/>
  </conditionalFormatting>
  <conditionalFormatting sqref="C76:AO76">
    <cfRule type="top10" dxfId="16" priority="7" rank="3"/>
  </conditionalFormatting>
  <conditionalFormatting sqref="C77:AO77">
    <cfRule type="top10" dxfId="15" priority="8" rank="3"/>
  </conditionalFormatting>
  <conditionalFormatting sqref="C78:AO78">
    <cfRule type="top10" dxfId="14" priority="9" rank="3"/>
  </conditionalFormatting>
  <conditionalFormatting sqref="C79:AO79">
    <cfRule type="cellIs" priority="6" stopIfTrue="1" operator="equal">
      <formula>0</formula>
    </cfRule>
    <cfRule type="top10" dxfId="13" priority="10" rank="3"/>
  </conditionalFormatting>
  <conditionalFormatting sqref="C81:AO81">
    <cfRule type="top10" dxfId="12" priority="2" rank="3"/>
  </conditionalFormatting>
  <conditionalFormatting sqref="C82:AO82">
    <cfRule type="top10" dxfId="11" priority="3" rank="3"/>
  </conditionalFormatting>
  <conditionalFormatting sqref="C83:AO83">
    <cfRule type="top10" dxfId="10" priority="4" rank="3"/>
  </conditionalFormatting>
  <conditionalFormatting sqref="C84:AO84">
    <cfRule type="cellIs" priority="1" stopIfTrue="1" operator="equal">
      <formula>0</formula>
    </cfRule>
    <cfRule type="top10" dxfId="9" priority="5" rank="3"/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46BDBB6-6C35-F84E-A137-09AD83579A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'重-重庆2'!B12:B18</xm:f>
              <xm:sqref>AP3</xm:sqref>
            </x14:sparkline>
          </x14:sparklines>
        </x14:sparklineGroup>
        <x14:sparklineGroup displayEmptyCellsAs="gap" xr2:uid="{16E693D5-834A-114E-896F-771A491129F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'重-重庆2'!E12:E18</xm:f>
              <xm:sqref>C3</xm:sqref>
            </x14:sparkline>
            <x14:sparkline>
              <xm:f>'重-重庆2'!F12:F18</xm:f>
              <xm:sqref>D3</xm:sqref>
            </x14:sparkline>
            <x14:sparkline>
              <xm:f>'重-重庆2'!G12:G18</xm:f>
              <xm:sqref>E3</xm:sqref>
            </x14:sparkline>
            <x14:sparkline>
              <xm:f>'重-重庆2'!H12:H18</xm:f>
              <xm:sqref>F3</xm:sqref>
            </x14:sparkline>
            <x14:sparkline>
              <xm:f>'重-重庆2'!I12:I18</xm:f>
              <xm:sqref>G3</xm:sqref>
            </x14:sparkline>
            <x14:sparkline>
              <xm:f>'重-重庆2'!J12:J18</xm:f>
              <xm:sqref>H3</xm:sqref>
            </x14:sparkline>
            <x14:sparkline>
              <xm:f>'重-重庆2'!K12:K18</xm:f>
              <xm:sqref>I3</xm:sqref>
            </x14:sparkline>
            <x14:sparkline>
              <xm:f>'重-重庆2'!L12:L18</xm:f>
              <xm:sqref>J3</xm:sqref>
            </x14:sparkline>
            <x14:sparkline>
              <xm:f>'重-重庆2'!M12:M18</xm:f>
              <xm:sqref>K3</xm:sqref>
            </x14:sparkline>
            <x14:sparkline>
              <xm:f>'重-重庆2'!N12:N18</xm:f>
              <xm:sqref>L3</xm:sqref>
            </x14:sparkline>
            <x14:sparkline>
              <xm:f>'重-重庆2'!O12:O18</xm:f>
              <xm:sqref>M3</xm:sqref>
            </x14:sparkline>
            <x14:sparkline>
              <xm:f>'重-重庆2'!P12:P18</xm:f>
              <xm:sqref>N3</xm:sqref>
            </x14:sparkline>
            <x14:sparkline>
              <xm:f>'重-重庆2'!Q12:Q18</xm:f>
              <xm:sqref>O3</xm:sqref>
            </x14:sparkline>
            <x14:sparkline>
              <xm:f>'重-重庆2'!R12:R18</xm:f>
              <xm:sqref>P3</xm:sqref>
            </x14:sparkline>
            <x14:sparkline>
              <xm:f>'重-重庆2'!S12:S18</xm:f>
              <xm:sqref>Q3</xm:sqref>
            </x14:sparkline>
            <x14:sparkline>
              <xm:f>'重-重庆2'!T12:T18</xm:f>
              <xm:sqref>R3</xm:sqref>
            </x14:sparkline>
            <x14:sparkline>
              <xm:f>'重-重庆2'!U12:U18</xm:f>
              <xm:sqref>S3</xm:sqref>
            </x14:sparkline>
            <x14:sparkline>
              <xm:f>'重-重庆2'!V12:V18</xm:f>
              <xm:sqref>T3</xm:sqref>
            </x14:sparkline>
            <x14:sparkline>
              <xm:f>'重-重庆2'!W12:W18</xm:f>
              <xm:sqref>U3</xm:sqref>
            </x14:sparkline>
            <x14:sparkline>
              <xm:f>'重-重庆2'!X12:X18</xm:f>
              <xm:sqref>V3</xm:sqref>
            </x14:sparkline>
            <x14:sparkline>
              <xm:f>'重-重庆2'!Y12:Y18</xm:f>
              <xm:sqref>W3</xm:sqref>
            </x14:sparkline>
            <x14:sparkline>
              <xm:f>'重-重庆2'!Z12:Z18</xm:f>
              <xm:sqref>X3</xm:sqref>
            </x14:sparkline>
            <x14:sparkline>
              <xm:f>'重-重庆2'!AA12:AA18</xm:f>
              <xm:sqref>Y3</xm:sqref>
            </x14:sparkline>
            <x14:sparkline>
              <xm:f>'重-重庆2'!AB12:AB18</xm:f>
              <xm:sqref>Z3</xm:sqref>
            </x14:sparkline>
            <x14:sparkline>
              <xm:f>'重-重庆2'!AC12:AC18</xm:f>
              <xm:sqref>AA3</xm:sqref>
            </x14:sparkline>
            <x14:sparkline>
              <xm:f>'重-重庆2'!AD12:AD18</xm:f>
              <xm:sqref>AB3</xm:sqref>
            </x14:sparkline>
            <x14:sparkline>
              <xm:f>'重-重庆2'!AE12:AE18</xm:f>
              <xm:sqref>AC3</xm:sqref>
            </x14:sparkline>
            <x14:sparkline>
              <xm:f>'重-重庆2'!AF12:AF18</xm:f>
              <xm:sqref>AD3</xm:sqref>
            </x14:sparkline>
            <x14:sparkline>
              <xm:f>'重-重庆2'!AG12:AG18</xm:f>
              <xm:sqref>AE3</xm:sqref>
            </x14:sparkline>
            <x14:sparkline>
              <xm:f>'重-重庆2'!AH12:AH18</xm:f>
              <xm:sqref>AF3</xm:sqref>
            </x14:sparkline>
            <x14:sparkline>
              <xm:f>'重-重庆2'!AI12:AI18</xm:f>
              <xm:sqref>AG3</xm:sqref>
            </x14:sparkline>
            <x14:sparkline>
              <xm:f>'重-重庆2'!AJ12:AJ18</xm:f>
              <xm:sqref>AH3</xm:sqref>
            </x14:sparkline>
            <x14:sparkline>
              <xm:f>'重-重庆2'!AK12:AK18</xm:f>
              <xm:sqref>AI3</xm:sqref>
            </x14:sparkline>
            <x14:sparkline>
              <xm:f>'重-重庆2'!AL12:AL18</xm:f>
              <xm:sqref>AJ3</xm:sqref>
            </x14:sparkline>
            <x14:sparkline>
              <xm:f>'重-重庆2'!AM12:AM18</xm:f>
              <xm:sqref>AK3</xm:sqref>
            </x14:sparkline>
            <x14:sparkline>
              <xm:f>'重-重庆2'!AN12:AN18</xm:f>
              <xm:sqref>AL3</xm:sqref>
            </x14:sparkline>
            <x14:sparkline>
              <xm:f>'重-重庆2'!AO12:AO18</xm:f>
              <xm:sqref>AM3</xm:sqref>
            </x14:sparkline>
            <x14:sparkline>
              <xm:f>'重-重庆2'!AP12:AP18</xm:f>
              <xm:sqref>AN3</xm:sqref>
            </x14:sparkline>
            <x14:sparkline>
              <xm:f>'重-重庆2'!AQ12:AQ18</xm:f>
              <xm:sqref>AO3</xm:sqref>
            </x14:sparkline>
          </x14:sparklines>
        </x14:sparklineGroup>
      </x14:sparklineGroup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888B-0856-DF45-B8EF-D37F4DAD34B0}">
  <dimension ref="A1:AQ18"/>
  <sheetViews>
    <sheetView workbookViewId="0">
      <pane ySplit="2" topLeftCell="A3" activePane="bottomLeft" state="frozen"/>
      <selection pane="bottomLeft" activeCell="B17" sqref="B17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8" width="5" customWidth="1"/>
    <col min="9" max="10" width="6" customWidth="1"/>
    <col min="11" max="43" width="5" customWidth="1"/>
  </cols>
  <sheetData>
    <row r="1" spans="1:43" ht="23" customHeight="1">
      <c r="A1" s="133" t="s">
        <v>127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</row>
    <row r="2" spans="1:43">
      <c r="A2" s="92" t="s">
        <v>0</v>
      </c>
      <c r="B2" s="92" t="s">
        <v>31</v>
      </c>
      <c r="C2" s="92" t="s">
        <v>27</v>
      </c>
      <c r="D2" s="92" t="s">
        <v>28</v>
      </c>
      <c r="E2" s="90" t="s">
        <v>129</v>
      </c>
      <c r="F2" s="91" t="s">
        <v>130</v>
      </c>
      <c r="G2" s="91" t="s">
        <v>131</v>
      </c>
      <c r="H2" s="91" t="s">
        <v>132</v>
      </c>
      <c r="I2" s="91" t="s">
        <v>133</v>
      </c>
      <c r="J2" s="91" t="s">
        <v>134</v>
      </c>
      <c r="K2" s="91" t="s">
        <v>135</v>
      </c>
      <c r="L2" s="91" t="s">
        <v>136</v>
      </c>
      <c r="M2" s="91" t="s">
        <v>137</v>
      </c>
      <c r="N2" s="91" t="s">
        <v>138</v>
      </c>
      <c r="O2" s="91" t="s">
        <v>139</v>
      </c>
      <c r="P2" s="91" t="s">
        <v>140</v>
      </c>
      <c r="Q2" s="91" t="s">
        <v>141</v>
      </c>
      <c r="R2" s="91" t="s">
        <v>142</v>
      </c>
      <c r="S2" s="91" t="s">
        <v>143</v>
      </c>
      <c r="T2" s="91" t="s">
        <v>144</v>
      </c>
      <c r="U2" s="91" t="s">
        <v>145</v>
      </c>
      <c r="V2" s="91" t="s">
        <v>146</v>
      </c>
      <c r="W2" s="91" t="s">
        <v>147</v>
      </c>
      <c r="X2" s="91" t="s">
        <v>148</v>
      </c>
      <c r="Y2" s="91" t="s">
        <v>149</v>
      </c>
      <c r="Z2" s="91" t="s">
        <v>150</v>
      </c>
      <c r="AA2" s="91" t="s">
        <v>151</v>
      </c>
      <c r="AB2" s="91" t="s">
        <v>152</v>
      </c>
      <c r="AC2" s="91" t="s">
        <v>153</v>
      </c>
      <c r="AD2" s="91" t="s">
        <v>154</v>
      </c>
      <c r="AE2" s="91" t="s">
        <v>155</v>
      </c>
      <c r="AF2" s="91" t="s">
        <v>156</v>
      </c>
      <c r="AG2" s="91" t="s">
        <v>157</v>
      </c>
      <c r="AH2" s="91" t="s">
        <v>158</v>
      </c>
      <c r="AI2" s="91" t="s">
        <v>159</v>
      </c>
      <c r="AJ2" s="91" t="s">
        <v>160</v>
      </c>
      <c r="AK2" s="91" t="s">
        <v>161</v>
      </c>
      <c r="AL2" s="91" t="s">
        <v>162</v>
      </c>
      <c r="AM2" s="91" t="s">
        <v>163</v>
      </c>
      <c r="AN2" s="91" t="s">
        <v>164</v>
      </c>
      <c r="AO2" s="91" t="s">
        <v>165</v>
      </c>
      <c r="AP2" s="91" t="s">
        <v>166</v>
      </c>
      <c r="AQ2" s="91" t="s">
        <v>167</v>
      </c>
    </row>
    <row r="3" spans="1:43">
      <c r="A3" s="6">
        <v>44885</v>
      </c>
      <c r="B3" s="5">
        <f t="shared" ref="B3:B8" si="0">C3+D3</f>
        <v>6129</v>
      </c>
      <c r="C3" s="5">
        <v>231</v>
      </c>
      <c r="D3" s="5">
        <v>5898</v>
      </c>
      <c r="E3" s="5">
        <v>50</v>
      </c>
      <c r="F3" s="5">
        <v>59</v>
      </c>
      <c r="G3" s="5">
        <v>506</v>
      </c>
      <c r="H3" s="5">
        <v>150</v>
      </c>
      <c r="I3" s="5">
        <v>1044</v>
      </c>
      <c r="J3" s="5">
        <v>378</v>
      </c>
      <c r="K3" s="5">
        <v>1319</v>
      </c>
      <c r="L3" s="5">
        <v>85</v>
      </c>
      <c r="M3" s="5">
        <v>87</v>
      </c>
      <c r="N3" s="5">
        <v>19</v>
      </c>
      <c r="O3" s="5">
        <v>5</v>
      </c>
      <c r="P3" s="5">
        <v>1563</v>
      </c>
      <c r="Q3" s="5">
        <v>107</v>
      </c>
      <c r="R3" s="5">
        <v>4</v>
      </c>
      <c r="S3" s="5">
        <v>7</v>
      </c>
      <c r="T3" s="5">
        <v>36</v>
      </c>
      <c r="U3" s="5">
        <v>22</v>
      </c>
      <c r="V3" s="5">
        <v>6</v>
      </c>
      <c r="W3" s="5">
        <v>2</v>
      </c>
      <c r="X3" s="5">
        <v>11</v>
      </c>
      <c r="Y3" s="5">
        <v>7</v>
      </c>
      <c r="Z3" s="5">
        <v>12</v>
      </c>
      <c r="AA3" s="5">
        <v>14</v>
      </c>
      <c r="AB3" s="5">
        <v>39</v>
      </c>
      <c r="AC3" s="5">
        <v>186</v>
      </c>
      <c r="AD3" s="5">
        <v>3</v>
      </c>
      <c r="AE3" s="5">
        <v>0</v>
      </c>
      <c r="AF3" s="5">
        <v>0</v>
      </c>
      <c r="AG3" s="5">
        <v>125</v>
      </c>
      <c r="AH3" s="5">
        <v>12</v>
      </c>
      <c r="AI3" s="5">
        <v>17</v>
      </c>
      <c r="AJ3" s="5">
        <v>0</v>
      </c>
      <c r="AK3" s="5">
        <v>9</v>
      </c>
      <c r="AL3" s="5">
        <v>95</v>
      </c>
      <c r="AM3" s="5">
        <v>0</v>
      </c>
      <c r="AN3" s="5">
        <v>137</v>
      </c>
      <c r="AO3" s="5">
        <v>7</v>
      </c>
      <c r="AP3" s="5">
        <v>4</v>
      </c>
      <c r="AQ3" s="5">
        <v>2</v>
      </c>
    </row>
    <row r="4" spans="1:43">
      <c r="A4" s="6">
        <v>44886</v>
      </c>
      <c r="B4" s="5">
        <f t="shared" si="0"/>
        <v>6335</v>
      </c>
      <c r="C4" s="5">
        <v>178</v>
      </c>
      <c r="D4" s="5">
        <v>6157</v>
      </c>
      <c r="E4" s="5">
        <v>66</v>
      </c>
      <c r="F4" s="5">
        <v>64</v>
      </c>
      <c r="G4" s="5">
        <v>628</v>
      </c>
      <c r="H4" s="5">
        <v>63</v>
      </c>
      <c r="I4" s="5">
        <v>1181</v>
      </c>
      <c r="J4" s="5">
        <v>211</v>
      </c>
      <c r="K4" s="5">
        <v>1129</v>
      </c>
      <c r="L4" s="5">
        <v>898</v>
      </c>
      <c r="M4" s="5">
        <v>330</v>
      </c>
      <c r="N4" s="5">
        <v>9</v>
      </c>
      <c r="O4" s="5">
        <v>2</v>
      </c>
      <c r="P4" s="5">
        <v>1064</v>
      </c>
      <c r="Q4" s="5">
        <v>95</v>
      </c>
      <c r="R4" s="5">
        <v>14</v>
      </c>
      <c r="S4" s="5">
        <v>5</v>
      </c>
      <c r="T4" s="5">
        <v>20</v>
      </c>
      <c r="U4" s="5">
        <v>36</v>
      </c>
      <c r="V4" s="5">
        <v>12</v>
      </c>
      <c r="W4" s="5">
        <v>0</v>
      </c>
      <c r="X4" s="5">
        <v>16</v>
      </c>
      <c r="Y4" s="5">
        <v>12</v>
      </c>
      <c r="Z4" s="5">
        <v>8</v>
      </c>
      <c r="AA4" s="5">
        <v>13</v>
      </c>
      <c r="AB4" s="5">
        <v>43</v>
      </c>
      <c r="AC4" s="5">
        <v>66</v>
      </c>
      <c r="AD4" s="5">
        <v>11</v>
      </c>
      <c r="AE4" s="5">
        <v>0</v>
      </c>
      <c r="AF4" s="5">
        <v>2</v>
      </c>
      <c r="AG4" s="5">
        <v>126</v>
      </c>
      <c r="AH4" s="5">
        <v>8</v>
      </c>
      <c r="AI4" s="5">
        <v>33</v>
      </c>
      <c r="AJ4" s="5">
        <v>0</v>
      </c>
      <c r="AK4" s="5">
        <v>3</v>
      </c>
      <c r="AL4" s="5">
        <v>91</v>
      </c>
      <c r="AM4" s="5">
        <v>1</v>
      </c>
      <c r="AN4" s="5">
        <v>60</v>
      </c>
      <c r="AO4" s="5">
        <v>7</v>
      </c>
      <c r="AP4" s="5">
        <v>7</v>
      </c>
      <c r="AQ4" s="5">
        <v>1</v>
      </c>
    </row>
    <row r="5" spans="1:43">
      <c r="A5" s="6">
        <v>44887</v>
      </c>
      <c r="B5" s="5">
        <f t="shared" si="0"/>
        <v>6943</v>
      </c>
      <c r="C5" s="5">
        <v>215</v>
      </c>
      <c r="D5" s="5">
        <v>6728</v>
      </c>
      <c r="E5" s="5">
        <v>48</v>
      </c>
      <c r="F5" s="5">
        <v>36</v>
      </c>
      <c r="G5" s="5">
        <v>731</v>
      </c>
      <c r="H5" s="5">
        <v>170</v>
      </c>
      <c r="I5" s="5">
        <v>990</v>
      </c>
      <c r="J5" s="5">
        <v>475</v>
      </c>
      <c r="K5" s="5">
        <v>1294</v>
      </c>
      <c r="L5" s="5">
        <v>931</v>
      </c>
      <c r="M5" s="5">
        <v>356</v>
      </c>
      <c r="N5" s="5">
        <v>17</v>
      </c>
      <c r="O5" s="5">
        <v>5</v>
      </c>
      <c r="P5" s="5">
        <v>1115</v>
      </c>
      <c r="Q5" s="5">
        <v>113</v>
      </c>
      <c r="R5" s="5">
        <v>10</v>
      </c>
      <c r="S5" s="5">
        <v>6</v>
      </c>
      <c r="T5" s="5">
        <v>20</v>
      </c>
      <c r="U5" s="5">
        <v>18</v>
      </c>
      <c r="V5" s="5">
        <v>3</v>
      </c>
      <c r="W5" s="5">
        <v>3</v>
      </c>
      <c r="X5" s="5">
        <v>27</v>
      </c>
      <c r="Y5" s="5">
        <v>4</v>
      </c>
      <c r="Z5" s="5">
        <v>9</v>
      </c>
      <c r="AA5" s="5">
        <v>8</v>
      </c>
      <c r="AB5" s="5">
        <v>19</v>
      </c>
      <c r="AC5" s="5">
        <v>161</v>
      </c>
      <c r="AD5" s="5">
        <v>5</v>
      </c>
      <c r="AE5" s="5">
        <v>0</v>
      </c>
      <c r="AF5" s="5">
        <v>2</v>
      </c>
      <c r="AG5" s="5">
        <v>162</v>
      </c>
      <c r="AH5" s="5">
        <v>23</v>
      </c>
      <c r="AI5" s="5">
        <v>43</v>
      </c>
      <c r="AJ5" s="5">
        <v>6</v>
      </c>
      <c r="AK5" s="5">
        <v>2</v>
      </c>
      <c r="AL5" s="5">
        <v>39</v>
      </c>
      <c r="AM5" s="5">
        <v>1</v>
      </c>
      <c r="AN5" s="5">
        <v>70</v>
      </c>
      <c r="AO5" s="5">
        <v>2</v>
      </c>
      <c r="AP5" s="5">
        <v>16</v>
      </c>
      <c r="AQ5" s="5">
        <v>3</v>
      </c>
    </row>
    <row r="6" spans="1:43">
      <c r="A6" s="6">
        <v>44888</v>
      </c>
      <c r="B6" s="5">
        <f t="shared" si="0"/>
        <v>7846</v>
      </c>
      <c r="C6" s="5">
        <v>409</v>
      </c>
      <c r="D6" s="5">
        <v>7437</v>
      </c>
      <c r="E6" s="5">
        <v>17</v>
      </c>
      <c r="F6" s="5">
        <v>60</v>
      </c>
      <c r="G6" s="5">
        <v>1473</v>
      </c>
      <c r="H6" s="5">
        <v>230</v>
      </c>
      <c r="I6" s="5">
        <v>1129</v>
      </c>
      <c r="J6" s="5">
        <v>267</v>
      </c>
      <c r="K6" s="5">
        <v>1175</v>
      </c>
      <c r="L6" s="5">
        <v>713</v>
      </c>
      <c r="M6" s="5">
        <v>310</v>
      </c>
      <c r="N6" s="5">
        <v>13</v>
      </c>
      <c r="O6" s="5">
        <v>8</v>
      </c>
      <c r="P6" s="5">
        <v>1385</v>
      </c>
      <c r="Q6" s="5">
        <v>96</v>
      </c>
      <c r="R6" s="5">
        <v>4</v>
      </c>
      <c r="S6" s="5">
        <v>11</v>
      </c>
      <c r="T6" s="5">
        <v>11</v>
      </c>
      <c r="U6" s="5">
        <v>22</v>
      </c>
      <c r="V6" s="5">
        <v>3</v>
      </c>
      <c r="W6" s="5">
        <v>2</v>
      </c>
      <c r="X6" s="5">
        <v>18</v>
      </c>
      <c r="Y6" s="5">
        <v>5</v>
      </c>
      <c r="Z6" s="5">
        <v>4</v>
      </c>
      <c r="AA6" s="5">
        <v>14</v>
      </c>
      <c r="AB6" s="5">
        <v>31</v>
      </c>
      <c r="AC6" s="5">
        <v>499</v>
      </c>
      <c r="AD6" s="5">
        <v>9</v>
      </c>
      <c r="AE6" s="5">
        <v>1</v>
      </c>
      <c r="AF6" s="5">
        <v>6</v>
      </c>
      <c r="AG6" s="5">
        <v>85</v>
      </c>
      <c r="AH6" s="5">
        <v>34</v>
      </c>
      <c r="AI6" s="5">
        <v>29</v>
      </c>
      <c r="AJ6" s="5">
        <v>2</v>
      </c>
      <c r="AK6" s="5">
        <v>7</v>
      </c>
      <c r="AL6" s="5">
        <v>69</v>
      </c>
      <c r="AM6" s="5">
        <v>2</v>
      </c>
      <c r="AN6" s="5">
        <v>69</v>
      </c>
      <c r="AO6" s="5">
        <v>7</v>
      </c>
      <c r="AP6" s="5">
        <v>20</v>
      </c>
      <c r="AQ6" s="5">
        <v>6</v>
      </c>
    </row>
    <row r="7" spans="1:43">
      <c r="A7" s="6">
        <v>44889</v>
      </c>
      <c r="B7" s="5">
        <f t="shared" si="0"/>
        <v>6500</v>
      </c>
      <c r="C7" s="5">
        <v>258</v>
      </c>
      <c r="D7" s="5">
        <v>6242</v>
      </c>
      <c r="E7" s="5">
        <v>37</v>
      </c>
      <c r="F7" s="5">
        <v>33</v>
      </c>
      <c r="G7" s="5">
        <v>1019</v>
      </c>
      <c r="H7" s="5">
        <v>75</v>
      </c>
      <c r="I7" s="5">
        <v>1019</v>
      </c>
      <c r="J7" s="5">
        <v>450</v>
      </c>
      <c r="K7" s="5">
        <v>1081</v>
      </c>
      <c r="L7" s="5">
        <v>538</v>
      </c>
      <c r="M7" s="5">
        <v>206</v>
      </c>
      <c r="N7" s="5">
        <v>7</v>
      </c>
      <c r="O7" s="5">
        <v>6</v>
      </c>
      <c r="P7" s="5">
        <v>947</v>
      </c>
      <c r="Q7" s="5">
        <v>75</v>
      </c>
      <c r="R7" s="5">
        <v>15</v>
      </c>
      <c r="S7" s="5">
        <v>7</v>
      </c>
      <c r="T7" s="5">
        <v>16</v>
      </c>
      <c r="U7" s="5">
        <v>16</v>
      </c>
      <c r="V7" s="5">
        <v>2</v>
      </c>
      <c r="W7" s="5">
        <v>1</v>
      </c>
      <c r="X7" s="5">
        <v>12</v>
      </c>
      <c r="Y7" s="5">
        <v>10</v>
      </c>
      <c r="Z7" s="5">
        <v>4</v>
      </c>
      <c r="AA7" s="5">
        <v>11</v>
      </c>
      <c r="AB7" s="5">
        <v>31</v>
      </c>
      <c r="AC7" s="5">
        <v>658</v>
      </c>
      <c r="AD7" s="5">
        <v>5</v>
      </c>
      <c r="AE7" s="5">
        <v>8</v>
      </c>
      <c r="AF7" s="5">
        <v>7</v>
      </c>
      <c r="AG7" s="5">
        <v>59</v>
      </c>
      <c r="AH7" s="5">
        <v>7</v>
      </c>
      <c r="AI7" s="5">
        <v>26</v>
      </c>
      <c r="AJ7" s="5">
        <v>8</v>
      </c>
      <c r="AK7" s="5">
        <v>8</v>
      </c>
      <c r="AL7" s="5">
        <v>30</v>
      </c>
      <c r="AM7" s="5">
        <v>1</v>
      </c>
      <c r="AN7" s="5">
        <v>47</v>
      </c>
      <c r="AO7" s="5">
        <v>0</v>
      </c>
      <c r="AP7" s="5">
        <v>9</v>
      </c>
      <c r="AQ7" s="5">
        <v>9</v>
      </c>
    </row>
    <row r="8" spans="1:43">
      <c r="A8" s="6">
        <v>44890</v>
      </c>
      <c r="B8" s="5">
        <f t="shared" si="0"/>
        <v>7721</v>
      </c>
      <c r="C8" s="5">
        <v>199</v>
      </c>
      <c r="D8" s="5">
        <v>7522</v>
      </c>
      <c r="E8" s="5">
        <v>28</v>
      </c>
      <c r="F8" s="5">
        <v>17</v>
      </c>
      <c r="G8" s="5">
        <v>1652</v>
      </c>
      <c r="H8" s="5">
        <v>38</v>
      </c>
      <c r="I8" s="5">
        <v>1045</v>
      </c>
      <c r="J8" s="5">
        <v>276</v>
      </c>
      <c r="K8" s="5">
        <v>1213</v>
      </c>
      <c r="L8" s="5">
        <v>1009</v>
      </c>
      <c r="M8" s="5">
        <v>202</v>
      </c>
      <c r="N8" s="5">
        <v>16</v>
      </c>
      <c r="O8" s="5">
        <v>1</v>
      </c>
      <c r="P8" s="5">
        <v>965</v>
      </c>
      <c r="Q8" s="5">
        <v>105</v>
      </c>
      <c r="R8" s="5">
        <v>29</v>
      </c>
      <c r="S8" s="5">
        <v>4</v>
      </c>
      <c r="T8" s="5">
        <v>6</v>
      </c>
      <c r="U8" s="5">
        <v>13</v>
      </c>
      <c r="V8" s="5">
        <v>12</v>
      </c>
      <c r="W8" s="5">
        <v>2</v>
      </c>
      <c r="X8" s="5">
        <v>31</v>
      </c>
      <c r="Y8" s="5">
        <v>12</v>
      </c>
      <c r="Z8" s="5">
        <v>7</v>
      </c>
      <c r="AA8" s="5">
        <v>7</v>
      </c>
      <c r="AB8" s="5">
        <v>41</v>
      </c>
      <c r="AC8" s="5">
        <v>607</v>
      </c>
      <c r="AD8" s="5">
        <v>6</v>
      </c>
      <c r="AE8" s="5">
        <v>20</v>
      </c>
      <c r="AF8" s="5">
        <v>4</v>
      </c>
      <c r="AG8" s="5">
        <v>76</v>
      </c>
      <c r="AH8" s="5">
        <v>38</v>
      </c>
      <c r="AI8" s="5">
        <v>10</v>
      </c>
      <c r="AJ8" s="5">
        <v>4</v>
      </c>
      <c r="AK8" s="5">
        <v>7</v>
      </c>
      <c r="AL8" s="5">
        <v>97</v>
      </c>
      <c r="AM8" s="5">
        <v>3</v>
      </c>
      <c r="AN8" s="5">
        <v>90</v>
      </c>
      <c r="AO8" s="5">
        <v>3</v>
      </c>
      <c r="AP8" s="5">
        <v>7</v>
      </c>
      <c r="AQ8" s="5">
        <v>18</v>
      </c>
    </row>
    <row r="9" spans="1:43">
      <c r="A9" s="6">
        <v>44891</v>
      </c>
      <c r="B9" s="5">
        <f>C9+D9</f>
        <v>8861</v>
      </c>
      <c r="C9" s="5">
        <v>194</v>
      </c>
      <c r="D9" s="5">
        <v>8667</v>
      </c>
      <c r="E9" s="5">
        <v>21</v>
      </c>
      <c r="F9" s="5">
        <v>48</v>
      </c>
      <c r="G9" s="5">
        <v>2464</v>
      </c>
      <c r="H9" s="5">
        <v>32</v>
      </c>
      <c r="I9" s="5">
        <v>1057</v>
      </c>
      <c r="J9" s="5">
        <v>555</v>
      </c>
      <c r="K9" s="5">
        <v>1565</v>
      </c>
      <c r="L9" s="5">
        <v>1040</v>
      </c>
      <c r="M9" s="5">
        <v>274</v>
      </c>
      <c r="N9" s="5">
        <v>3</v>
      </c>
      <c r="O9" s="5">
        <v>7</v>
      </c>
      <c r="P9" s="5">
        <v>966</v>
      </c>
      <c r="Q9" s="5">
        <v>123</v>
      </c>
      <c r="R9" s="5">
        <v>42</v>
      </c>
      <c r="S9" s="5">
        <v>14</v>
      </c>
      <c r="T9" s="5">
        <v>13</v>
      </c>
      <c r="U9" s="5">
        <v>46</v>
      </c>
      <c r="V9" s="5">
        <v>8</v>
      </c>
      <c r="W9" s="5">
        <v>0</v>
      </c>
      <c r="X9" s="5">
        <v>9</v>
      </c>
      <c r="Y9" s="5">
        <v>3</v>
      </c>
      <c r="Z9" s="5">
        <v>6</v>
      </c>
      <c r="AA9" s="5">
        <v>13</v>
      </c>
      <c r="AB9" s="5">
        <v>39</v>
      </c>
      <c r="AC9" s="5">
        <v>202</v>
      </c>
      <c r="AD9" s="5">
        <v>9</v>
      </c>
      <c r="AE9" s="5">
        <v>15</v>
      </c>
      <c r="AF9" s="5">
        <v>3</v>
      </c>
      <c r="AG9" s="5">
        <v>43</v>
      </c>
      <c r="AH9" s="5">
        <v>39</v>
      </c>
      <c r="AI9" s="5">
        <v>20</v>
      </c>
      <c r="AJ9" s="5">
        <v>12</v>
      </c>
      <c r="AK9" s="5">
        <v>1</v>
      </c>
      <c r="AL9" s="5">
        <v>79</v>
      </c>
      <c r="AM9" s="5">
        <v>1</v>
      </c>
      <c r="AN9" s="5">
        <v>50</v>
      </c>
      <c r="AO9" s="5">
        <v>2</v>
      </c>
      <c r="AP9" s="5">
        <v>25</v>
      </c>
      <c r="AQ9" s="5">
        <v>12</v>
      </c>
    </row>
    <row r="10" spans="1:43">
      <c r="A10" s="6">
        <v>44892</v>
      </c>
      <c r="B10" s="5">
        <f t="shared" ref="B10" si="1">C10+D10</f>
        <v>9685</v>
      </c>
      <c r="C10" s="5">
        <v>238</v>
      </c>
      <c r="D10" s="5">
        <v>9447</v>
      </c>
      <c r="E10" s="5">
        <v>43</v>
      </c>
      <c r="F10" s="5">
        <v>38</v>
      </c>
      <c r="G10" s="5">
        <v>1869</v>
      </c>
      <c r="H10" s="5">
        <v>36</v>
      </c>
      <c r="I10" s="5">
        <v>1424</v>
      </c>
      <c r="J10" s="5">
        <v>451</v>
      </c>
      <c r="K10" s="5">
        <v>1408</v>
      </c>
      <c r="L10" s="5">
        <v>1038</v>
      </c>
      <c r="M10" s="5">
        <v>533</v>
      </c>
      <c r="N10" s="5">
        <v>4</v>
      </c>
      <c r="O10" s="5">
        <v>7</v>
      </c>
      <c r="P10" s="5">
        <v>1927</v>
      </c>
      <c r="Q10" s="5">
        <v>104</v>
      </c>
      <c r="R10" s="5">
        <v>37</v>
      </c>
      <c r="S10" s="5">
        <v>4</v>
      </c>
      <c r="T10" s="5">
        <v>18</v>
      </c>
      <c r="U10" s="5">
        <v>22</v>
      </c>
      <c r="V10" s="5">
        <v>6</v>
      </c>
      <c r="W10" s="5">
        <v>5</v>
      </c>
      <c r="X10" s="5">
        <v>44</v>
      </c>
      <c r="Y10" s="5">
        <v>13</v>
      </c>
      <c r="Z10" s="5">
        <v>7</v>
      </c>
      <c r="AA10" s="5">
        <v>14</v>
      </c>
      <c r="AB10" s="5">
        <v>28</v>
      </c>
      <c r="AC10" s="5">
        <v>259</v>
      </c>
      <c r="AD10" s="5">
        <v>4</v>
      </c>
      <c r="AE10" s="5">
        <v>9</v>
      </c>
      <c r="AF10" s="5">
        <v>1</v>
      </c>
      <c r="AG10" s="5">
        <v>65</v>
      </c>
      <c r="AH10" s="5">
        <v>36</v>
      </c>
      <c r="AI10" s="5">
        <v>35</v>
      </c>
      <c r="AJ10" s="5">
        <v>11</v>
      </c>
      <c r="AK10" s="5">
        <v>3</v>
      </c>
      <c r="AL10" s="5">
        <v>67</v>
      </c>
      <c r="AM10" s="5">
        <v>1</v>
      </c>
      <c r="AN10" s="5">
        <v>70</v>
      </c>
      <c r="AO10" s="5">
        <v>9</v>
      </c>
      <c r="AP10" s="5">
        <v>24</v>
      </c>
      <c r="AQ10" s="5">
        <v>11</v>
      </c>
    </row>
    <row r="11" spans="1:43">
      <c r="A11" s="6">
        <v>44893</v>
      </c>
      <c r="B11" s="5">
        <f>C11+D11</f>
        <v>8792</v>
      </c>
      <c r="C11" s="5">
        <v>209</v>
      </c>
      <c r="D11" s="5">
        <v>8583</v>
      </c>
      <c r="E11" s="5">
        <v>46</v>
      </c>
      <c r="F11" s="5">
        <v>36</v>
      </c>
      <c r="G11" s="5">
        <v>1348</v>
      </c>
      <c r="H11" s="5">
        <v>36</v>
      </c>
      <c r="I11" s="5">
        <v>1092</v>
      </c>
      <c r="J11" s="5">
        <v>609</v>
      </c>
      <c r="K11" s="5">
        <v>1491</v>
      </c>
      <c r="L11" s="5">
        <v>966</v>
      </c>
      <c r="M11" s="5">
        <v>342</v>
      </c>
      <c r="N11" s="5">
        <v>8</v>
      </c>
      <c r="O11" s="5">
        <v>5</v>
      </c>
      <c r="P11" s="5">
        <v>1590</v>
      </c>
      <c r="Q11" s="5">
        <v>138</v>
      </c>
      <c r="R11" s="5">
        <v>40</v>
      </c>
      <c r="S11" s="5">
        <v>4</v>
      </c>
      <c r="T11" s="5">
        <v>27</v>
      </c>
      <c r="U11" s="5">
        <v>22</v>
      </c>
      <c r="V11" s="5">
        <v>13</v>
      </c>
      <c r="W11" s="5">
        <v>8</v>
      </c>
      <c r="X11" s="5">
        <v>70</v>
      </c>
      <c r="Y11" s="5">
        <v>17</v>
      </c>
      <c r="Z11" s="5">
        <v>7</v>
      </c>
      <c r="AA11" s="5">
        <v>4</v>
      </c>
      <c r="AB11" s="5">
        <v>35</v>
      </c>
      <c r="AC11" s="5">
        <v>566</v>
      </c>
      <c r="AD11" s="5">
        <v>2</v>
      </c>
      <c r="AE11" s="5">
        <v>11</v>
      </c>
      <c r="AF11" s="5">
        <v>8</v>
      </c>
      <c r="AG11" s="5">
        <v>53</v>
      </c>
      <c r="AH11" s="5">
        <v>49</v>
      </c>
      <c r="AI11" s="5">
        <v>22</v>
      </c>
      <c r="AJ11" s="5">
        <v>9</v>
      </c>
      <c r="AK11" s="5">
        <v>7</v>
      </c>
      <c r="AL11" s="5">
        <v>54</v>
      </c>
      <c r="AM11" s="5">
        <v>1</v>
      </c>
      <c r="AN11" s="5">
        <v>25</v>
      </c>
      <c r="AO11" s="5">
        <v>2</v>
      </c>
      <c r="AP11" s="5">
        <v>19</v>
      </c>
      <c r="AQ11" s="5">
        <v>10</v>
      </c>
    </row>
    <row r="12" spans="1:43">
      <c r="A12" s="6">
        <v>44894</v>
      </c>
      <c r="B12" s="5">
        <f t="shared" ref="B12" si="2">C12+D12</f>
        <v>7833</v>
      </c>
      <c r="C12" s="5">
        <v>164</v>
      </c>
      <c r="D12" s="5">
        <v>7669</v>
      </c>
      <c r="E12" s="5">
        <v>45</v>
      </c>
      <c r="F12" s="5">
        <v>33</v>
      </c>
      <c r="G12" s="5">
        <v>1025</v>
      </c>
      <c r="H12" s="5">
        <v>45</v>
      </c>
      <c r="I12" s="5">
        <v>1420</v>
      </c>
      <c r="J12" s="5">
        <v>35</v>
      </c>
      <c r="K12" s="5">
        <v>1185</v>
      </c>
      <c r="L12" s="5">
        <v>445</v>
      </c>
      <c r="M12" s="5">
        <v>428</v>
      </c>
      <c r="N12" s="5">
        <v>12</v>
      </c>
      <c r="O12" s="5">
        <v>6</v>
      </c>
      <c r="P12" s="5">
        <v>1730</v>
      </c>
      <c r="Q12" s="5">
        <v>106</v>
      </c>
      <c r="R12" s="5">
        <v>42</v>
      </c>
      <c r="S12" s="5">
        <v>10</v>
      </c>
      <c r="T12" s="5">
        <v>18</v>
      </c>
      <c r="U12" s="5">
        <v>0</v>
      </c>
      <c r="V12" s="5">
        <v>21</v>
      </c>
      <c r="W12" s="5">
        <v>10</v>
      </c>
      <c r="X12" s="5">
        <v>37</v>
      </c>
      <c r="Y12" s="5">
        <v>5</v>
      </c>
      <c r="Z12" s="5">
        <v>5</v>
      </c>
      <c r="AA12" s="5">
        <v>5</v>
      </c>
      <c r="AB12" s="5">
        <v>45</v>
      </c>
      <c r="AC12" s="5">
        <v>893</v>
      </c>
      <c r="AD12" s="5">
        <v>2</v>
      </c>
      <c r="AE12" s="5">
        <v>8</v>
      </c>
      <c r="AF12" s="5">
        <v>7</v>
      </c>
      <c r="AG12" s="5">
        <v>67</v>
      </c>
      <c r="AH12" s="5">
        <v>28</v>
      </c>
      <c r="AI12" s="5">
        <v>37</v>
      </c>
      <c r="AJ12" s="5">
        <v>6</v>
      </c>
      <c r="AK12" s="5">
        <v>8</v>
      </c>
      <c r="AL12" s="5">
        <v>30</v>
      </c>
      <c r="AM12" s="5">
        <v>0</v>
      </c>
      <c r="AN12" s="5">
        <v>16</v>
      </c>
      <c r="AO12" s="5">
        <v>1</v>
      </c>
      <c r="AP12" s="5">
        <v>13</v>
      </c>
      <c r="AQ12" s="5">
        <v>4</v>
      </c>
    </row>
    <row r="13" spans="1:43">
      <c r="A13" s="6">
        <v>44895</v>
      </c>
      <c r="B13" s="5">
        <f>C13+D13</f>
        <v>6639</v>
      </c>
      <c r="C13" s="5">
        <v>206</v>
      </c>
      <c r="D13" s="5">
        <v>6433</v>
      </c>
      <c r="E13" s="5">
        <v>55</v>
      </c>
      <c r="F13" s="5">
        <v>49</v>
      </c>
      <c r="G13" s="5">
        <v>912</v>
      </c>
      <c r="H13" s="5">
        <v>70</v>
      </c>
      <c r="I13" s="5">
        <v>767</v>
      </c>
      <c r="J13" s="5">
        <v>182</v>
      </c>
      <c r="K13" s="5">
        <v>1930</v>
      </c>
      <c r="L13" s="5">
        <v>391</v>
      </c>
      <c r="M13" s="5">
        <v>640</v>
      </c>
      <c r="N13" s="5">
        <v>5</v>
      </c>
      <c r="O13" s="5">
        <v>7</v>
      </c>
      <c r="P13" s="5">
        <v>547</v>
      </c>
      <c r="Q13" s="5">
        <v>125</v>
      </c>
      <c r="R13" s="5">
        <v>35</v>
      </c>
      <c r="S13" s="5">
        <v>14</v>
      </c>
      <c r="T13" s="5">
        <v>25</v>
      </c>
      <c r="U13" s="5">
        <v>39</v>
      </c>
      <c r="V13" s="5">
        <v>24</v>
      </c>
      <c r="W13" s="5">
        <v>16</v>
      </c>
      <c r="X13" s="5">
        <v>21</v>
      </c>
      <c r="Y13" s="5">
        <v>7</v>
      </c>
      <c r="Z13" s="5">
        <v>12</v>
      </c>
      <c r="AA13" s="5">
        <v>4</v>
      </c>
      <c r="AB13" s="5">
        <v>55</v>
      </c>
      <c r="AC13" s="5">
        <v>422</v>
      </c>
      <c r="AD13" s="5">
        <v>3</v>
      </c>
      <c r="AE13" s="5">
        <v>7</v>
      </c>
      <c r="AF13" s="5">
        <v>17</v>
      </c>
      <c r="AG13" s="5">
        <v>30</v>
      </c>
      <c r="AH13" s="5">
        <v>23</v>
      </c>
      <c r="AI13" s="5">
        <v>36</v>
      </c>
      <c r="AJ13" s="5">
        <v>12</v>
      </c>
      <c r="AK13" s="5">
        <v>9</v>
      </c>
      <c r="AL13" s="5">
        <v>59</v>
      </c>
      <c r="AM13" s="5">
        <v>0</v>
      </c>
      <c r="AN13" s="5">
        <v>52</v>
      </c>
      <c r="AO13" s="5">
        <v>0</v>
      </c>
      <c r="AP13" s="5">
        <v>28</v>
      </c>
      <c r="AQ13" s="5">
        <v>9</v>
      </c>
    </row>
    <row r="14" spans="1:43">
      <c r="A14" s="6">
        <v>44896</v>
      </c>
      <c r="B14" s="5">
        <f t="shared" ref="B14" si="3">C14+D14</f>
        <v>6536</v>
      </c>
      <c r="C14" s="5">
        <v>189</v>
      </c>
      <c r="D14" s="5">
        <v>6347</v>
      </c>
      <c r="E14" s="5">
        <v>65</v>
      </c>
      <c r="F14" s="5">
        <v>29</v>
      </c>
      <c r="G14" s="5">
        <v>825</v>
      </c>
      <c r="H14" s="5">
        <v>97</v>
      </c>
      <c r="I14" s="5">
        <v>799</v>
      </c>
      <c r="J14" s="5">
        <v>35</v>
      </c>
      <c r="K14" s="5">
        <v>1857</v>
      </c>
      <c r="L14" s="5">
        <v>880</v>
      </c>
      <c r="M14" s="5">
        <v>143</v>
      </c>
      <c r="N14" s="5">
        <v>7</v>
      </c>
      <c r="O14" s="5">
        <v>29</v>
      </c>
      <c r="P14" s="5">
        <v>751</v>
      </c>
      <c r="Q14" s="5">
        <v>83</v>
      </c>
      <c r="R14" s="5">
        <v>45</v>
      </c>
      <c r="S14" s="5">
        <v>15</v>
      </c>
      <c r="T14" s="5">
        <v>77</v>
      </c>
      <c r="U14" s="5">
        <v>35</v>
      </c>
      <c r="V14" s="5">
        <v>31</v>
      </c>
      <c r="W14" s="5">
        <v>10</v>
      </c>
      <c r="X14" s="5">
        <v>5</v>
      </c>
      <c r="Y14" s="5">
        <v>3</v>
      </c>
      <c r="Z14" s="5">
        <v>17</v>
      </c>
      <c r="AA14" s="5">
        <v>16</v>
      </c>
      <c r="AB14" s="5">
        <v>60</v>
      </c>
      <c r="AC14" s="5">
        <v>308</v>
      </c>
      <c r="AD14" s="5">
        <v>6</v>
      </c>
      <c r="AE14" s="5">
        <v>3</v>
      </c>
      <c r="AF14" s="5">
        <v>17</v>
      </c>
      <c r="AG14" s="5">
        <v>49</v>
      </c>
      <c r="AH14" s="5">
        <v>21</v>
      </c>
      <c r="AI14" s="5">
        <v>29</v>
      </c>
      <c r="AJ14" s="5">
        <v>7</v>
      </c>
      <c r="AK14" s="5">
        <v>11</v>
      </c>
      <c r="AL14" s="5">
        <v>104</v>
      </c>
      <c r="AM14" s="5">
        <v>2</v>
      </c>
      <c r="AN14" s="5">
        <v>25</v>
      </c>
      <c r="AO14" s="5">
        <v>4</v>
      </c>
      <c r="AP14" s="5">
        <v>26</v>
      </c>
      <c r="AQ14" s="5">
        <v>10</v>
      </c>
    </row>
    <row r="15" spans="1:43">
      <c r="A15" s="6">
        <v>44897</v>
      </c>
      <c r="B15" s="5">
        <f>C15+D15</f>
        <v>5845</v>
      </c>
      <c r="C15" s="5">
        <v>205</v>
      </c>
      <c r="D15" s="5">
        <v>5640</v>
      </c>
      <c r="E15" s="5">
        <v>89</v>
      </c>
      <c r="F15" s="5">
        <v>28</v>
      </c>
      <c r="G15" s="5">
        <v>1308</v>
      </c>
      <c r="H15" s="5">
        <v>99</v>
      </c>
      <c r="I15" s="5">
        <v>816</v>
      </c>
      <c r="J15" s="5">
        <v>57</v>
      </c>
      <c r="K15" s="5">
        <v>1186</v>
      </c>
      <c r="L15" s="5">
        <v>679</v>
      </c>
      <c r="M15" s="5">
        <v>149</v>
      </c>
      <c r="N15" s="5">
        <v>6</v>
      </c>
      <c r="O15" s="5">
        <v>17</v>
      </c>
      <c r="P15" s="5">
        <v>629</v>
      </c>
      <c r="Q15" s="5">
        <v>76</v>
      </c>
      <c r="R15" s="5">
        <v>28</v>
      </c>
      <c r="S15" s="5">
        <v>20</v>
      </c>
      <c r="T15" s="5">
        <v>10</v>
      </c>
      <c r="U15" s="5">
        <v>31</v>
      </c>
      <c r="V15" s="5">
        <v>29</v>
      </c>
      <c r="W15" s="5">
        <v>14</v>
      </c>
      <c r="X15" s="5">
        <v>4</v>
      </c>
      <c r="Y15" s="5">
        <v>16</v>
      </c>
      <c r="Z15" s="5">
        <v>15</v>
      </c>
      <c r="AA15" s="5">
        <v>5</v>
      </c>
      <c r="AB15" s="5">
        <v>40</v>
      </c>
      <c r="AC15" s="5">
        <v>209</v>
      </c>
      <c r="AD15" s="5">
        <v>4</v>
      </c>
      <c r="AE15" s="5">
        <v>8</v>
      </c>
      <c r="AF15" s="5">
        <v>18</v>
      </c>
      <c r="AG15" s="5">
        <v>34</v>
      </c>
      <c r="AH15" s="5">
        <v>11</v>
      </c>
      <c r="AI15" s="5">
        <v>28</v>
      </c>
      <c r="AJ15" s="5">
        <v>15</v>
      </c>
      <c r="AK15" s="5">
        <v>11</v>
      </c>
      <c r="AL15" s="5">
        <v>90</v>
      </c>
      <c r="AM15" s="5">
        <v>10</v>
      </c>
      <c r="AN15" s="5">
        <v>25</v>
      </c>
      <c r="AO15" s="5">
        <v>5</v>
      </c>
      <c r="AP15" s="5">
        <v>16</v>
      </c>
      <c r="AQ15" s="5">
        <v>10</v>
      </c>
    </row>
    <row r="16" spans="1:43">
      <c r="A16" s="6">
        <v>44898</v>
      </c>
      <c r="B16" s="5">
        <f t="shared" ref="B16" si="4">C16+D16</f>
        <v>5372</v>
      </c>
      <c r="C16" s="5">
        <v>260</v>
      </c>
      <c r="D16" s="5">
        <v>5112</v>
      </c>
      <c r="E16" s="5">
        <v>30</v>
      </c>
      <c r="F16" s="5">
        <v>29</v>
      </c>
      <c r="G16" s="5">
        <v>829</v>
      </c>
      <c r="H16" s="5">
        <v>126</v>
      </c>
      <c r="I16" s="5">
        <v>980</v>
      </c>
      <c r="J16" s="5">
        <v>66</v>
      </c>
      <c r="K16" s="5">
        <v>1025</v>
      </c>
      <c r="L16" s="5">
        <v>777</v>
      </c>
      <c r="M16" s="5">
        <v>233</v>
      </c>
      <c r="N16" s="5">
        <v>15</v>
      </c>
      <c r="O16" s="5">
        <v>17</v>
      </c>
      <c r="P16" s="5">
        <v>553</v>
      </c>
      <c r="Q16" s="5">
        <v>71</v>
      </c>
      <c r="R16" s="5">
        <v>33</v>
      </c>
      <c r="S16" s="5">
        <v>32</v>
      </c>
      <c r="T16" s="5">
        <v>8</v>
      </c>
      <c r="U16" s="5">
        <v>29</v>
      </c>
      <c r="V16" s="5">
        <v>6</v>
      </c>
      <c r="W16" s="5">
        <v>15</v>
      </c>
      <c r="X16" s="5">
        <v>7</v>
      </c>
      <c r="Y16" s="5">
        <v>19</v>
      </c>
      <c r="Z16" s="5">
        <v>14</v>
      </c>
      <c r="AA16" s="5">
        <v>15</v>
      </c>
      <c r="AB16" s="5">
        <v>40</v>
      </c>
      <c r="AC16" s="5">
        <v>112</v>
      </c>
      <c r="AD16" s="5">
        <v>11</v>
      </c>
      <c r="AE16" s="5">
        <v>5</v>
      </c>
      <c r="AF16" s="5">
        <v>25</v>
      </c>
      <c r="AG16" s="5">
        <v>38</v>
      </c>
      <c r="AH16" s="5">
        <v>19</v>
      </c>
      <c r="AI16" s="5">
        <v>32</v>
      </c>
      <c r="AJ16" s="5">
        <v>14</v>
      </c>
      <c r="AK16" s="5">
        <v>1</v>
      </c>
      <c r="AL16" s="5">
        <v>78</v>
      </c>
      <c r="AM16" s="5">
        <v>9</v>
      </c>
      <c r="AN16" s="5">
        <v>9</v>
      </c>
      <c r="AO16" s="5">
        <v>5</v>
      </c>
      <c r="AP16" s="5">
        <v>35</v>
      </c>
      <c r="AQ16" s="5">
        <v>10</v>
      </c>
    </row>
    <row r="17" spans="1:43">
      <c r="A17" s="6">
        <v>44899</v>
      </c>
      <c r="B17" s="5">
        <f>C17+D17</f>
        <v>4822</v>
      </c>
      <c r="C17" s="5">
        <v>247</v>
      </c>
      <c r="D17" s="5">
        <v>4575</v>
      </c>
      <c r="E17" s="5">
        <v>11</v>
      </c>
      <c r="F17" s="5">
        <v>28</v>
      </c>
      <c r="G17" s="5">
        <v>850</v>
      </c>
      <c r="H17" s="5">
        <v>68</v>
      </c>
      <c r="I17" s="5">
        <v>795</v>
      </c>
      <c r="J17" s="5">
        <v>42</v>
      </c>
      <c r="K17" s="5">
        <v>743</v>
      </c>
      <c r="L17" s="5">
        <v>712</v>
      </c>
      <c r="M17" s="5">
        <v>361</v>
      </c>
      <c r="N17" s="5">
        <v>29</v>
      </c>
      <c r="O17" s="5">
        <v>12</v>
      </c>
      <c r="P17" s="5">
        <v>405</v>
      </c>
      <c r="Q17" s="5">
        <v>68</v>
      </c>
      <c r="R17" s="5">
        <v>28</v>
      </c>
      <c r="S17" s="5">
        <v>19</v>
      </c>
      <c r="T17" s="5">
        <v>11</v>
      </c>
      <c r="U17" s="5">
        <v>44</v>
      </c>
      <c r="V17" s="5">
        <v>35</v>
      </c>
      <c r="W17" s="5">
        <v>10</v>
      </c>
      <c r="X17" s="5">
        <v>2</v>
      </c>
      <c r="Y17" s="5">
        <v>28</v>
      </c>
      <c r="Z17" s="5">
        <v>24</v>
      </c>
      <c r="AA17" s="5">
        <v>15</v>
      </c>
      <c r="AB17" s="5">
        <v>30</v>
      </c>
      <c r="AC17" s="5">
        <v>80</v>
      </c>
      <c r="AD17" s="5">
        <v>16</v>
      </c>
      <c r="AE17" s="5">
        <v>10</v>
      </c>
      <c r="AF17" s="5">
        <v>42</v>
      </c>
      <c r="AG17" s="5">
        <v>62</v>
      </c>
      <c r="AH17" s="5">
        <v>25</v>
      </c>
      <c r="AI17" s="5">
        <v>38</v>
      </c>
      <c r="AJ17" s="5">
        <v>20</v>
      </c>
      <c r="AK17" s="5">
        <v>8</v>
      </c>
      <c r="AL17" s="5">
        <v>70</v>
      </c>
      <c r="AM17" s="5">
        <v>9</v>
      </c>
      <c r="AN17" s="5">
        <v>13</v>
      </c>
      <c r="AO17" s="5">
        <v>21</v>
      </c>
      <c r="AP17" s="5">
        <v>26</v>
      </c>
      <c r="AQ17" s="5">
        <v>12</v>
      </c>
    </row>
    <row r="18" spans="1:43">
      <c r="A18" s="6">
        <v>44900</v>
      </c>
      <c r="B18" s="5">
        <f t="shared" ref="B18" si="5">C18+D18</f>
        <v>4168</v>
      </c>
      <c r="C18" s="5">
        <v>460</v>
      </c>
      <c r="D18" s="5">
        <v>3708</v>
      </c>
      <c r="E18" s="5">
        <v>32</v>
      </c>
      <c r="F18" s="5">
        <v>49</v>
      </c>
      <c r="G18" s="5">
        <v>612</v>
      </c>
      <c r="H18" s="5">
        <v>22</v>
      </c>
      <c r="I18" s="5">
        <v>483</v>
      </c>
      <c r="J18" s="5">
        <v>34</v>
      </c>
      <c r="K18" s="5">
        <v>573</v>
      </c>
      <c r="L18" s="5">
        <v>494</v>
      </c>
      <c r="M18" s="5">
        <v>345</v>
      </c>
      <c r="N18" s="5">
        <v>25</v>
      </c>
      <c r="O18" s="5">
        <v>9</v>
      </c>
      <c r="P18" s="5">
        <v>514</v>
      </c>
      <c r="Q18" s="5">
        <v>105</v>
      </c>
      <c r="R18" s="5">
        <v>38</v>
      </c>
      <c r="S18" s="5">
        <v>10</v>
      </c>
      <c r="T18" s="5">
        <v>160</v>
      </c>
      <c r="U18" s="5">
        <v>46</v>
      </c>
      <c r="V18" s="5">
        <v>38</v>
      </c>
      <c r="W18" s="5">
        <v>25</v>
      </c>
      <c r="X18" s="5">
        <v>10</v>
      </c>
      <c r="Y18" s="5">
        <v>48</v>
      </c>
      <c r="Z18" s="5">
        <v>13</v>
      </c>
      <c r="AA18" s="5">
        <v>25</v>
      </c>
      <c r="AB18" s="5">
        <v>92</v>
      </c>
      <c r="AC18" s="5">
        <v>48</v>
      </c>
      <c r="AD18" s="5">
        <v>27</v>
      </c>
      <c r="AE18" s="5">
        <v>19</v>
      </c>
      <c r="AF18" s="5">
        <v>18</v>
      </c>
      <c r="AG18" s="5">
        <v>42</v>
      </c>
      <c r="AH18" s="5">
        <v>18</v>
      </c>
      <c r="AI18" s="5">
        <v>44</v>
      </c>
      <c r="AJ18" s="5">
        <v>16</v>
      </c>
      <c r="AK18" s="5">
        <v>3</v>
      </c>
      <c r="AL18" s="5">
        <v>54</v>
      </c>
      <c r="AM18" s="5">
        <v>9</v>
      </c>
      <c r="AN18" s="5">
        <v>12</v>
      </c>
      <c r="AO18" s="5">
        <v>0</v>
      </c>
      <c r="AP18" s="5">
        <v>38</v>
      </c>
      <c r="AQ18" s="5">
        <v>18</v>
      </c>
    </row>
  </sheetData>
  <mergeCells count="1">
    <mergeCell ref="A1:AQ1"/>
  </mergeCells>
  <phoneticPr fontId="6" type="noConversion"/>
  <conditionalFormatting sqref="E3:AQ18">
    <cfRule type="cellIs" dxfId="8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按区统计</vt:lpstr>
      <vt:lpstr>统计数据</vt:lpstr>
      <vt:lpstr>周期统计</vt:lpstr>
      <vt:lpstr>入境统计</vt:lpstr>
      <vt:lpstr>风险区统计</vt:lpstr>
      <vt:lpstr>重-北京1</vt:lpstr>
      <vt:lpstr>重-北京2</vt:lpstr>
      <vt:lpstr>重-广州1</vt:lpstr>
      <vt:lpstr>重-广州2</vt:lpstr>
      <vt:lpstr>重-深圳1</vt:lpstr>
      <vt:lpstr>重-深圳2</vt:lpstr>
      <vt:lpstr>重-重庆1</vt:lpstr>
      <vt:lpstr>重-重庆2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2022-12-06T07:30:52Z</dcterms:modified>
</cp:coreProperties>
</file>