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FCFBFFD4-661D-3A4A-B17B-5E47C4EBD917}" xr6:coauthVersionLast="47" xr6:coauthVersionMax="47" xr10:uidLastSave="{00000000-0000-0000-0000-000000000000}"/>
  <bookViews>
    <workbookView xWindow="4740" yWindow="4120" windowWidth="29820" windowHeight="17500" xr2:uid="{00000000-000D-0000-FFFF-FFFF00000000}"/>
  </bookViews>
  <sheets>
    <sheet name="按区统计" sheetId="1" r:id="rId1"/>
    <sheet name="统计数据" sheetId="2" r:id="rId2"/>
    <sheet name="周期统计" sheetId="3" r:id="rId3"/>
  </sheets>
  <definedNames>
    <definedName name="_xlnm._FilterDatabase" localSheetId="0" hidden="1">按区统计!$A$1:$B$1889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4" i="2" l="1"/>
  <c r="V254" i="2"/>
  <c r="S1881" i="1"/>
  <c r="R1881" i="1"/>
  <c r="Q1881" i="1"/>
  <c r="P1881" i="1"/>
  <c r="O1881" i="1"/>
  <c r="N1881" i="1"/>
  <c r="L1881" i="1"/>
  <c r="K1881" i="1"/>
  <c r="J1881" i="1"/>
  <c r="I1881" i="1"/>
  <c r="H1881" i="1"/>
  <c r="G1881" i="1"/>
  <c r="F1881" i="1"/>
  <c r="E1881" i="1"/>
  <c r="D1881" i="1"/>
  <c r="C1881" i="1"/>
  <c r="T1880" i="1"/>
  <c r="S1879" i="1"/>
  <c r="R1879" i="1"/>
  <c r="Q1879" i="1"/>
  <c r="P1879" i="1"/>
  <c r="O1879" i="1"/>
  <c r="N1879" i="1"/>
  <c r="M1879" i="1"/>
  <c r="L1879" i="1"/>
  <c r="K1879" i="1"/>
  <c r="J1879" i="1"/>
  <c r="I1879" i="1"/>
  <c r="H1879" i="1"/>
  <c r="G1879" i="1"/>
  <c r="F1879" i="1"/>
  <c r="E1879" i="1"/>
  <c r="D1879" i="1"/>
  <c r="C1879" i="1"/>
  <c r="T1878" i="1"/>
  <c r="T1879" i="1" s="1"/>
  <c r="T1877" i="1"/>
  <c r="T1876" i="1"/>
  <c r="T1875" i="1"/>
  <c r="B253" i="2"/>
  <c r="V253" i="2"/>
  <c r="S1873" i="1"/>
  <c r="R1873" i="1"/>
  <c r="Q1873" i="1"/>
  <c r="P1873" i="1"/>
  <c r="O1873" i="1"/>
  <c r="N1873" i="1"/>
  <c r="L1873" i="1"/>
  <c r="K1873" i="1"/>
  <c r="J1873" i="1"/>
  <c r="I1873" i="1"/>
  <c r="H1873" i="1"/>
  <c r="G1873" i="1"/>
  <c r="F1873" i="1"/>
  <c r="E1873" i="1"/>
  <c r="D1873" i="1"/>
  <c r="C1873" i="1"/>
  <c r="T1872" i="1"/>
  <c r="S1871" i="1"/>
  <c r="R1871" i="1"/>
  <c r="Q1871" i="1"/>
  <c r="P1871" i="1"/>
  <c r="O1871" i="1"/>
  <c r="N1871" i="1"/>
  <c r="M1871" i="1"/>
  <c r="L1871" i="1"/>
  <c r="K1871" i="1"/>
  <c r="J1871" i="1"/>
  <c r="I1871" i="1"/>
  <c r="H1871" i="1"/>
  <c r="G1871" i="1"/>
  <c r="F1871" i="1"/>
  <c r="E1871" i="1"/>
  <c r="D1871" i="1"/>
  <c r="C1871" i="1"/>
  <c r="T1870" i="1"/>
  <c r="T1869" i="1"/>
  <c r="T1868" i="1"/>
  <c r="T1867" i="1"/>
  <c r="B252" i="2"/>
  <c r="V252" i="2"/>
  <c r="S1865" i="1"/>
  <c r="R1865" i="1"/>
  <c r="Q1865" i="1"/>
  <c r="P1865" i="1"/>
  <c r="O1865" i="1"/>
  <c r="N1865" i="1"/>
  <c r="L1865" i="1"/>
  <c r="K1865" i="1"/>
  <c r="J1865" i="1"/>
  <c r="I1865" i="1"/>
  <c r="H1865" i="1"/>
  <c r="G1865" i="1"/>
  <c r="F1865" i="1"/>
  <c r="E1865" i="1"/>
  <c r="D1865" i="1"/>
  <c r="C1865" i="1"/>
  <c r="T1864" i="1"/>
  <c r="S1863" i="1"/>
  <c r="R1863" i="1"/>
  <c r="Q1863" i="1"/>
  <c r="P1863" i="1"/>
  <c r="O1863" i="1"/>
  <c r="N1863" i="1"/>
  <c r="M1863" i="1"/>
  <c r="L1863" i="1"/>
  <c r="K1863" i="1"/>
  <c r="J1863" i="1"/>
  <c r="I1863" i="1"/>
  <c r="H1863" i="1"/>
  <c r="G1863" i="1"/>
  <c r="F1863" i="1"/>
  <c r="E1863" i="1"/>
  <c r="D1863" i="1"/>
  <c r="C1863" i="1"/>
  <c r="T1862" i="1"/>
  <c r="T1861" i="1"/>
  <c r="T1860" i="1"/>
  <c r="T1859" i="1"/>
  <c r="S1857" i="1"/>
  <c r="R1857" i="1"/>
  <c r="Q1857" i="1"/>
  <c r="P1857" i="1"/>
  <c r="O1857" i="1"/>
  <c r="N1857" i="1"/>
  <c r="M1857" i="1"/>
  <c r="L1857" i="1"/>
  <c r="K1857" i="1"/>
  <c r="J1857" i="1"/>
  <c r="I1857" i="1"/>
  <c r="H1857" i="1"/>
  <c r="G1857" i="1"/>
  <c r="F1857" i="1"/>
  <c r="E1857" i="1"/>
  <c r="D1857" i="1"/>
  <c r="C1857" i="1"/>
  <c r="T1856" i="1"/>
  <c r="S1855" i="1"/>
  <c r="R1855" i="1"/>
  <c r="Q1855" i="1"/>
  <c r="P1855" i="1"/>
  <c r="O1855" i="1"/>
  <c r="N1855" i="1"/>
  <c r="M1855" i="1"/>
  <c r="L1855" i="1"/>
  <c r="K1855" i="1"/>
  <c r="J1855" i="1"/>
  <c r="I1855" i="1"/>
  <c r="H1855" i="1"/>
  <c r="G1855" i="1"/>
  <c r="F1855" i="1"/>
  <c r="E1855" i="1"/>
  <c r="D1855" i="1"/>
  <c r="C1855" i="1"/>
  <c r="T1854" i="1"/>
  <c r="T1853" i="1"/>
  <c r="T1855" i="1" s="1"/>
  <c r="T1852" i="1"/>
  <c r="T1851" i="1"/>
  <c r="B251" i="2"/>
  <c r="V251" i="2"/>
  <c r="B250" i="2"/>
  <c r="V250" i="2"/>
  <c r="O1847" i="1"/>
  <c r="N1847" i="1"/>
  <c r="M1847" i="1"/>
  <c r="I1847" i="1"/>
  <c r="H1847" i="1"/>
  <c r="G1847" i="1"/>
  <c r="F1847" i="1"/>
  <c r="E1847" i="1"/>
  <c r="D1847" i="1"/>
  <c r="S1849" i="1"/>
  <c r="R1849" i="1"/>
  <c r="Q1849" i="1"/>
  <c r="P1849" i="1"/>
  <c r="O1849" i="1"/>
  <c r="N1849" i="1"/>
  <c r="M1849" i="1"/>
  <c r="L1849" i="1"/>
  <c r="K1849" i="1"/>
  <c r="J1849" i="1"/>
  <c r="I1849" i="1"/>
  <c r="H1849" i="1"/>
  <c r="G1849" i="1"/>
  <c r="F1849" i="1"/>
  <c r="E1849" i="1"/>
  <c r="D1849" i="1"/>
  <c r="C1849" i="1"/>
  <c r="T1848" i="1"/>
  <c r="S1847" i="1"/>
  <c r="R1847" i="1"/>
  <c r="Q1847" i="1"/>
  <c r="P1847" i="1"/>
  <c r="L1847" i="1"/>
  <c r="K1847" i="1"/>
  <c r="J1847" i="1"/>
  <c r="C1847" i="1"/>
  <c r="T1846" i="1"/>
  <c r="T1845" i="1"/>
  <c r="T1844" i="1"/>
  <c r="T1843" i="1"/>
  <c r="B249" i="2"/>
  <c r="V249" i="2"/>
  <c r="P1839" i="1"/>
  <c r="O1839" i="1"/>
  <c r="N1839" i="1"/>
  <c r="M1839" i="1"/>
  <c r="L1839" i="1"/>
  <c r="K1839" i="1"/>
  <c r="J1839" i="1"/>
  <c r="I1839" i="1"/>
  <c r="G1839" i="1"/>
  <c r="F1839" i="1"/>
  <c r="E1839" i="1"/>
  <c r="D1839" i="1"/>
  <c r="C1839" i="1"/>
  <c r="S1841" i="1"/>
  <c r="R1841" i="1"/>
  <c r="Q1841" i="1"/>
  <c r="P1841" i="1"/>
  <c r="O1841" i="1"/>
  <c r="N1841" i="1"/>
  <c r="M1841" i="1"/>
  <c r="L1841" i="1"/>
  <c r="K1841" i="1"/>
  <c r="J1841" i="1"/>
  <c r="I1841" i="1"/>
  <c r="H1841" i="1"/>
  <c r="G1841" i="1"/>
  <c r="F1841" i="1"/>
  <c r="E1841" i="1"/>
  <c r="D1841" i="1"/>
  <c r="C1841" i="1"/>
  <c r="T1840" i="1"/>
  <c r="S1839" i="1"/>
  <c r="R1839" i="1"/>
  <c r="Q1839" i="1"/>
  <c r="H1839" i="1"/>
  <c r="T1838" i="1"/>
  <c r="T1837" i="1"/>
  <c r="T1836" i="1"/>
  <c r="T1835" i="1"/>
  <c r="B248" i="2"/>
  <c r="V248" i="2"/>
  <c r="P1833" i="1"/>
  <c r="O1833" i="1"/>
  <c r="N1833" i="1"/>
  <c r="M1833" i="1"/>
  <c r="L1833" i="1"/>
  <c r="K1833" i="1"/>
  <c r="P1831" i="1"/>
  <c r="O1831" i="1"/>
  <c r="N1831" i="1"/>
  <c r="M1831" i="1"/>
  <c r="L1831" i="1"/>
  <c r="K1831" i="1"/>
  <c r="J1833" i="1"/>
  <c r="I1833" i="1"/>
  <c r="H1833" i="1"/>
  <c r="G1833" i="1"/>
  <c r="F1833" i="1"/>
  <c r="J1831" i="1"/>
  <c r="I1831" i="1"/>
  <c r="H1831" i="1"/>
  <c r="G1831" i="1"/>
  <c r="F1831" i="1"/>
  <c r="S1833" i="1"/>
  <c r="R1833" i="1"/>
  <c r="Q1833" i="1"/>
  <c r="E1833" i="1"/>
  <c r="D1833" i="1"/>
  <c r="C1833" i="1"/>
  <c r="T1832" i="1"/>
  <c r="S1831" i="1"/>
  <c r="R1831" i="1"/>
  <c r="Q1831" i="1"/>
  <c r="E1831" i="1"/>
  <c r="D1831" i="1"/>
  <c r="C1831" i="1"/>
  <c r="T1830" i="1"/>
  <c r="T1829" i="1"/>
  <c r="T1828" i="1"/>
  <c r="T1827" i="1"/>
  <c r="B247" i="2"/>
  <c r="V247" i="2"/>
  <c r="I1823" i="1"/>
  <c r="H1823" i="1"/>
  <c r="G1823" i="1"/>
  <c r="F1823" i="1"/>
  <c r="E1823" i="1"/>
  <c r="Q1823" i="1"/>
  <c r="P1823" i="1"/>
  <c r="O1823" i="1"/>
  <c r="N1823" i="1"/>
  <c r="M1823" i="1"/>
  <c r="S1825" i="1"/>
  <c r="R1825" i="1"/>
  <c r="Q1825" i="1"/>
  <c r="P1825" i="1"/>
  <c r="O1825" i="1"/>
  <c r="N1825" i="1"/>
  <c r="M1825" i="1"/>
  <c r="L1825" i="1"/>
  <c r="K1825" i="1"/>
  <c r="J1825" i="1"/>
  <c r="I1825" i="1"/>
  <c r="H1825" i="1"/>
  <c r="G1825" i="1"/>
  <c r="F1825" i="1"/>
  <c r="E1825" i="1"/>
  <c r="D1825" i="1"/>
  <c r="C1825" i="1"/>
  <c r="T1824" i="1"/>
  <c r="S1823" i="1"/>
  <c r="R1823" i="1"/>
  <c r="L1823" i="1"/>
  <c r="K1823" i="1"/>
  <c r="J1823" i="1"/>
  <c r="D1823" i="1"/>
  <c r="C1823" i="1"/>
  <c r="T1822" i="1"/>
  <c r="T1821" i="1"/>
  <c r="T1820" i="1"/>
  <c r="T1819" i="1"/>
  <c r="B246" i="2"/>
  <c r="V246" i="2"/>
  <c r="G1817" i="1"/>
  <c r="F1817" i="1"/>
  <c r="E1817" i="1"/>
  <c r="D1817" i="1"/>
  <c r="G1815" i="1"/>
  <c r="F1815" i="1"/>
  <c r="E1815" i="1"/>
  <c r="D1815" i="1"/>
  <c r="R1817" i="1"/>
  <c r="Q1817" i="1"/>
  <c r="P1817" i="1"/>
  <c r="O1817" i="1"/>
  <c r="R1815" i="1"/>
  <c r="Q1815" i="1"/>
  <c r="P1815" i="1"/>
  <c r="O1815" i="1"/>
  <c r="N1817" i="1"/>
  <c r="M1817" i="1"/>
  <c r="N1815" i="1"/>
  <c r="M1815" i="1"/>
  <c r="L1817" i="1"/>
  <c r="K1817" i="1"/>
  <c r="J1817" i="1"/>
  <c r="I1817" i="1"/>
  <c r="L1815" i="1"/>
  <c r="K1815" i="1"/>
  <c r="J1815" i="1"/>
  <c r="I1815" i="1"/>
  <c r="S1817" i="1"/>
  <c r="H1817" i="1"/>
  <c r="C1817" i="1"/>
  <c r="T1816" i="1"/>
  <c r="S1815" i="1"/>
  <c r="H1815" i="1"/>
  <c r="C1815" i="1"/>
  <c r="T1814" i="1"/>
  <c r="T1813" i="1"/>
  <c r="T1812" i="1"/>
  <c r="T1811" i="1"/>
  <c r="B245" i="2"/>
  <c r="V245" i="2"/>
  <c r="R1809" i="1"/>
  <c r="Q1809" i="1"/>
  <c r="P1809" i="1"/>
  <c r="O1809" i="1"/>
  <c r="N1809" i="1"/>
  <c r="M1809" i="1"/>
  <c r="R1807" i="1"/>
  <c r="Q1807" i="1"/>
  <c r="P1807" i="1"/>
  <c r="O1807" i="1"/>
  <c r="N1807" i="1"/>
  <c r="M1807" i="1"/>
  <c r="L1809" i="1"/>
  <c r="K1809" i="1"/>
  <c r="J1809" i="1"/>
  <c r="I1809" i="1"/>
  <c r="L1807" i="1"/>
  <c r="K1807" i="1"/>
  <c r="J1807" i="1"/>
  <c r="I1807" i="1"/>
  <c r="G1809" i="1"/>
  <c r="F1809" i="1"/>
  <c r="G1807" i="1"/>
  <c r="F1807" i="1"/>
  <c r="E1809" i="1"/>
  <c r="D1809" i="1"/>
  <c r="E1807" i="1"/>
  <c r="D1807" i="1"/>
  <c r="S1809" i="1"/>
  <c r="H1809" i="1"/>
  <c r="C1809" i="1"/>
  <c r="T1808" i="1"/>
  <c r="S1807" i="1"/>
  <c r="H1807" i="1"/>
  <c r="C1807" i="1"/>
  <c r="T1806" i="1"/>
  <c r="T1805" i="1"/>
  <c r="T1804" i="1"/>
  <c r="T1803" i="1"/>
  <c r="R1799" i="1"/>
  <c r="Q1799" i="1"/>
  <c r="P1799" i="1"/>
  <c r="O1799" i="1"/>
  <c r="N1799" i="1"/>
  <c r="M1799" i="1"/>
  <c r="K1799" i="1"/>
  <c r="J1799" i="1"/>
  <c r="I1799" i="1"/>
  <c r="H1799" i="1"/>
  <c r="G1799" i="1"/>
  <c r="F1799" i="1"/>
  <c r="B244" i="2"/>
  <c r="V244" i="2"/>
  <c r="S1801" i="1"/>
  <c r="R1801" i="1"/>
  <c r="Q1801" i="1"/>
  <c r="P1801" i="1"/>
  <c r="O1801" i="1"/>
  <c r="N1801" i="1"/>
  <c r="M1801" i="1"/>
  <c r="L1801" i="1"/>
  <c r="K1801" i="1"/>
  <c r="J1801" i="1"/>
  <c r="I1801" i="1"/>
  <c r="H1801" i="1"/>
  <c r="G1801" i="1"/>
  <c r="F1801" i="1"/>
  <c r="E1801" i="1"/>
  <c r="D1801" i="1"/>
  <c r="C1801" i="1"/>
  <c r="T1800" i="1"/>
  <c r="S1799" i="1"/>
  <c r="L1799" i="1"/>
  <c r="E1799" i="1"/>
  <c r="D1799" i="1"/>
  <c r="C1799" i="1"/>
  <c r="T1798" i="1"/>
  <c r="T1797" i="1"/>
  <c r="T1796" i="1"/>
  <c r="T1795" i="1"/>
  <c r="B243" i="2"/>
  <c r="V243" i="2"/>
  <c r="S1793" i="1"/>
  <c r="R1793" i="1"/>
  <c r="Q1793" i="1"/>
  <c r="P1793" i="1"/>
  <c r="O1793" i="1"/>
  <c r="N1793" i="1"/>
  <c r="M1793" i="1"/>
  <c r="L1793" i="1"/>
  <c r="K1793" i="1"/>
  <c r="J1793" i="1"/>
  <c r="I1793" i="1"/>
  <c r="H1793" i="1"/>
  <c r="G1793" i="1"/>
  <c r="F1793" i="1"/>
  <c r="E1793" i="1"/>
  <c r="D1793" i="1"/>
  <c r="C1793" i="1"/>
  <c r="T1792" i="1"/>
  <c r="S1791" i="1"/>
  <c r="R1791" i="1"/>
  <c r="Q1791" i="1"/>
  <c r="P1791" i="1"/>
  <c r="O1791" i="1"/>
  <c r="N1791" i="1"/>
  <c r="M1791" i="1"/>
  <c r="L1791" i="1"/>
  <c r="K1791" i="1"/>
  <c r="J1791" i="1"/>
  <c r="I1791" i="1"/>
  <c r="H1791" i="1"/>
  <c r="G1791" i="1"/>
  <c r="F1791" i="1"/>
  <c r="E1791" i="1"/>
  <c r="D1791" i="1"/>
  <c r="C1791" i="1"/>
  <c r="T1790" i="1"/>
  <c r="T1789" i="1"/>
  <c r="T1788" i="1"/>
  <c r="T1787" i="1"/>
  <c r="B242" i="2"/>
  <c r="V242" i="2"/>
  <c r="Q1783" i="1"/>
  <c r="P1783" i="1"/>
  <c r="N1783" i="1"/>
  <c r="M1783" i="1"/>
  <c r="L1783" i="1"/>
  <c r="K1783" i="1"/>
  <c r="J1783" i="1"/>
  <c r="I1783" i="1"/>
  <c r="G1783" i="1"/>
  <c r="F1783" i="1"/>
  <c r="D1783" i="1"/>
  <c r="C1783" i="1"/>
  <c r="S1785" i="1"/>
  <c r="R1785" i="1"/>
  <c r="Q1785" i="1"/>
  <c r="P1785" i="1"/>
  <c r="O1785" i="1"/>
  <c r="N1785" i="1"/>
  <c r="M1785" i="1"/>
  <c r="L1785" i="1"/>
  <c r="K1785" i="1"/>
  <c r="J1785" i="1"/>
  <c r="I1785" i="1"/>
  <c r="H1785" i="1"/>
  <c r="G1785" i="1"/>
  <c r="F1785" i="1"/>
  <c r="E1785" i="1"/>
  <c r="D1785" i="1"/>
  <c r="C1785" i="1"/>
  <c r="T1784" i="1"/>
  <c r="S1783" i="1"/>
  <c r="R1783" i="1"/>
  <c r="O1783" i="1"/>
  <c r="H1783" i="1"/>
  <c r="E1783" i="1"/>
  <c r="T1782" i="1"/>
  <c r="T1781" i="1"/>
  <c r="T1780" i="1"/>
  <c r="T1779" i="1"/>
  <c r="B241" i="2"/>
  <c r="V241" i="2"/>
  <c r="R1775" i="1"/>
  <c r="Q1775" i="1"/>
  <c r="P1775" i="1"/>
  <c r="O1775" i="1"/>
  <c r="N1775" i="1"/>
  <c r="M1775" i="1"/>
  <c r="L1775" i="1"/>
  <c r="K1775" i="1"/>
  <c r="J1775" i="1"/>
  <c r="H1775" i="1"/>
  <c r="G1775" i="1"/>
  <c r="F1775" i="1"/>
  <c r="S1777" i="1"/>
  <c r="R1777" i="1"/>
  <c r="Q1777" i="1"/>
  <c r="P1777" i="1"/>
  <c r="O1777" i="1"/>
  <c r="N1777" i="1"/>
  <c r="M1777" i="1"/>
  <c r="L1777" i="1"/>
  <c r="K1777" i="1"/>
  <c r="J1777" i="1"/>
  <c r="I1777" i="1"/>
  <c r="H1777" i="1"/>
  <c r="G1777" i="1"/>
  <c r="F1777" i="1"/>
  <c r="E1777" i="1"/>
  <c r="D1777" i="1"/>
  <c r="C1777" i="1"/>
  <c r="T1776" i="1"/>
  <c r="S1775" i="1"/>
  <c r="I1775" i="1"/>
  <c r="E1775" i="1"/>
  <c r="D1775" i="1"/>
  <c r="C1775" i="1"/>
  <c r="T1774" i="1"/>
  <c r="T1773" i="1"/>
  <c r="T1772" i="1"/>
  <c r="T1771" i="1"/>
  <c r="B240" i="2"/>
  <c r="V240" i="2"/>
  <c r="F1767" i="1"/>
  <c r="E1767" i="1"/>
  <c r="D1767" i="1"/>
  <c r="C1767" i="1"/>
  <c r="Q1767" i="1"/>
  <c r="P1767" i="1"/>
  <c r="O1767" i="1"/>
  <c r="N1767" i="1"/>
  <c r="M1767" i="1"/>
  <c r="L1767" i="1"/>
  <c r="K1767" i="1"/>
  <c r="S1769" i="1"/>
  <c r="R1769" i="1"/>
  <c r="Q1769" i="1"/>
  <c r="P1769" i="1"/>
  <c r="O1769" i="1"/>
  <c r="N1769" i="1"/>
  <c r="M1769" i="1"/>
  <c r="L1769" i="1"/>
  <c r="K1769" i="1"/>
  <c r="J1769" i="1"/>
  <c r="I1769" i="1"/>
  <c r="H1769" i="1"/>
  <c r="G1769" i="1"/>
  <c r="F1769" i="1"/>
  <c r="E1769" i="1"/>
  <c r="D1769" i="1"/>
  <c r="C1769" i="1"/>
  <c r="T1768" i="1"/>
  <c r="S1767" i="1"/>
  <c r="R1767" i="1"/>
  <c r="J1767" i="1"/>
  <c r="I1767" i="1"/>
  <c r="H1767" i="1"/>
  <c r="G1767" i="1"/>
  <c r="T1766" i="1"/>
  <c r="T1765" i="1"/>
  <c r="T1764" i="1"/>
  <c r="T1763" i="1"/>
  <c r="K9" i="1" a="1"/>
  <c r="K9" i="1" s="1"/>
  <c r="O9" i="1" a="1"/>
  <c r="O9" i="1" s="1"/>
  <c r="B239" i="2"/>
  <c r="V239" i="2"/>
  <c r="P1759" i="1"/>
  <c r="O1759" i="1"/>
  <c r="N1759" i="1"/>
  <c r="M1759" i="1"/>
  <c r="L1759" i="1"/>
  <c r="K1759" i="1"/>
  <c r="J1759" i="1"/>
  <c r="I1759" i="1"/>
  <c r="F1759" i="1"/>
  <c r="E1759" i="1"/>
  <c r="D1759" i="1"/>
  <c r="C1759" i="1"/>
  <c r="S1761" i="1"/>
  <c r="R1761" i="1"/>
  <c r="Q1761" i="1"/>
  <c r="P1761" i="1"/>
  <c r="O1761" i="1"/>
  <c r="N1761" i="1"/>
  <c r="M1761" i="1"/>
  <c r="L1761" i="1"/>
  <c r="K1761" i="1"/>
  <c r="J1761" i="1"/>
  <c r="I1761" i="1"/>
  <c r="H1761" i="1"/>
  <c r="G1761" i="1"/>
  <c r="F1761" i="1"/>
  <c r="E1761" i="1"/>
  <c r="D1761" i="1"/>
  <c r="C1761" i="1"/>
  <c r="T1760" i="1"/>
  <c r="S1759" i="1"/>
  <c r="R1759" i="1"/>
  <c r="Q1759" i="1"/>
  <c r="H1759" i="1"/>
  <c r="G1759" i="1"/>
  <c r="T1758" i="1"/>
  <c r="T1757" i="1"/>
  <c r="T1756" i="1"/>
  <c r="T1755" i="1"/>
  <c r="B238" i="2"/>
  <c r="V238" i="2"/>
  <c r="Q1751" i="1"/>
  <c r="P1751" i="1"/>
  <c r="O1751" i="1"/>
  <c r="N1751" i="1"/>
  <c r="L1751" i="1"/>
  <c r="K1751" i="1"/>
  <c r="J1751" i="1"/>
  <c r="I1751" i="1"/>
  <c r="S1753" i="1"/>
  <c r="R1753" i="1"/>
  <c r="Q1753" i="1"/>
  <c r="P1753" i="1"/>
  <c r="O1753" i="1"/>
  <c r="N1753" i="1"/>
  <c r="M1753" i="1"/>
  <c r="L1753" i="1"/>
  <c r="K1753" i="1"/>
  <c r="J1753" i="1"/>
  <c r="I1753" i="1"/>
  <c r="H1753" i="1"/>
  <c r="G1753" i="1"/>
  <c r="F1753" i="1"/>
  <c r="E1753" i="1"/>
  <c r="D1753" i="1"/>
  <c r="C1753" i="1"/>
  <c r="T1752" i="1"/>
  <c r="S1751" i="1"/>
  <c r="R1751" i="1"/>
  <c r="M1751" i="1"/>
  <c r="H1751" i="1"/>
  <c r="G1751" i="1"/>
  <c r="F1751" i="1"/>
  <c r="E1751" i="1"/>
  <c r="D1751" i="1"/>
  <c r="C1751" i="1"/>
  <c r="T1750" i="1"/>
  <c r="T1749" i="1"/>
  <c r="T1748" i="1"/>
  <c r="T1747" i="1"/>
  <c r="B237" i="2"/>
  <c r="V237" i="2"/>
  <c r="R1743" i="1"/>
  <c r="Q1743" i="1"/>
  <c r="P1743" i="1"/>
  <c r="O1743" i="1"/>
  <c r="N1743" i="1"/>
  <c r="M1743" i="1"/>
  <c r="L1743" i="1"/>
  <c r="K1743" i="1"/>
  <c r="J1743" i="1"/>
  <c r="I1743" i="1"/>
  <c r="H1743" i="1"/>
  <c r="G1743" i="1"/>
  <c r="F1743" i="1"/>
  <c r="D1743" i="1"/>
  <c r="C1743" i="1"/>
  <c r="S1745" i="1"/>
  <c r="R1745" i="1"/>
  <c r="Q1745" i="1"/>
  <c r="P1745" i="1"/>
  <c r="O1745" i="1"/>
  <c r="N1745" i="1"/>
  <c r="M1745" i="1"/>
  <c r="L1745" i="1"/>
  <c r="K1745" i="1"/>
  <c r="J1745" i="1"/>
  <c r="I1745" i="1"/>
  <c r="H1745" i="1"/>
  <c r="G1745" i="1"/>
  <c r="F1745" i="1"/>
  <c r="E1745" i="1"/>
  <c r="D1745" i="1"/>
  <c r="C1745" i="1"/>
  <c r="T1744" i="1"/>
  <c r="S1743" i="1"/>
  <c r="E1743" i="1"/>
  <c r="T1742" i="1"/>
  <c r="T1741" i="1"/>
  <c r="T1740" i="1"/>
  <c r="T1739" i="1"/>
  <c r="B236" i="2"/>
  <c r="V236" i="2"/>
  <c r="R1735" i="1"/>
  <c r="Q1735" i="1"/>
  <c r="P1735" i="1"/>
  <c r="O1735" i="1"/>
  <c r="N1735" i="1"/>
  <c r="M1735" i="1"/>
  <c r="L1735" i="1"/>
  <c r="K1735" i="1"/>
  <c r="J1735" i="1"/>
  <c r="I1735" i="1"/>
  <c r="H1735" i="1"/>
  <c r="G1735" i="1"/>
  <c r="F1735" i="1"/>
  <c r="C1735" i="1"/>
  <c r="S1737" i="1"/>
  <c r="R1737" i="1"/>
  <c r="Q1737" i="1"/>
  <c r="P1737" i="1"/>
  <c r="O1737" i="1"/>
  <c r="N1737" i="1"/>
  <c r="M1737" i="1"/>
  <c r="L1737" i="1"/>
  <c r="K1737" i="1"/>
  <c r="J1737" i="1"/>
  <c r="I1737" i="1"/>
  <c r="H1737" i="1"/>
  <c r="G1737" i="1"/>
  <c r="F1737" i="1"/>
  <c r="E1737" i="1"/>
  <c r="D1737" i="1"/>
  <c r="C1737" i="1"/>
  <c r="T1736" i="1"/>
  <c r="S1735" i="1"/>
  <c r="E1735" i="1"/>
  <c r="D1735" i="1"/>
  <c r="T1734" i="1"/>
  <c r="T1733" i="1"/>
  <c r="T1732" i="1"/>
  <c r="T1731" i="1"/>
  <c r="S1729" i="1"/>
  <c r="R1729" i="1"/>
  <c r="Q1729" i="1"/>
  <c r="P1729" i="1"/>
  <c r="O1729" i="1"/>
  <c r="N1729" i="1"/>
  <c r="M1729" i="1"/>
  <c r="L1729" i="1"/>
  <c r="K1729" i="1"/>
  <c r="J1729" i="1"/>
  <c r="I1729" i="1"/>
  <c r="H1729" i="1"/>
  <c r="G1729" i="1"/>
  <c r="F1729" i="1"/>
  <c r="E1729" i="1"/>
  <c r="D1729" i="1"/>
  <c r="C1729" i="1"/>
  <c r="T1728" i="1"/>
  <c r="S1727" i="1"/>
  <c r="R1727" i="1"/>
  <c r="Q1727" i="1"/>
  <c r="P1727" i="1"/>
  <c r="O1727" i="1"/>
  <c r="N1727" i="1"/>
  <c r="M1727" i="1"/>
  <c r="L1727" i="1"/>
  <c r="K1727" i="1"/>
  <c r="J1727" i="1"/>
  <c r="I1727" i="1"/>
  <c r="H1727" i="1"/>
  <c r="G1727" i="1"/>
  <c r="F1727" i="1"/>
  <c r="E1727" i="1"/>
  <c r="D1727" i="1"/>
  <c r="C1727" i="1"/>
  <c r="T1726" i="1"/>
  <c r="T1725" i="1"/>
  <c r="T1724" i="1"/>
  <c r="T1723" i="1"/>
  <c r="B235" i="2"/>
  <c r="V235" i="2"/>
  <c r="T17" i="3"/>
  <c r="T16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T13" i="3"/>
  <c r="T12" i="3"/>
  <c r="T11" i="3" s="1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T9" i="3"/>
  <c r="T8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K5" i="3"/>
  <c r="J5" i="3"/>
  <c r="I5" i="3"/>
  <c r="T4" i="3"/>
  <c r="T3" i="3"/>
  <c r="T2" i="3" s="1"/>
  <c r="T5" i="3" s="1"/>
  <c r="D2" i="3"/>
  <c r="D5" i="3" s="1"/>
  <c r="E2" i="3"/>
  <c r="E5" i="3" s="1"/>
  <c r="F2" i="3"/>
  <c r="F5" i="3" s="1"/>
  <c r="G2" i="3"/>
  <c r="G5" i="3" s="1"/>
  <c r="H2" i="3"/>
  <c r="H5" i="3" s="1"/>
  <c r="I2" i="3"/>
  <c r="J2" i="3"/>
  <c r="K2" i="3"/>
  <c r="L2" i="3"/>
  <c r="L5" i="3" s="1"/>
  <c r="M2" i="3"/>
  <c r="M5" i="3" s="1"/>
  <c r="N2" i="3"/>
  <c r="N5" i="3" s="1"/>
  <c r="O2" i="3"/>
  <c r="O5" i="3" s="1"/>
  <c r="P2" i="3"/>
  <c r="P5" i="3" s="1"/>
  <c r="Q2" i="3"/>
  <c r="Q5" i="3" s="1"/>
  <c r="R2" i="3"/>
  <c r="R5" i="3" s="1"/>
  <c r="S2" i="3"/>
  <c r="C2" i="3"/>
  <c r="C5" i="3" s="1"/>
  <c r="S1721" i="1"/>
  <c r="R1721" i="1"/>
  <c r="Q1721" i="1"/>
  <c r="P1721" i="1"/>
  <c r="O1721" i="1"/>
  <c r="N1721" i="1"/>
  <c r="M1721" i="1"/>
  <c r="L1721" i="1"/>
  <c r="K1721" i="1"/>
  <c r="J1721" i="1"/>
  <c r="I1721" i="1"/>
  <c r="H1721" i="1"/>
  <c r="G1721" i="1"/>
  <c r="F1721" i="1"/>
  <c r="E1721" i="1"/>
  <c r="D1721" i="1"/>
  <c r="C1721" i="1"/>
  <c r="T1720" i="1"/>
  <c r="S1719" i="1"/>
  <c r="R1719" i="1"/>
  <c r="Q1719" i="1"/>
  <c r="P1719" i="1"/>
  <c r="O1719" i="1"/>
  <c r="N1719" i="1"/>
  <c r="M1719" i="1"/>
  <c r="L1719" i="1"/>
  <c r="K1719" i="1"/>
  <c r="J1719" i="1"/>
  <c r="I1719" i="1"/>
  <c r="H1719" i="1"/>
  <c r="G1719" i="1"/>
  <c r="F1719" i="1"/>
  <c r="E1719" i="1"/>
  <c r="D1719" i="1"/>
  <c r="C1719" i="1"/>
  <c r="T1718" i="1"/>
  <c r="T1717" i="1"/>
  <c r="T1716" i="1"/>
  <c r="T1715" i="1"/>
  <c r="B234" i="2"/>
  <c r="V234" i="2"/>
  <c r="B233" i="2"/>
  <c r="V233" i="2"/>
  <c r="S1713" i="1"/>
  <c r="R1713" i="1"/>
  <c r="Q1713" i="1"/>
  <c r="P1713" i="1"/>
  <c r="O1713" i="1"/>
  <c r="N1713" i="1"/>
  <c r="M1713" i="1"/>
  <c r="L1713" i="1"/>
  <c r="K1713" i="1"/>
  <c r="J1713" i="1"/>
  <c r="I1713" i="1"/>
  <c r="H1713" i="1"/>
  <c r="G1713" i="1"/>
  <c r="F1713" i="1"/>
  <c r="E1713" i="1"/>
  <c r="D1713" i="1"/>
  <c r="C1713" i="1"/>
  <c r="T1712" i="1"/>
  <c r="S1711" i="1"/>
  <c r="R1711" i="1"/>
  <c r="Q1711" i="1"/>
  <c r="P1711" i="1"/>
  <c r="O1711" i="1"/>
  <c r="N1711" i="1"/>
  <c r="M1711" i="1"/>
  <c r="L1711" i="1"/>
  <c r="K1711" i="1"/>
  <c r="J1711" i="1"/>
  <c r="I1711" i="1"/>
  <c r="H1711" i="1"/>
  <c r="G1711" i="1"/>
  <c r="F1711" i="1"/>
  <c r="E1711" i="1"/>
  <c r="D1711" i="1"/>
  <c r="C1711" i="1"/>
  <c r="T1710" i="1"/>
  <c r="T1709" i="1"/>
  <c r="T1708" i="1"/>
  <c r="T1707" i="1"/>
  <c r="B232" i="2"/>
  <c r="V232" i="2"/>
  <c r="S1705" i="1"/>
  <c r="R1705" i="1"/>
  <c r="Q1705" i="1"/>
  <c r="P1705" i="1"/>
  <c r="O1705" i="1"/>
  <c r="N1705" i="1"/>
  <c r="M1705" i="1"/>
  <c r="L1705" i="1"/>
  <c r="K1705" i="1"/>
  <c r="J1705" i="1"/>
  <c r="I1705" i="1"/>
  <c r="H1705" i="1"/>
  <c r="G1705" i="1"/>
  <c r="F1705" i="1"/>
  <c r="E1705" i="1"/>
  <c r="D1705" i="1"/>
  <c r="C1705" i="1"/>
  <c r="T1704" i="1"/>
  <c r="S1703" i="1"/>
  <c r="R1703" i="1"/>
  <c r="Q1703" i="1"/>
  <c r="P1703" i="1"/>
  <c r="O1703" i="1"/>
  <c r="N1703" i="1"/>
  <c r="M1703" i="1"/>
  <c r="L1703" i="1"/>
  <c r="K1703" i="1"/>
  <c r="J1703" i="1"/>
  <c r="I1703" i="1"/>
  <c r="H1703" i="1"/>
  <c r="G1703" i="1"/>
  <c r="F1703" i="1"/>
  <c r="E1703" i="1"/>
  <c r="D1703" i="1"/>
  <c r="C1703" i="1"/>
  <c r="T1702" i="1"/>
  <c r="T1701" i="1"/>
  <c r="T1700" i="1"/>
  <c r="T1699" i="1"/>
  <c r="S1697" i="1"/>
  <c r="R1697" i="1"/>
  <c r="Q1697" i="1"/>
  <c r="P1697" i="1"/>
  <c r="O1697" i="1"/>
  <c r="N1697" i="1"/>
  <c r="M1697" i="1"/>
  <c r="L1697" i="1"/>
  <c r="K1697" i="1"/>
  <c r="J1697" i="1"/>
  <c r="I1697" i="1"/>
  <c r="H1697" i="1"/>
  <c r="G1697" i="1"/>
  <c r="F1697" i="1"/>
  <c r="E1697" i="1"/>
  <c r="D1697" i="1"/>
  <c r="C1697" i="1"/>
  <c r="T1696" i="1"/>
  <c r="S1695" i="1"/>
  <c r="R1695" i="1"/>
  <c r="Q1695" i="1"/>
  <c r="P1695" i="1"/>
  <c r="O1695" i="1"/>
  <c r="N1695" i="1"/>
  <c r="M1695" i="1"/>
  <c r="L1695" i="1"/>
  <c r="K1695" i="1"/>
  <c r="J1695" i="1"/>
  <c r="I1695" i="1"/>
  <c r="H1695" i="1"/>
  <c r="G1695" i="1"/>
  <c r="F1695" i="1"/>
  <c r="E1695" i="1"/>
  <c r="D1695" i="1"/>
  <c r="C1695" i="1"/>
  <c r="T1694" i="1"/>
  <c r="T1693" i="1"/>
  <c r="T1692" i="1"/>
  <c r="T1691" i="1"/>
  <c r="B231" i="2"/>
  <c r="V231" i="2"/>
  <c r="B230" i="2"/>
  <c r="V230" i="2"/>
  <c r="S1689" i="1"/>
  <c r="R1689" i="1"/>
  <c r="Q1689" i="1"/>
  <c r="P1689" i="1"/>
  <c r="O1689" i="1"/>
  <c r="N1689" i="1"/>
  <c r="M1689" i="1"/>
  <c r="L1689" i="1"/>
  <c r="K1689" i="1"/>
  <c r="J1689" i="1"/>
  <c r="I1689" i="1"/>
  <c r="H1689" i="1"/>
  <c r="G1689" i="1"/>
  <c r="F1689" i="1"/>
  <c r="E1689" i="1"/>
  <c r="D1689" i="1"/>
  <c r="C1689" i="1"/>
  <c r="T1688" i="1"/>
  <c r="S1687" i="1"/>
  <c r="R1687" i="1"/>
  <c r="Q1687" i="1"/>
  <c r="P1687" i="1"/>
  <c r="O1687" i="1"/>
  <c r="N1687" i="1"/>
  <c r="M1687" i="1"/>
  <c r="L1687" i="1"/>
  <c r="K1687" i="1"/>
  <c r="J1687" i="1"/>
  <c r="I1687" i="1"/>
  <c r="H1687" i="1"/>
  <c r="G1687" i="1"/>
  <c r="F1687" i="1"/>
  <c r="E1687" i="1"/>
  <c r="D1687" i="1"/>
  <c r="C1687" i="1"/>
  <c r="T1686" i="1"/>
  <c r="T1685" i="1"/>
  <c r="T1684" i="1"/>
  <c r="T1683" i="1"/>
  <c r="G1681" i="1"/>
  <c r="S1681" i="1"/>
  <c r="R1681" i="1"/>
  <c r="Q1681" i="1"/>
  <c r="P1681" i="1"/>
  <c r="O1681" i="1"/>
  <c r="N1681" i="1"/>
  <c r="M1681" i="1"/>
  <c r="L1681" i="1"/>
  <c r="K1681" i="1"/>
  <c r="J1681" i="1"/>
  <c r="I1681" i="1"/>
  <c r="H1681" i="1"/>
  <c r="F1681" i="1"/>
  <c r="E1681" i="1"/>
  <c r="D1681" i="1"/>
  <c r="C1681" i="1"/>
  <c r="T1680" i="1"/>
  <c r="S1679" i="1"/>
  <c r="R1679" i="1"/>
  <c r="Q1679" i="1"/>
  <c r="P1679" i="1"/>
  <c r="O1679" i="1"/>
  <c r="N1679" i="1"/>
  <c r="M1679" i="1"/>
  <c r="L1679" i="1"/>
  <c r="K1679" i="1"/>
  <c r="J1679" i="1"/>
  <c r="I1679" i="1"/>
  <c r="H1679" i="1"/>
  <c r="G1679" i="1"/>
  <c r="F1679" i="1"/>
  <c r="E1679" i="1"/>
  <c r="D1679" i="1"/>
  <c r="C1679" i="1"/>
  <c r="T1678" i="1"/>
  <c r="T1677" i="1"/>
  <c r="T1676" i="1"/>
  <c r="T1675" i="1"/>
  <c r="B229" i="2"/>
  <c r="V229" i="2"/>
  <c r="B228" i="2"/>
  <c r="V228" i="2"/>
  <c r="T1672" i="1"/>
  <c r="S1673" i="1"/>
  <c r="R1673" i="1"/>
  <c r="Q1673" i="1"/>
  <c r="P1673" i="1"/>
  <c r="O1673" i="1"/>
  <c r="N1673" i="1"/>
  <c r="M1673" i="1"/>
  <c r="L1673" i="1"/>
  <c r="K1673" i="1"/>
  <c r="J1673" i="1"/>
  <c r="I1673" i="1"/>
  <c r="H1673" i="1"/>
  <c r="G1673" i="1"/>
  <c r="F1673" i="1"/>
  <c r="E1673" i="1"/>
  <c r="D1673" i="1"/>
  <c r="C1673" i="1"/>
  <c r="S1671" i="1"/>
  <c r="R1671" i="1"/>
  <c r="Q1671" i="1"/>
  <c r="P1671" i="1"/>
  <c r="O1671" i="1"/>
  <c r="N1671" i="1"/>
  <c r="M1671" i="1"/>
  <c r="L1671" i="1"/>
  <c r="K1671" i="1"/>
  <c r="J1671" i="1"/>
  <c r="I1671" i="1"/>
  <c r="H1671" i="1"/>
  <c r="G1671" i="1"/>
  <c r="F1671" i="1"/>
  <c r="E1671" i="1"/>
  <c r="D1671" i="1"/>
  <c r="C1671" i="1"/>
  <c r="T1670" i="1"/>
  <c r="T1669" i="1"/>
  <c r="T1668" i="1"/>
  <c r="T1667" i="1"/>
  <c r="S1665" i="1"/>
  <c r="R1665" i="1"/>
  <c r="Q1665" i="1"/>
  <c r="P1665" i="1"/>
  <c r="O1665" i="1"/>
  <c r="N1665" i="1"/>
  <c r="M1665" i="1"/>
  <c r="L1665" i="1"/>
  <c r="K1665" i="1"/>
  <c r="J1665" i="1"/>
  <c r="I1665" i="1"/>
  <c r="H1665" i="1"/>
  <c r="G1665" i="1"/>
  <c r="F1665" i="1"/>
  <c r="E1665" i="1"/>
  <c r="D1665" i="1"/>
  <c r="C1665" i="1"/>
  <c r="T1664" i="1"/>
  <c r="S1663" i="1"/>
  <c r="R1663" i="1"/>
  <c r="Q1663" i="1"/>
  <c r="P1663" i="1"/>
  <c r="O1663" i="1"/>
  <c r="N1663" i="1"/>
  <c r="M1663" i="1"/>
  <c r="L1663" i="1"/>
  <c r="K1663" i="1"/>
  <c r="J1663" i="1"/>
  <c r="I1663" i="1"/>
  <c r="H1663" i="1"/>
  <c r="G1663" i="1"/>
  <c r="F1663" i="1"/>
  <c r="E1663" i="1"/>
  <c r="D1663" i="1"/>
  <c r="C1663" i="1"/>
  <c r="T1662" i="1"/>
  <c r="T1661" i="1"/>
  <c r="T1660" i="1"/>
  <c r="T1659" i="1"/>
  <c r="B227" i="2"/>
  <c r="V227" i="2"/>
  <c r="B226" i="2"/>
  <c r="V226" i="2"/>
  <c r="S1657" i="1"/>
  <c r="R1657" i="1"/>
  <c r="Q1657" i="1"/>
  <c r="P1657" i="1"/>
  <c r="O1657" i="1"/>
  <c r="N1657" i="1"/>
  <c r="M1657" i="1"/>
  <c r="L1657" i="1"/>
  <c r="K1657" i="1"/>
  <c r="J1657" i="1"/>
  <c r="I1657" i="1"/>
  <c r="H1657" i="1"/>
  <c r="G1657" i="1"/>
  <c r="F1657" i="1"/>
  <c r="E1657" i="1"/>
  <c r="D1657" i="1"/>
  <c r="C1657" i="1"/>
  <c r="T1656" i="1"/>
  <c r="S1655" i="1"/>
  <c r="R1655" i="1"/>
  <c r="Q1655" i="1"/>
  <c r="P1655" i="1"/>
  <c r="O1655" i="1"/>
  <c r="N1655" i="1"/>
  <c r="M1655" i="1"/>
  <c r="L1655" i="1"/>
  <c r="K1655" i="1"/>
  <c r="J1655" i="1"/>
  <c r="I1655" i="1"/>
  <c r="H1655" i="1"/>
  <c r="G1655" i="1"/>
  <c r="F1655" i="1"/>
  <c r="E1655" i="1"/>
  <c r="D1655" i="1"/>
  <c r="C1655" i="1"/>
  <c r="T1654" i="1"/>
  <c r="T1653" i="1"/>
  <c r="T1652" i="1"/>
  <c r="T1651" i="1"/>
  <c r="B225" i="2"/>
  <c r="V225" i="2"/>
  <c r="S1649" i="1"/>
  <c r="R1649" i="1"/>
  <c r="Q1649" i="1"/>
  <c r="P1649" i="1"/>
  <c r="O1649" i="1"/>
  <c r="N1649" i="1"/>
  <c r="M1649" i="1"/>
  <c r="L1649" i="1"/>
  <c r="K1649" i="1"/>
  <c r="J1649" i="1"/>
  <c r="I1649" i="1"/>
  <c r="H1649" i="1"/>
  <c r="G1649" i="1"/>
  <c r="F1649" i="1"/>
  <c r="E1649" i="1"/>
  <c r="D1649" i="1"/>
  <c r="C1649" i="1"/>
  <c r="T1648" i="1"/>
  <c r="S1647" i="1"/>
  <c r="R1647" i="1"/>
  <c r="Q1647" i="1"/>
  <c r="P1647" i="1"/>
  <c r="O1647" i="1"/>
  <c r="N1647" i="1"/>
  <c r="M1647" i="1"/>
  <c r="L1647" i="1"/>
  <c r="K1647" i="1"/>
  <c r="J1647" i="1"/>
  <c r="I1647" i="1"/>
  <c r="H1647" i="1"/>
  <c r="G1647" i="1"/>
  <c r="F1647" i="1"/>
  <c r="E1647" i="1"/>
  <c r="D1647" i="1"/>
  <c r="C1647" i="1"/>
  <c r="T1646" i="1"/>
  <c r="T1645" i="1"/>
  <c r="T1644" i="1"/>
  <c r="T1643" i="1"/>
  <c r="B224" i="2"/>
  <c r="V224" i="2"/>
  <c r="S1641" i="1"/>
  <c r="R1641" i="1"/>
  <c r="Q1641" i="1"/>
  <c r="P1641" i="1"/>
  <c r="O1641" i="1"/>
  <c r="N1641" i="1"/>
  <c r="M1641" i="1"/>
  <c r="L1641" i="1"/>
  <c r="K1641" i="1"/>
  <c r="J1641" i="1"/>
  <c r="I1641" i="1"/>
  <c r="H1641" i="1"/>
  <c r="G1641" i="1"/>
  <c r="F1641" i="1"/>
  <c r="E1641" i="1"/>
  <c r="D1641" i="1"/>
  <c r="C1641" i="1"/>
  <c r="T1640" i="1"/>
  <c r="S1639" i="1"/>
  <c r="R1639" i="1"/>
  <c r="Q1639" i="1"/>
  <c r="P1639" i="1"/>
  <c r="O1639" i="1"/>
  <c r="N1639" i="1"/>
  <c r="M1639" i="1"/>
  <c r="L1639" i="1"/>
  <c r="K1639" i="1"/>
  <c r="J1639" i="1"/>
  <c r="I1639" i="1"/>
  <c r="H1639" i="1"/>
  <c r="G1639" i="1"/>
  <c r="F1639" i="1"/>
  <c r="E1639" i="1"/>
  <c r="D1639" i="1"/>
  <c r="C1639" i="1"/>
  <c r="T1638" i="1"/>
  <c r="T1637" i="1"/>
  <c r="T1636" i="1"/>
  <c r="T1635" i="1"/>
  <c r="S1633" i="1"/>
  <c r="R1633" i="1"/>
  <c r="Q1633" i="1"/>
  <c r="P1633" i="1"/>
  <c r="O1633" i="1"/>
  <c r="N1633" i="1"/>
  <c r="M1633" i="1"/>
  <c r="L1633" i="1"/>
  <c r="K1633" i="1"/>
  <c r="J1633" i="1"/>
  <c r="I1633" i="1"/>
  <c r="H1633" i="1"/>
  <c r="G1633" i="1"/>
  <c r="F1633" i="1"/>
  <c r="E1633" i="1"/>
  <c r="D1633" i="1"/>
  <c r="C1633" i="1"/>
  <c r="T1632" i="1"/>
  <c r="S1631" i="1"/>
  <c r="R1631" i="1"/>
  <c r="Q1631" i="1"/>
  <c r="P1631" i="1"/>
  <c r="O1631" i="1"/>
  <c r="N1631" i="1"/>
  <c r="M1631" i="1"/>
  <c r="L1631" i="1"/>
  <c r="K1631" i="1"/>
  <c r="J1631" i="1"/>
  <c r="I1631" i="1"/>
  <c r="H1631" i="1"/>
  <c r="G1631" i="1"/>
  <c r="F1631" i="1"/>
  <c r="E1631" i="1"/>
  <c r="D1631" i="1"/>
  <c r="C1631" i="1"/>
  <c r="T1630" i="1"/>
  <c r="T1629" i="1"/>
  <c r="T1628" i="1"/>
  <c r="T1627" i="1"/>
  <c r="B223" i="2"/>
  <c r="V223" i="2"/>
  <c r="B222" i="2"/>
  <c r="V222" i="2"/>
  <c r="S1625" i="1"/>
  <c r="R1625" i="1"/>
  <c r="Q1625" i="1"/>
  <c r="P1625" i="1"/>
  <c r="O1625" i="1"/>
  <c r="N1625" i="1"/>
  <c r="M1625" i="1"/>
  <c r="L1625" i="1"/>
  <c r="K1625" i="1"/>
  <c r="J1625" i="1"/>
  <c r="I1625" i="1"/>
  <c r="H1625" i="1"/>
  <c r="G1625" i="1"/>
  <c r="F1625" i="1"/>
  <c r="E1625" i="1"/>
  <c r="D1625" i="1"/>
  <c r="C1625" i="1"/>
  <c r="T1624" i="1"/>
  <c r="S1623" i="1"/>
  <c r="R1623" i="1"/>
  <c r="Q1623" i="1"/>
  <c r="P1623" i="1"/>
  <c r="O1623" i="1"/>
  <c r="N1623" i="1"/>
  <c r="M1623" i="1"/>
  <c r="L1623" i="1"/>
  <c r="K1623" i="1"/>
  <c r="J1623" i="1"/>
  <c r="I1623" i="1"/>
  <c r="H1623" i="1"/>
  <c r="G1623" i="1"/>
  <c r="F1623" i="1"/>
  <c r="E1623" i="1"/>
  <c r="D1623" i="1"/>
  <c r="C1623" i="1"/>
  <c r="T1622" i="1"/>
  <c r="T1621" i="1"/>
  <c r="T1620" i="1"/>
  <c r="T1619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B221" i="2"/>
  <c r="V221" i="2"/>
  <c r="S1617" i="1"/>
  <c r="R1617" i="1"/>
  <c r="Q1617" i="1"/>
  <c r="P1617" i="1"/>
  <c r="O1617" i="1"/>
  <c r="N1617" i="1"/>
  <c r="M1617" i="1"/>
  <c r="L1617" i="1"/>
  <c r="K1617" i="1"/>
  <c r="J1617" i="1"/>
  <c r="I1617" i="1"/>
  <c r="H1617" i="1"/>
  <c r="G1617" i="1"/>
  <c r="F1617" i="1"/>
  <c r="E1617" i="1"/>
  <c r="D1617" i="1"/>
  <c r="C1617" i="1"/>
  <c r="T1616" i="1"/>
  <c r="S1615" i="1"/>
  <c r="R1615" i="1"/>
  <c r="Q1615" i="1"/>
  <c r="P1615" i="1"/>
  <c r="O1615" i="1"/>
  <c r="N1615" i="1"/>
  <c r="M1615" i="1"/>
  <c r="L1615" i="1"/>
  <c r="K1615" i="1"/>
  <c r="J1615" i="1"/>
  <c r="I1615" i="1"/>
  <c r="H1615" i="1"/>
  <c r="G1615" i="1"/>
  <c r="F1615" i="1"/>
  <c r="E1615" i="1"/>
  <c r="D1615" i="1"/>
  <c r="C1615" i="1"/>
  <c r="T1614" i="1"/>
  <c r="T1613" i="1"/>
  <c r="T1612" i="1"/>
  <c r="T1611" i="1"/>
  <c r="S1609" i="1"/>
  <c r="R1609" i="1"/>
  <c r="Q1609" i="1"/>
  <c r="P1609" i="1"/>
  <c r="O1609" i="1"/>
  <c r="N1609" i="1"/>
  <c r="M1609" i="1"/>
  <c r="L1609" i="1"/>
  <c r="K1609" i="1"/>
  <c r="J1609" i="1"/>
  <c r="I1609" i="1"/>
  <c r="H1609" i="1"/>
  <c r="G1609" i="1"/>
  <c r="F1609" i="1"/>
  <c r="E1609" i="1"/>
  <c r="D1609" i="1"/>
  <c r="C1609" i="1"/>
  <c r="T1608" i="1"/>
  <c r="S1607" i="1"/>
  <c r="R1607" i="1"/>
  <c r="Q1607" i="1"/>
  <c r="P1607" i="1"/>
  <c r="O1607" i="1"/>
  <c r="N1607" i="1"/>
  <c r="M1607" i="1"/>
  <c r="L1607" i="1"/>
  <c r="K1607" i="1"/>
  <c r="J1607" i="1"/>
  <c r="I1607" i="1"/>
  <c r="H1607" i="1"/>
  <c r="G1607" i="1"/>
  <c r="F1607" i="1"/>
  <c r="E1607" i="1"/>
  <c r="D1607" i="1"/>
  <c r="C1607" i="1"/>
  <c r="T1606" i="1"/>
  <c r="T1605" i="1"/>
  <c r="T1604" i="1"/>
  <c r="T1603" i="1"/>
  <c r="B220" i="2"/>
  <c r="V220" i="2"/>
  <c r="B219" i="2"/>
  <c r="V219" i="2"/>
  <c r="S1601" i="1"/>
  <c r="R1601" i="1"/>
  <c r="Q1601" i="1"/>
  <c r="P1601" i="1"/>
  <c r="O1601" i="1"/>
  <c r="N1601" i="1"/>
  <c r="M1601" i="1"/>
  <c r="L1601" i="1"/>
  <c r="K1601" i="1"/>
  <c r="J1601" i="1"/>
  <c r="I1601" i="1"/>
  <c r="H1601" i="1"/>
  <c r="G1601" i="1"/>
  <c r="F1601" i="1"/>
  <c r="E1601" i="1"/>
  <c r="D1601" i="1"/>
  <c r="C1601" i="1"/>
  <c r="T1600" i="1"/>
  <c r="S1599" i="1"/>
  <c r="R1599" i="1"/>
  <c r="Q1599" i="1"/>
  <c r="P1599" i="1"/>
  <c r="O1599" i="1"/>
  <c r="N1599" i="1"/>
  <c r="M1599" i="1"/>
  <c r="L1599" i="1"/>
  <c r="K1599" i="1"/>
  <c r="J1599" i="1"/>
  <c r="I1599" i="1"/>
  <c r="H1599" i="1"/>
  <c r="G1599" i="1"/>
  <c r="F1599" i="1"/>
  <c r="E1599" i="1"/>
  <c r="D1599" i="1"/>
  <c r="C1599" i="1"/>
  <c r="T1598" i="1"/>
  <c r="T1597" i="1"/>
  <c r="T1596" i="1"/>
  <c r="T1595" i="1"/>
  <c r="B218" i="2"/>
  <c r="V218" i="2"/>
  <c r="S1593" i="1"/>
  <c r="R1593" i="1"/>
  <c r="Q1593" i="1"/>
  <c r="P1593" i="1"/>
  <c r="O1593" i="1"/>
  <c r="N1593" i="1"/>
  <c r="M1593" i="1"/>
  <c r="L1593" i="1"/>
  <c r="K1593" i="1"/>
  <c r="J1593" i="1"/>
  <c r="I1593" i="1"/>
  <c r="H1593" i="1"/>
  <c r="G1593" i="1"/>
  <c r="F1593" i="1"/>
  <c r="E1593" i="1"/>
  <c r="D1593" i="1"/>
  <c r="C1593" i="1"/>
  <c r="T1592" i="1"/>
  <c r="S1591" i="1"/>
  <c r="R1591" i="1"/>
  <c r="Q1591" i="1"/>
  <c r="P1591" i="1"/>
  <c r="O1591" i="1"/>
  <c r="N1591" i="1"/>
  <c r="M1591" i="1"/>
  <c r="L1591" i="1"/>
  <c r="K1591" i="1"/>
  <c r="J1591" i="1"/>
  <c r="I1591" i="1"/>
  <c r="H1591" i="1"/>
  <c r="G1591" i="1"/>
  <c r="F1591" i="1"/>
  <c r="E1591" i="1"/>
  <c r="D1591" i="1"/>
  <c r="C1591" i="1"/>
  <c r="T1590" i="1"/>
  <c r="T1589" i="1"/>
  <c r="T1588" i="1"/>
  <c r="T1587" i="1"/>
  <c r="B217" i="2"/>
  <c r="V217" i="2"/>
  <c r="S1585" i="1"/>
  <c r="R1585" i="1"/>
  <c r="Q1585" i="1"/>
  <c r="P1585" i="1"/>
  <c r="O1585" i="1"/>
  <c r="N1585" i="1"/>
  <c r="M1585" i="1"/>
  <c r="L1585" i="1"/>
  <c r="K1585" i="1"/>
  <c r="J1585" i="1"/>
  <c r="I1585" i="1"/>
  <c r="H1585" i="1"/>
  <c r="G1585" i="1"/>
  <c r="F1585" i="1"/>
  <c r="E1585" i="1"/>
  <c r="D1585" i="1"/>
  <c r="C1585" i="1"/>
  <c r="T1584" i="1"/>
  <c r="T1585" i="1" s="1"/>
  <c r="S1583" i="1"/>
  <c r="R1583" i="1"/>
  <c r="Q1583" i="1"/>
  <c r="P1583" i="1"/>
  <c r="O1583" i="1"/>
  <c r="N1583" i="1"/>
  <c r="M1583" i="1"/>
  <c r="L1583" i="1"/>
  <c r="K1583" i="1"/>
  <c r="J1583" i="1"/>
  <c r="I1583" i="1"/>
  <c r="H1583" i="1"/>
  <c r="G1583" i="1"/>
  <c r="F1583" i="1"/>
  <c r="E1583" i="1"/>
  <c r="D1583" i="1"/>
  <c r="C1583" i="1"/>
  <c r="T1582" i="1"/>
  <c r="T1581" i="1"/>
  <c r="T1580" i="1"/>
  <c r="T1579" i="1"/>
  <c r="S1577" i="1"/>
  <c r="R1577" i="1"/>
  <c r="Q1577" i="1"/>
  <c r="P1577" i="1"/>
  <c r="O1577" i="1"/>
  <c r="N1577" i="1"/>
  <c r="M1577" i="1"/>
  <c r="L1577" i="1"/>
  <c r="K1577" i="1"/>
  <c r="J1577" i="1"/>
  <c r="I1577" i="1"/>
  <c r="H1577" i="1"/>
  <c r="G1577" i="1"/>
  <c r="F1577" i="1"/>
  <c r="E1577" i="1"/>
  <c r="D1577" i="1"/>
  <c r="C1577" i="1"/>
  <c r="T1576" i="1"/>
  <c r="T1577" i="1" s="1"/>
  <c r="S1575" i="1"/>
  <c r="R1575" i="1"/>
  <c r="Q1575" i="1"/>
  <c r="P1575" i="1"/>
  <c r="O1575" i="1"/>
  <c r="N1575" i="1"/>
  <c r="M1575" i="1"/>
  <c r="L1575" i="1"/>
  <c r="K1575" i="1"/>
  <c r="J1575" i="1"/>
  <c r="I1575" i="1"/>
  <c r="H1575" i="1"/>
  <c r="G1575" i="1"/>
  <c r="F1575" i="1"/>
  <c r="E1575" i="1"/>
  <c r="D1575" i="1"/>
  <c r="C1575" i="1"/>
  <c r="T1574" i="1"/>
  <c r="T1573" i="1"/>
  <c r="T1572" i="1"/>
  <c r="T1571" i="1"/>
  <c r="B215" i="2"/>
  <c r="V215" i="2"/>
  <c r="B216" i="2"/>
  <c r="V216" i="2"/>
  <c r="S1569" i="1"/>
  <c r="R1569" i="1"/>
  <c r="Q1569" i="1"/>
  <c r="P1569" i="1"/>
  <c r="O1569" i="1"/>
  <c r="N1569" i="1"/>
  <c r="M1569" i="1"/>
  <c r="L1569" i="1"/>
  <c r="K1569" i="1"/>
  <c r="J1569" i="1"/>
  <c r="I1569" i="1"/>
  <c r="H1569" i="1"/>
  <c r="G1569" i="1"/>
  <c r="F1569" i="1"/>
  <c r="E1569" i="1"/>
  <c r="D1569" i="1"/>
  <c r="C1569" i="1"/>
  <c r="T1568" i="1"/>
  <c r="T1569" i="1" s="1"/>
  <c r="S1567" i="1"/>
  <c r="R1567" i="1"/>
  <c r="Q1567" i="1"/>
  <c r="P1567" i="1"/>
  <c r="O1567" i="1"/>
  <c r="N1567" i="1"/>
  <c r="M1567" i="1"/>
  <c r="L1567" i="1"/>
  <c r="K1567" i="1"/>
  <c r="J1567" i="1"/>
  <c r="I1567" i="1"/>
  <c r="H1567" i="1"/>
  <c r="G1567" i="1"/>
  <c r="F1567" i="1"/>
  <c r="E1567" i="1"/>
  <c r="D1567" i="1"/>
  <c r="C1567" i="1"/>
  <c r="T1566" i="1"/>
  <c r="T1565" i="1"/>
  <c r="T1564" i="1"/>
  <c r="T1563" i="1"/>
  <c r="B213" i="2"/>
  <c r="V213" i="2"/>
  <c r="B214" i="2"/>
  <c r="V214" i="2"/>
  <c r="S1561" i="1"/>
  <c r="R1561" i="1"/>
  <c r="Q1561" i="1"/>
  <c r="P1561" i="1"/>
  <c r="O1561" i="1"/>
  <c r="N1561" i="1"/>
  <c r="M1561" i="1"/>
  <c r="L1561" i="1"/>
  <c r="K1561" i="1"/>
  <c r="J1561" i="1"/>
  <c r="I1561" i="1"/>
  <c r="H1561" i="1"/>
  <c r="G1561" i="1"/>
  <c r="F1561" i="1"/>
  <c r="E1561" i="1"/>
  <c r="D1561" i="1"/>
  <c r="C1561" i="1"/>
  <c r="T1560" i="1"/>
  <c r="T1561" i="1" s="1"/>
  <c r="S1559" i="1"/>
  <c r="R1559" i="1"/>
  <c r="Q1559" i="1"/>
  <c r="P1559" i="1"/>
  <c r="O1559" i="1"/>
  <c r="N1559" i="1"/>
  <c r="M1559" i="1"/>
  <c r="L1559" i="1"/>
  <c r="K1559" i="1"/>
  <c r="J1559" i="1"/>
  <c r="I1559" i="1"/>
  <c r="H1559" i="1"/>
  <c r="G1559" i="1"/>
  <c r="F1559" i="1"/>
  <c r="E1559" i="1"/>
  <c r="D1559" i="1"/>
  <c r="C1559" i="1"/>
  <c r="T1558" i="1"/>
  <c r="T1557" i="1"/>
  <c r="T1556" i="1"/>
  <c r="T1555" i="1"/>
  <c r="S1553" i="1"/>
  <c r="R1553" i="1"/>
  <c r="Q1553" i="1"/>
  <c r="P1553" i="1"/>
  <c r="O1553" i="1"/>
  <c r="N1553" i="1"/>
  <c r="M1553" i="1"/>
  <c r="L1553" i="1"/>
  <c r="K1553" i="1"/>
  <c r="J1553" i="1"/>
  <c r="I1553" i="1"/>
  <c r="H1553" i="1"/>
  <c r="G1553" i="1"/>
  <c r="F1553" i="1"/>
  <c r="E1553" i="1"/>
  <c r="D1553" i="1"/>
  <c r="C1553" i="1"/>
  <c r="T1552" i="1"/>
  <c r="T1553" i="1" s="1"/>
  <c r="S1551" i="1"/>
  <c r="R1551" i="1"/>
  <c r="Q1551" i="1"/>
  <c r="P1551" i="1"/>
  <c r="O1551" i="1"/>
  <c r="N1551" i="1"/>
  <c r="M1551" i="1"/>
  <c r="L1551" i="1"/>
  <c r="K1551" i="1"/>
  <c r="J1551" i="1"/>
  <c r="I1551" i="1"/>
  <c r="H1551" i="1"/>
  <c r="G1551" i="1"/>
  <c r="F1551" i="1"/>
  <c r="E1551" i="1"/>
  <c r="D1551" i="1"/>
  <c r="C1551" i="1"/>
  <c r="T1550" i="1"/>
  <c r="T1549" i="1"/>
  <c r="T1548" i="1"/>
  <c r="T1547" i="1"/>
  <c r="B212" i="2"/>
  <c r="V212" i="2"/>
  <c r="S1545" i="1"/>
  <c r="R1545" i="1"/>
  <c r="Q1545" i="1"/>
  <c r="P1545" i="1"/>
  <c r="O1545" i="1"/>
  <c r="N1545" i="1"/>
  <c r="M1545" i="1"/>
  <c r="L1545" i="1"/>
  <c r="K1545" i="1"/>
  <c r="J1545" i="1"/>
  <c r="I1545" i="1"/>
  <c r="H1545" i="1"/>
  <c r="G1545" i="1"/>
  <c r="F1545" i="1"/>
  <c r="E1545" i="1"/>
  <c r="D1545" i="1"/>
  <c r="C1545" i="1"/>
  <c r="T1544" i="1"/>
  <c r="S1543" i="1"/>
  <c r="R1543" i="1"/>
  <c r="Q1543" i="1"/>
  <c r="P1543" i="1"/>
  <c r="O1543" i="1"/>
  <c r="N1543" i="1"/>
  <c r="M1543" i="1"/>
  <c r="L1543" i="1"/>
  <c r="K1543" i="1"/>
  <c r="J1543" i="1"/>
  <c r="I1543" i="1"/>
  <c r="H1543" i="1"/>
  <c r="G1543" i="1"/>
  <c r="F1543" i="1"/>
  <c r="E1543" i="1"/>
  <c r="D1543" i="1"/>
  <c r="C1543" i="1"/>
  <c r="T1542" i="1"/>
  <c r="T1541" i="1"/>
  <c r="T1540" i="1"/>
  <c r="T1539" i="1"/>
  <c r="B211" i="2"/>
  <c r="V211" i="2"/>
  <c r="S1537" i="1"/>
  <c r="R1537" i="1"/>
  <c r="Q1537" i="1"/>
  <c r="P1537" i="1"/>
  <c r="O1537" i="1"/>
  <c r="N1537" i="1"/>
  <c r="M1537" i="1"/>
  <c r="L1537" i="1"/>
  <c r="K1537" i="1"/>
  <c r="J1537" i="1"/>
  <c r="I1537" i="1"/>
  <c r="H1537" i="1"/>
  <c r="G1537" i="1"/>
  <c r="F1537" i="1"/>
  <c r="E1537" i="1"/>
  <c r="D1537" i="1"/>
  <c r="C1537" i="1"/>
  <c r="T1536" i="1"/>
  <c r="T1537" i="1" s="1"/>
  <c r="S1535" i="1"/>
  <c r="R1535" i="1"/>
  <c r="Q1535" i="1"/>
  <c r="P1535" i="1"/>
  <c r="O1535" i="1"/>
  <c r="N1535" i="1"/>
  <c r="M1535" i="1"/>
  <c r="L1535" i="1"/>
  <c r="K1535" i="1"/>
  <c r="J1535" i="1"/>
  <c r="I1535" i="1"/>
  <c r="H1535" i="1"/>
  <c r="G1535" i="1"/>
  <c r="F1535" i="1"/>
  <c r="E1535" i="1"/>
  <c r="D1535" i="1"/>
  <c r="C1535" i="1"/>
  <c r="T1534" i="1"/>
  <c r="T1533" i="1"/>
  <c r="T1532" i="1"/>
  <c r="T1531" i="1"/>
  <c r="B210" i="2"/>
  <c r="V210" i="2"/>
  <c r="S1529" i="1"/>
  <c r="R1529" i="1"/>
  <c r="Q1529" i="1"/>
  <c r="P1529" i="1"/>
  <c r="O1529" i="1"/>
  <c r="N1529" i="1"/>
  <c r="M1529" i="1"/>
  <c r="L1529" i="1"/>
  <c r="K1529" i="1"/>
  <c r="J1529" i="1"/>
  <c r="I1529" i="1"/>
  <c r="H1529" i="1"/>
  <c r="G1529" i="1"/>
  <c r="F1529" i="1"/>
  <c r="E1529" i="1"/>
  <c r="D1529" i="1"/>
  <c r="C1529" i="1"/>
  <c r="T1528" i="1"/>
  <c r="S1527" i="1"/>
  <c r="R1527" i="1"/>
  <c r="Q1527" i="1"/>
  <c r="P1527" i="1"/>
  <c r="O1527" i="1"/>
  <c r="N1527" i="1"/>
  <c r="M1527" i="1"/>
  <c r="L1527" i="1"/>
  <c r="K1527" i="1"/>
  <c r="J1527" i="1"/>
  <c r="I1527" i="1"/>
  <c r="H1527" i="1"/>
  <c r="G1527" i="1"/>
  <c r="F1527" i="1"/>
  <c r="E1527" i="1"/>
  <c r="D1527" i="1"/>
  <c r="C1527" i="1"/>
  <c r="T1526" i="1"/>
  <c r="T1525" i="1"/>
  <c r="T1524" i="1"/>
  <c r="T1523" i="1"/>
  <c r="S1521" i="1"/>
  <c r="R1521" i="1"/>
  <c r="Q1521" i="1"/>
  <c r="P1521" i="1"/>
  <c r="O1521" i="1"/>
  <c r="N1521" i="1"/>
  <c r="M1521" i="1"/>
  <c r="L1521" i="1"/>
  <c r="K1521" i="1"/>
  <c r="J1521" i="1"/>
  <c r="I1521" i="1"/>
  <c r="H1521" i="1"/>
  <c r="G1521" i="1"/>
  <c r="F1521" i="1"/>
  <c r="E1521" i="1"/>
  <c r="D1521" i="1"/>
  <c r="C1521" i="1"/>
  <c r="T1520" i="1"/>
  <c r="S1519" i="1"/>
  <c r="R1519" i="1"/>
  <c r="Q1519" i="1"/>
  <c r="P1519" i="1"/>
  <c r="O1519" i="1"/>
  <c r="N1519" i="1"/>
  <c r="M1519" i="1"/>
  <c r="L1519" i="1"/>
  <c r="K1519" i="1"/>
  <c r="J1519" i="1"/>
  <c r="I1519" i="1"/>
  <c r="H1519" i="1"/>
  <c r="G1519" i="1"/>
  <c r="F1519" i="1"/>
  <c r="E1519" i="1"/>
  <c r="D1519" i="1"/>
  <c r="C1519" i="1"/>
  <c r="T1518" i="1"/>
  <c r="T1517" i="1"/>
  <c r="T1516" i="1"/>
  <c r="T1515" i="1"/>
  <c r="B209" i="2"/>
  <c r="V209" i="2"/>
  <c r="S1513" i="1"/>
  <c r="R1513" i="1"/>
  <c r="Q1513" i="1"/>
  <c r="P1513" i="1"/>
  <c r="O1513" i="1"/>
  <c r="N1513" i="1"/>
  <c r="M1513" i="1"/>
  <c r="L1513" i="1"/>
  <c r="K1513" i="1"/>
  <c r="J1513" i="1"/>
  <c r="I1513" i="1"/>
  <c r="H1513" i="1"/>
  <c r="G1513" i="1"/>
  <c r="F1513" i="1"/>
  <c r="E1513" i="1"/>
  <c r="D1513" i="1"/>
  <c r="C1513" i="1"/>
  <c r="B208" i="2"/>
  <c r="V208" i="2"/>
  <c r="T1512" i="1"/>
  <c r="S1511" i="1"/>
  <c r="R1511" i="1"/>
  <c r="Q1511" i="1"/>
  <c r="P1511" i="1"/>
  <c r="O1511" i="1"/>
  <c r="N1511" i="1"/>
  <c r="M1511" i="1"/>
  <c r="L1511" i="1"/>
  <c r="K1511" i="1"/>
  <c r="J1511" i="1"/>
  <c r="I1511" i="1"/>
  <c r="H1511" i="1"/>
  <c r="G1511" i="1"/>
  <c r="F1511" i="1"/>
  <c r="E1511" i="1"/>
  <c r="D1511" i="1"/>
  <c r="C1511" i="1"/>
  <c r="T1510" i="1"/>
  <c r="T1509" i="1"/>
  <c r="T1508" i="1"/>
  <c r="T1507" i="1"/>
  <c r="S1505" i="1"/>
  <c r="R1505" i="1"/>
  <c r="Q1505" i="1"/>
  <c r="P1505" i="1"/>
  <c r="O1505" i="1"/>
  <c r="N1505" i="1"/>
  <c r="M1505" i="1"/>
  <c r="L1505" i="1"/>
  <c r="K1505" i="1"/>
  <c r="J1505" i="1"/>
  <c r="I1505" i="1"/>
  <c r="H1505" i="1"/>
  <c r="G1505" i="1"/>
  <c r="F1505" i="1"/>
  <c r="E1505" i="1"/>
  <c r="D1505" i="1"/>
  <c r="C1505" i="1"/>
  <c r="T1504" i="1"/>
  <c r="T1505" i="1" s="1"/>
  <c r="S1503" i="1"/>
  <c r="R1503" i="1"/>
  <c r="Q1503" i="1"/>
  <c r="P1503" i="1"/>
  <c r="O1503" i="1"/>
  <c r="N1503" i="1"/>
  <c r="M1503" i="1"/>
  <c r="L1503" i="1"/>
  <c r="K1503" i="1"/>
  <c r="J1503" i="1"/>
  <c r="I1503" i="1"/>
  <c r="H1503" i="1"/>
  <c r="G1503" i="1"/>
  <c r="F1503" i="1"/>
  <c r="E1503" i="1"/>
  <c r="D1503" i="1"/>
  <c r="C1503" i="1"/>
  <c r="T1502" i="1"/>
  <c r="T1501" i="1"/>
  <c r="T1500" i="1"/>
  <c r="T1499" i="1"/>
  <c r="B207" i="2"/>
  <c r="V207" i="2"/>
  <c r="B206" i="2"/>
  <c r="V206" i="2"/>
  <c r="S1497" i="1"/>
  <c r="R1497" i="1"/>
  <c r="Q1497" i="1"/>
  <c r="P1497" i="1"/>
  <c r="O1497" i="1"/>
  <c r="N1497" i="1"/>
  <c r="M1497" i="1"/>
  <c r="L1497" i="1"/>
  <c r="K1497" i="1"/>
  <c r="J1497" i="1"/>
  <c r="I1497" i="1"/>
  <c r="H1497" i="1"/>
  <c r="G1497" i="1"/>
  <c r="F1497" i="1"/>
  <c r="E1497" i="1"/>
  <c r="D1497" i="1"/>
  <c r="C1497" i="1"/>
  <c r="T1496" i="1"/>
  <c r="S1495" i="1"/>
  <c r="R1495" i="1"/>
  <c r="Q1495" i="1"/>
  <c r="P1495" i="1"/>
  <c r="O1495" i="1"/>
  <c r="N1495" i="1"/>
  <c r="M1495" i="1"/>
  <c r="L1495" i="1"/>
  <c r="K1495" i="1"/>
  <c r="J1495" i="1"/>
  <c r="I1495" i="1"/>
  <c r="H1495" i="1"/>
  <c r="G1495" i="1"/>
  <c r="F1495" i="1"/>
  <c r="E1495" i="1"/>
  <c r="D1495" i="1"/>
  <c r="C1495" i="1"/>
  <c r="T1494" i="1"/>
  <c r="T1493" i="1"/>
  <c r="T1492" i="1"/>
  <c r="T1491" i="1"/>
  <c r="S1489" i="1"/>
  <c r="R1489" i="1"/>
  <c r="Q1489" i="1"/>
  <c r="P1489" i="1"/>
  <c r="O1489" i="1"/>
  <c r="N1489" i="1"/>
  <c r="M1489" i="1"/>
  <c r="L1489" i="1"/>
  <c r="K1489" i="1"/>
  <c r="J1489" i="1"/>
  <c r="I1489" i="1"/>
  <c r="H1489" i="1"/>
  <c r="G1489" i="1"/>
  <c r="F1489" i="1"/>
  <c r="E1489" i="1"/>
  <c r="D1489" i="1"/>
  <c r="C1489" i="1"/>
  <c r="T1488" i="1"/>
  <c r="S1487" i="1"/>
  <c r="R1487" i="1"/>
  <c r="Q1487" i="1"/>
  <c r="P1487" i="1"/>
  <c r="O1487" i="1"/>
  <c r="N1487" i="1"/>
  <c r="M1487" i="1"/>
  <c r="L1487" i="1"/>
  <c r="K1487" i="1"/>
  <c r="J1487" i="1"/>
  <c r="I1487" i="1"/>
  <c r="H1487" i="1"/>
  <c r="G1487" i="1"/>
  <c r="F1487" i="1"/>
  <c r="E1487" i="1"/>
  <c r="D1487" i="1"/>
  <c r="C1487" i="1"/>
  <c r="T1486" i="1"/>
  <c r="T1485" i="1"/>
  <c r="T1484" i="1"/>
  <c r="T1483" i="1"/>
  <c r="B205" i="2"/>
  <c r="V205" i="2"/>
  <c r="B204" i="2"/>
  <c r="V204" i="2"/>
  <c r="S1481" i="1"/>
  <c r="R1481" i="1"/>
  <c r="Q1481" i="1"/>
  <c r="P1481" i="1"/>
  <c r="O1481" i="1"/>
  <c r="N1481" i="1"/>
  <c r="M1481" i="1"/>
  <c r="L1481" i="1"/>
  <c r="K1481" i="1"/>
  <c r="J1481" i="1"/>
  <c r="I1481" i="1"/>
  <c r="H1481" i="1"/>
  <c r="G1481" i="1"/>
  <c r="F1481" i="1"/>
  <c r="E1481" i="1"/>
  <c r="D1481" i="1"/>
  <c r="C1481" i="1"/>
  <c r="T1480" i="1"/>
  <c r="T1481" i="1" s="1"/>
  <c r="S1479" i="1"/>
  <c r="R1479" i="1"/>
  <c r="Q1479" i="1"/>
  <c r="P1479" i="1"/>
  <c r="O1479" i="1"/>
  <c r="N1479" i="1"/>
  <c r="M1479" i="1"/>
  <c r="L1479" i="1"/>
  <c r="K1479" i="1"/>
  <c r="J1479" i="1"/>
  <c r="I1479" i="1"/>
  <c r="H1479" i="1"/>
  <c r="G1479" i="1"/>
  <c r="F1479" i="1"/>
  <c r="E1479" i="1"/>
  <c r="D1479" i="1"/>
  <c r="C1479" i="1"/>
  <c r="T1478" i="1"/>
  <c r="T1477" i="1"/>
  <c r="T1476" i="1"/>
  <c r="T1475" i="1"/>
  <c r="S1473" i="1"/>
  <c r="R1473" i="1"/>
  <c r="Q1473" i="1"/>
  <c r="P1473" i="1"/>
  <c r="O1473" i="1"/>
  <c r="N1473" i="1"/>
  <c r="M1473" i="1"/>
  <c r="L1473" i="1"/>
  <c r="K1473" i="1"/>
  <c r="J1473" i="1"/>
  <c r="I1473" i="1"/>
  <c r="H1473" i="1"/>
  <c r="G1473" i="1"/>
  <c r="F1473" i="1"/>
  <c r="E1473" i="1"/>
  <c r="D1473" i="1"/>
  <c r="C1473" i="1"/>
  <c r="T1472" i="1"/>
  <c r="S1471" i="1"/>
  <c r="R1471" i="1"/>
  <c r="Q1471" i="1"/>
  <c r="P1471" i="1"/>
  <c r="O1471" i="1"/>
  <c r="N1471" i="1"/>
  <c r="M1471" i="1"/>
  <c r="L1471" i="1"/>
  <c r="K1471" i="1"/>
  <c r="J1471" i="1"/>
  <c r="I1471" i="1"/>
  <c r="H1471" i="1"/>
  <c r="G1471" i="1"/>
  <c r="F1471" i="1"/>
  <c r="E1471" i="1"/>
  <c r="D1471" i="1"/>
  <c r="C1471" i="1"/>
  <c r="T1470" i="1"/>
  <c r="T1469" i="1"/>
  <c r="T1468" i="1"/>
  <c r="T1467" i="1"/>
  <c r="B203" i="2"/>
  <c r="V203" i="2"/>
  <c r="B202" i="2"/>
  <c r="V202" i="2"/>
  <c r="S1465" i="1"/>
  <c r="R1465" i="1"/>
  <c r="Q1465" i="1"/>
  <c r="P1465" i="1"/>
  <c r="O1465" i="1"/>
  <c r="N1465" i="1"/>
  <c r="M1465" i="1"/>
  <c r="L1465" i="1"/>
  <c r="K1465" i="1"/>
  <c r="J1465" i="1"/>
  <c r="I1465" i="1"/>
  <c r="H1465" i="1"/>
  <c r="G1465" i="1"/>
  <c r="F1465" i="1"/>
  <c r="E1465" i="1"/>
  <c r="D1465" i="1"/>
  <c r="C1465" i="1"/>
  <c r="T1464" i="1"/>
  <c r="T1465" i="1" s="1"/>
  <c r="S1463" i="1"/>
  <c r="R1463" i="1"/>
  <c r="Q1463" i="1"/>
  <c r="P1463" i="1"/>
  <c r="O1463" i="1"/>
  <c r="N1463" i="1"/>
  <c r="M1463" i="1"/>
  <c r="L1463" i="1"/>
  <c r="K1463" i="1"/>
  <c r="J1463" i="1"/>
  <c r="I1463" i="1"/>
  <c r="H1463" i="1"/>
  <c r="G1463" i="1"/>
  <c r="F1463" i="1"/>
  <c r="E1463" i="1"/>
  <c r="D1463" i="1"/>
  <c r="C1463" i="1"/>
  <c r="T1462" i="1"/>
  <c r="T1461" i="1"/>
  <c r="T1460" i="1"/>
  <c r="T1459" i="1"/>
  <c r="M1457" i="1"/>
  <c r="Q1457" i="1"/>
  <c r="S1457" i="1"/>
  <c r="R1457" i="1"/>
  <c r="P1457" i="1"/>
  <c r="O1457" i="1"/>
  <c r="N1457" i="1"/>
  <c r="L1457" i="1"/>
  <c r="K1457" i="1"/>
  <c r="J1457" i="1"/>
  <c r="I1457" i="1"/>
  <c r="H1457" i="1"/>
  <c r="G1457" i="1"/>
  <c r="F1457" i="1"/>
  <c r="E1457" i="1"/>
  <c r="D1457" i="1"/>
  <c r="C1457" i="1"/>
  <c r="T1456" i="1"/>
  <c r="S1455" i="1"/>
  <c r="R1455" i="1"/>
  <c r="Q1455" i="1"/>
  <c r="P1455" i="1"/>
  <c r="O1455" i="1"/>
  <c r="N1455" i="1"/>
  <c r="M1455" i="1"/>
  <c r="L1455" i="1"/>
  <c r="K1455" i="1"/>
  <c r="J1455" i="1"/>
  <c r="I1455" i="1"/>
  <c r="H1455" i="1"/>
  <c r="G1455" i="1"/>
  <c r="F1455" i="1"/>
  <c r="E1455" i="1"/>
  <c r="D1455" i="1"/>
  <c r="C1455" i="1"/>
  <c r="T1454" i="1"/>
  <c r="T1453" i="1"/>
  <c r="T1452" i="1"/>
  <c r="T1451" i="1"/>
  <c r="B201" i="2"/>
  <c r="V201" i="2"/>
  <c r="B200" i="2"/>
  <c r="V200" i="2"/>
  <c r="S1449" i="1"/>
  <c r="R1449" i="1"/>
  <c r="Q1449" i="1"/>
  <c r="P1449" i="1"/>
  <c r="O1449" i="1"/>
  <c r="N1449" i="1"/>
  <c r="M1449" i="1"/>
  <c r="L1449" i="1"/>
  <c r="K1449" i="1"/>
  <c r="J1449" i="1"/>
  <c r="I1449" i="1"/>
  <c r="H1449" i="1"/>
  <c r="G1449" i="1"/>
  <c r="F1449" i="1"/>
  <c r="E1449" i="1"/>
  <c r="D1449" i="1"/>
  <c r="C1449" i="1"/>
  <c r="T1448" i="1"/>
  <c r="S1447" i="1"/>
  <c r="R1447" i="1"/>
  <c r="Q1447" i="1"/>
  <c r="P1447" i="1"/>
  <c r="O1447" i="1"/>
  <c r="N1447" i="1"/>
  <c r="M1447" i="1"/>
  <c r="L1447" i="1"/>
  <c r="K1447" i="1"/>
  <c r="J1447" i="1"/>
  <c r="I1447" i="1"/>
  <c r="H1447" i="1"/>
  <c r="G1447" i="1"/>
  <c r="F1447" i="1"/>
  <c r="E1447" i="1"/>
  <c r="D1447" i="1"/>
  <c r="C1447" i="1"/>
  <c r="T1446" i="1"/>
  <c r="T1445" i="1"/>
  <c r="T1444" i="1"/>
  <c r="T1443" i="1"/>
  <c r="B199" i="2"/>
  <c r="V199" i="2"/>
  <c r="S1441" i="1"/>
  <c r="R1441" i="1"/>
  <c r="Q1441" i="1"/>
  <c r="P1441" i="1"/>
  <c r="O1441" i="1"/>
  <c r="N1441" i="1"/>
  <c r="M1441" i="1"/>
  <c r="L1441" i="1"/>
  <c r="K1441" i="1"/>
  <c r="J1441" i="1"/>
  <c r="I1441" i="1"/>
  <c r="H1441" i="1"/>
  <c r="G1441" i="1"/>
  <c r="F1441" i="1"/>
  <c r="E1441" i="1"/>
  <c r="D1441" i="1"/>
  <c r="C1441" i="1"/>
  <c r="T1440" i="1"/>
  <c r="S1439" i="1"/>
  <c r="R1439" i="1"/>
  <c r="Q1439" i="1"/>
  <c r="P1439" i="1"/>
  <c r="O1439" i="1"/>
  <c r="N1439" i="1"/>
  <c r="M1439" i="1"/>
  <c r="L1439" i="1"/>
  <c r="K1439" i="1"/>
  <c r="J1439" i="1"/>
  <c r="I1439" i="1"/>
  <c r="H1439" i="1"/>
  <c r="G1439" i="1"/>
  <c r="F1439" i="1"/>
  <c r="E1439" i="1"/>
  <c r="D1439" i="1"/>
  <c r="C1439" i="1"/>
  <c r="T1438" i="1"/>
  <c r="T1437" i="1"/>
  <c r="T1436" i="1"/>
  <c r="T1435" i="1"/>
  <c r="B198" i="2"/>
  <c r="V198" i="2"/>
  <c r="S1433" i="1"/>
  <c r="R1433" i="1"/>
  <c r="Q1433" i="1"/>
  <c r="P1433" i="1"/>
  <c r="O1433" i="1"/>
  <c r="N1433" i="1"/>
  <c r="M1433" i="1"/>
  <c r="L1433" i="1"/>
  <c r="K1433" i="1"/>
  <c r="J1433" i="1"/>
  <c r="I1433" i="1"/>
  <c r="H1433" i="1"/>
  <c r="G1433" i="1"/>
  <c r="F1433" i="1"/>
  <c r="E1433" i="1"/>
  <c r="D1433" i="1"/>
  <c r="C1433" i="1"/>
  <c r="T1432" i="1"/>
  <c r="S1431" i="1"/>
  <c r="R1431" i="1"/>
  <c r="Q1431" i="1"/>
  <c r="P1431" i="1"/>
  <c r="O1431" i="1"/>
  <c r="N1431" i="1"/>
  <c r="M1431" i="1"/>
  <c r="L1431" i="1"/>
  <c r="K1431" i="1"/>
  <c r="J1431" i="1"/>
  <c r="I1431" i="1"/>
  <c r="H1431" i="1"/>
  <c r="G1431" i="1"/>
  <c r="F1431" i="1"/>
  <c r="E1431" i="1"/>
  <c r="D1431" i="1"/>
  <c r="C1431" i="1"/>
  <c r="T1430" i="1"/>
  <c r="T1429" i="1"/>
  <c r="T1428" i="1"/>
  <c r="T1427" i="1"/>
  <c r="B197" i="2"/>
  <c r="V197" i="2"/>
  <c r="S1425" i="1"/>
  <c r="R1425" i="1"/>
  <c r="Q1425" i="1"/>
  <c r="P1425" i="1"/>
  <c r="O1425" i="1"/>
  <c r="N1425" i="1"/>
  <c r="M1425" i="1"/>
  <c r="L1425" i="1"/>
  <c r="K1425" i="1"/>
  <c r="J1425" i="1"/>
  <c r="I1425" i="1"/>
  <c r="H1425" i="1"/>
  <c r="G1425" i="1"/>
  <c r="F1425" i="1"/>
  <c r="E1425" i="1"/>
  <c r="D1425" i="1"/>
  <c r="C1425" i="1"/>
  <c r="T1424" i="1"/>
  <c r="S1423" i="1"/>
  <c r="R1423" i="1"/>
  <c r="Q1423" i="1"/>
  <c r="P1423" i="1"/>
  <c r="O1423" i="1"/>
  <c r="N1423" i="1"/>
  <c r="M1423" i="1"/>
  <c r="L1423" i="1"/>
  <c r="K1423" i="1"/>
  <c r="J1423" i="1"/>
  <c r="I1423" i="1"/>
  <c r="H1423" i="1"/>
  <c r="G1423" i="1"/>
  <c r="F1423" i="1"/>
  <c r="E1423" i="1"/>
  <c r="D1423" i="1"/>
  <c r="C1423" i="1"/>
  <c r="T1422" i="1"/>
  <c r="T1421" i="1"/>
  <c r="T1420" i="1"/>
  <c r="T1419" i="1"/>
  <c r="B196" i="2"/>
  <c r="V196" i="2"/>
  <c r="S1417" i="1"/>
  <c r="R1417" i="1"/>
  <c r="Q1417" i="1"/>
  <c r="P1417" i="1"/>
  <c r="O1417" i="1"/>
  <c r="N1417" i="1"/>
  <c r="M1417" i="1"/>
  <c r="L1417" i="1"/>
  <c r="K1417" i="1"/>
  <c r="J1417" i="1"/>
  <c r="I1417" i="1"/>
  <c r="H1417" i="1"/>
  <c r="G1417" i="1"/>
  <c r="F1417" i="1"/>
  <c r="E1417" i="1"/>
  <c r="D1417" i="1"/>
  <c r="C1417" i="1"/>
  <c r="T1416" i="1"/>
  <c r="S1415" i="1"/>
  <c r="R1415" i="1"/>
  <c r="Q1415" i="1"/>
  <c r="P1415" i="1"/>
  <c r="O1415" i="1"/>
  <c r="N1415" i="1"/>
  <c r="M1415" i="1"/>
  <c r="L1415" i="1"/>
  <c r="K1415" i="1"/>
  <c r="J1415" i="1"/>
  <c r="I1415" i="1"/>
  <c r="H1415" i="1"/>
  <c r="G1415" i="1"/>
  <c r="F1415" i="1"/>
  <c r="E1415" i="1"/>
  <c r="D1415" i="1"/>
  <c r="C1415" i="1"/>
  <c r="T1414" i="1"/>
  <c r="T1413" i="1"/>
  <c r="T1412" i="1"/>
  <c r="T1411" i="1"/>
  <c r="B195" i="2"/>
  <c r="V195" i="2"/>
  <c r="S1409" i="1"/>
  <c r="R1409" i="1"/>
  <c r="Q1409" i="1"/>
  <c r="P1409" i="1"/>
  <c r="O1409" i="1"/>
  <c r="N1409" i="1"/>
  <c r="M1409" i="1"/>
  <c r="L1409" i="1"/>
  <c r="K1409" i="1"/>
  <c r="J1409" i="1"/>
  <c r="I1409" i="1"/>
  <c r="H1409" i="1"/>
  <c r="G1409" i="1"/>
  <c r="F1409" i="1"/>
  <c r="E1409" i="1"/>
  <c r="D1409" i="1"/>
  <c r="C1409" i="1"/>
  <c r="T1408" i="1"/>
  <c r="T1409" i="1" s="1"/>
  <c r="S1407" i="1"/>
  <c r="R1407" i="1"/>
  <c r="Q1407" i="1"/>
  <c r="P1407" i="1"/>
  <c r="O1407" i="1"/>
  <c r="N1407" i="1"/>
  <c r="M1407" i="1"/>
  <c r="L1407" i="1"/>
  <c r="K1407" i="1"/>
  <c r="J1407" i="1"/>
  <c r="I1407" i="1"/>
  <c r="H1407" i="1"/>
  <c r="G1407" i="1"/>
  <c r="F1407" i="1"/>
  <c r="E1407" i="1"/>
  <c r="D1407" i="1"/>
  <c r="C1407" i="1"/>
  <c r="T1406" i="1"/>
  <c r="T1405" i="1"/>
  <c r="T1404" i="1"/>
  <c r="T1403" i="1"/>
  <c r="S1401" i="1"/>
  <c r="R1401" i="1"/>
  <c r="Q1401" i="1"/>
  <c r="P1401" i="1"/>
  <c r="O1401" i="1"/>
  <c r="N1401" i="1"/>
  <c r="M1401" i="1"/>
  <c r="L1401" i="1"/>
  <c r="K1401" i="1"/>
  <c r="J1401" i="1"/>
  <c r="I1401" i="1"/>
  <c r="H1401" i="1"/>
  <c r="G1401" i="1"/>
  <c r="F1401" i="1"/>
  <c r="E1401" i="1"/>
  <c r="D1401" i="1"/>
  <c r="C1401" i="1"/>
  <c r="T1400" i="1"/>
  <c r="T1401" i="1" s="1"/>
  <c r="S1399" i="1"/>
  <c r="R1399" i="1"/>
  <c r="Q1399" i="1"/>
  <c r="P1399" i="1"/>
  <c r="O1399" i="1"/>
  <c r="N1399" i="1"/>
  <c r="M1399" i="1"/>
  <c r="L1399" i="1"/>
  <c r="K1399" i="1"/>
  <c r="J1399" i="1"/>
  <c r="I1399" i="1"/>
  <c r="H1399" i="1"/>
  <c r="G1399" i="1"/>
  <c r="F1399" i="1"/>
  <c r="E1399" i="1"/>
  <c r="D1399" i="1"/>
  <c r="C1399" i="1"/>
  <c r="T1398" i="1"/>
  <c r="T1397" i="1"/>
  <c r="T1396" i="1"/>
  <c r="T1395" i="1"/>
  <c r="B194" i="2"/>
  <c r="V194" i="2"/>
  <c r="S1393" i="1"/>
  <c r="R1393" i="1"/>
  <c r="Q1393" i="1"/>
  <c r="P1393" i="1"/>
  <c r="O1393" i="1"/>
  <c r="N1393" i="1"/>
  <c r="M1393" i="1"/>
  <c r="L1393" i="1"/>
  <c r="K1393" i="1"/>
  <c r="J1393" i="1"/>
  <c r="I1393" i="1"/>
  <c r="H1393" i="1"/>
  <c r="G1393" i="1"/>
  <c r="F1393" i="1"/>
  <c r="E1393" i="1"/>
  <c r="D1393" i="1"/>
  <c r="C1393" i="1"/>
  <c r="T1392" i="1"/>
  <c r="S1391" i="1"/>
  <c r="R1391" i="1"/>
  <c r="Q1391" i="1"/>
  <c r="P1391" i="1"/>
  <c r="O1391" i="1"/>
  <c r="N1391" i="1"/>
  <c r="M1391" i="1"/>
  <c r="L1391" i="1"/>
  <c r="K1391" i="1"/>
  <c r="J1391" i="1"/>
  <c r="I1391" i="1"/>
  <c r="H1391" i="1"/>
  <c r="G1391" i="1"/>
  <c r="F1391" i="1"/>
  <c r="E1391" i="1"/>
  <c r="D1391" i="1"/>
  <c r="C1391" i="1"/>
  <c r="T1390" i="1"/>
  <c r="T1389" i="1"/>
  <c r="T1388" i="1"/>
  <c r="T1387" i="1"/>
  <c r="B193" i="2"/>
  <c r="V193" i="2"/>
  <c r="S1385" i="1"/>
  <c r="R1385" i="1"/>
  <c r="Q1385" i="1"/>
  <c r="P1385" i="1"/>
  <c r="O1385" i="1"/>
  <c r="N1385" i="1"/>
  <c r="M1385" i="1"/>
  <c r="L1385" i="1"/>
  <c r="K1385" i="1"/>
  <c r="J1385" i="1"/>
  <c r="I1385" i="1"/>
  <c r="H1385" i="1"/>
  <c r="G1385" i="1"/>
  <c r="F1385" i="1"/>
  <c r="E1385" i="1"/>
  <c r="D1385" i="1"/>
  <c r="C1385" i="1"/>
  <c r="T1384" i="1"/>
  <c r="S1383" i="1"/>
  <c r="R1383" i="1"/>
  <c r="Q1383" i="1"/>
  <c r="P1383" i="1"/>
  <c r="O1383" i="1"/>
  <c r="N1383" i="1"/>
  <c r="M1383" i="1"/>
  <c r="L1383" i="1"/>
  <c r="K1383" i="1"/>
  <c r="J1383" i="1"/>
  <c r="I1383" i="1"/>
  <c r="H1383" i="1"/>
  <c r="G1383" i="1"/>
  <c r="F1383" i="1"/>
  <c r="E1383" i="1"/>
  <c r="D1383" i="1"/>
  <c r="C1383" i="1"/>
  <c r="T1382" i="1"/>
  <c r="T1381" i="1"/>
  <c r="T1380" i="1"/>
  <c r="T1379" i="1"/>
  <c r="B192" i="2"/>
  <c r="V192" i="2"/>
  <c r="B191" i="2"/>
  <c r="V191" i="2"/>
  <c r="S1377" i="1"/>
  <c r="R1377" i="1"/>
  <c r="Q1377" i="1"/>
  <c r="P1377" i="1"/>
  <c r="O1377" i="1"/>
  <c r="N1377" i="1"/>
  <c r="M1377" i="1"/>
  <c r="L1377" i="1"/>
  <c r="K1377" i="1"/>
  <c r="J1377" i="1"/>
  <c r="I1377" i="1"/>
  <c r="H1377" i="1"/>
  <c r="G1377" i="1"/>
  <c r="F1377" i="1"/>
  <c r="E1377" i="1"/>
  <c r="D1377" i="1"/>
  <c r="C1377" i="1"/>
  <c r="T1376" i="1"/>
  <c r="S1375" i="1"/>
  <c r="R1375" i="1"/>
  <c r="Q1375" i="1"/>
  <c r="P1375" i="1"/>
  <c r="O1375" i="1"/>
  <c r="N1375" i="1"/>
  <c r="M1375" i="1"/>
  <c r="L1375" i="1"/>
  <c r="K1375" i="1"/>
  <c r="J1375" i="1"/>
  <c r="I1375" i="1"/>
  <c r="H1375" i="1"/>
  <c r="G1375" i="1"/>
  <c r="F1375" i="1"/>
  <c r="E1375" i="1"/>
  <c r="D1375" i="1"/>
  <c r="C1375" i="1"/>
  <c r="T1374" i="1"/>
  <c r="T1373" i="1"/>
  <c r="T1372" i="1"/>
  <c r="T1371" i="1"/>
  <c r="B190" i="2"/>
  <c r="V190" i="2"/>
  <c r="S1369" i="1"/>
  <c r="R1369" i="1"/>
  <c r="Q1369" i="1"/>
  <c r="P1369" i="1"/>
  <c r="O1369" i="1"/>
  <c r="N1369" i="1"/>
  <c r="M1369" i="1"/>
  <c r="L1369" i="1"/>
  <c r="K1369" i="1"/>
  <c r="J1369" i="1"/>
  <c r="I1369" i="1"/>
  <c r="H1369" i="1"/>
  <c r="G1369" i="1"/>
  <c r="F1369" i="1"/>
  <c r="E1369" i="1"/>
  <c r="D1369" i="1"/>
  <c r="C1369" i="1"/>
  <c r="T1368" i="1"/>
  <c r="S1367" i="1"/>
  <c r="R1367" i="1"/>
  <c r="Q1367" i="1"/>
  <c r="P1367" i="1"/>
  <c r="O1367" i="1"/>
  <c r="N1367" i="1"/>
  <c r="M1367" i="1"/>
  <c r="L1367" i="1"/>
  <c r="K1367" i="1"/>
  <c r="J1367" i="1"/>
  <c r="I1367" i="1"/>
  <c r="H1367" i="1"/>
  <c r="G1367" i="1"/>
  <c r="F1367" i="1"/>
  <c r="E1367" i="1"/>
  <c r="D1367" i="1"/>
  <c r="C1367" i="1"/>
  <c r="T1366" i="1"/>
  <c r="T1365" i="1"/>
  <c r="T1364" i="1"/>
  <c r="T1363" i="1"/>
  <c r="B189" i="2"/>
  <c r="V189" i="2"/>
  <c r="S1361" i="1"/>
  <c r="R1361" i="1"/>
  <c r="Q1361" i="1"/>
  <c r="P1361" i="1"/>
  <c r="O1361" i="1"/>
  <c r="N1361" i="1"/>
  <c r="M1361" i="1"/>
  <c r="L1361" i="1"/>
  <c r="K1361" i="1"/>
  <c r="J1361" i="1"/>
  <c r="I1361" i="1"/>
  <c r="H1361" i="1"/>
  <c r="G1361" i="1"/>
  <c r="F1361" i="1"/>
  <c r="E1361" i="1"/>
  <c r="D1361" i="1"/>
  <c r="C1361" i="1"/>
  <c r="T1360" i="1"/>
  <c r="S1359" i="1"/>
  <c r="R1359" i="1"/>
  <c r="Q1359" i="1"/>
  <c r="P1359" i="1"/>
  <c r="O1359" i="1"/>
  <c r="N1359" i="1"/>
  <c r="M1359" i="1"/>
  <c r="L1359" i="1"/>
  <c r="K1359" i="1"/>
  <c r="J1359" i="1"/>
  <c r="I1359" i="1"/>
  <c r="H1359" i="1"/>
  <c r="G1359" i="1"/>
  <c r="F1359" i="1"/>
  <c r="E1359" i="1"/>
  <c r="D1359" i="1"/>
  <c r="C1359" i="1"/>
  <c r="T1358" i="1"/>
  <c r="T1357" i="1"/>
  <c r="T1356" i="1"/>
  <c r="T1355" i="1"/>
  <c r="B188" i="2"/>
  <c r="V188" i="2"/>
  <c r="S1353" i="1"/>
  <c r="R1353" i="1"/>
  <c r="Q1353" i="1"/>
  <c r="P1353" i="1"/>
  <c r="O1353" i="1"/>
  <c r="N1353" i="1"/>
  <c r="M1353" i="1"/>
  <c r="L1353" i="1"/>
  <c r="K1353" i="1"/>
  <c r="J1353" i="1"/>
  <c r="I1353" i="1"/>
  <c r="H1353" i="1"/>
  <c r="G1353" i="1"/>
  <c r="F1353" i="1"/>
  <c r="E1353" i="1"/>
  <c r="D1353" i="1"/>
  <c r="C1353" i="1"/>
  <c r="T1352" i="1"/>
  <c r="T1353" i="1" s="1"/>
  <c r="S1351" i="1"/>
  <c r="R1351" i="1"/>
  <c r="Q1351" i="1"/>
  <c r="P1351" i="1"/>
  <c r="O1351" i="1"/>
  <c r="N1351" i="1"/>
  <c r="M1351" i="1"/>
  <c r="L1351" i="1"/>
  <c r="K1351" i="1"/>
  <c r="J1351" i="1"/>
  <c r="I1351" i="1"/>
  <c r="H1351" i="1"/>
  <c r="G1351" i="1"/>
  <c r="F1351" i="1"/>
  <c r="E1351" i="1"/>
  <c r="D1351" i="1"/>
  <c r="C1351" i="1"/>
  <c r="T1350" i="1"/>
  <c r="T1349" i="1"/>
  <c r="T1348" i="1"/>
  <c r="T1347" i="1"/>
  <c r="B187" i="2"/>
  <c r="V187" i="2"/>
  <c r="S1345" i="1"/>
  <c r="R1345" i="1"/>
  <c r="Q1345" i="1"/>
  <c r="P1345" i="1"/>
  <c r="O1345" i="1"/>
  <c r="N1345" i="1"/>
  <c r="M1345" i="1"/>
  <c r="L1345" i="1"/>
  <c r="K1345" i="1"/>
  <c r="J1345" i="1"/>
  <c r="I1345" i="1"/>
  <c r="H1345" i="1"/>
  <c r="G1345" i="1"/>
  <c r="F1345" i="1"/>
  <c r="E1345" i="1"/>
  <c r="D1345" i="1"/>
  <c r="C1345" i="1"/>
  <c r="T1344" i="1"/>
  <c r="T1345" i="1" s="1"/>
  <c r="S1343" i="1"/>
  <c r="R1343" i="1"/>
  <c r="Q1343" i="1"/>
  <c r="P1343" i="1"/>
  <c r="O1343" i="1"/>
  <c r="N1343" i="1"/>
  <c r="M1343" i="1"/>
  <c r="L1343" i="1"/>
  <c r="K1343" i="1"/>
  <c r="J1343" i="1"/>
  <c r="I1343" i="1"/>
  <c r="H1343" i="1"/>
  <c r="G1343" i="1"/>
  <c r="F1343" i="1"/>
  <c r="E1343" i="1"/>
  <c r="D1343" i="1"/>
  <c r="C1343" i="1"/>
  <c r="T1342" i="1"/>
  <c r="T1341" i="1"/>
  <c r="T1340" i="1"/>
  <c r="T1339" i="1"/>
  <c r="B186" i="2"/>
  <c r="V186" i="2"/>
  <c r="S1337" i="1"/>
  <c r="R1337" i="1"/>
  <c r="Q1337" i="1"/>
  <c r="P1337" i="1"/>
  <c r="O1337" i="1"/>
  <c r="N1337" i="1"/>
  <c r="M1337" i="1"/>
  <c r="L1337" i="1"/>
  <c r="K1337" i="1"/>
  <c r="J1337" i="1"/>
  <c r="I1337" i="1"/>
  <c r="H1337" i="1"/>
  <c r="G1337" i="1"/>
  <c r="F1337" i="1"/>
  <c r="E1337" i="1"/>
  <c r="D1337" i="1"/>
  <c r="C1337" i="1"/>
  <c r="T1336" i="1"/>
  <c r="S1335" i="1"/>
  <c r="R1335" i="1"/>
  <c r="Q1335" i="1"/>
  <c r="P1335" i="1"/>
  <c r="O1335" i="1"/>
  <c r="N1335" i="1"/>
  <c r="M1335" i="1"/>
  <c r="L1335" i="1"/>
  <c r="K1335" i="1"/>
  <c r="J1335" i="1"/>
  <c r="I1335" i="1"/>
  <c r="H1335" i="1"/>
  <c r="G1335" i="1"/>
  <c r="F1335" i="1"/>
  <c r="E1335" i="1"/>
  <c r="D1335" i="1"/>
  <c r="C1335" i="1"/>
  <c r="T1334" i="1"/>
  <c r="T1333" i="1"/>
  <c r="T1332" i="1"/>
  <c r="T1331" i="1"/>
  <c r="B185" i="2"/>
  <c r="V185" i="2"/>
  <c r="S1329" i="1"/>
  <c r="R1329" i="1"/>
  <c r="Q1329" i="1"/>
  <c r="P1329" i="1"/>
  <c r="O1329" i="1"/>
  <c r="N1329" i="1"/>
  <c r="M1329" i="1"/>
  <c r="L1329" i="1"/>
  <c r="K1329" i="1"/>
  <c r="J1329" i="1"/>
  <c r="I1329" i="1"/>
  <c r="H1329" i="1"/>
  <c r="G1329" i="1"/>
  <c r="F1329" i="1"/>
  <c r="E1329" i="1"/>
  <c r="D1329" i="1"/>
  <c r="C1329" i="1"/>
  <c r="T1328" i="1"/>
  <c r="S1327" i="1"/>
  <c r="R1327" i="1"/>
  <c r="Q1327" i="1"/>
  <c r="P1327" i="1"/>
  <c r="O1327" i="1"/>
  <c r="N1327" i="1"/>
  <c r="M1327" i="1"/>
  <c r="L1327" i="1"/>
  <c r="K1327" i="1"/>
  <c r="J1327" i="1"/>
  <c r="I1327" i="1"/>
  <c r="H1327" i="1"/>
  <c r="G1327" i="1"/>
  <c r="F1327" i="1"/>
  <c r="E1327" i="1"/>
  <c r="D1327" i="1"/>
  <c r="C1327" i="1"/>
  <c r="T1326" i="1"/>
  <c r="T1325" i="1"/>
  <c r="T1324" i="1"/>
  <c r="T1323" i="1"/>
  <c r="B184" i="2"/>
  <c r="V184" i="2"/>
  <c r="S1321" i="1"/>
  <c r="R1321" i="1"/>
  <c r="Q1321" i="1"/>
  <c r="P1321" i="1"/>
  <c r="O1321" i="1"/>
  <c r="N1321" i="1"/>
  <c r="M1321" i="1"/>
  <c r="L1321" i="1"/>
  <c r="K1321" i="1"/>
  <c r="J1321" i="1"/>
  <c r="I1321" i="1"/>
  <c r="H1321" i="1"/>
  <c r="G1321" i="1"/>
  <c r="F1321" i="1"/>
  <c r="E1321" i="1"/>
  <c r="D1321" i="1"/>
  <c r="C1321" i="1"/>
  <c r="T1320" i="1"/>
  <c r="S1319" i="1"/>
  <c r="R1319" i="1"/>
  <c r="Q1319" i="1"/>
  <c r="P1319" i="1"/>
  <c r="O1319" i="1"/>
  <c r="N1319" i="1"/>
  <c r="M1319" i="1"/>
  <c r="L1319" i="1"/>
  <c r="K1319" i="1"/>
  <c r="J1319" i="1"/>
  <c r="I1319" i="1"/>
  <c r="H1319" i="1"/>
  <c r="G1319" i="1"/>
  <c r="F1319" i="1"/>
  <c r="E1319" i="1"/>
  <c r="D1319" i="1"/>
  <c r="C1319" i="1"/>
  <c r="T1318" i="1"/>
  <c r="T1317" i="1"/>
  <c r="T1316" i="1"/>
  <c r="T1315" i="1"/>
  <c r="B183" i="2"/>
  <c r="V183" i="2"/>
  <c r="S1313" i="1"/>
  <c r="R1313" i="1"/>
  <c r="Q1313" i="1"/>
  <c r="P1313" i="1"/>
  <c r="O1313" i="1"/>
  <c r="N1313" i="1"/>
  <c r="M1313" i="1"/>
  <c r="L1313" i="1"/>
  <c r="K1313" i="1"/>
  <c r="J1313" i="1"/>
  <c r="I1313" i="1"/>
  <c r="H1313" i="1"/>
  <c r="G1313" i="1"/>
  <c r="F1313" i="1"/>
  <c r="E1313" i="1"/>
  <c r="D1313" i="1"/>
  <c r="C1313" i="1"/>
  <c r="T1312" i="1"/>
  <c r="S1311" i="1"/>
  <c r="R1311" i="1"/>
  <c r="Q1311" i="1"/>
  <c r="P1311" i="1"/>
  <c r="O1311" i="1"/>
  <c r="N1311" i="1"/>
  <c r="M1311" i="1"/>
  <c r="L1311" i="1"/>
  <c r="K1311" i="1"/>
  <c r="J1311" i="1"/>
  <c r="I1311" i="1"/>
  <c r="H1311" i="1"/>
  <c r="G1311" i="1"/>
  <c r="F1311" i="1"/>
  <c r="E1311" i="1"/>
  <c r="D1311" i="1"/>
  <c r="C1311" i="1"/>
  <c r="T1310" i="1"/>
  <c r="T1309" i="1"/>
  <c r="T1308" i="1"/>
  <c r="T1307" i="1"/>
  <c r="B182" i="2"/>
  <c r="V182" i="2"/>
  <c r="S1305" i="1"/>
  <c r="R1305" i="1"/>
  <c r="Q1305" i="1"/>
  <c r="P1305" i="1"/>
  <c r="O1305" i="1"/>
  <c r="N1305" i="1"/>
  <c r="M1305" i="1"/>
  <c r="L1305" i="1"/>
  <c r="K1305" i="1"/>
  <c r="J1305" i="1"/>
  <c r="I1305" i="1"/>
  <c r="H1305" i="1"/>
  <c r="G1305" i="1"/>
  <c r="F1305" i="1"/>
  <c r="E1305" i="1"/>
  <c r="D1305" i="1"/>
  <c r="C1305" i="1"/>
  <c r="T1304" i="1"/>
  <c r="S1303" i="1"/>
  <c r="R1303" i="1"/>
  <c r="Q1303" i="1"/>
  <c r="P1303" i="1"/>
  <c r="O1303" i="1"/>
  <c r="N1303" i="1"/>
  <c r="M1303" i="1"/>
  <c r="L1303" i="1"/>
  <c r="K1303" i="1"/>
  <c r="J1303" i="1"/>
  <c r="I1303" i="1"/>
  <c r="H1303" i="1"/>
  <c r="G1303" i="1"/>
  <c r="F1303" i="1"/>
  <c r="E1303" i="1"/>
  <c r="D1303" i="1"/>
  <c r="C1303" i="1"/>
  <c r="T1302" i="1"/>
  <c r="T1301" i="1"/>
  <c r="T1300" i="1"/>
  <c r="T1299" i="1"/>
  <c r="B181" i="2"/>
  <c r="V181" i="2"/>
  <c r="S1297" i="1"/>
  <c r="R1297" i="1"/>
  <c r="Q1297" i="1"/>
  <c r="P1297" i="1"/>
  <c r="O1297" i="1"/>
  <c r="N1297" i="1"/>
  <c r="M1297" i="1"/>
  <c r="L1297" i="1"/>
  <c r="K1297" i="1"/>
  <c r="J1297" i="1"/>
  <c r="I1297" i="1"/>
  <c r="H1297" i="1"/>
  <c r="G1297" i="1"/>
  <c r="F1297" i="1"/>
  <c r="E1297" i="1"/>
  <c r="D1297" i="1"/>
  <c r="C1297" i="1"/>
  <c r="T1296" i="1"/>
  <c r="S1295" i="1"/>
  <c r="R1295" i="1"/>
  <c r="Q1295" i="1"/>
  <c r="P1295" i="1"/>
  <c r="O1295" i="1"/>
  <c r="N1295" i="1"/>
  <c r="M1295" i="1"/>
  <c r="L1295" i="1"/>
  <c r="K1295" i="1"/>
  <c r="J1295" i="1"/>
  <c r="I1295" i="1"/>
  <c r="H1295" i="1"/>
  <c r="G1295" i="1"/>
  <c r="F1295" i="1"/>
  <c r="E1295" i="1"/>
  <c r="D1295" i="1"/>
  <c r="C1295" i="1"/>
  <c r="T1294" i="1"/>
  <c r="T1293" i="1"/>
  <c r="T1292" i="1"/>
  <c r="T1291" i="1"/>
  <c r="B180" i="2"/>
  <c r="V180" i="2"/>
  <c r="S1289" i="1"/>
  <c r="R1289" i="1"/>
  <c r="Q1289" i="1"/>
  <c r="P1289" i="1"/>
  <c r="O1289" i="1"/>
  <c r="N1289" i="1"/>
  <c r="M1289" i="1"/>
  <c r="L1289" i="1"/>
  <c r="K1289" i="1"/>
  <c r="J1289" i="1"/>
  <c r="I1289" i="1"/>
  <c r="H1289" i="1"/>
  <c r="G1289" i="1"/>
  <c r="F1289" i="1"/>
  <c r="E1289" i="1"/>
  <c r="D1289" i="1"/>
  <c r="C1289" i="1"/>
  <c r="T1288" i="1"/>
  <c r="S1287" i="1"/>
  <c r="R1287" i="1"/>
  <c r="Q1287" i="1"/>
  <c r="P1287" i="1"/>
  <c r="O1287" i="1"/>
  <c r="N1287" i="1"/>
  <c r="M1287" i="1"/>
  <c r="L1287" i="1"/>
  <c r="K1287" i="1"/>
  <c r="J1287" i="1"/>
  <c r="I1287" i="1"/>
  <c r="H1287" i="1"/>
  <c r="G1287" i="1"/>
  <c r="F1287" i="1"/>
  <c r="E1287" i="1"/>
  <c r="D1287" i="1"/>
  <c r="C1287" i="1"/>
  <c r="T1286" i="1"/>
  <c r="T1285" i="1"/>
  <c r="T1284" i="1"/>
  <c r="T1283" i="1"/>
  <c r="B179" i="2"/>
  <c r="V179" i="2"/>
  <c r="S1281" i="1"/>
  <c r="R1281" i="1"/>
  <c r="Q1281" i="1"/>
  <c r="P1281" i="1"/>
  <c r="O1281" i="1"/>
  <c r="N1281" i="1"/>
  <c r="M1281" i="1"/>
  <c r="L1281" i="1"/>
  <c r="K1281" i="1"/>
  <c r="J1281" i="1"/>
  <c r="I1281" i="1"/>
  <c r="H1281" i="1"/>
  <c r="G1281" i="1"/>
  <c r="F1281" i="1"/>
  <c r="E1281" i="1"/>
  <c r="D1281" i="1"/>
  <c r="C1281" i="1"/>
  <c r="T1280" i="1"/>
  <c r="S1279" i="1"/>
  <c r="R1279" i="1"/>
  <c r="Q1279" i="1"/>
  <c r="P1279" i="1"/>
  <c r="O1279" i="1"/>
  <c r="N1279" i="1"/>
  <c r="M1279" i="1"/>
  <c r="L1279" i="1"/>
  <c r="K1279" i="1"/>
  <c r="J1279" i="1"/>
  <c r="I1279" i="1"/>
  <c r="H1279" i="1"/>
  <c r="G1279" i="1"/>
  <c r="F1279" i="1"/>
  <c r="E1279" i="1"/>
  <c r="D1279" i="1"/>
  <c r="C1279" i="1"/>
  <c r="T1278" i="1"/>
  <c r="T1277" i="1"/>
  <c r="T1276" i="1"/>
  <c r="T1275" i="1"/>
  <c r="S1273" i="1"/>
  <c r="R1273" i="1"/>
  <c r="Q1273" i="1"/>
  <c r="P1273" i="1"/>
  <c r="O1273" i="1"/>
  <c r="N1273" i="1"/>
  <c r="M1273" i="1"/>
  <c r="L1273" i="1"/>
  <c r="K1273" i="1"/>
  <c r="J1273" i="1"/>
  <c r="I1273" i="1"/>
  <c r="H1273" i="1"/>
  <c r="G1273" i="1"/>
  <c r="F1273" i="1"/>
  <c r="E1273" i="1"/>
  <c r="D1273" i="1"/>
  <c r="C1273" i="1"/>
  <c r="T1272" i="1"/>
  <c r="S1271" i="1"/>
  <c r="R1271" i="1"/>
  <c r="Q1271" i="1"/>
  <c r="P1271" i="1"/>
  <c r="O1271" i="1"/>
  <c r="N1271" i="1"/>
  <c r="M1271" i="1"/>
  <c r="L1271" i="1"/>
  <c r="K1271" i="1"/>
  <c r="J1271" i="1"/>
  <c r="I1271" i="1"/>
  <c r="H1271" i="1"/>
  <c r="G1271" i="1"/>
  <c r="F1271" i="1"/>
  <c r="E1271" i="1"/>
  <c r="D1271" i="1"/>
  <c r="C1271" i="1"/>
  <c r="T1270" i="1"/>
  <c r="T1269" i="1"/>
  <c r="T1268" i="1"/>
  <c r="T1267" i="1"/>
  <c r="B178" i="2"/>
  <c r="V178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71" i="2"/>
  <c r="V72" i="2"/>
  <c r="V73" i="2"/>
  <c r="V74" i="2"/>
  <c r="V75" i="2"/>
  <c r="V76" i="2"/>
  <c r="V77" i="2"/>
  <c r="V78" i="2"/>
  <c r="V79" i="2"/>
  <c r="T8" i="1" s="1" a="1"/>
  <c r="T8" i="1" s="1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28" i="2"/>
  <c r="V29" i="2"/>
  <c r="V30" i="2"/>
  <c r="V31" i="2"/>
  <c r="V32" i="2"/>
  <c r="V33" i="2"/>
  <c r="V34" i="2"/>
  <c r="V35" i="2"/>
  <c r="V36" i="2"/>
  <c r="V37" i="2"/>
  <c r="V38" i="2"/>
  <c r="V39" i="2"/>
  <c r="V23" i="2"/>
  <c r="V24" i="2"/>
  <c r="V25" i="2"/>
  <c r="V26" i="2"/>
  <c r="V27" i="2"/>
  <c r="V22" i="2"/>
  <c r="B177" i="2"/>
  <c r="S1265" i="1"/>
  <c r="R1265" i="1"/>
  <c r="Q1265" i="1"/>
  <c r="P1265" i="1"/>
  <c r="O1265" i="1"/>
  <c r="N1265" i="1"/>
  <c r="M1265" i="1"/>
  <c r="L1265" i="1"/>
  <c r="K1265" i="1"/>
  <c r="J1265" i="1"/>
  <c r="I1265" i="1"/>
  <c r="H1265" i="1"/>
  <c r="G1265" i="1"/>
  <c r="F1265" i="1"/>
  <c r="E1265" i="1"/>
  <c r="D1265" i="1"/>
  <c r="C1265" i="1"/>
  <c r="T1264" i="1"/>
  <c r="S1263" i="1"/>
  <c r="R1263" i="1"/>
  <c r="Q1263" i="1"/>
  <c r="P1263" i="1"/>
  <c r="O1263" i="1"/>
  <c r="N1263" i="1"/>
  <c r="M1263" i="1"/>
  <c r="L1263" i="1"/>
  <c r="K1263" i="1"/>
  <c r="J1263" i="1"/>
  <c r="I1263" i="1"/>
  <c r="H1263" i="1"/>
  <c r="G1263" i="1"/>
  <c r="F1263" i="1"/>
  <c r="E1263" i="1"/>
  <c r="D1263" i="1"/>
  <c r="C1263" i="1"/>
  <c r="T1262" i="1"/>
  <c r="T1261" i="1"/>
  <c r="T1260" i="1"/>
  <c r="T1259" i="1"/>
  <c r="B176" i="2"/>
  <c r="S1257" i="1"/>
  <c r="R1257" i="1"/>
  <c r="Q1257" i="1"/>
  <c r="P1257" i="1"/>
  <c r="O1257" i="1"/>
  <c r="N1257" i="1"/>
  <c r="M1257" i="1"/>
  <c r="L1257" i="1"/>
  <c r="K1257" i="1"/>
  <c r="J1257" i="1"/>
  <c r="I1257" i="1"/>
  <c r="H1257" i="1"/>
  <c r="G1257" i="1"/>
  <c r="F1257" i="1"/>
  <c r="E1257" i="1"/>
  <c r="D1257" i="1"/>
  <c r="C1257" i="1"/>
  <c r="T1256" i="1"/>
  <c r="S1255" i="1"/>
  <c r="R1255" i="1"/>
  <c r="Q1255" i="1"/>
  <c r="P1255" i="1"/>
  <c r="O1255" i="1"/>
  <c r="N1255" i="1"/>
  <c r="M1255" i="1"/>
  <c r="L1255" i="1"/>
  <c r="K1255" i="1"/>
  <c r="J1255" i="1"/>
  <c r="I1255" i="1"/>
  <c r="H1255" i="1"/>
  <c r="G1255" i="1"/>
  <c r="F1255" i="1"/>
  <c r="E1255" i="1"/>
  <c r="D1255" i="1"/>
  <c r="C1255" i="1"/>
  <c r="T1254" i="1"/>
  <c r="T1253" i="1"/>
  <c r="T1252" i="1"/>
  <c r="T1251" i="1"/>
  <c r="B175" i="2"/>
  <c r="S1249" i="1"/>
  <c r="R1249" i="1"/>
  <c r="Q1249" i="1"/>
  <c r="P1249" i="1"/>
  <c r="O1249" i="1"/>
  <c r="N1249" i="1"/>
  <c r="M1249" i="1"/>
  <c r="L1249" i="1"/>
  <c r="K1249" i="1"/>
  <c r="J1249" i="1"/>
  <c r="I1249" i="1"/>
  <c r="H1249" i="1"/>
  <c r="G1249" i="1"/>
  <c r="F1249" i="1"/>
  <c r="E1249" i="1"/>
  <c r="D1249" i="1"/>
  <c r="C1249" i="1"/>
  <c r="T1248" i="1"/>
  <c r="S1247" i="1"/>
  <c r="R1247" i="1"/>
  <c r="Q1247" i="1"/>
  <c r="P1247" i="1"/>
  <c r="O1247" i="1"/>
  <c r="N1247" i="1"/>
  <c r="M1247" i="1"/>
  <c r="L1247" i="1"/>
  <c r="K1247" i="1"/>
  <c r="J1247" i="1"/>
  <c r="I1247" i="1"/>
  <c r="H1247" i="1"/>
  <c r="G1247" i="1"/>
  <c r="F1247" i="1"/>
  <c r="E1247" i="1"/>
  <c r="D1247" i="1"/>
  <c r="C1247" i="1"/>
  <c r="T1246" i="1"/>
  <c r="T1245" i="1"/>
  <c r="T1244" i="1"/>
  <c r="T1243" i="1"/>
  <c r="T10" i="1"/>
  <c r="S1241" i="1"/>
  <c r="R1241" i="1"/>
  <c r="Q1241" i="1"/>
  <c r="P1241" i="1"/>
  <c r="O1241" i="1"/>
  <c r="N1241" i="1"/>
  <c r="M1241" i="1"/>
  <c r="L1241" i="1"/>
  <c r="K1241" i="1"/>
  <c r="J1241" i="1"/>
  <c r="I1241" i="1"/>
  <c r="H1241" i="1"/>
  <c r="G1241" i="1"/>
  <c r="F1241" i="1"/>
  <c r="E1241" i="1"/>
  <c r="D1241" i="1"/>
  <c r="C1241" i="1"/>
  <c r="T1240" i="1"/>
  <c r="S1239" i="1"/>
  <c r="R1239" i="1"/>
  <c r="Q1239" i="1"/>
  <c r="P1239" i="1"/>
  <c r="O1239" i="1"/>
  <c r="N1239" i="1"/>
  <c r="M1239" i="1"/>
  <c r="L1239" i="1"/>
  <c r="K1239" i="1"/>
  <c r="J1239" i="1"/>
  <c r="I1239" i="1"/>
  <c r="H1239" i="1"/>
  <c r="G1239" i="1"/>
  <c r="F1239" i="1"/>
  <c r="E1239" i="1"/>
  <c r="D1239" i="1"/>
  <c r="C1239" i="1"/>
  <c r="T1238" i="1"/>
  <c r="T1237" i="1"/>
  <c r="T1236" i="1"/>
  <c r="T1235" i="1"/>
  <c r="B174" i="2"/>
  <c r="B173" i="2"/>
  <c r="S1233" i="1"/>
  <c r="R1233" i="1"/>
  <c r="Q1233" i="1"/>
  <c r="P1233" i="1"/>
  <c r="O1233" i="1"/>
  <c r="N1233" i="1"/>
  <c r="M1233" i="1"/>
  <c r="L1233" i="1"/>
  <c r="K1233" i="1"/>
  <c r="J1233" i="1"/>
  <c r="I1233" i="1"/>
  <c r="H1233" i="1"/>
  <c r="G1233" i="1"/>
  <c r="F1233" i="1"/>
  <c r="E1233" i="1"/>
  <c r="D1233" i="1"/>
  <c r="C1233" i="1"/>
  <c r="T1232" i="1"/>
  <c r="S1231" i="1"/>
  <c r="R1231" i="1"/>
  <c r="Q1231" i="1"/>
  <c r="P1231" i="1"/>
  <c r="O1231" i="1"/>
  <c r="N1231" i="1"/>
  <c r="M1231" i="1"/>
  <c r="L1231" i="1"/>
  <c r="K1231" i="1"/>
  <c r="J1231" i="1"/>
  <c r="I1231" i="1"/>
  <c r="H1231" i="1"/>
  <c r="G1231" i="1"/>
  <c r="F1231" i="1"/>
  <c r="E1231" i="1"/>
  <c r="D1231" i="1"/>
  <c r="C1231" i="1"/>
  <c r="T1230" i="1"/>
  <c r="T1229" i="1"/>
  <c r="T1228" i="1"/>
  <c r="T1227" i="1"/>
  <c r="S1225" i="1"/>
  <c r="R1225" i="1"/>
  <c r="Q1225" i="1"/>
  <c r="P1225" i="1"/>
  <c r="O1225" i="1"/>
  <c r="N1225" i="1"/>
  <c r="M1225" i="1"/>
  <c r="L1225" i="1"/>
  <c r="K1225" i="1"/>
  <c r="J1225" i="1"/>
  <c r="I1225" i="1"/>
  <c r="H1225" i="1"/>
  <c r="G1225" i="1"/>
  <c r="F1225" i="1"/>
  <c r="E1225" i="1"/>
  <c r="D1225" i="1"/>
  <c r="C1225" i="1"/>
  <c r="T1224" i="1"/>
  <c r="S1223" i="1"/>
  <c r="R1223" i="1"/>
  <c r="Q1223" i="1"/>
  <c r="P1223" i="1"/>
  <c r="O1223" i="1"/>
  <c r="N1223" i="1"/>
  <c r="M1223" i="1"/>
  <c r="L1223" i="1"/>
  <c r="K1223" i="1"/>
  <c r="J1223" i="1"/>
  <c r="I1223" i="1"/>
  <c r="H1223" i="1"/>
  <c r="G1223" i="1"/>
  <c r="F1223" i="1"/>
  <c r="E1223" i="1"/>
  <c r="D1223" i="1"/>
  <c r="C1223" i="1"/>
  <c r="T1222" i="1"/>
  <c r="T1221" i="1"/>
  <c r="T1220" i="1"/>
  <c r="T1219" i="1"/>
  <c r="B172" i="2"/>
  <c r="S1217" i="1"/>
  <c r="R1217" i="1"/>
  <c r="Q1217" i="1"/>
  <c r="P1217" i="1"/>
  <c r="O1217" i="1"/>
  <c r="N1217" i="1"/>
  <c r="M1217" i="1"/>
  <c r="L1217" i="1"/>
  <c r="K1217" i="1"/>
  <c r="J1217" i="1"/>
  <c r="I1217" i="1"/>
  <c r="H1217" i="1"/>
  <c r="G1217" i="1"/>
  <c r="F1217" i="1"/>
  <c r="E1217" i="1"/>
  <c r="D1217" i="1"/>
  <c r="C1217" i="1"/>
  <c r="T1216" i="1"/>
  <c r="S1215" i="1"/>
  <c r="R1215" i="1"/>
  <c r="Q1215" i="1"/>
  <c r="P1215" i="1"/>
  <c r="O1215" i="1"/>
  <c r="N1215" i="1"/>
  <c r="M1215" i="1"/>
  <c r="L1215" i="1"/>
  <c r="K1215" i="1"/>
  <c r="J1215" i="1"/>
  <c r="I1215" i="1"/>
  <c r="H1215" i="1"/>
  <c r="G1215" i="1"/>
  <c r="F1215" i="1"/>
  <c r="E1215" i="1"/>
  <c r="D1215" i="1"/>
  <c r="C1215" i="1"/>
  <c r="T1214" i="1"/>
  <c r="T1213" i="1"/>
  <c r="T1212" i="1"/>
  <c r="T1211" i="1"/>
  <c r="B171" i="2"/>
  <c r="J9" i="1" a="1"/>
  <c r="J9" i="1" s="1"/>
  <c r="S1209" i="1"/>
  <c r="R1209" i="1"/>
  <c r="Q1209" i="1"/>
  <c r="P1209" i="1"/>
  <c r="O1209" i="1"/>
  <c r="N1209" i="1"/>
  <c r="M1209" i="1"/>
  <c r="L1209" i="1"/>
  <c r="K1209" i="1"/>
  <c r="J1209" i="1"/>
  <c r="I1209" i="1"/>
  <c r="H1209" i="1"/>
  <c r="G1209" i="1"/>
  <c r="F1209" i="1"/>
  <c r="E1209" i="1"/>
  <c r="D1209" i="1"/>
  <c r="C1209" i="1"/>
  <c r="S1207" i="1"/>
  <c r="R1207" i="1"/>
  <c r="Q1207" i="1"/>
  <c r="P1207" i="1"/>
  <c r="O1207" i="1"/>
  <c r="N1207" i="1"/>
  <c r="M1207" i="1"/>
  <c r="L1207" i="1"/>
  <c r="K1207" i="1"/>
  <c r="J1207" i="1"/>
  <c r="I1207" i="1"/>
  <c r="H1207" i="1"/>
  <c r="G1207" i="1"/>
  <c r="F1207" i="1"/>
  <c r="E1207" i="1"/>
  <c r="D1207" i="1"/>
  <c r="C1207" i="1"/>
  <c r="S1199" i="1"/>
  <c r="R1199" i="1"/>
  <c r="Q1199" i="1"/>
  <c r="P1199" i="1"/>
  <c r="O1199" i="1"/>
  <c r="N1199" i="1"/>
  <c r="M1199" i="1"/>
  <c r="L1199" i="1"/>
  <c r="K1199" i="1"/>
  <c r="J1199" i="1"/>
  <c r="I1199" i="1"/>
  <c r="H1199" i="1"/>
  <c r="G1199" i="1"/>
  <c r="F1199" i="1"/>
  <c r="E1199" i="1"/>
  <c r="D1199" i="1"/>
  <c r="C1199" i="1"/>
  <c r="S1191" i="1"/>
  <c r="R1191" i="1"/>
  <c r="Q1191" i="1"/>
  <c r="P1191" i="1"/>
  <c r="O1191" i="1"/>
  <c r="N1191" i="1"/>
  <c r="M1191" i="1"/>
  <c r="L1191" i="1"/>
  <c r="K1191" i="1"/>
  <c r="J1191" i="1"/>
  <c r="I1191" i="1"/>
  <c r="H1191" i="1"/>
  <c r="G1191" i="1"/>
  <c r="F1191" i="1"/>
  <c r="E1191" i="1"/>
  <c r="D1191" i="1"/>
  <c r="C1191" i="1"/>
  <c r="S1183" i="1"/>
  <c r="R1183" i="1"/>
  <c r="Q1183" i="1"/>
  <c r="P1183" i="1"/>
  <c r="O1183" i="1"/>
  <c r="N1183" i="1"/>
  <c r="M1183" i="1"/>
  <c r="L1183" i="1"/>
  <c r="K1183" i="1"/>
  <c r="J1183" i="1"/>
  <c r="I1183" i="1"/>
  <c r="H1183" i="1"/>
  <c r="G1183" i="1"/>
  <c r="F1183" i="1"/>
  <c r="E1183" i="1"/>
  <c r="D1183" i="1"/>
  <c r="C1183" i="1"/>
  <c r="S1175" i="1"/>
  <c r="R1175" i="1"/>
  <c r="Q1175" i="1"/>
  <c r="P1175" i="1"/>
  <c r="O1175" i="1"/>
  <c r="N1175" i="1"/>
  <c r="M1175" i="1"/>
  <c r="L1175" i="1"/>
  <c r="K1175" i="1"/>
  <c r="J1175" i="1"/>
  <c r="I1175" i="1"/>
  <c r="H1175" i="1"/>
  <c r="G1175" i="1"/>
  <c r="F1175" i="1"/>
  <c r="E1175" i="1"/>
  <c r="D1175" i="1"/>
  <c r="C1175" i="1"/>
  <c r="T1208" i="1"/>
  <c r="T1206" i="1"/>
  <c r="T1205" i="1"/>
  <c r="T1204" i="1"/>
  <c r="T1203" i="1"/>
  <c r="T1200" i="1"/>
  <c r="T1198" i="1"/>
  <c r="T1197" i="1"/>
  <c r="T1196" i="1"/>
  <c r="T1195" i="1"/>
  <c r="T1192" i="1"/>
  <c r="T1190" i="1"/>
  <c r="T1189" i="1"/>
  <c r="T1188" i="1"/>
  <c r="T1187" i="1"/>
  <c r="T1184" i="1"/>
  <c r="T1182" i="1"/>
  <c r="T1181" i="1"/>
  <c r="T1180" i="1"/>
  <c r="T1179" i="1"/>
  <c r="T1176" i="1"/>
  <c r="T1174" i="1"/>
  <c r="T1173" i="1"/>
  <c r="T1172" i="1"/>
  <c r="T1171" i="1"/>
  <c r="B170" i="2"/>
  <c r="S1169" i="1"/>
  <c r="R1169" i="1"/>
  <c r="Q1169" i="1"/>
  <c r="P1169" i="1"/>
  <c r="O1169" i="1"/>
  <c r="N1169" i="1"/>
  <c r="M1169" i="1"/>
  <c r="L1169" i="1"/>
  <c r="K1169" i="1"/>
  <c r="J1169" i="1"/>
  <c r="I1169" i="1"/>
  <c r="H1169" i="1"/>
  <c r="G1169" i="1"/>
  <c r="F1169" i="1"/>
  <c r="E1169" i="1"/>
  <c r="D1169" i="1"/>
  <c r="C1169" i="1"/>
  <c r="T1168" i="1"/>
  <c r="T1169" i="1" s="1"/>
  <c r="S1167" i="1"/>
  <c r="R1167" i="1"/>
  <c r="Q1167" i="1"/>
  <c r="P1167" i="1"/>
  <c r="O1167" i="1"/>
  <c r="N1167" i="1"/>
  <c r="M1167" i="1"/>
  <c r="L1167" i="1"/>
  <c r="K1167" i="1"/>
  <c r="J1167" i="1"/>
  <c r="I1167" i="1"/>
  <c r="H1167" i="1"/>
  <c r="G1167" i="1"/>
  <c r="F1167" i="1"/>
  <c r="E1167" i="1"/>
  <c r="D1167" i="1"/>
  <c r="C1167" i="1"/>
  <c r="T1166" i="1"/>
  <c r="T1165" i="1"/>
  <c r="T1164" i="1"/>
  <c r="T1163" i="1"/>
  <c r="S1161" i="1"/>
  <c r="R1161" i="1"/>
  <c r="Q1161" i="1"/>
  <c r="P1161" i="1"/>
  <c r="O1161" i="1"/>
  <c r="N1161" i="1"/>
  <c r="M1161" i="1"/>
  <c r="L1161" i="1"/>
  <c r="K1161" i="1"/>
  <c r="J1161" i="1"/>
  <c r="I1161" i="1"/>
  <c r="H1161" i="1"/>
  <c r="G1161" i="1"/>
  <c r="F1161" i="1"/>
  <c r="E1161" i="1"/>
  <c r="D1161" i="1"/>
  <c r="C1161" i="1"/>
  <c r="T1160" i="1"/>
  <c r="T1161" i="1" s="1"/>
  <c r="S1159" i="1"/>
  <c r="R1159" i="1"/>
  <c r="Q1159" i="1"/>
  <c r="P1159" i="1"/>
  <c r="O1159" i="1"/>
  <c r="N1159" i="1"/>
  <c r="M1159" i="1"/>
  <c r="L1159" i="1"/>
  <c r="K1159" i="1"/>
  <c r="J1159" i="1"/>
  <c r="I1159" i="1"/>
  <c r="H1159" i="1"/>
  <c r="G1159" i="1"/>
  <c r="F1159" i="1"/>
  <c r="E1159" i="1"/>
  <c r="D1159" i="1"/>
  <c r="C1159" i="1"/>
  <c r="T1158" i="1"/>
  <c r="T1157" i="1"/>
  <c r="T1156" i="1"/>
  <c r="T1155" i="1"/>
  <c r="B165" i="2"/>
  <c r="B166" i="2"/>
  <c r="B167" i="2"/>
  <c r="B168" i="2"/>
  <c r="B169" i="2"/>
  <c r="B164" i="2"/>
  <c r="B163" i="2"/>
  <c r="S1153" i="1"/>
  <c r="R1153" i="1"/>
  <c r="Q1153" i="1"/>
  <c r="P1153" i="1"/>
  <c r="O1153" i="1"/>
  <c r="N1153" i="1"/>
  <c r="M1153" i="1"/>
  <c r="L1153" i="1"/>
  <c r="K1153" i="1"/>
  <c r="J1153" i="1"/>
  <c r="I1153" i="1"/>
  <c r="H1153" i="1"/>
  <c r="G1153" i="1"/>
  <c r="F1153" i="1"/>
  <c r="E1153" i="1"/>
  <c r="D1153" i="1"/>
  <c r="C1153" i="1"/>
  <c r="T1152" i="1"/>
  <c r="S1151" i="1"/>
  <c r="R1151" i="1"/>
  <c r="Q1151" i="1"/>
  <c r="P1151" i="1"/>
  <c r="O1151" i="1"/>
  <c r="N1151" i="1"/>
  <c r="M1151" i="1"/>
  <c r="L1151" i="1"/>
  <c r="K1151" i="1"/>
  <c r="J1151" i="1"/>
  <c r="I1151" i="1"/>
  <c r="H1151" i="1"/>
  <c r="G1151" i="1"/>
  <c r="F1151" i="1"/>
  <c r="E1151" i="1"/>
  <c r="D1151" i="1"/>
  <c r="C1151" i="1"/>
  <c r="T1150" i="1"/>
  <c r="T1149" i="1"/>
  <c r="T1148" i="1"/>
  <c r="T1147" i="1"/>
  <c r="B162" i="2"/>
  <c r="S1145" i="1"/>
  <c r="R1145" i="1"/>
  <c r="Q1145" i="1"/>
  <c r="P1145" i="1"/>
  <c r="O1145" i="1"/>
  <c r="N1145" i="1"/>
  <c r="M1145" i="1"/>
  <c r="L1145" i="1"/>
  <c r="K1145" i="1"/>
  <c r="J1145" i="1"/>
  <c r="I1145" i="1"/>
  <c r="H1145" i="1"/>
  <c r="G1145" i="1"/>
  <c r="F1145" i="1"/>
  <c r="E1145" i="1"/>
  <c r="D1145" i="1"/>
  <c r="C1145" i="1"/>
  <c r="T1144" i="1"/>
  <c r="S1143" i="1"/>
  <c r="R1143" i="1"/>
  <c r="Q1143" i="1"/>
  <c r="P1143" i="1"/>
  <c r="O1143" i="1"/>
  <c r="N1143" i="1"/>
  <c r="M1143" i="1"/>
  <c r="L1143" i="1"/>
  <c r="K1143" i="1"/>
  <c r="J1143" i="1"/>
  <c r="I1143" i="1"/>
  <c r="H1143" i="1"/>
  <c r="G1143" i="1"/>
  <c r="F1143" i="1"/>
  <c r="E1143" i="1"/>
  <c r="D1143" i="1"/>
  <c r="C1143" i="1"/>
  <c r="T1142" i="1"/>
  <c r="T1141" i="1"/>
  <c r="T1140" i="1"/>
  <c r="T1139" i="1"/>
  <c r="S1137" i="1"/>
  <c r="R1137" i="1"/>
  <c r="Q1137" i="1"/>
  <c r="P1137" i="1"/>
  <c r="O1137" i="1"/>
  <c r="N1137" i="1"/>
  <c r="M1137" i="1"/>
  <c r="L1137" i="1"/>
  <c r="K1137" i="1"/>
  <c r="J1137" i="1"/>
  <c r="I1137" i="1"/>
  <c r="H1137" i="1"/>
  <c r="G1137" i="1"/>
  <c r="F1137" i="1"/>
  <c r="E1137" i="1"/>
  <c r="D1137" i="1"/>
  <c r="C1137" i="1"/>
  <c r="T1136" i="1"/>
  <c r="T1137" i="1" s="1"/>
  <c r="S1135" i="1"/>
  <c r="R1135" i="1"/>
  <c r="Q1135" i="1"/>
  <c r="P1135" i="1"/>
  <c r="O1135" i="1"/>
  <c r="N1135" i="1"/>
  <c r="M1135" i="1"/>
  <c r="L1135" i="1"/>
  <c r="K1135" i="1"/>
  <c r="J1135" i="1"/>
  <c r="I1135" i="1"/>
  <c r="H1135" i="1"/>
  <c r="G1135" i="1"/>
  <c r="F1135" i="1"/>
  <c r="E1135" i="1"/>
  <c r="D1135" i="1"/>
  <c r="C1135" i="1"/>
  <c r="T1134" i="1"/>
  <c r="T1133" i="1"/>
  <c r="T1132" i="1"/>
  <c r="T1131" i="1"/>
  <c r="B161" i="2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L9" i="1" a="1"/>
  <c r="L9" i="1" s="1"/>
  <c r="M9" i="1" a="1"/>
  <c r="M9" i="1" s="1"/>
  <c r="N9" i="1" a="1"/>
  <c r="N9" i="1" s="1"/>
  <c r="P9" i="1" a="1"/>
  <c r="P9" i="1" s="1"/>
  <c r="Q9" i="1" a="1"/>
  <c r="Q9" i="1" s="1"/>
  <c r="R9" i="1" a="1"/>
  <c r="R9" i="1" s="1"/>
  <c r="C9" i="1" a="1"/>
  <c r="C9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C8" i="1" a="1"/>
  <c r="C8" i="1" s="1"/>
  <c r="B160" i="2"/>
  <c r="S1129" i="1"/>
  <c r="R1129" i="1"/>
  <c r="Q1129" i="1"/>
  <c r="P1129" i="1"/>
  <c r="O1129" i="1"/>
  <c r="N1129" i="1"/>
  <c r="M1129" i="1"/>
  <c r="L1129" i="1"/>
  <c r="K1129" i="1"/>
  <c r="J1129" i="1"/>
  <c r="I1129" i="1"/>
  <c r="H1129" i="1"/>
  <c r="G1129" i="1"/>
  <c r="F1129" i="1"/>
  <c r="E1129" i="1"/>
  <c r="D1129" i="1"/>
  <c r="C1129" i="1"/>
  <c r="T1128" i="1"/>
  <c r="T1129" i="1" s="1"/>
  <c r="S1127" i="1"/>
  <c r="R1127" i="1"/>
  <c r="Q1127" i="1"/>
  <c r="P1127" i="1"/>
  <c r="O1127" i="1"/>
  <c r="N1127" i="1"/>
  <c r="M1127" i="1"/>
  <c r="L1127" i="1"/>
  <c r="K1127" i="1"/>
  <c r="J1127" i="1"/>
  <c r="I1127" i="1"/>
  <c r="H1127" i="1"/>
  <c r="G1127" i="1"/>
  <c r="F1127" i="1"/>
  <c r="E1127" i="1"/>
  <c r="D1127" i="1"/>
  <c r="C1127" i="1"/>
  <c r="T1126" i="1"/>
  <c r="T1125" i="1"/>
  <c r="T1124" i="1"/>
  <c r="T1123" i="1"/>
  <c r="B159" i="2"/>
  <c r="S1121" i="1"/>
  <c r="R1121" i="1"/>
  <c r="Q1121" i="1"/>
  <c r="P1121" i="1"/>
  <c r="O1121" i="1"/>
  <c r="N1121" i="1"/>
  <c r="M1121" i="1"/>
  <c r="L1121" i="1"/>
  <c r="K1121" i="1"/>
  <c r="J1121" i="1"/>
  <c r="I1121" i="1"/>
  <c r="H1121" i="1"/>
  <c r="G1121" i="1"/>
  <c r="F1121" i="1"/>
  <c r="E1121" i="1"/>
  <c r="D1121" i="1"/>
  <c r="C1121" i="1"/>
  <c r="T1120" i="1"/>
  <c r="S1119" i="1"/>
  <c r="R1119" i="1"/>
  <c r="Q1119" i="1"/>
  <c r="P1119" i="1"/>
  <c r="O1119" i="1"/>
  <c r="N1119" i="1"/>
  <c r="M1119" i="1"/>
  <c r="L1119" i="1"/>
  <c r="K1119" i="1"/>
  <c r="J1119" i="1"/>
  <c r="I1119" i="1"/>
  <c r="H1119" i="1"/>
  <c r="G1119" i="1"/>
  <c r="F1119" i="1"/>
  <c r="E1119" i="1"/>
  <c r="D1119" i="1"/>
  <c r="C1119" i="1"/>
  <c r="T1118" i="1"/>
  <c r="T1117" i="1"/>
  <c r="T1116" i="1"/>
  <c r="T1115" i="1"/>
  <c r="B157" i="2"/>
  <c r="B158" i="2"/>
  <c r="S1113" i="1"/>
  <c r="R1113" i="1"/>
  <c r="Q1113" i="1"/>
  <c r="P1113" i="1"/>
  <c r="O1113" i="1"/>
  <c r="N1113" i="1"/>
  <c r="M1113" i="1"/>
  <c r="L1113" i="1"/>
  <c r="K1113" i="1"/>
  <c r="J1113" i="1"/>
  <c r="I1113" i="1"/>
  <c r="H1113" i="1"/>
  <c r="G1113" i="1"/>
  <c r="F1113" i="1"/>
  <c r="E1113" i="1"/>
  <c r="D1113" i="1"/>
  <c r="C1113" i="1"/>
  <c r="T1112" i="1"/>
  <c r="S1111" i="1"/>
  <c r="R1111" i="1"/>
  <c r="Q1111" i="1"/>
  <c r="P1111" i="1"/>
  <c r="O1111" i="1"/>
  <c r="N1111" i="1"/>
  <c r="M1111" i="1"/>
  <c r="L1111" i="1"/>
  <c r="K1111" i="1"/>
  <c r="J1111" i="1"/>
  <c r="I1111" i="1"/>
  <c r="H1111" i="1"/>
  <c r="G1111" i="1"/>
  <c r="F1111" i="1"/>
  <c r="E1111" i="1"/>
  <c r="D1111" i="1"/>
  <c r="C1111" i="1"/>
  <c r="T1110" i="1"/>
  <c r="T1109" i="1"/>
  <c r="T1108" i="1"/>
  <c r="T1107" i="1"/>
  <c r="S1105" i="1"/>
  <c r="R1105" i="1"/>
  <c r="Q1105" i="1"/>
  <c r="P1105" i="1"/>
  <c r="O1105" i="1"/>
  <c r="N1105" i="1"/>
  <c r="M1105" i="1"/>
  <c r="L1105" i="1"/>
  <c r="K1105" i="1"/>
  <c r="J1105" i="1"/>
  <c r="I1105" i="1"/>
  <c r="H1105" i="1"/>
  <c r="G1105" i="1"/>
  <c r="F1105" i="1"/>
  <c r="E1105" i="1"/>
  <c r="D1105" i="1"/>
  <c r="C1105" i="1"/>
  <c r="T1104" i="1"/>
  <c r="S1103" i="1"/>
  <c r="R1103" i="1"/>
  <c r="Q1103" i="1"/>
  <c r="P1103" i="1"/>
  <c r="O1103" i="1"/>
  <c r="N1103" i="1"/>
  <c r="M1103" i="1"/>
  <c r="L1103" i="1"/>
  <c r="K1103" i="1"/>
  <c r="J1103" i="1"/>
  <c r="I1103" i="1"/>
  <c r="H1103" i="1"/>
  <c r="G1103" i="1"/>
  <c r="F1103" i="1"/>
  <c r="E1103" i="1"/>
  <c r="D1103" i="1"/>
  <c r="C1103" i="1"/>
  <c r="T1102" i="1"/>
  <c r="T1101" i="1"/>
  <c r="T1100" i="1"/>
  <c r="T1099" i="1"/>
  <c r="B156" i="2"/>
  <c r="S1097" i="1"/>
  <c r="R1097" i="1"/>
  <c r="Q1097" i="1"/>
  <c r="P1097" i="1"/>
  <c r="O1097" i="1"/>
  <c r="N1097" i="1"/>
  <c r="M1097" i="1"/>
  <c r="L1097" i="1"/>
  <c r="K1097" i="1"/>
  <c r="J1097" i="1"/>
  <c r="I1097" i="1"/>
  <c r="H1097" i="1"/>
  <c r="G1097" i="1"/>
  <c r="F1097" i="1"/>
  <c r="E1097" i="1"/>
  <c r="D1097" i="1"/>
  <c r="C1097" i="1"/>
  <c r="T1096" i="1"/>
  <c r="S1095" i="1"/>
  <c r="R1095" i="1"/>
  <c r="Q1095" i="1"/>
  <c r="P1095" i="1"/>
  <c r="O1095" i="1"/>
  <c r="N1095" i="1"/>
  <c r="M1095" i="1"/>
  <c r="L1095" i="1"/>
  <c r="K1095" i="1"/>
  <c r="J1095" i="1"/>
  <c r="I1095" i="1"/>
  <c r="H1095" i="1"/>
  <c r="G1095" i="1"/>
  <c r="F1095" i="1"/>
  <c r="E1095" i="1"/>
  <c r="D1095" i="1"/>
  <c r="C1095" i="1"/>
  <c r="T1094" i="1"/>
  <c r="T1093" i="1"/>
  <c r="T1092" i="1"/>
  <c r="T1091" i="1"/>
  <c r="B155" i="2"/>
  <c r="S1089" i="1"/>
  <c r="R1089" i="1"/>
  <c r="Q1089" i="1"/>
  <c r="P1089" i="1"/>
  <c r="O1089" i="1"/>
  <c r="N1089" i="1"/>
  <c r="M1089" i="1"/>
  <c r="L1089" i="1"/>
  <c r="K1089" i="1"/>
  <c r="J1089" i="1"/>
  <c r="I1089" i="1"/>
  <c r="H1089" i="1"/>
  <c r="G1089" i="1"/>
  <c r="F1089" i="1"/>
  <c r="E1089" i="1"/>
  <c r="D1089" i="1"/>
  <c r="C1089" i="1"/>
  <c r="T1088" i="1"/>
  <c r="S1087" i="1"/>
  <c r="R1087" i="1"/>
  <c r="Q1087" i="1"/>
  <c r="P1087" i="1"/>
  <c r="O1087" i="1"/>
  <c r="N1087" i="1"/>
  <c r="M1087" i="1"/>
  <c r="L1087" i="1"/>
  <c r="K1087" i="1"/>
  <c r="J1087" i="1"/>
  <c r="I1087" i="1"/>
  <c r="H1087" i="1"/>
  <c r="G1087" i="1"/>
  <c r="F1087" i="1"/>
  <c r="E1087" i="1"/>
  <c r="D1087" i="1"/>
  <c r="C1087" i="1"/>
  <c r="T1086" i="1"/>
  <c r="T1085" i="1"/>
  <c r="T1084" i="1"/>
  <c r="T1083" i="1"/>
  <c r="B154" i="2"/>
  <c r="S1081" i="1"/>
  <c r="R1081" i="1"/>
  <c r="Q1081" i="1"/>
  <c r="P1081" i="1"/>
  <c r="O1081" i="1"/>
  <c r="N1081" i="1"/>
  <c r="M1081" i="1"/>
  <c r="L1081" i="1"/>
  <c r="K1081" i="1"/>
  <c r="J1081" i="1"/>
  <c r="I1081" i="1"/>
  <c r="H1081" i="1"/>
  <c r="G1081" i="1"/>
  <c r="F1081" i="1"/>
  <c r="E1081" i="1"/>
  <c r="D1081" i="1"/>
  <c r="C1081" i="1"/>
  <c r="T1080" i="1"/>
  <c r="S1079" i="1"/>
  <c r="R1079" i="1"/>
  <c r="Q1079" i="1"/>
  <c r="P1079" i="1"/>
  <c r="O1079" i="1"/>
  <c r="N1079" i="1"/>
  <c r="M1079" i="1"/>
  <c r="L1079" i="1"/>
  <c r="K1079" i="1"/>
  <c r="J1079" i="1"/>
  <c r="I1079" i="1"/>
  <c r="H1079" i="1"/>
  <c r="G1079" i="1"/>
  <c r="F1079" i="1"/>
  <c r="E1079" i="1"/>
  <c r="D1079" i="1"/>
  <c r="C1079" i="1"/>
  <c r="T1078" i="1"/>
  <c r="T1077" i="1"/>
  <c r="T1076" i="1"/>
  <c r="T1075" i="1"/>
  <c r="B153" i="2"/>
  <c r="S1073" i="1"/>
  <c r="R1073" i="1"/>
  <c r="Q1073" i="1"/>
  <c r="P1073" i="1"/>
  <c r="O1073" i="1"/>
  <c r="N1073" i="1"/>
  <c r="M1073" i="1"/>
  <c r="L1073" i="1"/>
  <c r="K1073" i="1"/>
  <c r="J1073" i="1"/>
  <c r="I1073" i="1"/>
  <c r="H1073" i="1"/>
  <c r="G1073" i="1"/>
  <c r="F1073" i="1"/>
  <c r="E1073" i="1"/>
  <c r="D1073" i="1"/>
  <c r="C1073" i="1"/>
  <c r="T1072" i="1"/>
  <c r="S1071" i="1"/>
  <c r="R1071" i="1"/>
  <c r="Q1071" i="1"/>
  <c r="P1071" i="1"/>
  <c r="O1071" i="1"/>
  <c r="N1071" i="1"/>
  <c r="M1071" i="1"/>
  <c r="L1071" i="1"/>
  <c r="K1071" i="1"/>
  <c r="J1071" i="1"/>
  <c r="I1071" i="1"/>
  <c r="H1071" i="1"/>
  <c r="G1071" i="1"/>
  <c r="F1071" i="1"/>
  <c r="E1071" i="1"/>
  <c r="D1071" i="1"/>
  <c r="C1071" i="1"/>
  <c r="T1070" i="1"/>
  <c r="T1069" i="1"/>
  <c r="T1068" i="1"/>
  <c r="T1067" i="1"/>
  <c r="B152" i="2"/>
  <c r="S1065" i="1"/>
  <c r="R1065" i="1"/>
  <c r="Q1065" i="1"/>
  <c r="P1065" i="1"/>
  <c r="O1065" i="1"/>
  <c r="N1065" i="1"/>
  <c r="M1065" i="1"/>
  <c r="L1065" i="1"/>
  <c r="K1065" i="1"/>
  <c r="J1065" i="1"/>
  <c r="I1065" i="1"/>
  <c r="H1065" i="1"/>
  <c r="G1065" i="1"/>
  <c r="F1065" i="1"/>
  <c r="E1065" i="1"/>
  <c r="D1065" i="1"/>
  <c r="C1065" i="1"/>
  <c r="T1064" i="1"/>
  <c r="S1063" i="1"/>
  <c r="R1063" i="1"/>
  <c r="Q1063" i="1"/>
  <c r="P1063" i="1"/>
  <c r="O1063" i="1"/>
  <c r="N1063" i="1"/>
  <c r="M1063" i="1"/>
  <c r="L1063" i="1"/>
  <c r="K1063" i="1"/>
  <c r="J1063" i="1"/>
  <c r="I1063" i="1"/>
  <c r="H1063" i="1"/>
  <c r="G1063" i="1"/>
  <c r="F1063" i="1"/>
  <c r="E1063" i="1"/>
  <c r="D1063" i="1"/>
  <c r="C1063" i="1"/>
  <c r="T1062" i="1"/>
  <c r="T1061" i="1"/>
  <c r="T1060" i="1"/>
  <c r="T1059" i="1"/>
  <c r="B151" i="2"/>
  <c r="S1057" i="1"/>
  <c r="R1057" i="1"/>
  <c r="Q1057" i="1"/>
  <c r="P1057" i="1"/>
  <c r="O1057" i="1"/>
  <c r="N1057" i="1"/>
  <c r="M1057" i="1"/>
  <c r="L1057" i="1"/>
  <c r="K1057" i="1"/>
  <c r="J1057" i="1"/>
  <c r="I1057" i="1"/>
  <c r="H1057" i="1"/>
  <c r="G1057" i="1"/>
  <c r="F1057" i="1"/>
  <c r="E1057" i="1"/>
  <c r="D1057" i="1"/>
  <c r="C1057" i="1"/>
  <c r="T1056" i="1"/>
  <c r="S1055" i="1"/>
  <c r="R1055" i="1"/>
  <c r="Q1055" i="1"/>
  <c r="P1055" i="1"/>
  <c r="O1055" i="1"/>
  <c r="N1055" i="1"/>
  <c r="M1055" i="1"/>
  <c r="L1055" i="1"/>
  <c r="K1055" i="1"/>
  <c r="J1055" i="1"/>
  <c r="I1055" i="1"/>
  <c r="H1055" i="1"/>
  <c r="G1055" i="1"/>
  <c r="F1055" i="1"/>
  <c r="E1055" i="1"/>
  <c r="D1055" i="1"/>
  <c r="C1055" i="1"/>
  <c r="T1054" i="1"/>
  <c r="T1053" i="1"/>
  <c r="T1052" i="1"/>
  <c r="T1051" i="1"/>
  <c r="B150" i="2"/>
  <c r="S1049" i="1"/>
  <c r="R1049" i="1"/>
  <c r="Q1049" i="1"/>
  <c r="P1049" i="1"/>
  <c r="O1049" i="1"/>
  <c r="N1049" i="1"/>
  <c r="M1049" i="1"/>
  <c r="L1049" i="1"/>
  <c r="K1049" i="1"/>
  <c r="J1049" i="1"/>
  <c r="I1049" i="1"/>
  <c r="H1049" i="1"/>
  <c r="G1049" i="1"/>
  <c r="F1049" i="1"/>
  <c r="E1049" i="1"/>
  <c r="D1049" i="1"/>
  <c r="C1049" i="1"/>
  <c r="T1048" i="1"/>
  <c r="S1047" i="1"/>
  <c r="R1047" i="1"/>
  <c r="Q1047" i="1"/>
  <c r="P1047" i="1"/>
  <c r="O1047" i="1"/>
  <c r="N1047" i="1"/>
  <c r="M1047" i="1"/>
  <c r="L1047" i="1"/>
  <c r="K1047" i="1"/>
  <c r="J1047" i="1"/>
  <c r="I1047" i="1"/>
  <c r="H1047" i="1"/>
  <c r="G1047" i="1"/>
  <c r="F1047" i="1"/>
  <c r="E1047" i="1"/>
  <c r="D1047" i="1"/>
  <c r="C1047" i="1"/>
  <c r="T1046" i="1"/>
  <c r="T1045" i="1"/>
  <c r="T1044" i="1"/>
  <c r="T1043" i="1"/>
  <c r="B149" i="2"/>
  <c r="S1041" i="1"/>
  <c r="R1041" i="1"/>
  <c r="Q1041" i="1"/>
  <c r="P1041" i="1"/>
  <c r="O1041" i="1"/>
  <c r="N1041" i="1"/>
  <c r="M1041" i="1"/>
  <c r="L1041" i="1"/>
  <c r="K1041" i="1"/>
  <c r="J1041" i="1"/>
  <c r="I1041" i="1"/>
  <c r="H1041" i="1"/>
  <c r="G1041" i="1"/>
  <c r="F1041" i="1"/>
  <c r="E1041" i="1"/>
  <c r="D1041" i="1"/>
  <c r="C1041" i="1"/>
  <c r="T1040" i="1"/>
  <c r="S1039" i="1"/>
  <c r="R1039" i="1"/>
  <c r="Q1039" i="1"/>
  <c r="P1039" i="1"/>
  <c r="O1039" i="1"/>
  <c r="N1039" i="1"/>
  <c r="M1039" i="1"/>
  <c r="L1039" i="1"/>
  <c r="K1039" i="1"/>
  <c r="J1039" i="1"/>
  <c r="I1039" i="1"/>
  <c r="H1039" i="1"/>
  <c r="G1039" i="1"/>
  <c r="F1039" i="1"/>
  <c r="E1039" i="1"/>
  <c r="D1039" i="1"/>
  <c r="C1039" i="1"/>
  <c r="T1038" i="1"/>
  <c r="T1037" i="1"/>
  <c r="T1036" i="1"/>
  <c r="T1035" i="1"/>
  <c r="T2" i="1"/>
  <c r="B148" i="2"/>
  <c r="S1033" i="1"/>
  <c r="R1033" i="1"/>
  <c r="Q1033" i="1"/>
  <c r="P1033" i="1"/>
  <c r="O1033" i="1"/>
  <c r="N1033" i="1"/>
  <c r="M1033" i="1"/>
  <c r="L1033" i="1"/>
  <c r="K1033" i="1"/>
  <c r="J1033" i="1"/>
  <c r="I1033" i="1"/>
  <c r="H1033" i="1"/>
  <c r="G1033" i="1"/>
  <c r="F1033" i="1"/>
  <c r="E1033" i="1"/>
  <c r="D1033" i="1"/>
  <c r="C1033" i="1"/>
  <c r="T1032" i="1"/>
  <c r="S1031" i="1"/>
  <c r="R1031" i="1"/>
  <c r="Q1031" i="1"/>
  <c r="P1031" i="1"/>
  <c r="O1031" i="1"/>
  <c r="N1031" i="1"/>
  <c r="M1031" i="1"/>
  <c r="L1031" i="1"/>
  <c r="K1031" i="1"/>
  <c r="J1031" i="1"/>
  <c r="I1031" i="1"/>
  <c r="H1031" i="1"/>
  <c r="G1031" i="1"/>
  <c r="F1031" i="1"/>
  <c r="E1031" i="1"/>
  <c r="D1031" i="1"/>
  <c r="C1031" i="1"/>
  <c r="T1030" i="1"/>
  <c r="T1029" i="1"/>
  <c r="T1028" i="1"/>
  <c r="T1027" i="1"/>
  <c r="S1025" i="1"/>
  <c r="R1025" i="1"/>
  <c r="Q1025" i="1"/>
  <c r="P1025" i="1"/>
  <c r="O1025" i="1"/>
  <c r="N1025" i="1"/>
  <c r="M1025" i="1"/>
  <c r="L1025" i="1"/>
  <c r="K1025" i="1"/>
  <c r="J1025" i="1"/>
  <c r="I1025" i="1"/>
  <c r="H1025" i="1"/>
  <c r="G1025" i="1"/>
  <c r="F1025" i="1"/>
  <c r="E1025" i="1"/>
  <c r="D1025" i="1"/>
  <c r="C1025" i="1"/>
  <c r="T1024" i="1"/>
  <c r="S1023" i="1"/>
  <c r="R1023" i="1"/>
  <c r="Q1023" i="1"/>
  <c r="P1023" i="1"/>
  <c r="O1023" i="1"/>
  <c r="N1023" i="1"/>
  <c r="M1023" i="1"/>
  <c r="L1023" i="1"/>
  <c r="K1023" i="1"/>
  <c r="J1023" i="1"/>
  <c r="I1023" i="1"/>
  <c r="H1023" i="1"/>
  <c r="G1023" i="1"/>
  <c r="F1023" i="1"/>
  <c r="E1023" i="1"/>
  <c r="D1023" i="1"/>
  <c r="C1023" i="1"/>
  <c r="T1022" i="1"/>
  <c r="T1021" i="1"/>
  <c r="T1020" i="1"/>
  <c r="T1019" i="1"/>
  <c r="B147" i="2"/>
  <c r="B146" i="2"/>
  <c r="S1017" i="1"/>
  <c r="R1017" i="1"/>
  <c r="Q1017" i="1"/>
  <c r="P1017" i="1"/>
  <c r="O1017" i="1"/>
  <c r="N1017" i="1"/>
  <c r="M1017" i="1"/>
  <c r="L1017" i="1"/>
  <c r="K1017" i="1"/>
  <c r="J1017" i="1"/>
  <c r="I1017" i="1"/>
  <c r="H1017" i="1"/>
  <c r="G1017" i="1"/>
  <c r="F1017" i="1"/>
  <c r="E1017" i="1"/>
  <c r="D1017" i="1"/>
  <c r="C1017" i="1"/>
  <c r="T1016" i="1"/>
  <c r="S1015" i="1"/>
  <c r="R1015" i="1"/>
  <c r="Q1015" i="1"/>
  <c r="P1015" i="1"/>
  <c r="O1015" i="1"/>
  <c r="N1015" i="1"/>
  <c r="M1015" i="1"/>
  <c r="L1015" i="1"/>
  <c r="K1015" i="1"/>
  <c r="J1015" i="1"/>
  <c r="I1015" i="1"/>
  <c r="H1015" i="1"/>
  <c r="G1015" i="1"/>
  <c r="F1015" i="1"/>
  <c r="E1015" i="1"/>
  <c r="D1015" i="1"/>
  <c r="C1015" i="1"/>
  <c r="T1014" i="1"/>
  <c r="T1013" i="1"/>
  <c r="T1012" i="1"/>
  <c r="T1011" i="1"/>
  <c r="B145" i="2"/>
  <c r="S1009" i="1"/>
  <c r="R1009" i="1"/>
  <c r="Q1009" i="1"/>
  <c r="P1009" i="1"/>
  <c r="O1009" i="1"/>
  <c r="N1009" i="1"/>
  <c r="M1009" i="1"/>
  <c r="L1009" i="1"/>
  <c r="K1009" i="1"/>
  <c r="J1009" i="1"/>
  <c r="I1009" i="1"/>
  <c r="H1009" i="1"/>
  <c r="G1009" i="1"/>
  <c r="F1009" i="1"/>
  <c r="E1009" i="1"/>
  <c r="D1009" i="1"/>
  <c r="C1009" i="1"/>
  <c r="T1008" i="1"/>
  <c r="S1007" i="1"/>
  <c r="R1007" i="1"/>
  <c r="Q1007" i="1"/>
  <c r="P1007" i="1"/>
  <c r="O1007" i="1"/>
  <c r="N1007" i="1"/>
  <c r="M1007" i="1"/>
  <c r="L1007" i="1"/>
  <c r="K1007" i="1"/>
  <c r="J1007" i="1"/>
  <c r="I1007" i="1"/>
  <c r="H1007" i="1"/>
  <c r="G1007" i="1"/>
  <c r="F1007" i="1"/>
  <c r="E1007" i="1"/>
  <c r="D1007" i="1"/>
  <c r="C1007" i="1"/>
  <c r="T1006" i="1"/>
  <c r="T1005" i="1"/>
  <c r="T1004" i="1"/>
  <c r="T1003" i="1"/>
  <c r="S1001" i="1"/>
  <c r="R1001" i="1"/>
  <c r="Q1001" i="1"/>
  <c r="P1001" i="1"/>
  <c r="O1001" i="1"/>
  <c r="N1001" i="1"/>
  <c r="M1001" i="1"/>
  <c r="L1001" i="1"/>
  <c r="K1001" i="1"/>
  <c r="J1001" i="1"/>
  <c r="I1001" i="1"/>
  <c r="H1001" i="1"/>
  <c r="G1001" i="1"/>
  <c r="F1001" i="1"/>
  <c r="E1001" i="1"/>
  <c r="D1001" i="1"/>
  <c r="C1001" i="1"/>
  <c r="T1000" i="1"/>
  <c r="S999" i="1"/>
  <c r="R999" i="1"/>
  <c r="Q999" i="1"/>
  <c r="P999" i="1"/>
  <c r="O999" i="1"/>
  <c r="N999" i="1"/>
  <c r="M999" i="1"/>
  <c r="L999" i="1"/>
  <c r="K999" i="1"/>
  <c r="J999" i="1"/>
  <c r="I999" i="1"/>
  <c r="H999" i="1"/>
  <c r="G999" i="1"/>
  <c r="F999" i="1"/>
  <c r="E999" i="1"/>
  <c r="D999" i="1"/>
  <c r="C999" i="1"/>
  <c r="T998" i="1"/>
  <c r="T997" i="1"/>
  <c r="T996" i="1"/>
  <c r="T995" i="1"/>
  <c r="B144" i="2"/>
  <c r="B143" i="2"/>
  <c r="S993" i="1"/>
  <c r="R993" i="1"/>
  <c r="Q993" i="1"/>
  <c r="P993" i="1"/>
  <c r="O993" i="1"/>
  <c r="N993" i="1"/>
  <c r="M993" i="1"/>
  <c r="L993" i="1"/>
  <c r="K993" i="1"/>
  <c r="J993" i="1"/>
  <c r="I993" i="1"/>
  <c r="H993" i="1"/>
  <c r="G993" i="1"/>
  <c r="F993" i="1"/>
  <c r="E993" i="1"/>
  <c r="D993" i="1"/>
  <c r="C993" i="1"/>
  <c r="T992" i="1"/>
  <c r="S991" i="1"/>
  <c r="R991" i="1"/>
  <c r="Q991" i="1"/>
  <c r="P991" i="1"/>
  <c r="O991" i="1"/>
  <c r="N991" i="1"/>
  <c r="M991" i="1"/>
  <c r="L991" i="1"/>
  <c r="K991" i="1"/>
  <c r="J991" i="1"/>
  <c r="I991" i="1"/>
  <c r="H991" i="1"/>
  <c r="G991" i="1"/>
  <c r="F991" i="1"/>
  <c r="E991" i="1"/>
  <c r="D991" i="1"/>
  <c r="C991" i="1"/>
  <c r="T990" i="1"/>
  <c r="T989" i="1"/>
  <c r="T988" i="1"/>
  <c r="T987" i="1"/>
  <c r="B142" i="2"/>
  <c r="S985" i="1"/>
  <c r="R985" i="1"/>
  <c r="Q985" i="1"/>
  <c r="P985" i="1"/>
  <c r="O985" i="1"/>
  <c r="N985" i="1"/>
  <c r="M985" i="1"/>
  <c r="L985" i="1"/>
  <c r="K985" i="1"/>
  <c r="J985" i="1"/>
  <c r="I985" i="1"/>
  <c r="H985" i="1"/>
  <c r="G985" i="1"/>
  <c r="F985" i="1"/>
  <c r="E985" i="1"/>
  <c r="D985" i="1"/>
  <c r="C985" i="1"/>
  <c r="T984" i="1"/>
  <c r="S983" i="1"/>
  <c r="R983" i="1"/>
  <c r="Q983" i="1"/>
  <c r="P983" i="1"/>
  <c r="O983" i="1"/>
  <c r="N983" i="1"/>
  <c r="M983" i="1"/>
  <c r="L983" i="1"/>
  <c r="K983" i="1"/>
  <c r="J983" i="1"/>
  <c r="I983" i="1"/>
  <c r="H983" i="1"/>
  <c r="G983" i="1"/>
  <c r="F983" i="1"/>
  <c r="E983" i="1"/>
  <c r="D983" i="1"/>
  <c r="C983" i="1"/>
  <c r="T982" i="1"/>
  <c r="T981" i="1"/>
  <c r="T980" i="1"/>
  <c r="T979" i="1"/>
  <c r="B141" i="2"/>
  <c r="S977" i="1"/>
  <c r="R977" i="1"/>
  <c r="Q977" i="1"/>
  <c r="P977" i="1"/>
  <c r="O977" i="1"/>
  <c r="N977" i="1"/>
  <c r="M977" i="1"/>
  <c r="L977" i="1"/>
  <c r="K977" i="1"/>
  <c r="J977" i="1"/>
  <c r="I977" i="1"/>
  <c r="H977" i="1"/>
  <c r="G977" i="1"/>
  <c r="F977" i="1"/>
  <c r="E977" i="1"/>
  <c r="D977" i="1"/>
  <c r="C977" i="1"/>
  <c r="T976" i="1"/>
  <c r="S975" i="1"/>
  <c r="R975" i="1"/>
  <c r="Q975" i="1"/>
  <c r="P975" i="1"/>
  <c r="O975" i="1"/>
  <c r="N975" i="1"/>
  <c r="M975" i="1"/>
  <c r="L975" i="1"/>
  <c r="K975" i="1"/>
  <c r="J975" i="1"/>
  <c r="I975" i="1"/>
  <c r="H975" i="1"/>
  <c r="G975" i="1"/>
  <c r="F975" i="1"/>
  <c r="E975" i="1"/>
  <c r="D975" i="1"/>
  <c r="C975" i="1"/>
  <c r="T974" i="1"/>
  <c r="T973" i="1"/>
  <c r="T972" i="1"/>
  <c r="T971" i="1"/>
  <c r="J7" i="1"/>
  <c r="K7" i="1"/>
  <c r="L7" i="1"/>
  <c r="B140" i="2"/>
  <c r="S969" i="1"/>
  <c r="R969" i="1"/>
  <c r="Q969" i="1"/>
  <c r="P969" i="1"/>
  <c r="O969" i="1"/>
  <c r="N969" i="1"/>
  <c r="M969" i="1"/>
  <c r="L969" i="1"/>
  <c r="K969" i="1"/>
  <c r="J969" i="1"/>
  <c r="I969" i="1"/>
  <c r="H969" i="1"/>
  <c r="G969" i="1"/>
  <c r="F969" i="1"/>
  <c r="E969" i="1"/>
  <c r="D969" i="1"/>
  <c r="C969" i="1"/>
  <c r="T968" i="1"/>
  <c r="S967" i="1"/>
  <c r="R967" i="1"/>
  <c r="Q967" i="1"/>
  <c r="P967" i="1"/>
  <c r="O967" i="1"/>
  <c r="N967" i="1"/>
  <c r="M967" i="1"/>
  <c r="L967" i="1"/>
  <c r="K967" i="1"/>
  <c r="J967" i="1"/>
  <c r="I967" i="1"/>
  <c r="H967" i="1"/>
  <c r="G967" i="1"/>
  <c r="F967" i="1"/>
  <c r="E967" i="1"/>
  <c r="D967" i="1"/>
  <c r="C967" i="1"/>
  <c r="T966" i="1"/>
  <c r="T965" i="1"/>
  <c r="T964" i="1"/>
  <c r="T963" i="1"/>
  <c r="S961" i="1"/>
  <c r="R961" i="1"/>
  <c r="Q961" i="1"/>
  <c r="P961" i="1"/>
  <c r="O961" i="1"/>
  <c r="N961" i="1"/>
  <c r="M961" i="1"/>
  <c r="L961" i="1"/>
  <c r="K961" i="1"/>
  <c r="J961" i="1"/>
  <c r="I961" i="1"/>
  <c r="H961" i="1"/>
  <c r="G961" i="1"/>
  <c r="F961" i="1"/>
  <c r="E961" i="1"/>
  <c r="D961" i="1"/>
  <c r="C961" i="1"/>
  <c r="T960" i="1"/>
  <c r="S959" i="1"/>
  <c r="R959" i="1"/>
  <c r="Q959" i="1"/>
  <c r="P959" i="1"/>
  <c r="O959" i="1"/>
  <c r="N959" i="1"/>
  <c r="M959" i="1"/>
  <c r="L959" i="1"/>
  <c r="K959" i="1"/>
  <c r="J959" i="1"/>
  <c r="I959" i="1"/>
  <c r="H959" i="1"/>
  <c r="G959" i="1"/>
  <c r="F959" i="1"/>
  <c r="E959" i="1"/>
  <c r="D959" i="1"/>
  <c r="C959" i="1"/>
  <c r="T958" i="1"/>
  <c r="T957" i="1"/>
  <c r="T956" i="1"/>
  <c r="T955" i="1"/>
  <c r="B139" i="2"/>
  <c r="B138" i="2"/>
  <c r="S953" i="1"/>
  <c r="R953" i="1"/>
  <c r="Q953" i="1"/>
  <c r="P953" i="1"/>
  <c r="O953" i="1"/>
  <c r="N953" i="1"/>
  <c r="M953" i="1"/>
  <c r="L953" i="1"/>
  <c r="K953" i="1"/>
  <c r="J953" i="1"/>
  <c r="I953" i="1"/>
  <c r="H953" i="1"/>
  <c r="G953" i="1"/>
  <c r="F953" i="1"/>
  <c r="E953" i="1"/>
  <c r="D953" i="1"/>
  <c r="C953" i="1"/>
  <c r="T952" i="1"/>
  <c r="S951" i="1"/>
  <c r="R951" i="1"/>
  <c r="Q951" i="1"/>
  <c r="P951" i="1"/>
  <c r="O951" i="1"/>
  <c r="N951" i="1"/>
  <c r="M951" i="1"/>
  <c r="L951" i="1"/>
  <c r="K951" i="1"/>
  <c r="J951" i="1"/>
  <c r="I951" i="1"/>
  <c r="H951" i="1"/>
  <c r="G951" i="1"/>
  <c r="F951" i="1"/>
  <c r="E951" i="1"/>
  <c r="D951" i="1"/>
  <c r="C951" i="1"/>
  <c r="T950" i="1"/>
  <c r="T949" i="1"/>
  <c r="T948" i="1"/>
  <c r="T947" i="1"/>
  <c r="B137" i="2"/>
  <c r="S945" i="1"/>
  <c r="R945" i="1"/>
  <c r="Q945" i="1"/>
  <c r="P945" i="1"/>
  <c r="O945" i="1"/>
  <c r="N945" i="1"/>
  <c r="M945" i="1"/>
  <c r="L945" i="1"/>
  <c r="K945" i="1"/>
  <c r="J945" i="1"/>
  <c r="I945" i="1"/>
  <c r="H945" i="1"/>
  <c r="G945" i="1"/>
  <c r="F945" i="1"/>
  <c r="E945" i="1"/>
  <c r="D945" i="1"/>
  <c r="C945" i="1"/>
  <c r="T944" i="1"/>
  <c r="S943" i="1"/>
  <c r="R943" i="1"/>
  <c r="Q943" i="1"/>
  <c r="P943" i="1"/>
  <c r="O943" i="1"/>
  <c r="N943" i="1"/>
  <c r="M943" i="1"/>
  <c r="L943" i="1"/>
  <c r="K943" i="1"/>
  <c r="J943" i="1"/>
  <c r="I943" i="1"/>
  <c r="H943" i="1"/>
  <c r="G943" i="1"/>
  <c r="F943" i="1"/>
  <c r="E943" i="1"/>
  <c r="D943" i="1"/>
  <c r="C943" i="1"/>
  <c r="T942" i="1"/>
  <c r="T941" i="1"/>
  <c r="T940" i="1"/>
  <c r="T939" i="1"/>
  <c r="S937" i="1"/>
  <c r="R937" i="1"/>
  <c r="Q937" i="1"/>
  <c r="P937" i="1"/>
  <c r="O937" i="1"/>
  <c r="N937" i="1"/>
  <c r="M937" i="1"/>
  <c r="L937" i="1"/>
  <c r="K937" i="1"/>
  <c r="J937" i="1"/>
  <c r="I937" i="1"/>
  <c r="H937" i="1"/>
  <c r="G937" i="1"/>
  <c r="F937" i="1"/>
  <c r="E937" i="1"/>
  <c r="D937" i="1"/>
  <c r="C937" i="1"/>
  <c r="T936" i="1"/>
  <c r="S935" i="1"/>
  <c r="R935" i="1"/>
  <c r="Q935" i="1"/>
  <c r="P935" i="1"/>
  <c r="O935" i="1"/>
  <c r="N935" i="1"/>
  <c r="M935" i="1"/>
  <c r="L935" i="1"/>
  <c r="K935" i="1"/>
  <c r="J935" i="1"/>
  <c r="I935" i="1"/>
  <c r="H935" i="1"/>
  <c r="G935" i="1"/>
  <c r="F935" i="1"/>
  <c r="E935" i="1"/>
  <c r="D935" i="1"/>
  <c r="C935" i="1"/>
  <c r="T934" i="1"/>
  <c r="T933" i="1"/>
  <c r="T932" i="1"/>
  <c r="T931" i="1"/>
  <c r="B136" i="2"/>
  <c r="B135" i="2"/>
  <c r="S929" i="1"/>
  <c r="R929" i="1"/>
  <c r="Q929" i="1"/>
  <c r="P929" i="1"/>
  <c r="O929" i="1"/>
  <c r="N929" i="1"/>
  <c r="M929" i="1"/>
  <c r="L929" i="1"/>
  <c r="K929" i="1"/>
  <c r="J929" i="1"/>
  <c r="I929" i="1"/>
  <c r="H929" i="1"/>
  <c r="G929" i="1"/>
  <c r="F929" i="1"/>
  <c r="E929" i="1"/>
  <c r="D929" i="1"/>
  <c r="C929" i="1"/>
  <c r="T928" i="1"/>
  <c r="S927" i="1"/>
  <c r="R927" i="1"/>
  <c r="Q927" i="1"/>
  <c r="P927" i="1"/>
  <c r="O927" i="1"/>
  <c r="N927" i="1"/>
  <c r="M927" i="1"/>
  <c r="L927" i="1"/>
  <c r="K927" i="1"/>
  <c r="J927" i="1"/>
  <c r="I927" i="1"/>
  <c r="H927" i="1"/>
  <c r="G927" i="1"/>
  <c r="F927" i="1"/>
  <c r="E927" i="1"/>
  <c r="D927" i="1"/>
  <c r="C927" i="1"/>
  <c r="T926" i="1"/>
  <c r="T925" i="1"/>
  <c r="T924" i="1"/>
  <c r="T923" i="1"/>
  <c r="S921" i="1"/>
  <c r="R921" i="1"/>
  <c r="Q921" i="1"/>
  <c r="P921" i="1"/>
  <c r="O921" i="1"/>
  <c r="N921" i="1"/>
  <c r="M921" i="1"/>
  <c r="L921" i="1"/>
  <c r="K921" i="1"/>
  <c r="J921" i="1"/>
  <c r="I921" i="1"/>
  <c r="H921" i="1"/>
  <c r="G921" i="1"/>
  <c r="F921" i="1"/>
  <c r="E921" i="1"/>
  <c r="D921" i="1"/>
  <c r="C921" i="1"/>
  <c r="T920" i="1"/>
  <c r="S919" i="1"/>
  <c r="R919" i="1"/>
  <c r="Q919" i="1"/>
  <c r="P919" i="1"/>
  <c r="O919" i="1"/>
  <c r="N919" i="1"/>
  <c r="M919" i="1"/>
  <c r="L919" i="1"/>
  <c r="K919" i="1"/>
  <c r="J919" i="1"/>
  <c r="I919" i="1"/>
  <c r="H919" i="1"/>
  <c r="G919" i="1"/>
  <c r="F919" i="1"/>
  <c r="E919" i="1"/>
  <c r="D919" i="1"/>
  <c r="C919" i="1"/>
  <c r="T918" i="1"/>
  <c r="T917" i="1"/>
  <c r="T916" i="1"/>
  <c r="T915" i="1"/>
  <c r="B134" i="2"/>
  <c r="B133" i="2"/>
  <c r="S913" i="1"/>
  <c r="R913" i="1"/>
  <c r="Q913" i="1"/>
  <c r="P913" i="1"/>
  <c r="O913" i="1"/>
  <c r="N913" i="1"/>
  <c r="M913" i="1"/>
  <c r="L913" i="1"/>
  <c r="K913" i="1"/>
  <c r="J913" i="1"/>
  <c r="I913" i="1"/>
  <c r="H913" i="1"/>
  <c r="G913" i="1"/>
  <c r="F913" i="1"/>
  <c r="E913" i="1"/>
  <c r="D913" i="1"/>
  <c r="C913" i="1"/>
  <c r="T912" i="1"/>
  <c r="S911" i="1"/>
  <c r="R911" i="1"/>
  <c r="Q911" i="1"/>
  <c r="P911" i="1"/>
  <c r="O911" i="1"/>
  <c r="N911" i="1"/>
  <c r="M911" i="1"/>
  <c r="L911" i="1"/>
  <c r="K911" i="1"/>
  <c r="J911" i="1"/>
  <c r="I911" i="1"/>
  <c r="H911" i="1"/>
  <c r="G911" i="1"/>
  <c r="F911" i="1"/>
  <c r="E911" i="1"/>
  <c r="D911" i="1"/>
  <c r="C911" i="1"/>
  <c r="T910" i="1"/>
  <c r="T909" i="1"/>
  <c r="T908" i="1"/>
  <c r="T907" i="1"/>
  <c r="B132" i="2"/>
  <c r="S905" i="1"/>
  <c r="R905" i="1"/>
  <c r="Q905" i="1"/>
  <c r="P905" i="1"/>
  <c r="O905" i="1"/>
  <c r="N905" i="1"/>
  <c r="M905" i="1"/>
  <c r="L905" i="1"/>
  <c r="K905" i="1"/>
  <c r="J905" i="1"/>
  <c r="I905" i="1"/>
  <c r="H905" i="1"/>
  <c r="G905" i="1"/>
  <c r="F905" i="1"/>
  <c r="E905" i="1"/>
  <c r="D905" i="1"/>
  <c r="C905" i="1"/>
  <c r="T904" i="1"/>
  <c r="S903" i="1"/>
  <c r="R903" i="1"/>
  <c r="Q903" i="1"/>
  <c r="P903" i="1"/>
  <c r="O903" i="1"/>
  <c r="N903" i="1"/>
  <c r="M903" i="1"/>
  <c r="L903" i="1"/>
  <c r="K903" i="1"/>
  <c r="J903" i="1"/>
  <c r="I903" i="1"/>
  <c r="H903" i="1"/>
  <c r="G903" i="1"/>
  <c r="F903" i="1"/>
  <c r="E903" i="1"/>
  <c r="D903" i="1"/>
  <c r="C903" i="1"/>
  <c r="T902" i="1"/>
  <c r="T901" i="1"/>
  <c r="T900" i="1"/>
  <c r="T899" i="1"/>
  <c r="B131" i="2"/>
  <c r="S897" i="1"/>
  <c r="R897" i="1"/>
  <c r="Q897" i="1"/>
  <c r="P897" i="1"/>
  <c r="O897" i="1"/>
  <c r="N897" i="1"/>
  <c r="M897" i="1"/>
  <c r="L897" i="1"/>
  <c r="K897" i="1"/>
  <c r="J897" i="1"/>
  <c r="I897" i="1"/>
  <c r="H897" i="1"/>
  <c r="G897" i="1"/>
  <c r="F897" i="1"/>
  <c r="E897" i="1"/>
  <c r="D897" i="1"/>
  <c r="C897" i="1"/>
  <c r="T896" i="1"/>
  <c r="S895" i="1"/>
  <c r="R895" i="1"/>
  <c r="Q895" i="1"/>
  <c r="P895" i="1"/>
  <c r="O895" i="1"/>
  <c r="N895" i="1"/>
  <c r="M895" i="1"/>
  <c r="L895" i="1"/>
  <c r="K895" i="1"/>
  <c r="J895" i="1"/>
  <c r="I895" i="1"/>
  <c r="H895" i="1"/>
  <c r="G895" i="1"/>
  <c r="F895" i="1"/>
  <c r="E895" i="1"/>
  <c r="D895" i="1"/>
  <c r="C895" i="1"/>
  <c r="T894" i="1"/>
  <c r="T893" i="1"/>
  <c r="T892" i="1"/>
  <c r="T891" i="1"/>
  <c r="B130" i="2"/>
  <c r="S889" i="1"/>
  <c r="R889" i="1"/>
  <c r="Q889" i="1"/>
  <c r="P889" i="1"/>
  <c r="O889" i="1"/>
  <c r="N889" i="1"/>
  <c r="M889" i="1"/>
  <c r="L889" i="1"/>
  <c r="K889" i="1"/>
  <c r="J889" i="1"/>
  <c r="I889" i="1"/>
  <c r="H889" i="1"/>
  <c r="G889" i="1"/>
  <c r="F889" i="1"/>
  <c r="E889" i="1"/>
  <c r="D889" i="1"/>
  <c r="C889" i="1"/>
  <c r="T888" i="1"/>
  <c r="S887" i="1"/>
  <c r="R887" i="1"/>
  <c r="Q887" i="1"/>
  <c r="P887" i="1"/>
  <c r="O887" i="1"/>
  <c r="N887" i="1"/>
  <c r="M887" i="1"/>
  <c r="L887" i="1"/>
  <c r="K887" i="1"/>
  <c r="J887" i="1"/>
  <c r="I887" i="1"/>
  <c r="H887" i="1"/>
  <c r="G887" i="1"/>
  <c r="F887" i="1"/>
  <c r="E887" i="1"/>
  <c r="D887" i="1"/>
  <c r="C887" i="1"/>
  <c r="T886" i="1"/>
  <c r="T885" i="1"/>
  <c r="T884" i="1"/>
  <c r="T883" i="1"/>
  <c r="B129" i="2"/>
  <c r="S881" i="1"/>
  <c r="R881" i="1"/>
  <c r="Q881" i="1"/>
  <c r="P881" i="1"/>
  <c r="O881" i="1"/>
  <c r="N881" i="1"/>
  <c r="M881" i="1"/>
  <c r="L881" i="1"/>
  <c r="K881" i="1"/>
  <c r="J881" i="1"/>
  <c r="I881" i="1"/>
  <c r="H881" i="1"/>
  <c r="G881" i="1"/>
  <c r="F881" i="1"/>
  <c r="E881" i="1"/>
  <c r="D881" i="1"/>
  <c r="C881" i="1"/>
  <c r="T880" i="1"/>
  <c r="T881" i="1" s="1"/>
  <c r="S879" i="1"/>
  <c r="R879" i="1"/>
  <c r="Q879" i="1"/>
  <c r="P879" i="1"/>
  <c r="O879" i="1"/>
  <c r="N879" i="1"/>
  <c r="M879" i="1"/>
  <c r="L879" i="1"/>
  <c r="K879" i="1"/>
  <c r="J879" i="1"/>
  <c r="I879" i="1"/>
  <c r="H879" i="1"/>
  <c r="G879" i="1"/>
  <c r="F879" i="1"/>
  <c r="E879" i="1"/>
  <c r="D879" i="1"/>
  <c r="C879" i="1"/>
  <c r="T878" i="1"/>
  <c r="T877" i="1"/>
  <c r="T876" i="1"/>
  <c r="T875" i="1"/>
  <c r="B128" i="2"/>
  <c r="S873" i="1"/>
  <c r="R873" i="1"/>
  <c r="Q873" i="1"/>
  <c r="P873" i="1"/>
  <c r="O873" i="1"/>
  <c r="N873" i="1"/>
  <c r="M873" i="1"/>
  <c r="L873" i="1"/>
  <c r="K873" i="1"/>
  <c r="J873" i="1"/>
  <c r="I873" i="1"/>
  <c r="H873" i="1"/>
  <c r="G873" i="1"/>
  <c r="F873" i="1"/>
  <c r="E873" i="1"/>
  <c r="D873" i="1"/>
  <c r="C873" i="1"/>
  <c r="T872" i="1"/>
  <c r="T873" i="1" s="1"/>
  <c r="S871" i="1"/>
  <c r="R871" i="1"/>
  <c r="Q871" i="1"/>
  <c r="P871" i="1"/>
  <c r="O871" i="1"/>
  <c r="N871" i="1"/>
  <c r="M871" i="1"/>
  <c r="L871" i="1"/>
  <c r="K871" i="1"/>
  <c r="J871" i="1"/>
  <c r="I871" i="1"/>
  <c r="H871" i="1"/>
  <c r="G871" i="1"/>
  <c r="F871" i="1"/>
  <c r="E871" i="1"/>
  <c r="D871" i="1"/>
  <c r="C871" i="1"/>
  <c r="T870" i="1"/>
  <c r="T869" i="1"/>
  <c r="T868" i="1"/>
  <c r="T867" i="1"/>
  <c r="B127" i="2"/>
  <c r="S865" i="1"/>
  <c r="R865" i="1"/>
  <c r="Q865" i="1"/>
  <c r="P865" i="1"/>
  <c r="O865" i="1"/>
  <c r="N865" i="1"/>
  <c r="M865" i="1"/>
  <c r="L865" i="1"/>
  <c r="K865" i="1"/>
  <c r="J865" i="1"/>
  <c r="I865" i="1"/>
  <c r="H865" i="1"/>
  <c r="G865" i="1"/>
  <c r="F865" i="1"/>
  <c r="E865" i="1"/>
  <c r="D865" i="1"/>
  <c r="C865" i="1"/>
  <c r="T864" i="1"/>
  <c r="T865" i="1" s="1"/>
  <c r="S863" i="1"/>
  <c r="R863" i="1"/>
  <c r="Q863" i="1"/>
  <c r="P863" i="1"/>
  <c r="O863" i="1"/>
  <c r="N863" i="1"/>
  <c r="M863" i="1"/>
  <c r="L863" i="1"/>
  <c r="K863" i="1"/>
  <c r="J863" i="1"/>
  <c r="I863" i="1"/>
  <c r="H863" i="1"/>
  <c r="G863" i="1"/>
  <c r="F863" i="1"/>
  <c r="E863" i="1"/>
  <c r="D863" i="1"/>
  <c r="C863" i="1"/>
  <c r="T862" i="1"/>
  <c r="T861" i="1"/>
  <c r="T860" i="1"/>
  <c r="T859" i="1"/>
  <c r="B126" i="2"/>
  <c r="S857" i="1"/>
  <c r="R857" i="1"/>
  <c r="Q857" i="1"/>
  <c r="P857" i="1"/>
  <c r="O857" i="1"/>
  <c r="N857" i="1"/>
  <c r="M857" i="1"/>
  <c r="L857" i="1"/>
  <c r="K857" i="1"/>
  <c r="J857" i="1"/>
  <c r="I857" i="1"/>
  <c r="H857" i="1"/>
  <c r="G857" i="1"/>
  <c r="F857" i="1"/>
  <c r="E857" i="1"/>
  <c r="D857" i="1"/>
  <c r="C857" i="1"/>
  <c r="T856" i="1"/>
  <c r="T857" i="1" s="1"/>
  <c r="S855" i="1"/>
  <c r="R855" i="1"/>
  <c r="Q855" i="1"/>
  <c r="P855" i="1"/>
  <c r="O855" i="1"/>
  <c r="N855" i="1"/>
  <c r="M855" i="1"/>
  <c r="L855" i="1"/>
  <c r="K855" i="1"/>
  <c r="J855" i="1"/>
  <c r="I855" i="1"/>
  <c r="H855" i="1"/>
  <c r="G855" i="1"/>
  <c r="F855" i="1"/>
  <c r="E855" i="1"/>
  <c r="D855" i="1"/>
  <c r="C855" i="1"/>
  <c r="T854" i="1"/>
  <c r="T853" i="1"/>
  <c r="T852" i="1"/>
  <c r="T851" i="1"/>
  <c r="B125" i="2"/>
  <c r="S849" i="1"/>
  <c r="R849" i="1"/>
  <c r="Q849" i="1"/>
  <c r="P849" i="1"/>
  <c r="O849" i="1"/>
  <c r="N849" i="1"/>
  <c r="M849" i="1"/>
  <c r="L849" i="1"/>
  <c r="K849" i="1"/>
  <c r="J849" i="1"/>
  <c r="I849" i="1"/>
  <c r="H849" i="1"/>
  <c r="G849" i="1"/>
  <c r="F849" i="1"/>
  <c r="E849" i="1"/>
  <c r="D849" i="1"/>
  <c r="C849" i="1"/>
  <c r="T848" i="1"/>
  <c r="T849" i="1" s="1"/>
  <c r="S847" i="1"/>
  <c r="R847" i="1"/>
  <c r="Q847" i="1"/>
  <c r="P847" i="1"/>
  <c r="O847" i="1"/>
  <c r="N847" i="1"/>
  <c r="M847" i="1"/>
  <c r="L847" i="1"/>
  <c r="K847" i="1"/>
  <c r="J847" i="1"/>
  <c r="I847" i="1"/>
  <c r="H847" i="1"/>
  <c r="G847" i="1"/>
  <c r="F847" i="1"/>
  <c r="E847" i="1"/>
  <c r="D847" i="1"/>
  <c r="C847" i="1"/>
  <c r="T846" i="1"/>
  <c r="T845" i="1"/>
  <c r="T844" i="1"/>
  <c r="T843" i="1"/>
  <c r="B124" i="2"/>
  <c r="S841" i="1"/>
  <c r="R841" i="1"/>
  <c r="Q841" i="1"/>
  <c r="P841" i="1"/>
  <c r="O841" i="1"/>
  <c r="N841" i="1"/>
  <c r="M841" i="1"/>
  <c r="L841" i="1"/>
  <c r="K841" i="1"/>
  <c r="J841" i="1"/>
  <c r="I841" i="1"/>
  <c r="H841" i="1"/>
  <c r="G841" i="1"/>
  <c r="F841" i="1"/>
  <c r="E841" i="1"/>
  <c r="D841" i="1"/>
  <c r="C841" i="1"/>
  <c r="T840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T838" i="1"/>
  <c r="T837" i="1"/>
  <c r="T836" i="1"/>
  <c r="T835" i="1"/>
  <c r="S833" i="1"/>
  <c r="R833" i="1"/>
  <c r="Q833" i="1"/>
  <c r="P833" i="1"/>
  <c r="O833" i="1"/>
  <c r="N833" i="1"/>
  <c r="M833" i="1"/>
  <c r="L833" i="1"/>
  <c r="K833" i="1"/>
  <c r="J833" i="1"/>
  <c r="I833" i="1"/>
  <c r="H833" i="1"/>
  <c r="G833" i="1"/>
  <c r="F833" i="1"/>
  <c r="E833" i="1"/>
  <c r="D833" i="1"/>
  <c r="C833" i="1"/>
  <c r="T832" i="1"/>
  <c r="S831" i="1"/>
  <c r="R831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E831" i="1"/>
  <c r="D831" i="1"/>
  <c r="C831" i="1"/>
  <c r="T830" i="1"/>
  <c r="T831" i="1" s="1"/>
  <c r="T829" i="1"/>
  <c r="T828" i="1"/>
  <c r="T827" i="1"/>
  <c r="B123" i="2"/>
  <c r="B122" i="2"/>
  <c r="S825" i="1"/>
  <c r="R825" i="1"/>
  <c r="Q825" i="1"/>
  <c r="P825" i="1"/>
  <c r="O825" i="1"/>
  <c r="N825" i="1"/>
  <c r="M825" i="1"/>
  <c r="L825" i="1"/>
  <c r="K825" i="1"/>
  <c r="J825" i="1"/>
  <c r="I825" i="1"/>
  <c r="H825" i="1"/>
  <c r="G825" i="1"/>
  <c r="F825" i="1"/>
  <c r="E825" i="1"/>
  <c r="D825" i="1"/>
  <c r="C825" i="1"/>
  <c r="T824" i="1"/>
  <c r="T825" i="1" s="1"/>
  <c r="S823" i="1"/>
  <c r="R823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E823" i="1"/>
  <c r="D823" i="1"/>
  <c r="C823" i="1"/>
  <c r="T822" i="1"/>
  <c r="T821" i="1"/>
  <c r="T820" i="1"/>
  <c r="T819" i="1"/>
  <c r="B121" i="2"/>
  <c r="S817" i="1"/>
  <c r="R817" i="1"/>
  <c r="Q817" i="1"/>
  <c r="P817" i="1"/>
  <c r="O817" i="1"/>
  <c r="N817" i="1"/>
  <c r="M817" i="1"/>
  <c r="L817" i="1"/>
  <c r="K817" i="1"/>
  <c r="J817" i="1"/>
  <c r="I817" i="1"/>
  <c r="H817" i="1"/>
  <c r="G817" i="1"/>
  <c r="F817" i="1"/>
  <c r="E817" i="1"/>
  <c r="D817" i="1"/>
  <c r="C817" i="1"/>
  <c r="T816" i="1"/>
  <c r="S815" i="1"/>
  <c r="R815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E815" i="1"/>
  <c r="D815" i="1"/>
  <c r="C815" i="1"/>
  <c r="T814" i="1"/>
  <c r="T813" i="1"/>
  <c r="T812" i="1"/>
  <c r="T811" i="1"/>
  <c r="B120" i="2"/>
  <c r="S809" i="1"/>
  <c r="R809" i="1"/>
  <c r="Q809" i="1"/>
  <c r="P809" i="1"/>
  <c r="O809" i="1"/>
  <c r="N809" i="1"/>
  <c r="M809" i="1"/>
  <c r="L809" i="1"/>
  <c r="K809" i="1"/>
  <c r="J809" i="1"/>
  <c r="I809" i="1"/>
  <c r="H809" i="1"/>
  <c r="G809" i="1"/>
  <c r="F809" i="1"/>
  <c r="E809" i="1"/>
  <c r="D809" i="1"/>
  <c r="C809" i="1"/>
  <c r="T808" i="1"/>
  <c r="S807" i="1"/>
  <c r="R807" i="1"/>
  <c r="Q807" i="1"/>
  <c r="P807" i="1"/>
  <c r="O807" i="1"/>
  <c r="N807" i="1"/>
  <c r="M807" i="1"/>
  <c r="L807" i="1"/>
  <c r="K807" i="1"/>
  <c r="J807" i="1"/>
  <c r="I807" i="1"/>
  <c r="H807" i="1"/>
  <c r="G807" i="1"/>
  <c r="F807" i="1"/>
  <c r="E807" i="1"/>
  <c r="D807" i="1"/>
  <c r="C807" i="1"/>
  <c r="T806" i="1"/>
  <c r="T805" i="1"/>
  <c r="T804" i="1"/>
  <c r="T803" i="1"/>
  <c r="B119" i="2"/>
  <c r="S801" i="1"/>
  <c r="R801" i="1"/>
  <c r="Q801" i="1"/>
  <c r="P801" i="1"/>
  <c r="O801" i="1"/>
  <c r="N801" i="1"/>
  <c r="M801" i="1"/>
  <c r="L801" i="1"/>
  <c r="K801" i="1"/>
  <c r="J801" i="1"/>
  <c r="I801" i="1"/>
  <c r="H801" i="1"/>
  <c r="G801" i="1"/>
  <c r="F801" i="1"/>
  <c r="E801" i="1"/>
  <c r="D801" i="1"/>
  <c r="C801" i="1"/>
  <c r="T800" i="1"/>
  <c r="S799" i="1"/>
  <c r="R799" i="1"/>
  <c r="Q799" i="1"/>
  <c r="P799" i="1"/>
  <c r="O799" i="1"/>
  <c r="N799" i="1"/>
  <c r="M799" i="1"/>
  <c r="L799" i="1"/>
  <c r="K799" i="1"/>
  <c r="J799" i="1"/>
  <c r="I799" i="1"/>
  <c r="H799" i="1"/>
  <c r="G799" i="1"/>
  <c r="F799" i="1"/>
  <c r="E799" i="1"/>
  <c r="D799" i="1"/>
  <c r="C799" i="1"/>
  <c r="T798" i="1"/>
  <c r="T797" i="1"/>
  <c r="T796" i="1"/>
  <c r="T795" i="1"/>
  <c r="B118" i="2"/>
  <c r="S793" i="1"/>
  <c r="R793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C793" i="1"/>
  <c r="T792" i="1"/>
  <c r="S791" i="1"/>
  <c r="R791" i="1"/>
  <c r="Q791" i="1"/>
  <c r="P791" i="1"/>
  <c r="O791" i="1"/>
  <c r="N791" i="1"/>
  <c r="M791" i="1"/>
  <c r="L791" i="1"/>
  <c r="K791" i="1"/>
  <c r="J791" i="1"/>
  <c r="I791" i="1"/>
  <c r="H791" i="1"/>
  <c r="G791" i="1"/>
  <c r="F791" i="1"/>
  <c r="E791" i="1"/>
  <c r="D791" i="1"/>
  <c r="C791" i="1"/>
  <c r="T790" i="1"/>
  <c r="T789" i="1"/>
  <c r="T788" i="1"/>
  <c r="T787" i="1"/>
  <c r="S785" i="1"/>
  <c r="R785" i="1"/>
  <c r="Q785" i="1"/>
  <c r="P785" i="1"/>
  <c r="O785" i="1"/>
  <c r="N785" i="1"/>
  <c r="M785" i="1"/>
  <c r="L785" i="1"/>
  <c r="K785" i="1"/>
  <c r="J785" i="1"/>
  <c r="I785" i="1"/>
  <c r="H785" i="1"/>
  <c r="G785" i="1"/>
  <c r="F785" i="1"/>
  <c r="E785" i="1"/>
  <c r="D785" i="1"/>
  <c r="C785" i="1"/>
  <c r="T784" i="1"/>
  <c r="S783" i="1"/>
  <c r="R783" i="1"/>
  <c r="Q783" i="1"/>
  <c r="P783" i="1"/>
  <c r="O783" i="1"/>
  <c r="N783" i="1"/>
  <c r="M783" i="1"/>
  <c r="L783" i="1"/>
  <c r="K783" i="1"/>
  <c r="J783" i="1"/>
  <c r="I783" i="1"/>
  <c r="H783" i="1"/>
  <c r="G783" i="1"/>
  <c r="F783" i="1"/>
  <c r="E783" i="1"/>
  <c r="D783" i="1"/>
  <c r="C783" i="1"/>
  <c r="T782" i="1"/>
  <c r="T781" i="1"/>
  <c r="T780" i="1"/>
  <c r="T779" i="1"/>
  <c r="B117" i="2"/>
  <c r="B116" i="2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T776" i="1"/>
  <c r="S775" i="1"/>
  <c r="R775" i="1"/>
  <c r="Q775" i="1"/>
  <c r="P775" i="1"/>
  <c r="O775" i="1"/>
  <c r="N775" i="1"/>
  <c r="M775" i="1"/>
  <c r="L775" i="1"/>
  <c r="K775" i="1"/>
  <c r="J775" i="1"/>
  <c r="I775" i="1"/>
  <c r="H775" i="1"/>
  <c r="G775" i="1"/>
  <c r="F775" i="1"/>
  <c r="E775" i="1"/>
  <c r="D775" i="1"/>
  <c r="C775" i="1"/>
  <c r="T774" i="1"/>
  <c r="T773" i="1"/>
  <c r="T772" i="1"/>
  <c r="T771" i="1"/>
  <c r="B115" i="2"/>
  <c r="S769" i="1"/>
  <c r="R769" i="1"/>
  <c r="Q769" i="1"/>
  <c r="P769" i="1"/>
  <c r="O769" i="1"/>
  <c r="N769" i="1"/>
  <c r="M769" i="1"/>
  <c r="L769" i="1"/>
  <c r="K769" i="1"/>
  <c r="J769" i="1"/>
  <c r="I769" i="1"/>
  <c r="H769" i="1"/>
  <c r="G769" i="1"/>
  <c r="F769" i="1"/>
  <c r="E769" i="1"/>
  <c r="D769" i="1"/>
  <c r="C769" i="1"/>
  <c r="T768" i="1"/>
  <c r="S767" i="1"/>
  <c r="R767" i="1"/>
  <c r="Q767" i="1"/>
  <c r="P767" i="1"/>
  <c r="O767" i="1"/>
  <c r="N767" i="1"/>
  <c r="M767" i="1"/>
  <c r="L767" i="1"/>
  <c r="K767" i="1"/>
  <c r="J767" i="1"/>
  <c r="I767" i="1"/>
  <c r="H767" i="1"/>
  <c r="G767" i="1"/>
  <c r="F767" i="1"/>
  <c r="E767" i="1"/>
  <c r="D767" i="1"/>
  <c r="C767" i="1"/>
  <c r="T766" i="1"/>
  <c r="T765" i="1"/>
  <c r="T764" i="1"/>
  <c r="T763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C761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C759" i="1"/>
  <c r="B114" i="2"/>
  <c r="T760" i="1"/>
  <c r="T758" i="1"/>
  <c r="T757" i="1"/>
  <c r="T756" i="1"/>
  <c r="T755" i="1"/>
  <c r="S754" i="1"/>
  <c r="R754" i="1"/>
  <c r="Q754" i="1"/>
  <c r="O754" i="1"/>
  <c r="N754" i="1"/>
  <c r="L754" i="1"/>
  <c r="J754" i="1"/>
  <c r="G754" i="1"/>
  <c r="F754" i="1"/>
  <c r="E754" i="1"/>
  <c r="C754" i="1"/>
  <c r="B113" i="2"/>
  <c r="S753" i="1"/>
  <c r="R753" i="1"/>
  <c r="Q753" i="1"/>
  <c r="P753" i="1"/>
  <c r="O753" i="1"/>
  <c r="N753" i="1"/>
  <c r="M753" i="1"/>
  <c r="L753" i="1"/>
  <c r="K753" i="1"/>
  <c r="J753" i="1"/>
  <c r="I753" i="1"/>
  <c r="H753" i="1"/>
  <c r="G753" i="1"/>
  <c r="F753" i="1"/>
  <c r="E753" i="1"/>
  <c r="D753" i="1"/>
  <c r="C753" i="1"/>
  <c r="T752" i="1"/>
  <c r="S751" i="1"/>
  <c r="R751" i="1"/>
  <c r="Q751" i="1"/>
  <c r="P751" i="1"/>
  <c r="O751" i="1"/>
  <c r="N751" i="1"/>
  <c r="M751" i="1"/>
  <c r="L751" i="1"/>
  <c r="K751" i="1"/>
  <c r="J751" i="1"/>
  <c r="I751" i="1"/>
  <c r="H751" i="1"/>
  <c r="G751" i="1"/>
  <c r="F751" i="1"/>
  <c r="E751" i="1"/>
  <c r="D751" i="1"/>
  <c r="C751" i="1"/>
  <c r="T750" i="1"/>
  <c r="T749" i="1"/>
  <c r="T748" i="1"/>
  <c r="T747" i="1"/>
  <c r="S746" i="1"/>
  <c r="R746" i="1"/>
  <c r="Q746" i="1"/>
  <c r="P746" i="1"/>
  <c r="N746" i="1"/>
  <c r="M746" i="1"/>
  <c r="L746" i="1"/>
  <c r="J746" i="1"/>
  <c r="H746" i="1"/>
  <c r="G746" i="1"/>
  <c r="F746" i="1"/>
  <c r="E746" i="1"/>
  <c r="C746" i="1"/>
  <c r="B112" i="2"/>
  <c r="S745" i="1"/>
  <c r="R745" i="1"/>
  <c r="Q745" i="1"/>
  <c r="P745" i="1"/>
  <c r="O745" i="1"/>
  <c r="N745" i="1"/>
  <c r="M745" i="1"/>
  <c r="L745" i="1"/>
  <c r="K745" i="1"/>
  <c r="J745" i="1"/>
  <c r="I745" i="1"/>
  <c r="H745" i="1"/>
  <c r="G745" i="1"/>
  <c r="F745" i="1"/>
  <c r="E745" i="1"/>
  <c r="D745" i="1"/>
  <c r="C745" i="1"/>
  <c r="T744" i="1"/>
  <c r="S743" i="1"/>
  <c r="R743" i="1"/>
  <c r="Q743" i="1"/>
  <c r="P743" i="1"/>
  <c r="O743" i="1"/>
  <c r="N743" i="1"/>
  <c r="M743" i="1"/>
  <c r="L743" i="1"/>
  <c r="K743" i="1"/>
  <c r="J743" i="1"/>
  <c r="I743" i="1"/>
  <c r="H743" i="1"/>
  <c r="G743" i="1"/>
  <c r="F743" i="1"/>
  <c r="E743" i="1"/>
  <c r="D743" i="1"/>
  <c r="C743" i="1"/>
  <c r="T742" i="1"/>
  <c r="T741" i="1"/>
  <c r="T740" i="1"/>
  <c r="T739" i="1"/>
  <c r="O738" i="1"/>
  <c r="P738" i="1"/>
  <c r="Q738" i="1"/>
  <c r="R738" i="1"/>
  <c r="S738" i="1"/>
  <c r="N738" i="1"/>
  <c r="J738" i="1"/>
  <c r="G738" i="1"/>
  <c r="E738" i="1"/>
  <c r="C738" i="1"/>
  <c r="B111" i="2"/>
  <c r="S737" i="1"/>
  <c r="R737" i="1"/>
  <c r="Q737" i="1"/>
  <c r="P737" i="1"/>
  <c r="O737" i="1"/>
  <c r="N737" i="1"/>
  <c r="M737" i="1"/>
  <c r="L737" i="1"/>
  <c r="K737" i="1"/>
  <c r="J737" i="1"/>
  <c r="I737" i="1"/>
  <c r="H737" i="1"/>
  <c r="G737" i="1"/>
  <c r="F737" i="1"/>
  <c r="E737" i="1"/>
  <c r="D737" i="1"/>
  <c r="C737" i="1"/>
  <c r="T736" i="1"/>
  <c r="S735" i="1"/>
  <c r="R735" i="1"/>
  <c r="Q735" i="1"/>
  <c r="P735" i="1"/>
  <c r="O735" i="1"/>
  <c r="N735" i="1"/>
  <c r="M735" i="1"/>
  <c r="L735" i="1"/>
  <c r="K735" i="1"/>
  <c r="J735" i="1"/>
  <c r="I735" i="1"/>
  <c r="H735" i="1"/>
  <c r="G735" i="1"/>
  <c r="F735" i="1"/>
  <c r="E735" i="1"/>
  <c r="D735" i="1"/>
  <c r="C735" i="1"/>
  <c r="T734" i="1"/>
  <c r="T733" i="1"/>
  <c r="T732" i="1"/>
  <c r="T731" i="1"/>
  <c r="C730" i="1"/>
  <c r="E730" i="1"/>
  <c r="G730" i="1"/>
  <c r="L730" i="1"/>
  <c r="N730" i="1"/>
  <c r="O730" i="1"/>
  <c r="Q730" i="1"/>
  <c r="S730" i="1"/>
  <c r="S729" i="1"/>
  <c r="R729" i="1"/>
  <c r="Q729" i="1"/>
  <c r="P729" i="1"/>
  <c r="O729" i="1"/>
  <c r="N729" i="1"/>
  <c r="M729" i="1"/>
  <c r="L729" i="1"/>
  <c r="K729" i="1"/>
  <c r="J729" i="1"/>
  <c r="I729" i="1"/>
  <c r="H729" i="1"/>
  <c r="G729" i="1"/>
  <c r="F729" i="1"/>
  <c r="E729" i="1"/>
  <c r="D729" i="1"/>
  <c r="C729" i="1"/>
  <c r="T728" i="1"/>
  <c r="S727" i="1"/>
  <c r="R727" i="1"/>
  <c r="Q727" i="1"/>
  <c r="P727" i="1"/>
  <c r="O727" i="1"/>
  <c r="N727" i="1"/>
  <c r="M727" i="1"/>
  <c r="L727" i="1"/>
  <c r="K727" i="1"/>
  <c r="J727" i="1"/>
  <c r="I727" i="1"/>
  <c r="H727" i="1"/>
  <c r="G727" i="1"/>
  <c r="F727" i="1"/>
  <c r="E727" i="1"/>
  <c r="D727" i="1"/>
  <c r="C727" i="1"/>
  <c r="T726" i="1"/>
  <c r="T725" i="1"/>
  <c r="T724" i="1"/>
  <c r="T723" i="1"/>
  <c r="B110" i="2"/>
  <c r="S722" i="1"/>
  <c r="R722" i="1"/>
  <c r="O722" i="1"/>
  <c r="N722" i="1"/>
  <c r="L722" i="1"/>
  <c r="G722" i="1"/>
  <c r="E722" i="1"/>
  <c r="S721" i="1"/>
  <c r="R721" i="1"/>
  <c r="Q721" i="1"/>
  <c r="P721" i="1"/>
  <c r="O721" i="1"/>
  <c r="N721" i="1"/>
  <c r="M721" i="1"/>
  <c r="L721" i="1"/>
  <c r="K721" i="1"/>
  <c r="J721" i="1"/>
  <c r="I721" i="1"/>
  <c r="H721" i="1"/>
  <c r="G721" i="1"/>
  <c r="F721" i="1"/>
  <c r="E721" i="1"/>
  <c r="D721" i="1"/>
  <c r="C721" i="1"/>
  <c r="T720" i="1"/>
  <c r="S719" i="1"/>
  <c r="R719" i="1"/>
  <c r="Q719" i="1"/>
  <c r="P719" i="1"/>
  <c r="O719" i="1"/>
  <c r="N719" i="1"/>
  <c r="M719" i="1"/>
  <c r="L719" i="1"/>
  <c r="K719" i="1"/>
  <c r="J719" i="1"/>
  <c r="I719" i="1"/>
  <c r="H719" i="1"/>
  <c r="G719" i="1"/>
  <c r="F719" i="1"/>
  <c r="E719" i="1"/>
  <c r="D719" i="1"/>
  <c r="C719" i="1"/>
  <c r="T718" i="1"/>
  <c r="T717" i="1"/>
  <c r="T716" i="1"/>
  <c r="T715" i="1"/>
  <c r="B109" i="2"/>
  <c r="S714" i="1"/>
  <c r="R714" i="1"/>
  <c r="P714" i="1"/>
  <c r="O714" i="1"/>
  <c r="N714" i="1"/>
  <c r="M714" i="1"/>
  <c r="L714" i="1"/>
  <c r="I714" i="1"/>
  <c r="C714" i="1"/>
  <c r="B108" i="2"/>
  <c r="S713" i="1"/>
  <c r="R713" i="1"/>
  <c r="Q713" i="1"/>
  <c r="P713" i="1"/>
  <c r="O713" i="1"/>
  <c r="N713" i="1"/>
  <c r="M713" i="1"/>
  <c r="L713" i="1"/>
  <c r="K713" i="1"/>
  <c r="J713" i="1"/>
  <c r="I713" i="1"/>
  <c r="H713" i="1"/>
  <c r="G713" i="1"/>
  <c r="F713" i="1"/>
  <c r="E713" i="1"/>
  <c r="D713" i="1"/>
  <c r="C713" i="1"/>
  <c r="T712" i="1"/>
  <c r="S711" i="1"/>
  <c r="R711" i="1"/>
  <c r="Q711" i="1"/>
  <c r="P711" i="1"/>
  <c r="O711" i="1"/>
  <c r="N711" i="1"/>
  <c r="M711" i="1"/>
  <c r="L711" i="1"/>
  <c r="K711" i="1"/>
  <c r="J711" i="1"/>
  <c r="I711" i="1"/>
  <c r="H711" i="1"/>
  <c r="G711" i="1"/>
  <c r="F711" i="1"/>
  <c r="E711" i="1"/>
  <c r="D711" i="1"/>
  <c r="C711" i="1"/>
  <c r="T710" i="1"/>
  <c r="T709" i="1"/>
  <c r="T708" i="1"/>
  <c r="T707" i="1"/>
  <c r="S706" i="1"/>
  <c r="R706" i="1"/>
  <c r="Q706" i="1"/>
  <c r="M706" i="1"/>
  <c r="P706" i="1"/>
  <c r="N706" i="1"/>
  <c r="L706" i="1"/>
  <c r="I706" i="1"/>
  <c r="H706" i="1"/>
  <c r="G706" i="1"/>
  <c r="F706" i="1"/>
  <c r="B107" i="2"/>
  <c r="S705" i="1"/>
  <c r="R705" i="1"/>
  <c r="Q705" i="1"/>
  <c r="P705" i="1"/>
  <c r="O705" i="1"/>
  <c r="N705" i="1"/>
  <c r="M705" i="1"/>
  <c r="L705" i="1"/>
  <c r="K705" i="1"/>
  <c r="J705" i="1"/>
  <c r="I705" i="1"/>
  <c r="H705" i="1"/>
  <c r="G705" i="1"/>
  <c r="F705" i="1"/>
  <c r="E705" i="1"/>
  <c r="D705" i="1"/>
  <c r="C705" i="1"/>
  <c r="T704" i="1"/>
  <c r="S703" i="1"/>
  <c r="R703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D703" i="1"/>
  <c r="C703" i="1"/>
  <c r="T702" i="1"/>
  <c r="T701" i="1"/>
  <c r="T700" i="1"/>
  <c r="T699" i="1"/>
  <c r="E698" i="1"/>
  <c r="G698" i="1"/>
  <c r="L698" i="1"/>
  <c r="K698" i="1"/>
  <c r="J698" i="1"/>
  <c r="R698" i="1"/>
  <c r="Q698" i="1"/>
  <c r="P698" i="1"/>
  <c r="O698" i="1"/>
  <c r="N698" i="1"/>
  <c r="S698" i="1"/>
  <c r="T694" i="1"/>
  <c r="B106" i="2"/>
  <c r="S697" i="1"/>
  <c r="R697" i="1"/>
  <c r="Q697" i="1"/>
  <c r="P697" i="1"/>
  <c r="O697" i="1"/>
  <c r="N697" i="1"/>
  <c r="M697" i="1"/>
  <c r="L697" i="1"/>
  <c r="K697" i="1"/>
  <c r="J697" i="1"/>
  <c r="I697" i="1"/>
  <c r="H697" i="1"/>
  <c r="G697" i="1"/>
  <c r="F697" i="1"/>
  <c r="E697" i="1"/>
  <c r="D697" i="1"/>
  <c r="C697" i="1"/>
  <c r="T696" i="1"/>
  <c r="S695" i="1"/>
  <c r="R695" i="1"/>
  <c r="Q695" i="1"/>
  <c r="P695" i="1"/>
  <c r="O695" i="1"/>
  <c r="N695" i="1"/>
  <c r="M695" i="1"/>
  <c r="L695" i="1"/>
  <c r="K695" i="1"/>
  <c r="J695" i="1"/>
  <c r="I695" i="1"/>
  <c r="H695" i="1"/>
  <c r="G695" i="1"/>
  <c r="F695" i="1"/>
  <c r="E695" i="1"/>
  <c r="D695" i="1"/>
  <c r="C695" i="1"/>
  <c r="T693" i="1"/>
  <c r="T692" i="1"/>
  <c r="T691" i="1"/>
  <c r="S690" i="1"/>
  <c r="R690" i="1"/>
  <c r="Q690" i="1"/>
  <c r="P690" i="1"/>
  <c r="O690" i="1"/>
  <c r="N690" i="1"/>
  <c r="L690" i="1"/>
  <c r="J690" i="1"/>
  <c r="E690" i="1"/>
  <c r="C690" i="1"/>
  <c r="B105" i="2"/>
  <c r="S689" i="1"/>
  <c r="R689" i="1"/>
  <c r="Q689" i="1"/>
  <c r="P689" i="1"/>
  <c r="O689" i="1"/>
  <c r="N689" i="1"/>
  <c r="M689" i="1"/>
  <c r="L689" i="1"/>
  <c r="K689" i="1"/>
  <c r="J689" i="1"/>
  <c r="I689" i="1"/>
  <c r="H689" i="1"/>
  <c r="G689" i="1"/>
  <c r="F689" i="1"/>
  <c r="E689" i="1"/>
  <c r="D689" i="1"/>
  <c r="C689" i="1"/>
  <c r="T688" i="1"/>
  <c r="S687" i="1"/>
  <c r="R687" i="1"/>
  <c r="Q687" i="1"/>
  <c r="P687" i="1"/>
  <c r="O687" i="1"/>
  <c r="N687" i="1"/>
  <c r="M687" i="1"/>
  <c r="L687" i="1"/>
  <c r="K687" i="1"/>
  <c r="J687" i="1"/>
  <c r="I687" i="1"/>
  <c r="H687" i="1"/>
  <c r="G687" i="1"/>
  <c r="F687" i="1"/>
  <c r="E687" i="1"/>
  <c r="D687" i="1"/>
  <c r="C687" i="1"/>
  <c r="T686" i="1"/>
  <c r="T685" i="1"/>
  <c r="T684" i="1"/>
  <c r="T683" i="1"/>
  <c r="N682" i="1"/>
  <c r="O682" i="1"/>
  <c r="P682" i="1"/>
  <c r="Q682" i="1"/>
  <c r="R682" i="1"/>
  <c r="S682" i="1"/>
  <c r="M682" i="1"/>
  <c r="L682" i="1"/>
  <c r="K682" i="1"/>
  <c r="I682" i="1"/>
  <c r="G682" i="1"/>
  <c r="B104" i="2"/>
  <c r="S681" i="1"/>
  <c r="R681" i="1"/>
  <c r="Q681" i="1"/>
  <c r="P681" i="1"/>
  <c r="O681" i="1"/>
  <c r="N681" i="1"/>
  <c r="M681" i="1"/>
  <c r="L681" i="1"/>
  <c r="K681" i="1"/>
  <c r="J681" i="1"/>
  <c r="I681" i="1"/>
  <c r="H681" i="1"/>
  <c r="G681" i="1"/>
  <c r="F681" i="1"/>
  <c r="E681" i="1"/>
  <c r="D681" i="1"/>
  <c r="C681" i="1"/>
  <c r="T680" i="1"/>
  <c r="S679" i="1"/>
  <c r="R679" i="1"/>
  <c r="Q679" i="1"/>
  <c r="P679" i="1"/>
  <c r="O679" i="1"/>
  <c r="N679" i="1"/>
  <c r="M679" i="1"/>
  <c r="L679" i="1"/>
  <c r="K679" i="1"/>
  <c r="J679" i="1"/>
  <c r="I679" i="1"/>
  <c r="H679" i="1"/>
  <c r="G679" i="1"/>
  <c r="F679" i="1"/>
  <c r="E679" i="1"/>
  <c r="D679" i="1"/>
  <c r="C679" i="1"/>
  <c r="T678" i="1"/>
  <c r="T677" i="1"/>
  <c r="T676" i="1"/>
  <c r="T675" i="1"/>
  <c r="S674" i="1"/>
  <c r="R674" i="1"/>
  <c r="Q674" i="1"/>
  <c r="P674" i="1"/>
  <c r="O674" i="1"/>
  <c r="N674" i="1"/>
  <c r="E674" i="1"/>
  <c r="D674" i="1"/>
  <c r="F674" i="1"/>
  <c r="G674" i="1"/>
  <c r="I674" i="1"/>
  <c r="L674" i="1"/>
  <c r="B103" i="2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C673" i="1"/>
  <c r="T672" i="1"/>
  <c r="S671" i="1"/>
  <c r="R671" i="1"/>
  <c r="Q671" i="1"/>
  <c r="P671" i="1"/>
  <c r="O671" i="1"/>
  <c r="N671" i="1"/>
  <c r="M671" i="1"/>
  <c r="L671" i="1"/>
  <c r="K671" i="1"/>
  <c r="J671" i="1"/>
  <c r="I671" i="1"/>
  <c r="H671" i="1"/>
  <c r="G671" i="1"/>
  <c r="F671" i="1"/>
  <c r="E671" i="1"/>
  <c r="D671" i="1"/>
  <c r="C671" i="1"/>
  <c r="T670" i="1"/>
  <c r="T669" i="1"/>
  <c r="T668" i="1"/>
  <c r="T667" i="1"/>
  <c r="E666" i="1"/>
  <c r="I666" i="1"/>
  <c r="G666" i="1"/>
  <c r="F666" i="1"/>
  <c r="J666" i="1"/>
  <c r="L666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C665" i="1"/>
  <c r="T664" i="1"/>
  <c r="S663" i="1"/>
  <c r="R663" i="1"/>
  <c r="Q663" i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C663" i="1"/>
  <c r="T662" i="1"/>
  <c r="T661" i="1"/>
  <c r="T660" i="1"/>
  <c r="T659" i="1"/>
  <c r="B102" i="2"/>
  <c r="S658" i="1"/>
  <c r="R658" i="1"/>
  <c r="Q658" i="1"/>
  <c r="P658" i="1"/>
  <c r="O658" i="1"/>
  <c r="N658" i="1"/>
  <c r="L658" i="1"/>
  <c r="J658" i="1"/>
  <c r="I658" i="1"/>
  <c r="G658" i="1"/>
  <c r="E658" i="1"/>
  <c r="B101" i="2"/>
  <c r="S657" i="1"/>
  <c r="R657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C657" i="1"/>
  <c r="T656" i="1"/>
  <c r="S655" i="1"/>
  <c r="R655" i="1"/>
  <c r="Q655" i="1"/>
  <c r="P655" i="1"/>
  <c r="O655" i="1"/>
  <c r="N655" i="1"/>
  <c r="M655" i="1"/>
  <c r="L655" i="1"/>
  <c r="K655" i="1"/>
  <c r="J655" i="1"/>
  <c r="I655" i="1"/>
  <c r="H655" i="1"/>
  <c r="G655" i="1"/>
  <c r="F655" i="1"/>
  <c r="E655" i="1"/>
  <c r="D655" i="1"/>
  <c r="C655" i="1"/>
  <c r="T654" i="1"/>
  <c r="T653" i="1"/>
  <c r="T652" i="1"/>
  <c r="T651" i="1"/>
  <c r="E650" i="1"/>
  <c r="D650" i="1"/>
  <c r="L650" i="1"/>
  <c r="K650" i="1"/>
  <c r="J650" i="1"/>
  <c r="I650" i="1"/>
  <c r="G650" i="1"/>
  <c r="N650" i="1"/>
  <c r="O650" i="1"/>
  <c r="P650" i="1"/>
  <c r="Q650" i="1"/>
  <c r="R650" i="1"/>
  <c r="S650" i="1"/>
  <c r="B100" i="2"/>
  <c r="S649" i="1"/>
  <c r="R649" i="1"/>
  <c r="Q649" i="1"/>
  <c r="P649" i="1"/>
  <c r="O649" i="1"/>
  <c r="N649" i="1"/>
  <c r="M649" i="1"/>
  <c r="L649" i="1"/>
  <c r="K649" i="1"/>
  <c r="J649" i="1"/>
  <c r="I649" i="1"/>
  <c r="H649" i="1"/>
  <c r="G649" i="1"/>
  <c r="F649" i="1"/>
  <c r="E649" i="1"/>
  <c r="D649" i="1"/>
  <c r="C649" i="1"/>
  <c r="T648" i="1"/>
  <c r="S647" i="1"/>
  <c r="R647" i="1"/>
  <c r="Q647" i="1"/>
  <c r="P647" i="1"/>
  <c r="O647" i="1"/>
  <c r="N647" i="1"/>
  <c r="M647" i="1"/>
  <c r="L647" i="1"/>
  <c r="K647" i="1"/>
  <c r="J647" i="1"/>
  <c r="I647" i="1"/>
  <c r="H647" i="1"/>
  <c r="G647" i="1"/>
  <c r="F647" i="1"/>
  <c r="E647" i="1"/>
  <c r="D647" i="1"/>
  <c r="C647" i="1"/>
  <c r="T646" i="1"/>
  <c r="T645" i="1"/>
  <c r="T644" i="1"/>
  <c r="T643" i="1"/>
  <c r="S642" i="1"/>
  <c r="R642" i="1"/>
  <c r="Q642" i="1"/>
  <c r="O642" i="1"/>
  <c r="N642" i="1"/>
  <c r="L642" i="1"/>
  <c r="K642" i="1"/>
  <c r="J642" i="1"/>
  <c r="I642" i="1"/>
  <c r="G642" i="1"/>
  <c r="C642" i="1"/>
  <c r="D642" i="1"/>
  <c r="S641" i="1"/>
  <c r="R641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D641" i="1"/>
  <c r="C641" i="1"/>
  <c r="T640" i="1"/>
  <c r="S639" i="1"/>
  <c r="R639" i="1"/>
  <c r="Q639" i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C639" i="1"/>
  <c r="T638" i="1"/>
  <c r="T637" i="1"/>
  <c r="T636" i="1"/>
  <c r="T635" i="1"/>
  <c r="B99" i="2"/>
  <c r="L634" i="1"/>
  <c r="K634" i="1"/>
  <c r="J634" i="1"/>
  <c r="I634" i="1"/>
  <c r="D634" i="1"/>
  <c r="G634" i="1"/>
  <c r="S634" i="1"/>
  <c r="R634" i="1"/>
  <c r="Q634" i="1"/>
  <c r="P634" i="1"/>
  <c r="O634" i="1"/>
  <c r="N634" i="1"/>
  <c r="B98" i="2"/>
  <c r="S633" i="1"/>
  <c r="R633" i="1"/>
  <c r="Q633" i="1"/>
  <c r="P633" i="1"/>
  <c r="O633" i="1"/>
  <c r="N633" i="1"/>
  <c r="M633" i="1"/>
  <c r="L633" i="1"/>
  <c r="K633" i="1"/>
  <c r="J633" i="1"/>
  <c r="I633" i="1"/>
  <c r="H633" i="1"/>
  <c r="G633" i="1"/>
  <c r="F633" i="1"/>
  <c r="E633" i="1"/>
  <c r="D633" i="1"/>
  <c r="C633" i="1"/>
  <c r="T632" i="1"/>
  <c r="S631" i="1"/>
  <c r="R631" i="1"/>
  <c r="Q631" i="1"/>
  <c r="P631" i="1"/>
  <c r="O631" i="1"/>
  <c r="N631" i="1"/>
  <c r="M631" i="1"/>
  <c r="L631" i="1"/>
  <c r="K631" i="1"/>
  <c r="J631" i="1"/>
  <c r="I631" i="1"/>
  <c r="H631" i="1"/>
  <c r="G631" i="1"/>
  <c r="F631" i="1"/>
  <c r="E631" i="1"/>
  <c r="D631" i="1"/>
  <c r="C631" i="1"/>
  <c r="T630" i="1"/>
  <c r="T629" i="1"/>
  <c r="T628" i="1"/>
  <c r="T627" i="1"/>
  <c r="S626" i="1"/>
  <c r="R626" i="1"/>
  <c r="Q626" i="1"/>
  <c r="P626" i="1"/>
  <c r="N626" i="1"/>
  <c r="L626" i="1"/>
  <c r="G626" i="1"/>
  <c r="K626" i="1"/>
  <c r="D626" i="1"/>
  <c r="C626" i="1"/>
  <c r="B97" i="2"/>
  <c r="S625" i="1"/>
  <c r="R625" i="1"/>
  <c r="Q625" i="1"/>
  <c r="P625" i="1"/>
  <c r="O625" i="1"/>
  <c r="N625" i="1"/>
  <c r="M625" i="1"/>
  <c r="L625" i="1"/>
  <c r="K625" i="1"/>
  <c r="J625" i="1"/>
  <c r="I625" i="1"/>
  <c r="H625" i="1"/>
  <c r="G625" i="1"/>
  <c r="F625" i="1"/>
  <c r="E625" i="1"/>
  <c r="D625" i="1"/>
  <c r="C625" i="1"/>
  <c r="T624" i="1"/>
  <c r="S623" i="1"/>
  <c r="R623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C623" i="1"/>
  <c r="T622" i="1"/>
  <c r="T621" i="1"/>
  <c r="T620" i="1"/>
  <c r="T619" i="1"/>
  <c r="C618" i="1"/>
  <c r="S618" i="1"/>
  <c r="R618" i="1"/>
  <c r="Q618" i="1"/>
  <c r="P618" i="1"/>
  <c r="N618" i="1"/>
  <c r="B96" i="2"/>
  <c r="S617" i="1"/>
  <c r="R617" i="1"/>
  <c r="Q617" i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C617" i="1"/>
  <c r="T616" i="1"/>
  <c r="S615" i="1"/>
  <c r="R615" i="1"/>
  <c r="Q615" i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C615" i="1"/>
  <c r="T614" i="1"/>
  <c r="T613" i="1"/>
  <c r="T612" i="1"/>
  <c r="T611" i="1"/>
  <c r="G610" i="1"/>
  <c r="N610" i="1"/>
  <c r="L610" i="1"/>
  <c r="O610" i="1"/>
  <c r="S610" i="1"/>
  <c r="R610" i="1"/>
  <c r="Q610" i="1"/>
  <c r="B95" i="2"/>
  <c r="S609" i="1"/>
  <c r="R609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T608" i="1"/>
  <c r="S607" i="1"/>
  <c r="R607" i="1"/>
  <c r="Q607" i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C607" i="1"/>
  <c r="T606" i="1"/>
  <c r="T605" i="1"/>
  <c r="T604" i="1"/>
  <c r="T603" i="1"/>
  <c r="B94" i="2"/>
  <c r="J602" i="1"/>
  <c r="R602" i="1"/>
  <c r="N602" i="1"/>
  <c r="Q602" i="1"/>
  <c r="S602" i="1"/>
  <c r="S601" i="1"/>
  <c r="R601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C601" i="1"/>
  <c r="T600" i="1"/>
  <c r="S599" i="1"/>
  <c r="R599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C599" i="1"/>
  <c r="T598" i="1"/>
  <c r="T597" i="1"/>
  <c r="T596" i="1"/>
  <c r="T595" i="1"/>
  <c r="N594" i="1"/>
  <c r="Q594" i="1"/>
  <c r="S594" i="1"/>
  <c r="R594" i="1"/>
  <c r="B93" i="2"/>
  <c r="S593" i="1"/>
  <c r="R593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C593" i="1"/>
  <c r="T592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T590" i="1"/>
  <c r="T589" i="1"/>
  <c r="T588" i="1"/>
  <c r="T587" i="1"/>
  <c r="S586" i="1"/>
  <c r="R586" i="1"/>
  <c r="Q586" i="1"/>
  <c r="O586" i="1"/>
  <c r="N586" i="1"/>
  <c r="B92" i="2"/>
  <c r="S585" i="1"/>
  <c r="R585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C585" i="1"/>
  <c r="T584" i="1"/>
  <c r="S583" i="1"/>
  <c r="R583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C583" i="1"/>
  <c r="T582" i="1"/>
  <c r="T581" i="1"/>
  <c r="T580" i="1"/>
  <c r="T579" i="1"/>
  <c r="S578" i="1"/>
  <c r="R578" i="1"/>
  <c r="Q578" i="1"/>
  <c r="N578" i="1"/>
  <c r="B91" i="2"/>
  <c r="S577" i="1"/>
  <c r="R577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C577" i="1"/>
  <c r="T576" i="1"/>
  <c r="S575" i="1"/>
  <c r="R575" i="1"/>
  <c r="Q575" i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C575" i="1"/>
  <c r="T574" i="1"/>
  <c r="T573" i="1"/>
  <c r="T572" i="1"/>
  <c r="T571" i="1"/>
  <c r="N570" i="1"/>
  <c r="S570" i="1"/>
  <c r="R570" i="1"/>
  <c r="Q570" i="1"/>
  <c r="B90" i="2"/>
  <c r="S569" i="1"/>
  <c r="R569" i="1"/>
  <c r="Q569" i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C569" i="1"/>
  <c r="T568" i="1"/>
  <c r="S567" i="1"/>
  <c r="R567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C567" i="1"/>
  <c r="T566" i="1"/>
  <c r="T565" i="1"/>
  <c r="T564" i="1"/>
  <c r="T563" i="1"/>
  <c r="L562" i="1"/>
  <c r="N562" i="1"/>
  <c r="S562" i="1"/>
  <c r="R562" i="1"/>
  <c r="Q562" i="1"/>
  <c r="S561" i="1"/>
  <c r="R561" i="1"/>
  <c r="Q561" i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C561" i="1"/>
  <c r="T560" i="1"/>
  <c r="S559" i="1"/>
  <c r="R559" i="1"/>
  <c r="Q559" i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C559" i="1"/>
  <c r="T558" i="1"/>
  <c r="T557" i="1"/>
  <c r="T556" i="1"/>
  <c r="T555" i="1"/>
  <c r="B89" i="2"/>
  <c r="L554" i="1"/>
  <c r="N554" i="1"/>
  <c r="S554" i="1"/>
  <c r="R554" i="1"/>
  <c r="Q554" i="1"/>
  <c r="B88" i="2"/>
  <c r="S553" i="1"/>
  <c r="R553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C553" i="1"/>
  <c r="T552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C551" i="1"/>
  <c r="T550" i="1"/>
  <c r="T549" i="1"/>
  <c r="T548" i="1"/>
  <c r="T547" i="1"/>
  <c r="S546" i="1"/>
  <c r="R546" i="1"/>
  <c r="Q546" i="1"/>
  <c r="B87" i="2"/>
  <c r="S545" i="1"/>
  <c r="R545" i="1"/>
  <c r="Q545" i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C545" i="1"/>
  <c r="T544" i="1"/>
  <c r="S543" i="1"/>
  <c r="R543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C543" i="1"/>
  <c r="T542" i="1"/>
  <c r="T541" i="1"/>
  <c r="T540" i="1"/>
  <c r="T539" i="1"/>
  <c r="R538" i="1"/>
  <c r="L538" i="1"/>
  <c r="N538" i="1"/>
  <c r="Q538" i="1"/>
  <c r="S538" i="1"/>
  <c r="B86" i="2"/>
  <c r="S537" i="1"/>
  <c r="R537" i="1"/>
  <c r="Q537" i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C537" i="1"/>
  <c r="T536" i="1"/>
  <c r="S535" i="1"/>
  <c r="R535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C535" i="1"/>
  <c r="T534" i="1"/>
  <c r="T533" i="1"/>
  <c r="T532" i="1"/>
  <c r="T531" i="1"/>
  <c r="N530" i="1"/>
  <c r="Q530" i="1"/>
  <c r="S530" i="1"/>
  <c r="R530" i="1"/>
  <c r="B85" i="2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T528" i="1"/>
  <c r="S527" i="1"/>
  <c r="R527" i="1"/>
  <c r="Q527" i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C527" i="1"/>
  <c r="T526" i="1"/>
  <c r="T525" i="1"/>
  <c r="T524" i="1"/>
  <c r="T523" i="1"/>
  <c r="R522" i="1"/>
  <c r="N522" i="1"/>
  <c r="Q522" i="1"/>
  <c r="S522" i="1"/>
  <c r="B84" i="2"/>
  <c r="S521" i="1"/>
  <c r="R521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C521" i="1"/>
  <c r="T520" i="1"/>
  <c r="S519" i="1"/>
  <c r="R519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C519" i="1"/>
  <c r="T518" i="1"/>
  <c r="T517" i="1"/>
  <c r="T516" i="1"/>
  <c r="T515" i="1"/>
  <c r="R514" i="1"/>
  <c r="Q514" i="1"/>
  <c r="S514" i="1"/>
  <c r="S513" i="1"/>
  <c r="R513" i="1"/>
  <c r="Q513" i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C513" i="1"/>
  <c r="T512" i="1"/>
  <c r="S511" i="1"/>
  <c r="R511" i="1"/>
  <c r="Q511" i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C511" i="1"/>
  <c r="T510" i="1"/>
  <c r="T509" i="1"/>
  <c r="T508" i="1"/>
  <c r="T507" i="1"/>
  <c r="B83" i="2"/>
  <c r="R506" i="1"/>
  <c r="S506" i="1"/>
  <c r="B82" i="2"/>
  <c r="S505" i="1"/>
  <c r="R505" i="1"/>
  <c r="Q505" i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C505" i="1"/>
  <c r="T504" i="1"/>
  <c r="S503" i="1"/>
  <c r="R503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T502" i="1"/>
  <c r="T501" i="1"/>
  <c r="T500" i="1"/>
  <c r="T499" i="1"/>
  <c r="S498" i="1"/>
  <c r="Q498" i="1"/>
  <c r="B81" i="2"/>
  <c r="S497" i="1"/>
  <c r="R497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C497" i="1"/>
  <c r="T496" i="1"/>
  <c r="S495" i="1"/>
  <c r="R495" i="1"/>
  <c r="Q495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C495" i="1"/>
  <c r="T494" i="1"/>
  <c r="T493" i="1"/>
  <c r="T492" i="1"/>
  <c r="T491" i="1"/>
  <c r="S490" i="1"/>
  <c r="Q490" i="1"/>
  <c r="N490" i="1"/>
  <c r="B80" i="2"/>
  <c r="S489" i="1"/>
  <c r="R489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C489" i="1"/>
  <c r="T488" i="1"/>
  <c r="S487" i="1"/>
  <c r="R487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C487" i="1"/>
  <c r="T486" i="1"/>
  <c r="T485" i="1"/>
  <c r="T484" i="1"/>
  <c r="T483" i="1"/>
  <c r="N482" i="1"/>
  <c r="Q482" i="1"/>
  <c r="S482" i="1"/>
  <c r="B79" i="2"/>
  <c r="S481" i="1"/>
  <c r="R481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C481" i="1"/>
  <c r="T480" i="1"/>
  <c r="S479" i="1"/>
  <c r="R479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C479" i="1"/>
  <c r="T478" i="1"/>
  <c r="T477" i="1"/>
  <c r="T476" i="1"/>
  <c r="T475" i="1"/>
  <c r="S474" i="1"/>
  <c r="N474" i="1"/>
  <c r="S473" i="1"/>
  <c r="R473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T472" i="1"/>
  <c r="S471" i="1"/>
  <c r="R471" i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C471" i="1"/>
  <c r="T470" i="1"/>
  <c r="T469" i="1"/>
  <c r="T468" i="1"/>
  <c r="T467" i="1"/>
  <c r="B78" i="2"/>
  <c r="N466" i="1"/>
  <c r="Q466" i="1"/>
  <c r="S466" i="1"/>
  <c r="B77" i="2"/>
  <c r="S465" i="1"/>
  <c r="R465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C465" i="1"/>
  <c r="T464" i="1"/>
  <c r="S463" i="1"/>
  <c r="R463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C463" i="1"/>
  <c r="T462" i="1"/>
  <c r="T461" i="1"/>
  <c r="T460" i="1"/>
  <c r="T459" i="1"/>
  <c r="S458" i="1"/>
  <c r="N458" i="1"/>
  <c r="B76" i="2"/>
  <c r="S457" i="1"/>
  <c r="R457" i="1"/>
  <c r="Q457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C457" i="1"/>
  <c r="T456" i="1"/>
  <c r="S455" i="1"/>
  <c r="R455" i="1"/>
  <c r="Q455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C455" i="1"/>
  <c r="T454" i="1"/>
  <c r="T453" i="1"/>
  <c r="T452" i="1"/>
  <c r="T451" i="1"/>
  <c r="Q450" i="1"/>
  <c r="S450" i="1"/>
  <c r="N450" i="1"/>
  <c r="N442" i="1"/>
  <c r="B75" i="2"/>
  <c r="S449" i="1"/>
  <c r="R449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C449" i="1"/>
  <c r="T448" i="1"/>
  <c r="S447" i="1"/>
  <c r="R447" i="1"/>
  <c r="Q447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C447" i="1"/>
  <c r="T446" i="1"/>
  <c r="T445" i="1"/>
  <c r="T444" i="1"/>
  <c r="T443" i="1"/>
  <c r="B74" i="2"/>
  <c r="S441" i="1"/>
  <c r="R441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C441" i="1"/>
  <c r="T440" i="1"/>
  <c r="S439" i="1"/>
  <c r="R439" i="1"/>
  <c r="Q439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C439" i="1"/>
  <c r="T438" i="1"/>
  <c r="T437" i="1"/>
  <c r="T436" i="1"/>
  <c r="T435" i="1"/>
  <c r="S434" i="1"/>
  <c r="R434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C434" i="1"/>
  <c r="T433" i="1"/>
  <c r="S432" i="1"/>
  <c r="R432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T431" i="1"/>
  <c r="T430" i="1"/>
  <c r="T429" i="1"/>
  <c r="T428" i="1"/>
  <c r="B73" i="2"/>
  <c r="B72" i="2"/>
  <c r="S427" i="1"/>
  <c r="R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T426" i="1"/>
  <c r="S425" i="1"/>
  <c r="R425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T424" i="1"/>
  <c r="T423" i="1"/>
  <c r="T422" i="1"/>
  <c r="T421" i="1"/>
  <c r="S420" i="1"/>
  <c r="R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T419" i="1"/>
  <c r="S418" i="1"/>
  <c r="R418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T417" i="1"/>
  <c r="T416" i="1"/>
  <c r="T415" i="1"/>
  <c r="T414" i="1"/>
  <c r="B71" i="2"/>
  <c r="B70" i="2"/>
  <c r="S413" i="1"/>
  <c r="R413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T412" i="1"/>
  <c r="S411" i="1"/>
  <c r="R411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T410" i="1"/>
  <c r="T409" i="1"/>
  <c r="T408" i="1"/>
  <c r="T407" i="1"/>
  <c r="B69" i="2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T405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T403" i="1"/>
  <c r="T402" i="1"/>
  <c r="T401" i="1"/>
  <c r="T400" i="1"/>
  <c r="B68" i="2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T398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C397" i="1"/>
  <c r="T396" i="1"/>
  <c r="T395" i="1"/>
  <c r="T394" i="1"/>
  <c r="T393" i="1"/>
  <c r="B67" i="2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T391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C390" i="1"/>
  <c r="T389" i="1"/>
  <c r="T388" i="1"/>
  <c r="T387" i="1"/>
  <c r="T386" i="1"/>
  <c r="B66" i="2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C385" i="1"/>
  <c r="T384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C383" i="1"/>
  <c r="T382" i="1"/>
  <c r="T381" i="1"/>
  <c r="T380" i="1"/>
  <c r="T379" i="1"/>
  <c r="B65" i="2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T377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T375" i="1"/>
  <c r="T374" i="1"/>
  <c r="T373" i="1"/>
  <c r="T372" i="1"/>
  <c r="B64" i="2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T370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C369" i="1"/>
  <c r="T368" i="1"/>
  <c r="T367" i="1"/>
  <c r="T366" i="1"/>
  <c r="T365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63" i="2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T363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T361" i="1"/>
  <c r="T360" i="1"/>
  <c r="T359" i="1"/>
  <c r="T358" i="1"/>
  <c r="B62" i="2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T356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T354" i="1"/>
  <c r="T353" i="1"/>
  <c r="T352" i="1"/>
  <c r="T351" i="1"/>
  <c r="B61" i="2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T349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C348" i="1"/>
  <c r="T347" i="1"/>
  <c r="T346" i="1"/>
  <c r="T345" i="1"/>
  <c r="T344" i="1"/>
  <c r="B60" i="2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T342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C341" i="1"/>
  <c r="T340" i="1"/>
  <c r="T339" i="1"/>
  <c r="T338" i="1"/>
  <c r="T337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C336" i="1"/>
  <c r="T335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T333" i="1"/>
  <c r="T332" i="1"/>
  <c r="T331" i="1"/>
  <c r="T330" i="1"/>
  <c r="B59" i="2"/>
  <c r="B58" i="2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T328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C327" i="1"/>
  <c r="T326" i="1"/>
  <c r="T325" i="1"/>
  <c r="T324" i="1"/>
  <c r="T323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C322" i="1"/>
  <c r="T321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T319" i="1"/>
  <c r="T318" i="1"/>
  <c r="T317" i="1"/>
  <c r="T316" i="1"/>
  <c r="B57" i="2"/>
  <c r="B56" i="2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C315" i="1"/>
  <c r="T314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T312" i="1"/>
  <c r="T311" i="1"/>
  <c r="T310" i="1"/>
  <c r="T309" i="1"/>
  <c r="B55" i="2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T307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C306" i="1"/>
  <c r="T305" i="1"/>
  <c r="T304" i="1"/>
  <c r="T303" i="1"/>
  <c r="T302" i="1"/>
  <c r="B54" i="2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T300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T298" i="1"/>
  <c r="T297" i="1"/>
  <c r="T296" i="1"/>
  <c r="T295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T293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T291" i="1"/>
  <c r="T290" i="1"/>
  <c r="T289" i="1"/>
  <c r="T288" i="1"/>
  <c r="B53" i="2"/>
  <c r="B52" i="2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T286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T284" i="1"/>
  <c r="T283" i="1"/>
  <c r="T282" i="1"/>
  <c r="T281" i="1"/>
  <c r="B51" i="2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T279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T277" i="1"/>
  <c r="T276" i="1"/>
  <c r="T275" i="1"/>
  <c r="T274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T272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T270" i="1"/>
  <c r="T269" i="1"/>
  <c r="T268" i="1"/>
  <c r="T267" i="1"/>
  <c r="B50" i="2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T265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T263" i="1"/>
  <c r="T262" i="1"/>
  <c r="T261" i="1"/>
  <c r="T260" i="1"/>
  <c r="B49" i="2"/>
  <c r="B48" i="2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C252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T258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T256" i="1"/>
  <c r="T255" i="1"/>
  <c r="T254" i="1"/>
  <c r="T253" i="1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17" i="2"/>
  <c r="S252" i="1"/>
  <c r="T251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T249" i="1"/>
  <c r="T248" i="1"/>
  <c r="T247" i="1"/>
  <c r="T246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T244" i="1"/>
  <c r="S243" i="1"/>
  <c r="R243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T242" i="1"/>
  <c r="T241" i="1"/>
  <c r="T240" i="1"/>
  <c r="T239" i="1"/>
  <c r="S238" i="1"/>
  <c r="R238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T237" i="1"/>
  <c r="S236" i="1"/>
  <c r="R236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T235" i="1"/>
  <c r="T234" i="1"/>
  <c r="T233" i="1"/>
  <c r="T232" i="1"/>
  <c r="R231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T230" i="1"/>
  <c r="R229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T228" i="1"/>
  <c r="T227" i="1"/>
  <c r="T226" i="1"/>
  <c r="T225" i="1"/>
  <c r="S224" i="1"/>
  <c r="R224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T223" i="1"/>
  <c r="S222" i="1"/>
  <c r="R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T221" i="1"/>
  <c r="T220" i="1"/>
  <c r="T219" i="1"/>
  <c r="T218" i="1"/>
  <c r="S217" i="1"/>
  <c r="R217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T216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T214" i="1"/>
  <c r="T213" i="1"/>
  <c r="T212" i="1"/>
  <c r="T211" i="1"/>
  <c r="S210" i="1"/>
  <c r="R210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T209" i="1"/>
  <c r="S208" i="1"/>
  <c r="R208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T207" i="1"/>
  <c r="T206" i="1"/>
  <c r="T205" i="1"/>
  <c r="T204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T202" i="1"/>
  <c r="S201" i="1"/>
  <c r="R201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T200" i="1"/>
  <c r="T199" i="1"/>
  <c r="T198" i="1"/>
  <c r="T197" i="1"/>
  <c r="S196" i="1"/>
  <c r="R196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T195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T193" i="1"/>
  <c r="T192" i="1"/>
  <c r="T191" i="1"/>
  <c r="T190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T188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T186" i="1"/>
  <c r="T185" i="1"/>
  <c r="T184" i="1"/>
  <c r="T183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T181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T179" i="1"/>
  <c r="T178" i="1"/>
  <c r="T177" i="1"/>
  <c r="T176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T174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T172" i="1"/>
  <c r="T171" i="1"/>
  <c r="T170" i="1"/>
  <c r="T169" i="1"/>
  <c r="S168" i="1"/>
  <c r="R168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T167" i="1"/>
  <c r="S166" i="1"/>
  <c r="R166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T165" i="1"/>
  <c r="T164" i="1"/>
  <c r="T163" i="1"/>
  <c r="T162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T160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T158" i="1"/>
  <c r="T157" i="1"/>
  <c r="T156" i="1"/>
  <c r="T155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T153" i="1"/>
  <c r="S152" i="1"/>
  <c r="R152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T151" i="1"/>
  <c r="T150" i="1"/>
  <c r="T149" i="1"/>
  <c r="T148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T146" i="1"/>
  <c r="S145" i="1"/>
  <c r="R145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T144" i="1"/>
  <c r="T143" i="1"/>
  <c r="T142" i="1"/>
  <c r="T141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T139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T137" i="1"/>
  <c r="T136" i="1"/>
  <c r="T135" i="1"/>
  <c r="T134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T132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T130" i="1"/>
  <c r="T129" i="1"/>
  <c r="T128" i="1"/>
  <c r="T127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T125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T123" i="1"/>
  <c r="T122" i="1"/>
  <c r="T121" i="1"/>
  <c r="T120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T118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T116" i="1"/>
  <c r="T115" i="1"/>
  <c r="T114" i="1"/>
  <c r="T113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T111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T109" i="1"/>
  <c r="T108" i="1"/>
  <c r="T107" i="1"/>
  <c r="T106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T104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T102" i="1"/>
  <c r="T101" i="1"/>
  <c r="T100" i="1"/>
  <c r="T99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T97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T95" i="1"/>
  <c r="T94" i="1"/>
  <c r="T93" i="1"/>
  <c r="T92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T90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T88" i="1"/>
  <c r="T87" i="1"/>
  <c r="T86" i="1"/>
  <c r="T85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T83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T81" i="1"/>
  <c r="T80" i="1"/>
  <c r="T79" i="1"/>
  <c r="T78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T76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T74" i="1"/>
  <c r="T73" i="1"/>
  <c r="T72" i="1"/>
  <c r="T71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T69" i="1"/>
  <c r="T68" i="1"/>
  <c r="T67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T65" i="1"/>
  <c r="T64" i="1"/>
  <c r="T63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T61" i="1"/>
  <c r="T60" i="1"/>
  <c r="T59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T57" i="1"/>
  <c r="T56" i="1"/>
  <c r="T55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T53" i="1"/>
  <c r="T52" i="1"/>
  <c r="T51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T49" i="1"/>
  <c r="T48" i="1"/>
  <c r="T47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T45" i="1"/>
  <c r="T44" i="1"/>
  <c r="T43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T41" i="1"/>
  <c r="T40" i="1"/>
  <c r="T39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T37" i="1"/>
  <c r="T36" i="1"/>
  <c r="T35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5" i="1"/>
  <c r="V5" i="1" s="1"/>
  <c r="T4" i="1"/>
  <c r="V4" i="1" s="1"/>
  <c r="R7" i="1"/>
  <c r="Q7" i="1"/>
  <c r="P7" i="1"/>
  <c r="O7" i="1"/>
  <c r="N7" i="1"/>
  <c r="M7" i="1"/>
  <c r="I7" i="1"/>
  <c r="H7" i="1"/>
  <c r="G7" i="1"/>
  <c r="F7" i="1"/>
  <c r="E7" i="1"/>
  <c r="D7" i="1"/>
  <c r="C7" i="1"/>
  <c r="T1881" i="1" l="1"/>
  <c r="T1871" i="1"/>
  <c r="T1873" i="1"/>
  <c r="T1863" i="1"/>
  <c r="T1865" i="1"/>
  <c r="T1857" i="1"/>
  <c r="T1847" i="1"/>
  <c r="T1849" i="1"/>
  <c r="T1839" i="1"/>
  <c r="T1841" i="1"/>
  <c r="T1799" i="1"/>
  <c r="T1831" i="1"/>
  <c r="T1833" i="1"/>
  <c r="T1823" i="1"/>
  <c r="T1825" i="1"/>
  <c r="T1815" i="1"/>
  <c r="T1817" i="1"/>
  <c r="T1791" i="1"/>
  <c r="T1807" i="1"/>
  <c r="T1809" i="1"/>
  <c r="T1801" i="1"/>
  <c r="T1793" i="1"/>
  <c r="T1783" i="1"/>
  <c r="T1785" i="1"/>
  <c r="T1775" i="1"/>
  <c r="T1777" i="1"/>
  <c r="T1767" i="1"/>
  <c r="T1769" i="1"/>
  <c r="T1759" i="1"/>
  <c r="T1761" i="1"/>
  <c r="T1751" i="1"/>
  <c r="T1753" i="1"/>
  <c r="T1743" i="1"/>
  <c r="T1745" i="1"/>
  <c r="T1735" i="1"/>
  <c r="T1737" i="1"/>
  <c r="T15" i="3"/>
  <c r="T1727" i="1"/>
  <c r="T1729" i="1"/>
  <c r="T7" i="3"/>
  <c r="T1721" i="1"/>
  <c r="T1719" i="1"/>
  <c r="T1711" i="1"/>
  <c r="T1713" i="1"/>
  <c r="T1703" i="1"/>
  <c r="T1705" i="1"/>
  <c r="T1695" i="1"/>
  <c r="T1697" i="1"/>
  <c r="T1687" i="1"/>
  <c r="T1673" i="1"/>
  <c r="T1689" i="1"/>
  <c r="T1679" i="1"/>
  <c r="T1681" i="1"/>
  <c r="T1671" i="1"/>
  <c r="T1631" i="1"/>
  <c r="T1647" i="1"/>
  <c r="T1663" i="1"/>
  <c r="T1665" i="1"/>
  <c r="T1639" i="1"/>
  <c r="T1655" i="1"/>
  <c r="T1657" i="1"/>
  <c r="T1649" i="1"/>
  <c r="T1615" i="1"/>
  <c r="T1623" i="1"/>
  <c r="T1641" i="1"/>
  <c r="T1633" i="1"/>
  <c r="T1625" i="1"/>
  <c r="T1617" i="1"/>
  <c r="T1607" i="1"/>
  <c r="T1609" i="1"/>
  <c r="T1575" i="1"/>
  <c r="T1591" i="1"/>
  <c r="T1601" i="1"/>
  <c r="T1599" i="1"/>
  <c r="T1593" i="1"/>
  <c r="T1583" i="1"/>
  <c r="T1559" i="1"/>
  <c r="T1567" i="1"/>
  <c r="T1551" i="1"/>
  <c r="T1545" i="1"/>
  <c r="T1543" i="1"/>
  <c r="T1535" i="1"/>
  <c r="T1527" i="1"/>
  <c r="T1529" i="1"/>
  <c r="T1511" i="1"/>
  <c r="T1521" i="1"/>
  <c r="T1519" i="1"/>
  <c r="T1513" i="1"/>
  <c r="T1503" i="1"/>
  <c r="T1497" i="1"/>
  <c r="T1495" i="1"/>
  <c r="T1479" i="1"/>
  <c r="T1489" i="1"/>
  <c r="T1487" i="1"/>
  <c r="T1471" i="1"/>
  <c r="T1473" i="1"/>
  <c r="T1463" i="1"/>
  <c r="T1447" i="1"/>
  <c r="T1455" i="1"/>
  <c r="T1439" i="1"/>
  <c r="T1457" i="1"/>
  <c r="T1431" i="1"/>
  <c r="T1449" i="1"/>
  <c r="T1391" i="1"/>
  <c r="T1407" i="1"/>
  <c r="T1433" i="1"/>
  <c r="T1441" i="1"/>
  <c r="T1415" i="1"/>
  <c r="T1399" i="1"/>
  <c r="T1423" i="1"/>
  <c r="T1425" i="1"/>
  <c r="T1417" i="1"/>
  <c r="T1375" i="1"/>
  <c r="T1383" i="1"/>
  <c r="T1393" i="1"/>
  <c r="T1367" i="1"/>
  <c r="T1385" i="1"/>
  <c r="T1377" i="1"/>
  <c r="T1369" i="1"/>
  <c r="T1351" i="1"/>
  <c r="T1361" i="1"/>
  <c r="T1359" i="1"/>
  <c r="T1343" i="1"/>
  <c r="T1335" i="1"/>
  <c r="T1337" i="1"/>
  <c r="T1327" i="1"/>
  <c r="T1329" i="1"/>
  <c r="T1311" i="1"/>
  <c r="T1319" i="1"/>
  <c r="T1303" i="1"/>
  <c r="T1321" i="1"/>
  <c r="T1313" i="1"/>
  <c r="T1295" i="1"/>
  <c r="T1287" i="1"/>
  <c r="T1305" i="1"/>
  <c r="T1297" i="1"/>
  <c r="T1263" i="1"/>
  <c r="T1279" i="1"/>
  <c r="T1289" i="1"/>
  <c r="T1271" i="1"/>
  <c r="T1281" i="1"/>
  <c r="T1273" i="1"/>
  <c r="T1265" i="1"/>
  <c r="T1255" i="1"/>
  <c r="T1257" i="1"/>
  <c r="T1247" i="1"/>
  <c r="T1249" i="1"/>
  <c r="T1239" i="1"/>
  <c r="T1241" i="1"/>
  <c r="T1223" i="1"/>
  <c r="T1231" i="1"/>
  <c r="T1233" i="1"/>
  <c r="T1225" i="1"/>
  <c r="T1167" i="1"/>
  <c r="T1175" i="1"/>
  <c r="T1191" i="1"/>
  <c r="T1207" i="1"/>
  <c r="T1209" i="1"/>
  <c r="T1215" i="1"/>
  <c r="T1217" i="1"/>
  <c r="T1183" i="1"/>
  <c r="T1199" i="1"/>
  <c r="T9" i="1" a="1"/>
  <c r="T9" i="1" s="1"/>
  <c r="V9" i="1" s="1"/>
  <c r="T1135" i="1"/>
  <c r="T1159" i="1"/>
  <c r="T1151" i="1"/>
  <c r="T1143" i="1"/>
  <c r="T1153" i="1"/>
  <c r="T1087" i="1"/>
  <c r="T1095" i="1"/>
  <c r="T1103" i="1"/>
  <c r="T1119" i="1"/>
  <c r="T1127" i="1"/>
  <c r="T1145" i="1"/>
  <c r="V2" i="1"/>
  <c r="V8" i="1"/>
  <c r="T1121" i="1"/>
  <c r="T1113" i="1"/>
  <c r="T1111" i="1"/>
  <c r="T1105" i="1"/>
  <c r="T1097" i="1"/>
  <c r="T1089" i="1"/>
  <c r="T1079" i="1"/>
  <c r="T1081" i="1"/>
  <c r="T1073" i="1"/>
  <c r="T1071" i="1"/>
  <c r="T1047" i="1"/>
  <c r="T1055" i="1"/>
  <c r="T1063" i="1"/>
  <c r="T1065" i="1"/>
  <c r="T1023" i="1"/>
  <c r="T1057" i="1"/>
  <c r="T1049" i="1"/>
  <c r="T1015" i="1"/>
  <c r="T1039" i="1"/>
  <c r="T1041" i="1"/>
  <c r="T1031" i="1"/>
  <c r="T1033" i="1"/>
  <c r="T1025" i="1"/>
  <c r="T1017" i="1"/>
  <c r="T1007" i="1"/>
  <c r="T1009" i="1"/>
  <c r="T991" i="1"/>
  <c r="T999" i="1"/>
  <c r="T1001" i="1"/>
  <c r="T993" i="1"/>
  <c r="T983" i="1"/>
  <c r="T985" i="1"/>
  <c r="T3" i="1"/>
  <c r="V3" i="1" s="1"/>
  <c r="T975" i="1"/>
  <c r="T977" i="1"/>
  <c r="T967" i="1"/>
  <c r="T969" i="1"/>
  <c r="T959" i="1"/>
  <c r="T961" i="1"/>
  <c r="T951" i="1"/>
  <c r="T953" i="1"/>
  <c r="T943" i="1"/>
  <c r="T945" i="1"/>
  <c r="T937" i="1"/>
  <c r="T935" i="1"/>
  <c r="T927" i="1"/>
  <c r="T929" i="1"/>
  <c r="T919" i="1"/>
  <c r="T921" i="1"/>
  <c r="T913" i="1"/>
  <c r="T911" i="1"/>
  <c r="T889" i="1"/>
  <c r="T897" i="1"/>
  <c r="T847" i="1"/>
  <c r="T855" i="1"/>
  <c r="T863" i="1"/>
  <c r="T871" i="1"/>
  <c r="T879" i="1"/>
  <c r="T887" i="1"/>
  <c r="T895" i="1"/>
  <c r="T903" i="1"/>
  <c r="T905" i="1"/>
  <c r="T817" i="1"/>
  <c r="T841" i="1"/>
  <c r="T839" i="1"/>
  <c r="T815" i="1"/>
  <c r="T823" i="1"/>
  <c r="T807" i="1"/>
  <c r="T809" i="1"/>
  <c r="T799" i="1"/>
  <c r="T801" i="1"/>
  <c r="T791" i="1"/>
  <c r="T793" i="1"/>
  <c r="T759" i="1"/>
  <c r="T775" i="1"/>
  <c r="T783" i="1"/>
  <c r="T785" i="1"/>
  <c r="T777" i="1"/>
  <c r="T769" i="1"/>
  <c r="T767" i="1"/>
  <c r="T761" i="1"/>
  <c r="T751" i="1"/>
  <c r="T753" i="1"/>
  <c r="T695" i="1"/>
  <c r="T743" i="1"/>
  <c r="T745" i="1"/>
  <c r="T711" i="1"/>
  <c r="T737" i="1"/>
  <c r="T735" i="1"/>
  <c r="T729" i="1"/>
  <c r="T727" i="1"/>
  <c r="T719" i="1"/>
  <c r="T721" i="1"/>
  <c r="T713" i="1"/>
  <c r="T703" i="1"/>
  <c r="T705" i="1"/>
  <c r="T697" i="1"/>
  <c r="T631" i="1"/>
  <c r="T687" i="1"/>
  <c r="T689" i="1"/>
  <c r="T679" i="1"/>
  <c r="T681" i="1"/>
  <c r="T673" i="1"/>
  <c r="T671" i="1"/>
  <c r="T663" i="1"/>
  <c r="T665" i="1"/>
  <c r="T655" i="1"/>
  <c r="T657" i="1"/>
  <c r="T647" i="1"/>
  <c r="T649" i="1"/>
  <c r="T639" i="1"/>
  <c r="T641" i="1"/>
  <c r="T633" i="1"/>
  <c r="T625" i="1"/>
  <c r="T623" i="1"/>
  <c r="T617" i="1"/>
  <c r="T615" i="1"/>
  <c r="T609" i="1"/>
  <c r="T607" i="1"/>
  <c r="T599" i="1"/>
  <c r="T601" i="1"/>
  <c r="T593" i="1"/>
  <c r="T591" i="1"/>
  <c r="T585" i="1"/>
  <c r="T583" i="1"/>
  <c r="T575" i="1"/>
  <c r="T577" i="1"/>
  <c r="T569" i="1"/>
  <c r="T567" i="1"/>
  <c r="T561" i="1"/>
  <c r="T559" i="1"/>
  <c r="T551" i="1"/>
  <c r="T553" i="1"/>
  <c r="T545" i="1"/>
  <c r="T543" i="1"/>
  <c r="T535" i="1"/>
  <c r="T537" i="1"/>
  <c r="T529" i="1"/>
  <c r="T527" i="1"/>
  <c r="T519" i="1"/>
  <c r="T521" i="1"/>
  <c r="T511" i="1"/>
  <c r="T513" i="1"/>
  <c r="T503" i="1"/>
  <c r="T505" i="1"/>
  <c r="T495" i="1"/>
  <c r="T497" i="1"/>
  <c r="T487" i="1"/>
  <c r="T489" i="1"/>
  <c r="T479" i="1"/>
  <c r="T481" i="1"/>
  <c r="T471" i="1"/>
  <c r="T473" i="1"/>
  <c r="T463" i="1"/>
  <c r="T465" i="1"/>
  <c r="T455" i="1"/>
  <c r="T457" i="1"/>
  <c r="T447" i="1"/>
  <c r="T449" i="1"/>
  <c r="T439" i="1"/>
  <c r="T441" i="1"/>
  <c r="T432" i="1"/>
  <c r="T434" i="1"/>
  <c r="T427" i="1"/>
  <c r="T425" i="1"/>
  <c r="T420" i="1"/>
  <c r="T418" i="1"/>
  <c r="T411" i="1"/>
  <c r="T413" i="1"/>
  <c r="T406" i="1"/>
  <c r="T404" i="1"/>
  <c r="T399" i="1"/>
  <c r="T397" i="1"/>
  <c r="T392" i="1"/>
  <c r="T390" i="1"/>
  <c r="T383" i="1"/>
  <c r="T385" i="1"/>
  <c r="T371" i="1"/>
  <c r="T378" i="1"/>
  <c r="T376" i="1"/>
  <c r="T369" i="1"/>
  <c r="T364" i="1"/>
  <c r="T362" i="1"/>
  <c r="T357" i="1"/>
  <c r="T355" i="1"/>
  <c r="T350" i="1"/>
  <c r="T348" i="1"/>
  <c r="T343" i="1"/>
  <c r="T341" i="1"/>
  <c r="T336" i="1"/>
  <c r="T334" i="1"/>
  <c r="T329" i="1"/>
  <c r="T327" i="1"/>
  <c r="T320" i="1"/>
  <c r="T322" i="1"/>
  <c r="T315" i="1"/>
  <c r="T313" i="1"/>
  <c r="T306" i="1"/>
  <c r="T308" i="1"/>
  <c r="T301" i="1"/>
  <c r="T299" i="1"/>
  <c r="T294" i="1"/>
  <c r="T292" i="1"/>
  <c r="T285" i="1"/>
  <c r="T287" i="1"/>
  <c r="T280" i="1"/>
  <c r="T278" i="1"/>
  <c r="T273" i="1"/>
  <c r="T271" i="1"/>
  <c r="T266" i="1"/>
  <c r="T264" i="1"/>
  <c r="T187" i="1"/>
  <c r="T259" i="1"/>
  <c r="T257" i="1"/>
  <c r="T75" i="1"/>
  <c r="T131" i="1"/>
  <c r="T203" i="1"/>
  <c r="T112" i="1"/>
  <c r="T7" i="1"/>
  <c r="T252" i="1"/>
  <c r="T140" i="1"/>
  <c r="T196" i="1"/>
  <c r="T238" i="1"/>
  <c r="T42" i="1"/>
  <c r="T58" i="1"/>
  <c r="T46" i="1"/>
  <c r="T54" i="1"/>
  <c r="T62" i="1"/>
  <c r="T124" i="1"/>
  <c r="T173" i="1"/>
  <c r="T180" i="1"/>
  <c r="T166" i="1"/>
  <c r="T210" i="1"/>
  <c r="T222" i="1"/>
  <c r="T245" i="1"/>
  <c r="T103" i="1"/>
  <c r="T133" i="1"/>
  <c r="T89" i="1"/>
  <c r="T126" i="1"/>
  <c r="T159" i="1"/>
  <c r="T77" i="1"/>
  <c r="T96" i="1"/>
  <c r="T50" i="1"/>
  <c r="T119" i="1"/>
  <c r="T194" i="1"/>
  <c r="T152" i="1"/>
  <c r="T105" i="1"/>
  <c r="T147" i="1"/>
  <c r="T217" i="1"/>
  <c r="T145" i="1"/>
  <c r="T189" i="1"/>
  <c r="T175" i="1"/>
  <c r="T208" i="1"/>
  <c r="T250" i="1"/>
  <c r="T34" i="1"/>
  <c r="T98" i="1"/>
  <c r="T110" i="1"/>
  <c r="T117" i="1"/>
  <c r="T168" i="1"/>
  <c r="T201" i="1"/>
  <c r="T243" i="1"/>
  <c r="T138" i="1"/>
  <c r="T91" i="1"/>
  <c r="T161" i="1"/>
  <c r="T231" i="1"/>
  <c r="T236" i="1"/>
  <c r="T38" i="1"/>
  <c r="T82" i="1"/>
  <c r="T182" i="1"/>
  <c r="T215" i="1"/>
  <c r="T70" i="1"/>
  <c r="T66" i="1"/>
  <c r="T84" i="1"/>
  <c r="T154" i="1"/>
  <c r="T224" i="1"/>
  <c r="T229" i="1"/>
  <c r="S229" i="1"/>
  <c r="S2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<sst xmlns="http://schemas.openxmlformats.org/spreadsheetml/2006/main" count="3958" uniqueCount="53">
  <si>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</si>
  <si>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</si>
  <si>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</si>
  <si>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</si>
  <si>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</si>
  <si>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</si>
  <si>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</si>
  <si>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</si>
  <si>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</si>
  <si>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</si>
  <si>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</si>
  <si>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</si>
  <si>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</si>
  <si>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</si>
  <si>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</si>
  <si>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</si>
  <si>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</si>
  <si>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</si>
  <si>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</si>
  <si>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</si>
  <si>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</si>
  <si>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</si>
  <si>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</si>
  <si>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</si>
  <si>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</si>
  <si>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</si>
  <si>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</si>
  <si>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</si>
  <si>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</si>
  <si>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</si>
  <si>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</si>
  <si>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</si>
  <si>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</si>
  <si>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</si>
  <si>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</si>
  <si>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</si>
  <si>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</si>
  <si>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</si>
  <si>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</si>
  <si>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</si>
  <si>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</si>
  <si>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</si>
  <si>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</si>
  <si>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</si>
  <si>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</si>
  <si>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中高风险区数量</t>
    <phoneticPr fontId="6" type="noConversion"/>
  </si>
  <si>
    <t>9.28以来总计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</si>
  <si>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中高风险区数量&gt;0，单日确诊、无症状、管控中、非管控中&gt;0，非管控占比在均值120+%、7日地址重现率在均值80-%）。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</si>
  <si>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</si>
  <si>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</si>
  <si>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</si>
  <si>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</si>
  <si>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9.28-11.3
历时37天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</si>
</sst>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667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98"/>
  <sheetViews>
    <sheetView tabSelected="1" workbookViewId="0">
      <pane xSplit="2" ySplit="10" topLeftCell="C1875" activePane="bottomRight" state="frozen"/>
      <selection pane="topRight" activeCell="C1" sqref="C1"/>
      <selection pane="bottomLeft" activeCell="A11" sqref="A11"/>
      <selection pane="bottomRight" activeCell="T1892" sqref="T1892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s="7" customFormat="1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  <c r="V1" s="19" t="s">
        <v>42</v>
      </c>
    </row>
    <row r="2" spans="1:22" ht="18" customHeight="1">
      <c r="A2" s="46" t="s">
        <v>40</v>
      </c>
      <c r="B2" s="17" t="s">
        <v>19</v>
      </c>
      <c r="C2" s="10">
        <v>58176</v>
      </c>
      <c r="D2" s="10">
        <v>43689</v>
      </c>
      <c r="E2" s="10">
        <v>17362</v>
      </c>
      <c r="F2" s="10">
        <v>31354</v>
      </c>
      <c r="G2" s="10">
        <v>19350</v>
      </c>
      <c r="H2" s="10">
        <v>29516</v>
      </c>
      <c r="I2" s="10">
        <v>34537</v>
      </c>
      <c r="J2" s="10">
        <v>64043</v>
      </c>
      <c r="K2" s="10">
        <v>42412</v>
      </c>
      <c r="L2" s="10">
        <v>22670</v>
      </c>
      <c r="M2" s="10">
        <v>222672</v>
      </c>
      <c r="N2" s="10">
        <v>1505</v>
      </c>
      <c r="O2" s="10">
        <v>21510</v>
      </c>
      <c r="P2" s="10">
        <v>11515</v>
      </c>
      <c r="Q2" s="10">
        <v>2731</v>
      </c>
      <c r="R2" s="10">
        <v>5590</v>
      </c>
      <c r="S2" s="10">
        <v>4</v>
      </c>
      <c r="T2" s="11">
        <f>SUM(C2:S2)</f>
        <v>628636</v>
      </c>
      <c r="V2" s="7" t="str">
        <f>IF(T2=SUMIF(B:B, "确诊", T:T) - SUMIF(B1:B9, "确诊", T:T)+SUMIF(B:B, "无症状", T:T)-SUMIF(B1:B9, "无症状", T:T), "OK", "WRONG")</f>
        <v>OK</v>
      </c>
    </row>
    <row r="3" spans="1:22" ht="18" customHeight="1">
      <c r="A3" s="75" t="s">
        <v>46</v>
      </c>
      <c r="B3" s="17" t="s">
        <v>19</v>
      </c>
      <c r="C3" s="10">
        <f>C4+C5</f>
        <v>22</v>
      </c>
      <c r="D3" s="10">
        <f t="shared" ref="D3:S3" si="0">D4+D5</f>
        <v>27</v>
      </c>
      <c r="E3" s="10">
        <f t="shared" si="0"/>
        <v>41</v>
      </c>
      <c r="F3" s="10">
        <f t="shared" si="0"/>
        <v>28</v>
      </c>
      <c r="G3" s="10">
        <f t="shared" si="0"/>
        <v>35</v>
      </c>
      <c r="H3" s="10">
        <f t="shared" si="0"/>
        <v>5</v>
      </c>
      <c r="I3" s="10">
        <f t="shared" si="0"/>
        <v>60</v>
      </c>
      <c r="J3" s="10">
        <f t="shared" si="0"/>
        <v>84</v>
      </c>
      <c r="K3" s="10">
        <f t="shared" si="0"/>
        <v>48</v>
      </c>
      <c r="L3" s="10">
        <f t="shared" si="0"/>
        <v>16</v>
      </c>
      <c r="M3" s="10">
        <f t="shared" si="0"/>
        <v>89</v>
      </c>
      <c r="N3" s="10">
        <f t="shared" si="0"/>
        <v>21</v>
      </c>
      <c r="O3" s="10">
        <f t="shared" si="0"/>
        <v>32</v>
      </c>
      <c r="P3" s="10">
        <f t="shared" si="0"/>
        <v>60</v>
      </c>
      <c r="Q3" s="10">
        <f t="shared" si="0"/>
        <v>17</v>
      </c>
      <c r="R3" s="10">
        <f t="shared" si="0"/>
        <v>7</v>
      </c>
      <c r="S3" s="10">
        <f t="shared" si="0"/>
        <v>0</v>
      </c>
      <c r="T3" s="11">
        <f>SUM(C3:S3)</f>
        <v>592</v>
      </c>
      <c r="V3" s="7" t="str">
        <f>IF(N(T3)=SUM(T4:T5),"OK", "WRONG")</f>
        <v>OK</v>
      </c>
    </row>
    <row r="4" spans="1:22" ht="18" customHeight="1">
      <c r="A4" s="76"/>
      <c r="B4" s="17" t="s">
        <v>20</v>
      </c>
      <c r="C4" s="10">
        <v>0</v>
      </c>
      <c r="D4" s="10">
        <v>1</v>
      </c>
      <c r="E4" s="10">
        <v>3</v>
      </c>
      <c r="F4" s="10">
        <v>0</v>
      </c>
      <c r="G4" s="10">
        <v>1</v>
      </c>
      <c r="H4" s="10">
        <v>0</v>
      </c>
      <c r="I4" s="10">
        <v>0</v>
      </c>
      <c r="J4" s="10">
        <v>12</v>
      </c>
      <c r="K4" s="10">
        <v>3</v>
      </c>
      <c r="L4" s="10">
        <v>2</v>
      </c>
      <c r="M4" s="10">
        <v>9</v>
      </c>
      <c r="N4" s="10">
        <v>1</v>
      </c>
      <c r="O4" s="10">
        <v>2</v>
      </c>
      <c r="P4" s="10">
        <v>3</v>
      </c>
      <c r="Q4" s="10">
        <v>0</v>
      </c>
      <c r="R4" s="10">
        <v>0</v>
      </c>
      <c r="S4" s="10">
        <v>0</v>
      </c>
      <c r="T4" s="11">
        <f t="shared" ref="T4:T33" si="1">SUM(C4:S4)</f>
        <v>37</v>
      </c>
      <c r="V4" s="7" t="str">
        <f>IF(T4=SUM(统计数据!C:C)-SUM(统计数据!C1:C217), "OK", "WRONG")</f>
        <v>OK</v>
      </c>
    </row>
    <row r="5" spans="1:22" ht="18" customHeight="1">
      <c r="A5" s="76"/>
      <c r="B5" s="17" t="s">
        <v>21</v>
      </c>
      <c r="C5" s="14">
        <v>22</v>
      </c>
      <c r="D5" s="14">
        <v>26</v>
      </c>
      <c r="E5" s="14">
        <v>38</v>
      </c>
      <c r="F5" s="14">
        <v>28</v>
      </c>
      <c r="G5" s="14">
        <v>34</v>
      </c>
      <c r="H5" s="14">
        <v>5</v>
      </c>
      <c r="I5" s="14">
        <v>60</v>
      </c>
      <c r="J5" s="14">
        <v>72</v>
      </c>
      <c r="K5" s="14">
        <v>45</v>
      </c>
      <c r="L5" s="14">
        <v>14</v>
      </c>
      <c r="M5" s="14">
        <v>80</v>
      </c>
      <c r="N5" s="14">
        <v>20</v>
      </c>
      <c r="O5" s="14">
        <v>30</v>
      </c>
      <c r="P5" s="14">
        <v>57</v>
      </c>
      <c r="Q5" s="14">
        <v>17</v>
      </c>
      <c r="R5" s="14">
        <v>7</v>
      </c>
      <c r="S5" s="14">
        <v>0</v>
      </c>
      <c r="T5" s="11">
        <f t="shared" si="1"/>
        <v>555</v>
      </c>
      <c r="V5" s="7" t="str">
        <f>IF(T5=SUM(统计数据!D:D)-SUM(统计数据!D1:D217), "OK", "WRONG")</f>
        <v>OK</v>
      </c>
    </row>
    <row r="6" spans="1:22" ht="18" customHeight="1">
      <c r="A6" s="76"/>
      <c r="B6" s="17" t="s">
        <v>30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1"/>
    </row>
    <row r="7" spans="1:22" ht="18" hidden="1" customHeight="1">
      <c r="A7" s="76"/>
      <c r="B7" s="17" t="s">
        <v>33</v>
      </c>
      <c r="C7" s="28">
        <f>662030/C2</f>
        <v>11.379778602860286</v>
      </c>
      <c r="D7" s="28">
        <f>1113078/D2</f>
        <v>25.477305500240334</v>
      </c>
      <c r="E7" s="28">
        <f>693051/E2</f>
        <v>39.917693814076721</v>
      </c>
      <c r="F7" s="28">
        <f>975707/F2</f>
        <v>31.119059769088473</v>
      </c>
      <c r="G7" s="28">
        <f>1239800/G2</f>
        <v>64.072351421188628</v>
      </c>
      <c r="H7" s="28">
        <f>757498/H2</f>
        <v>25.663978858923972</v>
      </c>
      <c r="I7" s="28">
        <f>1242548/I2</f>
        <v>35.977299707560007</v>
      </c>
      <c r="J7" s="28">
        <f>2653489/J2</f>
        <v>41.432927876582923</v>
      </c>
      <c r="K7" s="28">
        <f>2235218/K2</f>
        <v>52.702489861359993</v>
      </c>
      <c r="L7" s="28">
        <f>1834285/L2</f>
        <v>80.91243934715483</v>
      </c>
      <c r="M7" s="28">
        <f>5681512/M2</f>
        <v>25.515161313501473</v>
      </c>
      <c r="N7" s="28">
        <f>822776/N2</f>
        <v>546.69501661129573</v>
      </c>
      <c r="O7" s="28">
        <f>1909713/O2</f>
        <v>88.782566248256629</v>
      </c>
      <c r="P7" s="28">
        <f>1271424/P2</f>
        <v>110.41458966565349</v>
      </c>
      <c r="Q7" s="28">
        <f>1140872/Q2</f>
        <v>417.74880995972171</v>
      </c>
      <c r="R7" s="28">
        <f>637921/R2</f>
        <v>114.11824686940966</v>
      </c>
      <c r="S7" s="28" t="s">
        <v>34</v>
      </c>
      <c r="T7" s="29">
        <f>24870895/T2</f>
        <v>39.563268727848865</v>
      </c>
    </row>
    <row r="8" spans="1:22" ht="18" customHeight="1">
      <c r="A8" s="76"/>
      <c r="B8" s="17" t="s">
        <v>36</v>
      </c>
      <c r="C8" s="14" cm="1">
        <f t="array" aca="1" ref="C8" ca="1">_xlfn.DAYS(TODAY(),"2022/02/23")-MAX((统计数据!W:W&gt;0)*ROW(W:W))</f>
        <v>78</v>
      </c>
      <c r="D8" s="14" cm="1">
        <f t="array" aca="1" ref="D8" ca="1">_xlfn.DAYS(TODAY(),"2022/02/23")-MAX((统计数据!X:X&gt;0)*ROW(X:X))</f>
        <v>5</v>
      </c>
      <c r="E8" s="14" cm="1">
        <f t="array" aca="1" ref="E8" ca="1">_xlfn.DAYS(TODAY(),"2022/02/23")-MAX((统计数据!Y:Y&gt;0)*ROW(Y:Y))</f>
        <v>25</v>
      </c>
      <c r="F8" s="14" cm="1">
        <f t="array" aca="1" ref="F8" ca="1">_xlfn.DAYS(TODAY(),"2022/02/23")-MAX((统计数据!Z:Z&gt;0)*ROW(Z:Z))</f>
        <v>58</v>
      </c>
      <c r="G8" s="14" cm="1">
        <f t="array" aca="1" ref="G8" ca="1">_xlfn.DAYS(TODAY(),"2022/02/23")-MAX((统计数据!AA:AA&gt;0)*ROW(AA:AA))</f>
        <v>0</v>
      </c>
      <c r="H8" s="14" cm="1">
        <f t="array" aca="1" ref="H8" ca="1">_xlfn.DAYS(TODAY(),"2022/02/23")-MAX((统计数据!AB:AB&gt;0)*ROW(AB:AB))</f>
        <v>78</v>
      </c>
      <c r="I8" s="14" cm="1">
        <f t="array" aca="1" ref="I8" ca="1">_xlfn.DAYS(TODAY(),"2022/02/23")-MAX((统计数据!AC:AC&gt;0)*ROW(AC:AC))</f>
        <v>7</v>
      </c>
      <c r="J8" s="14" cm="1">
        <f t="array" aca="1" ref="J8" ca="1">_xlfn.DAYS(TODAY(),"2022/02/23")-MAX((统计数据!AD:AD&gt;0)*ROW(AD:AD))</f>
        <v>4</v>
      </c>
      <c r="K8" s="14" cm="1">
        <f t="array" aca="1" ref="K8" ca="1">_xlfn.DAYS(TODAY(),"2022/02/23")-MAX((统计数据!AE:AE&gt;0)*ROW(AE:AE))</f>
        <v>21</v>
      </c>
      <c r="L8" s="14" cm="1">
        <f t="array" aca="1" ref="L8" ca="1">_xlfn.DAYS(TODAY(),"2022/02/23")-MAX((统计数据!AF:AF&gt;0)*ROW(AF:AF))</f>
        <v>28</v>
      </c>
      <c r="M8" s="14" cm="1">
        <f t="array" aca="1" ref="M8" ca="1">_xlfn.DAYS(TODAY(),"2022/02/23")-MAX((统计数据!AG:AG&gt;0)*ROW(AG:AG))</f>
        <v>3</v>
      </c>
      <c r="N8" s="14" cm="1">
        <f t="array" aca="1" ref="N8" ca="1">_xlfn.DAYS(TODAY(),"2022/02/23")-MAX((统计数据!AH:AH&gt;0)*ROW(AH:AH))</f>
        <v>9</v>
      </c>
      <c r="O8" s="14" cm="1">
        <f t="array" aca="1" ref="O8" ca="1">_xlfn.DAYS(TODAY(),"2022/02/23")-MAX((统计数据!AI:AI&gt;0)*ROW(AI:AI))</f>
        <v>57</v>
      </c>
      <c r="P8" s="14" cm="1">
        <f t="array" aca="1" ref="P8" ca="1">_xlfn.DAYS(TODAY(),"2022/02/23")-MAX((统计数据!AJ:AJ&gt;0)*ROW(AJ:AJ))</f>
        <v>20</v>
      </c>
      <c r="Q8" s="14" cm="1">
        <f t="array" aca="1" ref="Q8" ca="1">_xlfn.DAYS(TODAY(),"2022/02/23")-MAX((统计数据!AK:AK&gt;0)*ROW(AK:AK))</f>
        <v>130</v>
      </c>
      <c r="R8" s="14" cm="1">
        <f t="array" aca="1" ref="R8" ca="1">_xlfn.DAYS(TODAY(),"2022/02/23")-MAX((统计数据!AL:AL&gt;0)*ROW(AL:AL))</f>
        <v>21</v>
      </c>
      <c r="S8" s="38" t="s">
        <v>39</v>
      </c>
      <c r="T8" s="11" cm="1">
        <f t="array" aca="1" ref="T8" ca="1">_xlfn.DAYS(TODAY(),"2022/02/23")-MAX((统计数据!V:V&gt;0)*ROW(V:V))</f>
        <v>0</v>
      </c>
      <c r="V8" s="7" t="str">
        <f ca="1">IF(N(T8)=MIN(C8:R8),"OK", "WRONG")</f>
        <v>OK</v>
      </c>
    </row>
    <row r="9" spans="1:22" ht="18" customHeight="1">
      <c r="A9" s="76"/>
      <c r="B9" s="17" t="s">
        <v>38</v>
      </c>
      <c r="C9" s="14" cm="1">
        <f t="array" aca="1" ref="C9" ca="1">_xlfn.DAYS(TODAY(),"2022/02/23")-MAX((统计数据!E:E&gt;0)*ROW(E:E))</f>
        <v>6</v>
      </c>
      <c r="D9" s="14" cm="1">
        <f t="array" aca="1" ref="D9" ca="1">_xlfn.DAYS(TODAY(),"2022/02/23")-MAX((统计数据!F:F&gt;0)*ROW(F:F))</f>
        <v>4</v>
      </c>
      <c r="E9" s="14" cm="1">
        <f t="array" aca="1" ref="E9" ca="1">_xlfn.DAYS(TODAY(),"2022/02/23")-MAX((统计数据!G:G&gt;0)*ROW(G:G))</f>
        <v>8</v>
      </c>
      <c r="F9" s="14" cm="1">
        <f t="array" aca="1" ref="F9" ca="1">_xlfn.DAYS(TODAY(),"2022/02/23")-MAX((统计数据!H:H&gt;0)*ROW(H:H))</f>
        <v>5</v>
      </c>
      <c r="G9" s="14" cm="1">
        <f t="array" aca="1" ref="G9" ca="1">_xlfn.DAYS(TODAY(),"2022/02/23")-MAX((统计数据!I:I&gt;0)*ROW(I:I))</f>
        <v>0</v>
      </c>
      <c r="H9" s="14" cm="1">
        <f t="array" aca="1" ref="H9" ca="1">_xlfn.DAYS(TODAY(),"2022/02/23")-MAX((统计数据!J:J&gt;0)*ROW(J:J))</f>
        <v>19</v>
      </c>
      <c r="I9" s="14" cm="1">
        <f t="array" aca="1" ref="I9" ca="1">_xlfn.DAYS(TODAY(),"2022/02/23")-MAX((统计数据!K:K&gt;0)*ROW(K:K))</f>
        <v>6</v>
      </c>
      <c r="J9" s="14" cm="1">
        <f t="array" aca="1" ref="J9" ca="1">_xlfn.DAYS(TODAY(),"2022/02/23")-MAX((统计数据!L:L&gt;0)*ROW(L:L))</f>
        <v>0</v>
      </c>
      <c r="K9" s="14" cm="1">
        <f t="array" aca="1" ref="K9" ca="1">_xlfn.DAYS(TODAY(),"2022/02/23")-MAX((统计数据!M:M&gt;0)*ROW(M:M))</f>
        <v>6</v>
      </c>
      <c r="L9" s="14" cm="1">
        <f t="array" aca="1" ref="L9" ca="1">_xlfn.DAYS(TODAY(),"2022/02/23")-MAX((统计数据!N:N&gt;0)*ROW(N:N))</f>
        <v>6</v>
      </c>
      <c r="M9" s="14" cm="1">
        <f t="array" aca="1" ref="M9" ca="1">_xlfn.DAYS(TODAY(),"2022/02/23")-MAX((统计数据!O:O&gt;0)*ROW(O:O))</f>
        <v>0</v>
      </c>
      <c r="N9" s="14" cm="1">
        <f t="array" aca="1" ref="N9" ca="1">_xlfn.DAYS(TODAY(),"2022/02/23")-MAX((统计数据!P:P&gt;0)*ROW(P:P))</f>
        <v>6</v>
      </c>
      <c r="O9" s="14" cm="1">
        <f t="array" aca="1" ref="O9" ca="1">_xlfn.DAYS(TODAY(),"2022/02/23")-MAX((统计数据!Q:Q&gt;0)*ROW(Q:Q))</f>
        <v>9</v>
      </c>
      <c r="P9" s="14" cm="1">
        <f t="array" aca="1" ref="P9" ca="1">_xlfn.DAYS(TODAY(),"2022/02/23")-MAX((统计数据!R:R&gt;0)*ROW(R:R))</f>
        <v>8</v>
      </c>
      <c r="Q9" s="14" cm="1">
        <f t="array" aca="1" ref="Q9" ca="1">_xlfn.DAYS(TODAY(),"2022/02/23")-MAX((统计数据!S:S&gt;0)*ROW(S:S))</f>
        <v>4</v>
      </c>
      <c r="R9" s="14" cm="1">
        <f t="array" aca="1" ref="R9" ca="1">_xlfn.DAYS(TODAY(),"2022/02/23")-MAX((统计数据!T:T&gt;0)*ROW(T:T))</f>
        <v>18</v>
      </c>
      <c r="S9" s="38" t="s">
        <v>39</v>
      </c>
      <c r="T9" s="11" cm="1">
        <f t="array" aca="1" ref="T9" ca="1">_xlfn.DAYS(TODAY(),"2022/02/23")-MAX((统计数据!B:B&gt;0)*ROW(B:B))</f>
        <v>0</v>
      </c>
      <c r="V9" s="7" t="str">
        <f ca="1">IF(N(T9)=MIN(C9:R9),"OK", "WRONG")</f>
        <v>OK</v>
      </c>
    </row>
    <row r="10" spans="1:22" ht="18" customHeight="1" thickBot="1">
      <c r="A10" s="77"/>
      <c r="B10" s="32" t="s">
        <v>45</v>
      </c>
      <c r="C10" s="33">
        <v>0</v>
      </c>
      <c r="D10" s="33">
        <v>0</v>
      </c>
      <c r="E10" s="33">
        <v>0</v>
      </c>
      <c r="F10" s="33">
        <v>0</v>
      </c>
      <c r="G10" s="33">
        <v>2</v>
      </c>
      <c r="H10" s="33">
        <v>0</v>
      </c>
      <c r="I10" s="33">
        <v>0</v>
      </c>
      <c r="J10" s="33">
        <v>1</v>
      </c>
      <c r="K10" s="33">
        <v>0</v>
      </c>
      <c r="L10" s="33">
        <v>1</v>
      </c>
      <c r="M10" s="33">
        <v>4</v>
      </c>
      <c r="N10" s="33">
        <v>0</v>
      </c>
      <c r="O10" s="33">
        <v>0</v>
      </c>
      <c r="P10" s="33">
        <v>0</v>
      </c>
      <c r="Q10" s="33">
        <v>0</v>
      </c>
      <c r="R10" s="61">
        <v>0</v>
      </c>
      <c r="S10" s="39" t="s">
        <v>39</v>
      </c>
      <c r="T10" s="34">
        <f>SUM(C10:R10)</f>
        <v>8</v>
      </c>
    </row>
    <row r="11" spans="1:22" ht="18" customHeight="1">
      <c r="A11" s="78">
        <v>44616</v>
      </c>
      <c r="B11" s="23" t="s">
        <v>20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30">
        <v>0</v>
      </c>
      <c r="S11" s="24">
        <v>0</v>
      </c>
      <c r="T11" s="25">
        <f t="shared" si="1"/>
        <v>0</v>
      </c>
    </row>
    <row r="12" spans="1:22" ht="18" customHeight="1">
      <c r="A12" s="71"/>
      <c r="B12" s="17" t="s">
        <v>21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31">
        <v>0</v>
      </c>
      <c r="N12" s="10">
        <v>0</v>
      </c>
      <c r="O12" s="10">
        <v>0</v>
      </c>
      <c r="P12" s="31">
        <v>0</v>
      </c>
      <c r="Q12" s="10">
        <v>0</v>
      </c>
      <c r="R12" s="10">
        <v>0</v>
      </c>
      <c r="S12" s="10">
        <v>0</v>
      </c>
      <c r="T12" s="11">
        <f t="shared" si="1"/>
        <v>1</v>
      </c>
    </row>
    <row r="13" spans="1:22" ht="18" customHeight="1">
      <c r="A13" s="70">
        <v>44617</v>
      </c>
      <c r="B13" s="17" t="s">
        <v>20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1">
        <f t="shared" si="1"/>
        <v>0</v>
      </c>
    </row>
    <row r="14" spans="1:22" ht="18" customHeight="1">
      <c r="A14" s="71"/>
      <c r="B14" s="17" t="s">
        <v>21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1</v>
      </c>
    </row>
    <row r="15" spans="1:22" ht="18" customHeight="1">
      <c r="A15" s="70">
        <v>44618</v>
      </c>
      <c r="B15" s="17" t="s">
        <v>20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0</v>
      </c>
    </row>
    <row r="16" spans="1:22" ht="18" customHeight="1">
      <c r="A16" s="71"/>
      <c r="B16" s="17" t="s">
        <v>21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1</v>
      </c>
    </row>
    <row r="17" spans="1:20" ht="18" customHeight="1">
      <c r="A17" s="70">
        <v>44619</v>
      </c>
      <c r="B17" s="17" t="s">
        <v>20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0</v>
      </c>
    </row>
    <row r="18" spans="1:20" ht="18" customHeight="1">
      <c r="A18" s="71"/>
      <c r="B18" s="17" t="s">
        <v>21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1</v>
      </c>
    </row>
    <row r="19" spans="1:20" ht="18" customHeight="1">
      <c r="A19" s="70">
        <v>44620</v>
      </c>
      <c r="B19" s="17" t="s">
        <v>20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0</v>
      </c>
    </row>
    <row r="20" spans="1:20" ht="18" customHeight="1">
      <c r="A20" s="71"/>
      <c r="B20" s="17" t="s">
        <v>21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3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3</v>
      </c>
    </row>
    <row r="21" spans="1:20" ht="18" customHeight="1">
      <c r="A21" s="70">
        <v>44621</v>
      </c>
      <c r="B21" s="17" t="s">
        <v>20</v>
      </c>
      <c r="C21" s="10">
        <v>0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1</v>
      </c>
    </row>
    <row r="22" spans="1:20" ht="18" customHeight="1">
      <c r="A22" s="71"/>
      <c r="B22" s="17" t="s">
        <v>21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70">
        <v>44622</v>
      </c>
      <c r="B23" s="17" t="s">
        <v>20</v>
      </c>
      <c r="C23" s="10">
        <v>0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3</v>
      </c>
    </row>
    <row r="24" spans="1:20" ht="18" customHeight="1">
      <c r="A24" s="71"/>
      <c r="B24" s="17" t="s">
        <v>21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1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5</v>
      </c>
    </row>
    <row r="25" spans="1:20" ht="18" customHeight="1">
      <c r="A25" s="70">
        <v>44623</v>
      </c>
      <c r="B25" s="17" t="s">
        <v>20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2</v>
      </c>
    </row>
    <row r="26" spans="1:20" ht="18" customHeight="1">
      <c r="A26" s="71"/>
      <c r="B26" s="17" t="s">
        <v>21</v>
      </c>
      <c r="C26" s="10">
        <v>0</v>
      </c>
      <c r="D26" s="10">
        <v>0</v>
      </c>
      <c r="E26" s="10">
        <v>0</v>
      </c>
      <c r="F26" s="10">
        <v>0</v>
      </c>
      <c r="G26" s="10">
        <v>9</v>
      </c>
      <c r="H26" s="10">
        <v>0</v>
      </c>
      <c r="I26" s="10">
        <v>0</v>
      </c>
      <c r="J26" s="10">
        <v>0</v>
      </c>
      <c r="K26" s="10">
        <v>2</v>
      </c>
      <c r="L26" s="10">
        <v>0</v>
      </c>
      <c r="M26" s="10">
        <v>0</v>
      </c>
      <c r="N26" s="10">
        <v>0</v>
      </c>
      <c r="O26" s="10">
        <v>3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14</v>
      </c>
    </row>
    <row r="27" spans="1:20" ht="18" customHeight="1">
      <c r="A27" s="70">
        <v>44624</v>
      </c>
      <c r="B27" s="17" t="s">
        <v>20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2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3</v>
      </c>
    </row>
    <row r="28" spans="1:20" ht="18" customHeight="1">
      <c r="A28" s="71"/>
      <c r="B28" s="17" t="s">
        <v>21</v>
      </c>
      <c r="C28" s="10">
        <v>1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0</v>
      </c>
      <c r="J28" s="10">
        <v>0</v>
      </c>
      <c r="K28" s="10">
        <v>1</v>
      </c>
      <c r="L28" s="10">
        <v>5</v>
      </c>
      <c r="M28" s="10">
        <v>0</v>
      </c>
      <c r="N28" s="10">
        <v>0</v>
      </c>
      <c r="O28" s="10">
        <v>6</v>
      </c>
      <c r="P28" s="10">
        <v>2</v>
      </c>
      <c r="Q28" s="10">
        <v>0</v>
      </c>
      <c r="R28" s="10">
        <v>0</v>
      </c>
      <c r="S28" s="10">
        <v>0</v>
      </c>
      <c r="T28" s="11">
        <f t="shared" si="1"/>
        <v>16</v>
      </c>
    </row>
    <row r="29" spans="1:20" ht="18" customHeight="1">
      <c r="A29" s="70">
        <v>44625</v>
      </c>
      <c r="B29" s="17" t="s">
        <v>20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1">
        <f t="shared" si="1"/>
        <v>0</v>
      </c>
    </row>
    <row r="30" spans="1:20" ht="18" customHeight="1">
      <c r="A30" s="71"/>
      <c r="B30" s="17" t="s">
        <v>21</v>
      </c>
      <c r="C30" s="10">
        <v>1</v>
      </c>
      <c r="D30" s="10">
        <v>3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  <c r="J30" s="10">
        <v>6</v>
      </c>
      <c r="K30" s="10">
        <v>2</v>
      </c>
      <c r="L30" s="10">
        <v>4</v>
      </c>
      <c r="M30" s="10">
        <v>2</v>
      </c>
      <c r="N30" s="10">
        <v>0</v>
      </c>
      <c r="O30" s="10">
        <v>7</v>
      </c>
      <c r="P30" s="10">
        <v>1</v>
      </c>
      <c r="Q30" s="10">
        <v>1</v>
      </c>
      <c r="R30" s="10">
        <v>0</v>
      </c>
      <c r="S30" s="10">
        <v>0</v>
      </c>
      <c r="T30" s="11">
        <f t="shared" si="1"/>
        <v>28</v>
      </c>
    </row>
    <row r="31" spans="1:20" ht="18" customHeight="1">
      <c r="A31" s="70">
        <v>44626</v>
      </c>
      <c r="B31" s="17" t="s">
        <v>20</v>
      </c>
      <c r="C31" s="21">
        <v>0</v>
      </c>
      <c r="D31" s="10">
        <v>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1">
        <f t="shared" si="1"/>
        <v>3</v>
      </c>
    </row>
    <row r="32" spans="1:20" ht="18" customHeight="1">
      <c r="A32" s="71"/>
      <c r="B32" s="17" t="s">
        <v>21</v>
      </c>
      <c r="C32" s="10">
        <v>1</v>
      </c>
      <c r="D32" s="10">
        <v>2</v>
      </c>
      <c r="E32" s="10">
        <v>0</v>
      </c>
      <c r="F32" s="10">
        <v>1</v>
      </c>
      <c r="G32" s="10">
        <v>5</v>
      </c>
      <c r="H32" s="10">
        <v>0</v>
      </c>
      <c r="I32" s="10">
        <v>0</v>
      </c>
      <c r="J32" s="10">
        <v>7</v>
      </c>
      <c r="K32" s="10">
        <v>6</v>
      </c>
      <c r="L32" s="10">
        <v>13</v>
      </c>
      <c r="M32" s="10">
        <v>2</v>
      </c>
      <c r="N32" s="10">
        <v>0</v>
      </c>
      <c r="O32" s="10">
        <v>6</v>
      </c>
      <c r="P32" s="10">
        <v>0</v>
      </c>
      <c r="Q32" s="10">
        <v>2</v>
      </c>
      <c r="R32" s="10">
        <v>0</v>
      </c>
      <c r="S32" s="10">
        <v>0</v>
      </c>
      <c r="T32" s="11">
        <f t="shared" si="1"/>
        <v>45</v>
      </c>
    </row>
    <row r="33" spans="1:20" ht="18" customHeight="1">
      <c r="A33" s="71"/>
      <c r="B33" s="17" t="s">
        <v>22</v>
      </c>
      <c r="C33" s="22">
        <v>1</v>
      </c>
      <c r="D33" s="22">
        <v>4</v>
      </c>
      <c r="E33" s="22">
        <v>0</v>
      </c>
      <c r="F33" s="22">
        <v>1</v>
      </c>
      <c r="G33" s="22">
        <v>5</v>
      </c>
      <c r="H33" s="22">
        <v>0</v>
      </c>
      <c r="I33" s="22">
        <v>0</v>
      </c>
      <c r="J33" s="22">
        <v>4</v>
      </c>
      <c r="K33" s="22">
        <v>6</v>
      </c>
      <c r="L33" s="22">
        <v>7</v>
      </c>
      <c r="M33" s="22">
        <v>3</v>
      </c>
      <c r="N33" s="22">
        <v>0</v>
      </c>
      <c r="O33" s="22">
        <v>4</v>
      </c>
      <c r="P33" s="22">
        <v>0</v>
      </c>
      <c r="Q33" s="22">
        <v>1</v>
      </c>
      <c r="R33" s="22">
        <v>0</v>
      </c>
      <c r="S33" s="22">
        <v>0</v>
      </c>
      <c r="T33" s="11">
        <f t="shared" si="1"/>
        <v>36</v>
      </c>
    </row>
    <row r="34" spans="1:20" ht="18" customHeight="1">
      <c r="A34" s="71"/>
      <c r="B34" s="17" t="s">
        <v>23</v>
      </c>
      <c r="C34" s="15">
        <f t="shared" ref="C34:T34" si="2">(C31+C32)/C33</f>
        <v>1</v>
      </c>
      <c r="D34" s="15">
        <f t="shared" si="2"/>
        <v>1</v>
      </c>
      <c r="E34" s="15" t="e">
        <f t="shared" si="2"/>
        <v>#DIV/0!</v>
      </c>
      <c r="F34" s="15">
        <f t="shared" si="2"/>
        <v>1</v>
      </c>
      <c r="G34" s="15">
        <f t="shared" si="2"/>
        <v>1</v>
      </c>
      <c r="H34" s="15" t="e">
        <f t="shared" si="2"/>
        <v>#DIV/0!</v>
      </c>
      <c r="I34" s="15" t="e">
        <f t="shared" si="2"/>
        <v>#DIV/0!</v>
      </c>
      <c r="J34" s="15">
        <f t="shared" si="2"/>
        <v>1.75</v>
      </c>
      <c r="K34" s="15">
        <f t="shared" si="2"/>
        <v>1</v>
      </c>
      <c r="L34" s="15">
        <f t="shared" si="2"/>
        <v>1.8571428571428572</v>
      </c>
      <c r="M34" s="15">
        <f t="shared" si="2"/>
        <v>1</v>
      </c>
      <c r="N34" s="15" t="e">
        <f t="shared" si="2"/>
        <v>#DIV/0!</v>
      </c>
      <c r="O34" s="15">
        <f t="shared" si="2"/>
        <v>1.5</v>
      </c>
      <c r="P34" s="15" t="e">
        <f t="shared" si="2"/>
        <v>#DIV/0!</v>
      </c>
      <c r="Q34" s="15">
        <f t="shared" si="2"/>
        <v>2</v>
      </c>
      <c r="R34" s="15" t="e">
        <f t="shared" si="2"/>
        <v>#DIV/0!</v>
      </c>
      <c r="S34" s="15" t="e">
        <f t="shared" si="2"/>
        <v>#DIV/0!</v>
      </c>
      <c r="T34" s="16">
        <f t="shared" si="2"/>
        <v>1.3333333333333333</v>
      </c>
    </row>
    <row r="35" spans="1:20" ht="18" customHeight="1">
      <c r="A35" s="70">
        <v>44627</v>
      </c>
      <c r="B35" s="17" t="s">
        <v>20</v>
      </c>
      <c r="C35" s="21">
        <v>0</v>
      </c>
      <c r="D35" s="10">
        <v>3</v>
      </c>
      <c r="E35" s="10">
        <v>0</v>
      </c>
      <c r="F35" s="10">
        <v>0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1">
        <f>SUM(C35:S35)</f>
        <v>4</v>
      </c>
    </row>
    <row r="36" spans="1:20" ht="18" customHeight="1">
      <c r="A36" s="71"/>
      <c r="B36" s="17" t="s">
        <v>21</v>
      </c>
      <c r="C36" s="10">
        <v>0</v>
      </c>
      <c r="D36" s="10">
        <v>10</v>
      </c>
      <c r="E36" s="10">
        <v>0</v>
      </c>
      <c r="F36" s="10">
        <v>0</v>
      </c>
      <c r="G36" s="10">
        <v>0</v>
      </c>
      <c r="H36" s="10">
        <v>1</v>
      </c>
      <c r="I36" s="10">
        <v>0</v>
      </c>
      <c r="J36" s="10">
        <v>12</v>
      </c>
      <c r="K36" s="10">
        <v>6</v>
      </c>
      <c r="L36" s="10">
        <v>12</v>
      </c>
      <c r="M36" s="10">
        <v>4</v>
      </c>
      <c r="N36" s="10">
        <v>1</v>
      </c>
      <c r="O36" s="10">
        <v>4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50</v>
      </c>
    </row>
    <row r="37" spans="1:20" ht="18" customHeight="1">
      <c r="A37" s="71"/>
      <c r="B37" s="17" t="s">
        <v>22</v>
      </c>
      <c r="C37" s="22">
        <v>0</v>
      </c>
      <c r="D37" s="22">
        <v>7</v>
      </c>
      <c r="E37" s="22">
        <v>0</v>
      </c>
      <c r="F37" s="22">
        <v>0</v>
      </c>
      <c r="G37" s="22">
        <v>1</v>
      </c>
      <c r="H37" s="22">
        <v>1</v>
      </c>
      <c r="I37" s="22">
        <v>0</v>
      </c>
      <c r="J37" s="22">
        <v>11</v>
      </c>
      <c r="K37" s="22">
        <v>6</v>
      </c>
      <c r="L37" s="22">
        <v>8</v>
      </c>
      <c r="M37" s="22">
        <v>4</v>
      </c>
      <c r="N37" s="22">
        <v>1</v>
      </c>
      <c r="O37" s="22">
        <v>4</v>
      </c>
      <c r="P37" s="22">
        <v>0</v>
      </c>
      <c r="Q37" s="22">
        <v>0</v>
      </c>
      <c r="R37" s="22">
        <v>0</v>
      </c>
      <c r="S37" s="22">
        <v>0</v>
      </c>
      <c r="T37" s="11">
        <f>SUM(C37:S37)</f>
        <v>43</v>
      </c>
    </row>
    <row r="38" spans="1:20" ht="18" customHeight="1">
      <c r="A38" s="71"/>
      <c r="B38" s="17" t="s">
        <v>23</v>
      </c>
      <c r="C38" s="15" t="e">
        <f t="shared" ref="C38:T38" si="3">(C35+C36)/C37</f>
        <v>#DIV/0!</v>
      </c>
      <c r="D38" s="15">
        <f t="shared" si="3"/>
        <v>1.8571428571428572</v>
      </c>
      <c r="E38" s="15" t="e">
        <f t="shared" si="3"/>
        <v>#DIV/0!</v>
      </c>
      <c r="F38" s="15" t="e">
        <f t="shared" si="3"/>
        <v>#DIV/0!</v>
      </c>
      <c r="G38" s="15">
        <f t="shared" si="3"/>
        <v>1</v>
      </c>
      <c r="H38" s="15">
        <f t="shared" si="3"/>
        <v>1</v>
      </c>
      <c r="I38" s="15" t="e">
        <f t="shared" si="3"/>
        <v>#DIV/0!</v>
      </c>
      <c r="J38" s="15">
        <f t="shared" si="3"/>
        <v>1.0909090909090908</v>
      </c>
      <c r="K38" s="15">
        <f t="shared" si="3"/>
        <v>1</v>
      </c>
      <c r="L38" s="15">
        <f t="shared" si="3"/>
        <v>1.5</v>
      </c>
      <c r="M38" s="15">
        <f t="shared" si="3"/>
        <v>1</v>
      </c>
      <c r="N38" s="15">
        <f t="shared" si="3"/>
        <v>1</v>
      </c>
      <c r="O38" s="15">
        <f t="shared" si="3"/>
        <v>1</v>
      </c>
      <c r="P38" s="15" t="e">
        <f t="shared" si="3"/>
        <v>#DIV/0!</v>
      </c>
      <c r="Q38" s="15" t="e">
        <f t="shared" si="3"/>
        <v>#DIV/0!</v>
      </c>
      <c r="R38" s="15" t="e">
        <f t="shared" si="3"/>
        <v>#DIV/0!</v>
      </c>
      <c r="S38" s="15" t="e">
        <f t="shared" si="3"/>
        <v>#DIV/0!</v>
      </c>
      <c r="T38" s="16">
        <f t="shared" si="3"/>
        <v>1.2558139534883721</v>
      </c>
    </row>
    <row r="39" spans="1:20" ht="18" customHeight="1">
      <c r="A39" s="70">
        <v>44628</v>
      </c>
      <c r="B39" s="17" t="s">
        <v>20</v>
      </c>
      <c r="C39" s="21">
        <v>0</v>
      </c>
      <c r="D39" s="10">
        <v>0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0</v>
      </c>
      <c r="L39" s="10">
        <v>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1">
        <f>SUM(C39:S39)</f>
        <v>3</v>
      </c>
    </row>
    <row r="40" spans="1:20" ht="18" customHeight="1">
      <c r="A40" s="71"/>
      <c r="B40" s="17" t="s">
        <v>21</v>
      </c>
      <c r="C40" s="10">
        <v>0</v>
      </c>
      <c r="D40" s="10">
        <v>9</v>
      </c>
      <c r="E40" s="10">
        <v>1</v>
      </c>
      <c r="F40" s="10">
        <v>1</v>
      </c>
      <c r="G40" s="10">
        <v>2</v>
      </c>
      <c r="H40" s="10">
        <v>0</v>
      </c>
      <c r="I40" s="10">
        <v>0</v>
      </c>
      <c r="J40" s="10">
        <v>11</v>
      </c>
      <c r="K40" s="10">
        <v>11</v>
      </c>
      <c r="L40" s="10">
        <v>7</v>
      </c>
      <c r="M40" s="10">
        <v>3</v>
      </c>
      <c r="N40" s="10">
        <v>0</v>
      </c>
      <c r="O40" s="10">
        <v>14</v>
      </c>
      <c r="P40" s="10">
        <v>3</v>
      </c>
      <c r="Q40" s="10">
        <v>0</v>
      </c>
      <c r="R40" s="10">
        <v>0</v>
      </c>
      <c r="S40" s="10">
        <v>0</v>
      </c>
      <c r="T40" s="11">
        <f>SUM(C40:S40)</f>
        <v>62</v>
      </c>
    </row>
    <row r="41" spans="1:20" ht="18" customHeight="1">
      <c r="A41" s="71"/>
      <c r="B41" s="17" t="s">
        <v>22</v>
      </c>
      <c r="C41" s="22">
        <v>0</v>
      </c>
      <c r="D41" s="22">
        <v>4</v>
      </c>
      <c r="E41" s="22">
        <v>1</v>
      </c>
      <c r="F41" s="22">
        <v>2</v>
      </c>
      <c r="G41" s="22">
        <v>2</v>
      </c>
      <c r="H41" s="22">
        <v>0</v>
      </c>
      <c r="I41" s="22">
        <v>0</v>
      </c>
      <c r="J41" s="22">
        <v>5</v>
      </c>
      <c r="K41" s="22">
        <v>9</v>
      </c>
      <c r="L41" s="22">
        <v>6</v>
      </c>
      <c r="M41" s="22">
        <v>2</v>
      </c>
      <c r="N41" s="22">
        <v>0</v>
      </c>
      <c r="O41" s="22">
        <v>11</v>
      </c>
      <c r="P41" s="22">
        <v>3</v>
      </c>
      <c r="Q41" s="22">
        <v>0</v>
      </c>
      <c r="R41" s="22">
        <v>0</v>
      </c>
      <c r="S41" s="22">
        <v>0</v>
      </c>
      <c r="T41" s="11">
        <f>SUM(C41:S41)</f>
        <v>45</v>
      </c>
    </row>
    <row r="42" spans="1:20" ht="18" customHeight="1">
      <c r="A42" s="71"/>
      <c r="B42" s="17" t="s">
        <v>23</v>
      </c>
      <c r="C42" s="15" t="e">
        <f t="shared" ref="C42:T42" si="4">(C39+C40)/C41</f>
        <v>#DIV/0!</v>
      </c>
      <c r="D42" s="15">
        <f t="shared" si="4"/>
        <v>2.25</v>
      </c>
      <c r="E42" s="15">
        <f t="shared" si="4"/>
        <v>1</v>
      </c>
      <c r="F42" s="15">
        <f t="shared" si="4"/>
        <v>1</v>
      </c>
      <c r="G42" s="15">
        <f t="shared" si="4"/>
        <v>1</v>
      </c>
      <c r="H42" s="15" t="e">
        <f t="shared" si="4"/>
        <v>#DIV/0!</v>
      </c>
      <c r="I42" s="15" t="e">
        <f t="shared" si="4"/>
        <v>#DIV/0!</v>
      </c>
      <c r="J42" s="15">
        <f t="shared" si="4"/>
        <v>2.4</v>
      </c>
      <c r="K42" s="15">
        <f t="shared" si="4"/>
        <v>1.2222222222222223</v>
      </c>
      <c r="L42" s="15">
        <f t="shared" si="4"/>
        <v>1.3333333333333333</v>
      </c>
      <c r="M42" s="15">
        <f t="shared" si="4"/>
        <v>1.5</v>
      </c>
      <c r="N42" s="15" t="e">
        <f t="shared" si="4"/>
        <v>#DIV/0!</v>
      </c>
      <c r="O42" s="15">
        <f t="shared" si="4"/>
        <v>1.2727272727272727</v>
      </c>
      <c r="P42" s="15">
        <f t="shared" si="4"/>
        <v>1</v>
      </c>
      <c r="Q42" s="15" t="e">
        <f t="shared" si="4"/>
        <v>#DIV/0!</v>
      </c>
      <c r="R42" s="15" t="e">
        <f t="shared" si="4"/>
        <v>#DIV/0!</v>
      </c>
      <c r="S42" s="15" t="e">
        <f t="shared" si="4"/>
        <v>#DIV/0!</v>
      </c>
      <c r="T42" s="16">
        <f t="shared" si="4"/>
        <v>1.4444444444444444</v>
      </c>
    </row>
    <row r="43" spans="1:20" ht="18" customHeight="1">
      <c r="A43" s="70">
        <v>44629</v>
      </c>
      <c r="B43" s="17" t="s">
        <v>20</v>
      </c>
      <c r="C43" s="21">
        <v>0</v>
      </c>
      <c r="D43" s="10">
        <v>0</v>
      </c>
      <c r="E43" s="10">
        <v>0</v>
      </c>
      <c r="F43" s="10">
        <v>1</v>
      </c>
      <c r="G43" s="10">
        <v>0</v>
      </c>
      <c r="H43" s="10">
        <v>1</v>
      </c>
      <c r="I43" s="10">
        <v>0</v>
      </c>
      <c r="J43" s="10">
        <v>1</v>
      </c>
      <c r="K43" s="10">
        <v>0</v>
      </c>
      <c r="L43" s="10">
        <v>0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1">
        <f>SUM(C43:S43)</f>
        <v>4</v>
      </c>
    </row>
    <row r="44" spans="1:20" ht="18" customHeight="1">
      <c r="A44" s="71"/>
      <c r="B44" s="17" t="s">
        <v>21</v>
      </c>
      <c r="C44" s="10">
        <v>1</v>
      </c>
      <c r="D44" s="10">
        <v>6</v>
      </c>
      <c r="E44" s="10">
        <v>1</v>
      </c>
      <c r="F44" s="10">
        <v>3</v>
      </c>
      <c r="G44" s="10">
        <v>1</v>
      </c>
      <c r="H44" s="10">
        <v>3</v>
      </c>
      <c r="I44" s="10">
        <v>1</v>
      </c>
      <c r="J44" s="10">
        <v>24</v>
      </c>
      <c r="K44" s="10">
        <v>2</v>
      </c>
      <c r="L44" s="10">
        <v>16</v>
      </c>
      <c r="M44" s="10">
        <v>8</v>
      </c>
      <c r="N44" s="10">
        <v>0</v>
      </c>
      <c r="O44" s="10">
        <v>9</v>
      </c>
      <c r="P44" s="10">
        <v>0</v>
      </c>
      <c r="Q44" s="10">
        <v>1</v>
      </c>
      <c r="R44" s="10">
        <v>0</v>
      </c>
      <c r="S44" s="10">
        <v>0</v>
      </c>
      <c r="T44" s="11">
        <f>SUM(C44:S44)</f>
        <v>76</v>
      </c>
    </row>
    <row r="45" spans="1:20" ht="18" customHeight="1">
      <c r="A45" s="71"/>
      <c r="B45" s="17" t="s">
        <v>22</v>
      </c>
      <c r="C45" s="22">
        <v>1</v>
      </c>
      <c r="D45" s="22">
        <v>4</v>
      </c>
      <c r="E45" s="22">
        <v>1</v>
      </c>
      <c r="F45" s="22">
        <v>3</v>
      </c>
      <c r="G45" s="22">
        <v>1</v>
      </c>
      <c r="H45" s="22">
        <v>4</v>
      </c>
      <c r="I45" s="22">
        <v>1</v>
      </c>
      <c r="J45" s="22">
        <v>21</v>
      </c>
      <c r="K45" s="22">
        <v>2</v>
      </c>
      <c r="L45" s="22">
        <v>11</v>
      </c>
      <c r="M45" s="22">
        <v>9</v>
      </c>
      <c r="N45" s="22">
        <v>0</v>
      </c>
      <c r="O45" s="22">
        <v>6</v>
      </c>
      <c r="P45" s="22">
        <v>0</v>
      </c>
      <c r="Q45" s="22">
        <v>1</v>
      </c>
      <c r="R45" s="22">
        <v>0</v>
      </c>
      <c r="S45" s="22">
        <v>0</v>
      </c>
      <c r="T45" s="11">
        <f>SUM(C45:S45)</f>
        <v>65</v>
      </c>
    </row>
    <row r="46" spans="1:20" ht="18" customHeight="1">
      <c r="A46" s="71"/>
      <c r="B46" s="17" t="s">
        <v>23</v>
      </c>
      <c r="C46" s="15">
        <f t="shared" ref="C46:T46" si="5">(C43+C44)/C45</f>
        <v>1</v>
      </c>
      <c r="D46" s="15">
        <f t="shared" si="5"/>
        <v>1.5</v>
      </c>
      <c r="E46" s="15">
        <f t="shared" si="5"/>
        <v>1</v>
      </c>
      <c r="F46" s="15">
        <f t="shared" si="5"/>
        <v>1.3333333333333333</v>
      </c>
      <c r="G46" s="15">
        <f t="shared" si="5"/>
        <v>1</v>
      </c>
      <c r="H46" s="15">
        <f t="shared" si="5"/>
        <v>1</v>
      </c>
      <c r="I46" s="15">
        <f t="shared" si="5"/>
        <v>1</v>
      </c>
      <c r="J46" s="15">
        <f t="shared" si="5"/>
        <v>1.1904761904761905</v>
      </c>
      <c r="K46" s="15">
        <f t="shared" si="5"/>
        <v>1</v>
      </c>
      <c r="L46" s="15">
        <f t="shared" si="5"/>
        <v>1.4545454545454546</v>
      </c>
      <c r="M46" s="15">
        <f t="shared" si="5"/>
        <v>1</v>
      </c>
      <c r="N46" s="15" t="e">
        <f t="shared" si="5"/>
        <v>#DIV/0!</v>
      </c>
      <c r="O46" s="15">
        <f t="shared" si="5"/>
        <v>1.5</v>
      </c>
      <c r="P46" s="15" t="e">
        <f t="shared" si="5"/>
        <v>#DIV/0!</v>
      </c>
      <c r="Q46" s="15">
        <f t="shared" si="5"/>
        <v>1</v>
      </c>
      <c r="R46" s="15" t="e">
        <f t="shared" si="5"/>
        <v>#DIV/0!</v>
      </c>
      <c r="S46" s="15" t="e">
        <f t="shared" si="5"/>
        <v>#DIV/0!</v>
      </c>
      <c r="T46" s="16">
        <f t="shared" si="5"/>
        <v>1.2307692307692308</v>
      </c>
    </row>
    <row r="47" spans="1:20" ht="18" customHeight="1">
      <c r="A47" s="70">
        <v>44630</v>
      </c>
      <c r="B47" s="17" t="s">
        <v>20</v>
      </c>
      <c r="C47" s="21">
        <v>0</v>
      </c>
      <c r="D47" s="10">
        <v>0</v>
      </c>
      <c r="E47" s="10">
        <v>0</v>
      </c>
      <c r="F47" s="10">
        <v>0</v>
      </c>
      <c r="G47" s="10">
        <v>0</v>
      </c>
      <c r="H47" s="10">
        <v>2</v>
      </c>
      <c r="I47" s="10">
        <v>0</v>
      </c>
      <c r="J47" s="10">
        <v>2</v>
      </c>
      <c r="K47" s="10">
        <v>0</v>
      </c>
      <c r="L47" s="10">
        <v>1</v>
      </c>
      <c r="M47" s="10">
        <v>4</v>
      </c>
      <c r="N47" s="10">
        <v>0</v>
      </c>
      <c r="O47" s="10">
        <v>0</v>
      </c>
      <c r="P47" s="10">
        <v>1</v>
      </c>
      <c r="Q47" s="10">
        <v>0</v>
      </c>
      <c r="R47" s="10">
        <v>0</v>
      </c>
      <c r="S47" s="10">
        <v>1</v>
      </c>
      <c r="T47" s="11">
        <f>SUM(C47:S47)</f>
        <v>11</v>
      </c>
    </row>
    <row r="48" spans="1:20" ht="18" customHeight="1">
      <c r="A48" s="71"/>
      <c r="B48" s="17" t="s">
        <v>21</v>
      </c>
      <c r="C48" s="10">
        <v>1</v>
      </c>
      <c r="D48" s="10">
        <v>7</v>
      </c>
      <c r="E48" s="10">
        <v>1</v>
      </c>
      <c r="F48" s="10">
        <v>2</v>
      </c>
      <c r="G48" s="10">
        <v>4</v>
      </c>
      <c r="H48" s="10">
        <v>4</v>
      </c>
      <c r="I48" s="10">
        <v>0</v>
      </c>
      <c r="J48" s="10">
        <v>12</v>
      </c>
      <c r="K48" s="10">
        <v>10</v>
      </c>
      <c r="L48" s="10">
        <v>5</v>
      </c>
      <c r="M48" s="10">
        <v>6</v>
      </c>
      <c r="N48" s="10">
        <v>0</v>
      </c>
      <c r="O48" s="10">
        <v>8</v>
      </c>
      <c r="P48" s="10">
        <v>4</v>
      </c>
      <c r="Q48" s="10">
        <v>0</v>
      </c>
      <c r="R48" s="10">
        <v>0</v>
      </c>
      <c r="S48" s="10">
        <v>0</v>
      </c>
      <c r="T48" s="11">
        <f>SUM(C48:S48)</f>
        <v>64</v>
      </c>
    </row>
    <row r="49" spans="1:20" ht="18" customHeight="1">
      <c r="A49" s="71"/>
      <c r="B49" s="17" t="s">
        <v>22</v>
      </c>
      <c r="C49" s="22">
        <v>1</v>
      </c>
      <c r="D49" s="22">
        <v>6</v>
      </c>
      <c r="E49" s="22">
        <v>1</v>
      </c>
      <c r="F49" s="22">
        <v>2</v>
      </c>
      <c r="G49" s="22">
        <v>3</v>
      </c>
      <c r="H49" s="22">
        <v>3</v>
      </c>
      <c r="I49" s="22">
        <v>0</v>
      </c>
      <c r="J49" s="22">
        <v>13</v>
      </c>
      <c r="K49" s="22">
        <v>8</v>
      </c>
      <c r="L49" s="22">
        <v>4</v>
      </c>
      <c r="M49" s="22">
        <v>10</v>
      </c>
      <c r="N49" s="22">
        <v>0</v>
      </c>
      <c r="O49" s="22">
        <v>7</v>
      </c>
      <c r="P49" s="22">
        <v>5</v>
      </c>
      <c r="Q49" s="22">
        <v>0</v>
      </c>
      <c r="R49" s="22">
        <v>0</v>
      </c>
      <c r="S49" s="22">
        <v>1</v>
      </c>
      <c r="T49" s="11">
        <f>SUM(C49:S49)</f>
        <v>64</v>
      </c>
    </row>
    <row r="50" spans="1:20" ht="18" customHeight="1">
      <c r="A50" s="71"/>
      <c r="B50" s="17" t="s">
        <v>23</v>
      </c>
      <c r="C50" s="15">
        <f t="shared" ref="C50:T50" si="6">(C47+C48)/C49</f>
        <v>1</v>
      </c>
      <c r="D50" s="15">
        <f t="shared" si="6"/>
        <v>1.1666666666666667</v>
      </c>
      <c r="E50" s="15">
        <f t="shared" si="6"/>
        <v>1</v>
      </c>
      <c r="F50" s="15">
        <f t="shared" si="6"/>
        <v>1</v>
      </c>
      <c r="G50" s="15">
        <f t="shared" si="6"/>
        <v>1.3333333333333333</v>
      </c>
      <c r="H50" s="15">
        <f t="shared" si="6"/>
        <v>2</v>
      </c>
      <c r="I50" s="15" t="e">
        <f t="shared" si="6"/>
        <v>#DIV/0!</v>
      </c>
      <c r="J50" s="15">
        <f t="shared" si="6"/>
        <v>1.0769230769230769</v>
      </c>
      <c r="K50" s="15">
        <f t="shared" si="6"/>
        <v>1.25</v>
      </c>
      <c r="L50" s="15">
        <f t="shared" si="6"/>
        <v>1.5</v>
      </c>
      <c r="M50" s="15">
        <f t="shared" si="6"/>
        <v>1</v>
      </c>
      <c r="N50" s="15" t="e">
        <f t="shared" si="6"/>
        <v>#DIV/0!</v>
      </c>
      <c r="O50" s="15">
        <f t="shared" si="6"/>
        <v>1.1428571428571428</v>
      </c>
      <c r="P50" s="15">
        <f t="shared" si="6"/>
        <v>1</v>
      </c>
      <c r="Q50" s="15" t="e">
        <f t="shared" si="6"/>
        <v>#DIV/0!</v>
      </c>
      <c r="R50" s="15" t="e">
        <f t="shared" si="6"/>
        <v>#DIV/0!</v>
      </c>
      <c r="S50" s="15">
        <f t="shared" si="6"/>
        <v>1</v>
      </c>
      <c r="T50" s="16">
        <f t="shared" si="6"/>
        <v>1.171875</v>
      </c>
    </row>
    <row r="51" spans="1:20" ht="18" customHeight="1">
      <c r="A51" s="70">
        <v>44631</v>
      </c>
      <c r="B51" s="17" t="s">
        <v>20</v>
      </c>
      <c r="C51" s="21">
        <v>0</v>
      </c>
      <c r="D51" s="10">
        <v>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</v>
      </c>
      <c r="L51" s="10">
        <v>1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1">
        <f>SUM(C51:S51)</f>
        <v>5</v>
      </c>
    </row>
    <row r="52" spans="1:20" ht="18" customHeight="1">
      <c r="A52" s="71"/>
      <c r="B52" s="17" t="s">
        <v>21</v>
      </c>
      <c r="C52" s="10">
        <v>5</v>
      </c>
      <c r="D52" s="10">
        <v>10</v>
      </c>
      <c r="E52" s="10">
        <v>1</v>
      </c>
      <c r="F52" s="10">
        <v>3</v>
      </c>
      <c r="G52" s="10">
        <v>1</v>
      </c>
      <c r="H52" s="10">
        <v>2</v>
      </c>
      <c r="I52" s="10">
        <v>0</v>
      </c>
      <c r="J52" s="10">
        <v>17</v>
      </c>
      <c r="K52" s="10">
        <v>7</v>
      </c>
      <c r="L52" s="10">
        <v>11</v>
      </c>
      <c r="M52" s="10">
        <v>9</v>
      </c>
      <c r="N52" s="10">
        <v>4</v>
      </c>
      <c r="O52" s="10">
        <v>5</v>
      </c>
      <c r="P52" s="10">
        <v>1</v>
      </c>
      <c r="Q52" s="10">
        <v>1</v>
      </c>
      <c r="R52" s="10">
        <v>0</v>
      </c>
      <c r="S52" s="10">
        <v>1</v>
      </c>
      <c r="T52" s="11">
        <f>SUM(C52:S52)</f>
        <v>78</v>
      </c>
    </row>
    <row r="53" spans="1:20" ht="18" customHeight="1">
      <c r="A53" s="71"/>
      <c r="B53" s="17" t="s">
        <v>22</v>
      </c>
      <c r="C53" s="22">
        <v>4</v>
      </c>
      <c r="D53" s="22">
        <v>11</v>
      </c>
      <c r="E53" s="22">
        <v>1</v>
      </c>
      <c r="F53" s="22">
        <v>3</v>
      </c>
      <c r="G53" s="22">
        <v>1</v>
      </c>
      <c r="H53" s="22">
        <v>2</v>
      </c>
      <c r="I53" s="22">
        <v>0</v>
      </c>
      <c r="J53" s="22">
        <v>15</v>
      </c>
      <c r="K53" s="22">
        <v>5</v>
      </c>
      <c r="L53" s="22">
        <v>10</v>
      </c>
      <c r="M53" s="22">
        <v>7</v>
      </c>
      <c r="N53" s="22">
        <v>1</v>
      </c>
      <c r="O53" s="22">
        <v>5</v>
      </c>
      <c r="P53" s="22">
        <v>1</v>
      </c>
      <c r="Q53" s="22">
        <v>1</v>
      </c>
      <c r="R53" s="22">
        <v>0</v>
      </c>
      <c r="S53" s="22">
        <v>1</v>
      </c>
      <c r="T53" s="11">
        <f>SUM(C53:S53)</f>
        <v>68</v>
      </c>
    </row>
    <row r="54" spans="1:20" ht="18" customHeight="1">
      <c r="A54" s="71"/>
      <c r="B54" s="17" t="s">
        <v>23</v>
      </c>
      <c r="C54" s="15">
        <f t="shared" ref="C54:T54" si="7">(C51+C52)/C53</f>
        <v>1.25</v>
      </c>
      <c r="D54" s="15">
        <f t="shared" si="7"/>
        <v>1.0909090909090908</v>
      </c>
      <c r="E54" s="15">
        <f t="shared" si="7"/>
        <v>1</v>
      </c>
      <c r="F54" s="15">
        <f t="shared" si="7"/>
        <v>1</v>
      </c>
      <c r="G54" s="15">
        <f t="shared" si="7"/>
        <v>1</v>
      </c>
      <c r="H54" s="15">
        <f t="shared" si="7"/>
        <v>1</v>
      </c>
      <c r="I54" s="15" t="e">
        <f t="shared" si="7"/>
        <v>#DIV/0!</v>
      </c>
      <c r="J54" s="15">
        <f t="shared" si="7"/>
        <v>1.1333333333333333</v>
      </c>
      <c r="K54" s="15">
        <f t="shared" si="7"/>
        <v>1.8</v>
      </c>
      <c r="L54" s="15">
        <f t="shared" si="7"/>
        <v>1.2</v>
      </c>
      <c r="M54" s="15">
        <f t="shared" si="7"/>
        <v>1.2857142857142858</v>
      </c>
      <c r="N54" s="15">
        <f t="shared" si="7"/>
        <v>4</v>
      </c>
      <c r="O54" s="15">
        <f t="shared" si="7"/>
        <v>1</v>
      </c>
      <c r="P54" s="15">
        <f t="shared" si="7"/>
        <v>1</v>
      </c>
      <c r="Q54" s="15">
        <f t="shared" si="7"/>
        <v>1</v>
      </c>
      <c r="R54" s="15" t="e">
        <f t="shared" si="7"/>
        <v>#DIV/0!</v>
      </c>
      <c r="S54" s="15">
        <f t="shared" si="7"/>
        <v>1</v>
      </c>
      <c r="T54" s="16">
        <f t="shared" si="7"/>
        <v>1.2205882352941178</v>
      </c>
    </row>
    <row r="55" spans="1:20" ht="18" customHeight="1">
      <c r="A55" s="70">
        <v>44632</v>
      </c>
      <c r="B55" s="17" t="s">
        <v>20</v>
      </c>
      <c r="C55" s="21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1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1">
        <f>SUM(C55:S55)</f>
        <v>1</v>
      </c>
    </row>
    <row r="56" spans="1:20" ht="18" customHeight="1">
      <c r="A56" s="71"/>
      <c r="B56" s="17" t="s">
        <v>21</v>
      </c>
      <c r="C56" s="10">
        <v>3</v>
      </c>
      <c r="D56" s="10">
        <v>1</v>
      </c>
      <c r="E56" s="10">
        <v>2</v>
      </c>
      <c r="F56" s="10">
        <v>2</v>
      </c>
      <c r="G56" s="10">
        <v>0</v>
      </c>
      <c r="H56" s="10">
        <v>0</v>
      </c>
      <c r="I56" s="10">
        <v>0</v>
      </c>
      <c r="J56" s="10">
        <v>10</v>
      </c>
      <c r="K56" s="10">
        <v>3</v>
      </c>
      <c r="L56" s="10">
        <v>3</v>
      </c>
      <c r="M56" s="10">
        <v>34</v>
      </c>
      <c r="N56" s="10">
        <v>3</v>
      </c>
      <c r="O56" s="10">
        <v>1</v>
      </c>
      <c r="P56" s="10">
        <v>0</v>
      </c>
      <c r="Q56" s="10">
        <v>0</v>
      </c>
      <c r="R56" s="10">
        <v>0</v>
      </c>
      <c r="S56" s="10">
        <v>1</v>
      </c>
      <c r="T56" s="11">
        <f>SUM(C56:S56)</f>
        <v>63</v>
      </c>
    </row>
    <row r="57" spans="1:20" ht="18" customHeight="1">
      <c r="A57" s="71"/>
      <c r="B57" s="17" t="s">
        <v>22</v>
      </c>
      <c r="C57" s="22">
        <v>3</v>
      </c>
      <c r="D57" s="22">
        <v>1</v>
      </c>
      <c r="E57" s="22">
        <v>2</v>
      </c>
      <c r="F57" s="22">
        <v>2</v>
      </c>
      <c r="G57" s="22">
        <v>0</v>
      </c>
      <c r="H57" s="22">
        <v>0</v>
      </c>
      <c r="I57" s="22">
        <v>0</v>
      </c>
      <c r="J57" s="22">
        <v>6</v>
      </c>
      <c r="K57" s="22">
        <v>2</v>
      </c>
      <c r="L57" s="22">
        <v>2</v>
      </c>
      <c r="M57" s="22">
        <v>28</v>
      </c>
      <c r="N57" s="22">
        <v>3</v>
      </c>
      <c r="O57" s="22">
        <v>1</v>
      </c>
      <c r="P57" s="22">
        <v>0</v>
      </c>
      <c r="Q57" s="22">
        <v>0</v>
      </c>
      <c r="R57" s="22">
        <v>0</v>
      </c>
      <c r="S57" s="22">
        <v>1</v>
      </c>
      <c r="T57" s="11">
        <f>SUM(C57:S57)</f>
        <v>51</v>
      </c>
    </row>
    <row r="58" spans="1:20" ht="18" customHeight="1">
      <c r="A58" s="71"/>
      <c r="B58" s="17" t="s">
        <v>23</v>
      </c>
      <c r="C58" s="15">
        <f t="shared" ref="C58:T58" si="8">(C55+C56)/C57</f>
        <v>1</v>
      </c>
      <c r="D58" s="15">
        <f t="shared" si="8"/>
        <v>1</v>
      </c>
      <c r="E58" s="15">
        <f t="shared" si="8"/>
        <v>1</v>
      </c>
      <c r="F58" s="15">
        <f t="shared" si="8"/>
        <v>1</v>
      </c>
      <c r="G58" s="15" t="e">
        <f t="shared" si="8"/>
        <v>#DIV/0!</v>
      </c>
      <c r="H58" s="15" t="e">
        <f t="shared" si="8"/>
        <v>#DIV/0!</v>
      </c>
      <c r="I58" s="15" t="e">
        <f t="shared" si="8"/>
        <v>#DIV/0!</v>
      </c>
      <c r="J58" s="15">
        <f t="shared" si="8"/>
        <v>1.8333333333333333</v>
      </c>
      <c r="K58" s="15">
        <f t="shared" si="8"/>
        <v>1.5</v>
      </c>
      <c r="L58" s="15">
        <f t="shared" si="8"/>
        <v>1.5</v>
      </c>
      <c r="M58" s="15">
        <f t="shared" si="8"/>
        <v>1.2142857142857142</v>
      </c>
      <c r="N58" s="15">
        <f t="shared" si="8"/>
        <v>1</v>
      </c>
      <c r="O58" s="15">
        <f t="shared" si="8"/>
        <v>1</v>
      </c>
      <c r="P58" s="15" t="e">
        <f t="shared" si="8"/>
        <v>#DIV/0!</v>
      </c>
      <c r="Q58" s="15" t="e">
        <f t="shared" si="8"/>
        <v>#DIV/0!</v>
      </c>
      <c r="R58" s="15" t="e">
        <f t="shared" si="8"/>
        <v>#DIV/0!</v>
      </c>
      <c r="S58" s="15">
        <f t="shared" si="8"/>
        <v>1</v>
      </c>
      <c r="T58" s="16">
        <f t="shared" si="8"/>
        <v>1.2549019607843137</v>
      </c>
    </row>
    <row r="59" spans="1:20" ht="18" customHeight="1">
      <c r="A59" s="70">
        <v>44633</v>
      </c>
      <c r="B59" s="17" t="s">
        <v>20</v>
      </c>
      <c r="C59" s="21">
        <v>3</v>
      </c>
      <c r="D59" s="10">
        <v>4</v>
      </c>
      <c r="E59" s="10">
        <v>2</v>
      </c>
      <c r="F59" s="10">
        <v>6</v>
      </c>
      <c r="G59" s="10">
        <v>1</v>
      </c>
      <c r="H59" s="10">
        <v>1</v>
      </c>
      <c r="I59" s="10">
        <v>0</v>
      </c>
      <c r="J59" s="10">
        <v>9</v>
      </c>
      <c r="K59" s="10">
        <v>0</v>
      </c>
      <c r="L59" s="10">
        <v>5</v>
      </c>
      <c r="M59" s="10">
        <v>5</v>
      </c>
      <c r="N59" s="10">
        <v>1</v>
      </c>
      <c r="O59" s="10">
        <v>1</v>
      </c>
      <c r="P59" s="10">
        <v>2</v>
      </c>
      <c r="Q59" s="10">
        <v>1</v>
      </c>
      <c r="R59" s="10">
        <v>0</v>
      </c>
      <c r="S59" s="10">
        <v>0</v>
      </c>
      <c r="T59" s="11">
        <f>SUM(C59:S59)</f>
        <v>41</v>
      </c>
    </row>
    <row r="60" spans="1:20" ht="18" customHeight="1">
      <c r="A60" s="71"/>
      <c r="B60" s="17" t="s">
        <v>21</v>
      </c>
      <c r="C60" s="10">
        <v>9</v>
      </c>
      <c r="D60" s="10">
        <v>14</v>
      </c>
      <c r="E60" s="10">
        <v>2</v>
      </c>
      <c r="F60" s="10">
        <v>4</v>
      </c>
      <c r="G60" s="10">
        <v>5</v>
      </c>
      <c r="H60" s="10">
        <v>4</v>
      </c>
      <c r="I60" s="10">
        <v>3</v>
      </c>
      <c r="J60" s="10">
        <v>20</v>
      </c>
      <c r="K60" s="10">
        <v>3</v>
      </c>
      <c r="L60" s="10">
        <v>14</v>
      </c>
      <c r="M60" s="10">
        <v>34</v>
      </c>
      <c r="N60" s="10">
        <v>6</v>
      </c>
      <c r="O60" s="10">
        <v>7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128</v>
      </c>
    </row>
    <row r="61" spans="1:20" ht="18" customHeight="1">
      <c r="A61" s="71"/>
      <c r="B61" s="17" t="s">
        <v>22</v>
      </c>
      <c r="C61" s="22">
        <v>11</v>
      </c>
      <c r="D61" s="22">
        <v>13</v>
      </c>
      <c r="E61" s="22">
        <v>4</v>
      </c>
      <c r="F61" s="22">
        <v>10</v>
      </c>
      <c r="G61" s="22">
        <v>6</v>
      </c>
      <c r="H61" s="22">
        <v>4</v>
      </c>
      <c r="I61" s="22">
        <v>3</v>
      </c>
      <c r="J61" s="22">
        <v>23</v>
      </c>
      <c r="K61" s="22">
        <v>3</v>
      </c>
      <c r="L61" s="22">
        <v>17</v>
      </c>
      <c r="M61" s="22">
        <v>37</v>
      </c>
      <c r="N61" s="22">
        <v>6</v>
      </c>
      <c r="O61" s="22">
        <v>8</v>
      </c>
      <c r="P61" s="22">
        <v>4</v>
      </c>
      <c r="Q61" s="22">
        <v>2</v>
      </c>
      <c r="R61" s="22">
        <v>0</v>
      </c>
      <c r="S61" s="22">
        <v>0</v>
      </c>
      <c r="T61" s="11">
        <f>SUM(C61:S61)</f>
        <v>151</v>
      </c>
    </row>
    <row r="62" spans="1:20" ht="18" customHeight="1">
      <c r="A62" s="71"/>
      <c r="B62" s="17" t="s">
        <v>23</v>
      </c>
      <c r="C62" s="15">
        <f t="shared" ref="C62:T62" si="9">(C59+C60)/C61</f>
        <v>1.0909090909090908</v>
      </c>
      <c r="D62" s="15">
        <f t="shared" si="9"/>
        <v>1.3846153846153846</v>
      </c>
      <c r="E62" s="15">
        <f t="shared" si="9"/>
        <v>1</v>
      </c>
      <c r="F62" s="15">
        <f t="shared" si="9"/>
        <v>1</v>
      </c>
      <c r="G62" s="15">
        <f t="shared" si="9"/>
        <v>1</v>
      </c>
      <c r="H62" s="15">
        <f t="shared" si="9"/>
        <v>1.25</v>
      </c>
      <c r="I62" s="15">
        <f t="shared" si="9"/>
        <v>1</v>
      </c>
      <c r="J62" s="15">
        <f t="shared" si="9"/>
        <v>1.2608695652173914</v>
      </c>
      <c r="K62" s="15">
        <f t="shared" si="9"/>
        <v>1</v>
      </c>
      <c r="L62" s="15">
        <f t="shared" si="9"/>
        <v>1.1176470588235294</v>
      </c>
      <c r="M62" s="15">
        <f t="shared" si="9"/>
        <v>1.0540540540540539</v>
      </c>
      <c r="N62" s="15">
        <f t="shared" si="9"/>
        <v>1.1666666666666667</v>
      </c>
      <c r="O62" s="15">
        <f t="shared" si="9"/>
        <v>1</v>
      </c>
      <c r="P62" s="15">
        <f t="shared" si="9"/>
        <v>1</v>
      </c>
      <c r="Q62" s="15">
        <f t="shared" si="9"/>
        <v>1</v>
      </c>
      <c r="R62" s="15" t="e">
        <f t="shared" si="9"/>
        <v>#DIV/0!</v>
      </c>
      <c r="S62" s="15" t="e">
        <f t="shared" si="9"/>
        <v>#DIV/0!</v>
      </c>
      <c r="T62" s="16">
        <f t="shared" si="9"/>
        <v>1.119205298013245</v>
      </c>
    </row>
    <row r="63" spans="1:20" ht="18" customHeight="1">
      <c r="A63" s="70">
        <v>44634</v>
      </c>
      <c r="B63" s="17" t="s">
        <v>20</v>
      </c>
      <c r="C63" s="21">
        <v>2</v>
      </c>
      <c r="D63" s="10">
        <v>2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2</v>
      </c>
      <c r="K63" s="10">
        <v>0</v>
      </c>
      <c r="L63" s="10">
        <v>0</v>
      </c>
      <c r="M63" s="10">
        <v>1</v>
      </c>
      <c r="N63" s="10">
        <v>0</v>
      </c>
      <c r="O63" s="10">
        <v>1</v>
      </c>
      <c r="P63" s="10">
        <v>0</v>
      </c>
      <c r="Q63" s="10">
        <v>0</v>
      </c>
      <c r="R63" s="10">
        <v>0</v>
      </c>
      <c r="S63" s="10">
        <v>0</v>
      </c>
      <c r="T63" s="11">
        <f>SUM(C63:S63)</f>
        <v>9</v>
      </c>
    </row>
    <row r="64" spans="1:20" ht="18" customHeight="1">
      <c r="A64" s="71"/>
      <c r="B64" s="17" t="s">
        <v>21</v>
      </c>
      <c r="C64" s="10">
        <v>21</v>
      </c>
      <c r="D64" s="10">
        <v>10</v>
      </c>
      <c r="E64" s="10">
        <v>1</v>
      </c>
      <c r="F64" s="10">
        <v>6</v>
      </c>
      <c r="G64" s="10">
        <v>0</v>
      </c>
      <c r="H64" s="10">
        <v>3</v>
      </c>
      <c r="I64" s="10">
        <v>1</v>
      </c>
      <c r="J64" s="10">
        <v>24</v>
      </c>
      <c r="K64" s="10">
        <v>2</v>
      </c>
      <c r="L64" s="10">
        <v>23</v>
      </c>
      <c r="M64" s="10">
        <v>22</v>
      </c>
      <c r="N64" s="10">
        <v>4</v>
      </c>
      <c r="O64" s="10">
        <v>9</v>
      </c>
      <c r="P64" s="10">
        <v>0</v>
      </c>
      <c r="Q64" s="10">
        <v>3</v>
      </c>
      <c r="R64" s="10">
        <v>0</v>
      </c>
      <c r="S64" s="10">
        <v>1</v>
      </c>
      <c r="T64" s="11">
        <f>SUM(C64:S64)</f>
        <v>130</v>
      </c>
    </row>
    <row r="65" spans="1:20" ht="18" customHeight="1">
      <c r="A65" s="71"/>
      <c r="B65" s="17" t="s">
        <v>22</v>
      </c>
      <c r="C65" s="22">
        <v>10</v>
      </c>
      <c r="D65" s="22">
        <v>12</v>
      </c>
      <c r="E65" s="22">
        <v>1</v>
      </c>
      <c r="F65" s="22">
        <v>5</v>
      </c>
      <c r="G65" s="22">
        <v>0</v>
      </c>
      <c r="H65" s="22">
        <v>3</v>
      </c>
      <c r="I65" s="22">
        <v>1</v>
      </c>
      <c r="J65" s="22">
        <v>12</v>
      </c>
      <c r="K65" s="22">
        <v>2</v>
      </c>
      <c r="L65" s="22">
        <v>15</v>
      </c>
      <c r="M65" s="22">
        <v>15</v>
      </c>
      <c r="N65" s="22">
        <v>4</v>
      </c>
      <c r="O65" s="22">
        <v>9</v>
      </c>
      <c r="P65" s="22">
        <v>0</v>
      </c>
      <c r="Q65" s="22">
        <v>3</v>
      </c>
      <c r="R65" s="22">
        <v>0</v>
      </c>
      <c r="S65" s="22">
        <v>1</v>
      </c>
      <c r="T65" s="11">
        <f>SUM(C65:S65)</f>
        <v>93</v>
      </c>
    </row>
    <row r="66" spans="1:20" ht="18" customHeight="1">
      <c r="A66" s="71"/>
      <c r="B66" s="17" t="s">
        <v>23</v>
      </c>
      <c r="C66" s="15">
        <f t="shared" ref="C66:T66" si="10">(C63+C64)/C65</f>
        <v>2.2999999999999998</v>
      </c>
      <c r="D66" s="15">
        <f t="shared" si="10"/>
        <v>1</v>
      </c>
      <c r="E66" s="15">
        <f t="shared" si="10"/>
        <v>1</v>
      </c>
      <c r="F66" s="15">
        <f t="shared" si="10"/>
        <v>1.2</v>
      </c>
      <c r="G66" s="15" t="e">
        <f t="shared" si="10"/>
        <v>#DIV/0!</v>
      </c>
      <c r="H66" s="15">
        <f t="shared" si="10"/>
        <v>1.3333333333333333</v>
      </c>
      <c r="I66" s="15">
        <f t="shared" si="10"/>
        <v>1</v>
      </c>
      <c r="J66" s="15">
        <f t="shared" si="10"/>
        <v>2.1666666666666665</v>
      </c>
      <c r="K66" s="15">
        <f t="shared" si="10"/>
        <v>1</v>
      </c>
      <c r="L66" s="15">
        <f t="shared" si="10"/>
        <v>1.5333333333333334</v>
      </c>
      <c r="M66" s="15">
        <f t="shared" si="10"/>
        <v>1.5333333333333334</v>
      </c>
      <c r="N66" s="15">
        <f t="shared" si="10"/>
        <v>1</v>
      </c>
      <c r="O66" s="15">
        <f t="shared" si="10"/>
        <v>1.1111111111111112</v>
      </c>
      <c r="P66" s="15" t="e">
        <f t="shared" si="10"/>
        <v>#DIV/0!</v>
      </c>
      <c r="Q66" s="15">
        <f t="shared" si="10"/>
        <v>1</v>
      </c>
      <c r="R66" s="15" t="e">
        <f t="shared" si="10"/>
        <v>#DIV/0!</v>
      </c>
      <c r="S66" s="15">
        <f t="shared" si="10"/>
        <v>1</v>
      </c>
      <c r="T66" s="16">
        <f t="shared" si="10"/>
        <v>1.4946236559139785</v>
      </c>
    </row>
    <row r="67" spans="1:20" ht="18" customHeight="1">
      <c r="A67" s="70">
        <v>44635</v>
      </c>
      <c r="B67" s="17" t="s">
        <v>20</v>
      </c>
      <c r="C67" s="21">
        <v>0</v>
      </c>
      <c r="D67" s="10">
        <v>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1</v>
      </c>
      <c r="K67" s="10">
        <v>0</v>
      </c>
      <c r="L67" s="10">
        <v>0</v>
      </c>
      <c r="M67" s="10">
        <v>2</v>
      </c>
      <c r="N67" s="10">
        <v>0</v>
      </c>
      <c r="O67" s="10">
        <v>0</v>
      </c>
      <c r="P67" s="10">
        <v>0</v>
      </c>
      <c r="Q67" s="10">
        <v>1</v>
      </c>
      <c r="R67" s="10">
        <v>0</v>
      </c>
      <c r="S67" s="10">
        <v>0</v>
      </c>
      <c r="T67" s="11">
        <f>SUM(C67:S67)</f>
        <v>5</v>
      </c>
    </row>
    <row r="68" spans="1:20" ht="18" customHeight="1">
      <c r="A68" s="71"/>
      <c r="B68" s="17" t="s">
        <v>21</v>
      </c>
      <c r="C68" s="10">
        <v>12</v>
      </c>
      <c r="D68" s="10">
        <v>23</v>
      </c>
      <c r="E68" s="10">
        <v>4</v>
      </c>
      <c r="F68" s="10">
        <v>10</v>
      </c>
      <c r="G68" s="10">
        <v>9</v>
      </c>
      <c r="H68" s="10">
        <v>6</v>
      </c>
      <c r="I68" s="10">
        <v>2</v>
      </c>
      <c r="J68" s="10">
        <v>29</v>
      </c>
      <c r="K68" s="10">
        <v>11</v>
      </c>
      <c r="L68" s="10">
        <v>21</v>
      </c>
      <c r="M68" s="10">
        <v>40</v>
      </c>
      <c r="N68" s="10">
        <v>8</v>
      </c>
      <c r="O68" s="10">
        <v>11</v>
      </c>
      <c r="P68" s="10">
        <v>6</v>
      </c>
      <c r="Q68" s="10">
        <v>4</v>
      </c>
      <c r="R68" s="10">
        <v>0</v>
      </c>
      <c r="S68" s="10">
        <v>0</v>
      </c>
      <c r="T68" s="11">
        <f>SUM(C68:S68)</f>
        <v>196</v>
      </c>
    </row>
    <row r="69" spans="1:20" ht="18" customHeight="1">
      <c r="A69" s="71"/>
      <c r="B69" s="17" t="s">
        <v>22</v>
      </c>
      <c r="C69" s="22">
        <v>10</v>
      </c>
      <c r="D69" s="22">
        <v>18</v>
      </c>
      <c r="E69" s="22">
        <v>3</v>
      </c>
      <c r="F69" s="22">
        <v>9</v>
      </c>
      <c r="G69" s="22">
        <v>9</v>
      </c>
      <c r="H69" s="22">
        <v>4</v>
      </c>
      <c r="I69" s="22">
        <v>2</v>
      </c>
      <c r="J69" s="22">
        <v>17</v>
      </c>
      <c r="K69" s="22">
        <v>9</v>
      </c>
      <c r="L69" s="22">
        <v>12</v>
      </c>
      <c r="M69" s="22">
        <v>40</v>
      </c>
      <c r="N69" s="22">
        <v>7</v>
      </c>
      <c r="O69" s="22">
        <v>8</v>
      </c>
      <c r="P69" s="22">
        <v>4</v>
      </c>
      <c r="Q69" s="22">
        <v>5</v>
      </c>
      <c r="R69" s="22">
        <v>0</v>
      </c>
      <c r="S69" s="22">
        <v>0</v>
      </c>
      <c r="T69" s="11">
        <f>SUM(C69:S69)</f>
        <v>157</v>
      </c>
    </row>
    <row r="70" spans="1:20" ht="18" customHeight="1">
      <c r="A70" s="71"/>
      <c r="B70" s="17" t="s">
        <v>23</v>
      </c>
      <c r="C70" s="15">
        <f t="shared" ref="C70:T70" si="11">(C67+C68)/C69</f>
        <v>1.2</v>
      </c>
      <c r="D70" s="15">
        <f t="shared" si="11"/>
        <v>1.3333333333333333</v>
      </c>
      <c r="E70" s="15">
        <f t="shared" si="11"/>
        <v>1.3333333333333333</v>
      </c>
      <c r="F70" s="15">
        <f t="shared" si="11"/>
        <v>1.1111111111111112</v>
      </c>
      <c r="G70" s="15">
        <f t="shared" si="11"/>
        <v>1</v>
      </c>
      <c r="H70" s="15">
        <f t="shared" si="11"/>
        <v>1.5</v>
      </c>
      <c r="I70" s="15">
        <f t="shared" si="11"/>
        <v>1</v>
      </c>
      <c r="J70" s="15">
        <f t="shared" si="11"/>
        <v>1.7647058823529411</v>
      </c>
      <c r="K70" s="15">
        <f t="shared" si="11"/>
        <v>1.2222222222222223</v>
      </c>
      <c r="L70" s="15">
        <f t="shared" si="11"/>
        <v>1.75</v>
      </c>
      <c r="M70" s="15">
        <f t="shared" si="11"/>
        <v>1.05</v>
      </c>
      <c r="N70" s="15">
        <f t="shared" si="11"/>
        <v>1.1428571428571428</v>
      </c>
      <c r="O70" s="15">
        <f t="shared" si="11"/>
        <v>1.375</v>
      </c>
      <c r="P70" s="15">
        <f t="shared" si="11"/>
        <v>1.5</v>
      </c>
      <c r="Q70" s="15">
        <f t="shared" si="11"/>
        <v>1</v>
      </c>
      <c r="R70" s="15" t="e">
        <f t="shared" si="11"/>
        <v>#DIV/0!</v>
      </c>
      <c r="S70" s="15" t="e">
        <f t="shared" si="11"/>
        <v>#DIV/0!</v>
      </c>
      <c r="T70" s="16">
        <f t="shared" si="11"/>
        <v>1.2802547770700636</v>
      </c>
    </row>
    <row r="71" spans="1:20" ht="18" customHeight="1">
      <c r="A71" s="70">
        <v>44636</v>
      </c>
      <c r="B71" s="17" t="s">
        <v>20</v>
      </c>
      <c r="C71" s="21">
        <v>1</v>
      </c>
      <c r="D71" s="10">
        <v>2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1</v>
      </c>
      <c r="K71" s="10">
        <v>0</v>
      </c>
      <c r="L71" s="10">
        <v>4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1">
        <f>SUM(C71:S71)</f>
        <v>8</v>
      </c>
    </row>
    <row r="72" spans="1:20" ht="18" customHeight="1">
      <c r="A72" s="71"/>
      <c r="B72" s="17" t="s">
        <v>21</v>
      </c>
      <c r="C72" s="10">
        <v>8</v>
      </c>
      <c r="D72" s="10">
        <v>5</v>
      </c>
      <c r="E72" s="10">
        <v>4</v>
      </c>
      <c r="F72" s="10">
        <v>3</v>
      </c>
      <c r="G72" s="10">
        <v>3</v>
      </c>
      <c r="H72" s="10">
        <v>10</v>
      </c>
      <c r="I72" s="10">
        <v>2</v>
      </c>
      <c r="J72" s="10">
        <v>17</v>
      </c>
      <c r="K72" s="10">
        <v>10</v>
      </c>
      <c r="L72" s="10">
        <v>37</v>
      </c>
      <c r="M72" s="10">
        <v>44</v>
      </c>
      <c r="N72" s="10">
        <v>0</v>
      </c>
      <c r="O72" s="10">
        <v>4</v>
      </c>
      <c r="P72" s="10">
        <v>1</v>
      </c>
      <c r="Q72" s="10">
        <v>2</v>
      </c>
      <c r="R72" s="10">
        <v>0</v>
      </c>
      <c r="S72" s="10">
        <v>0</v>
      </c>
      <c r="T72" s="11">
        <f>SUM(C72:S72)</f>
        <v>150</v>
      </c>
    </row>
    <row r="73" spans="1:20" ht="18" customHeight="1">
      <c r="A73" s="71"/>
      <c r="B73" s="17" t="s">
        <v>24</v>
      </c>
      <c r="C73" s="10">
        <v>3</v>
      </c>
      <c r="D73" s="10">
        <v>1</v>
      </c>
      <c r="E73" s="10">
        <v>1</v>
      </c>
      <c r="F73" s="10">
        <v>0</v>
      </c>
      <c r="G73" s="10">
        <v>2</v>
      </c>
      <c r="H73" s="10">
        <v>7</v>
      </c>
      <c r="I73" s="10">
        <v>0</v>
      </c>
      <c r="J73" s="10">
        <v>8</v>
      </c>
      <c r="K73" s="10">
        <v>5</v>
      </c>
      <c r="L73" s="10">
        <v>15</v>
      </c>
      <c r="M73" s="10">
        <v>23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72</v>
      </c>
    </row>
    <row r="74" spans="1:20" ht="18" customHeight="1">
      <c r="A74" s="71"/>
      <c r="B74" s="17" t="s">
        <v>25</v>
      </c>
      <c r="C74" s="14">
        <v>6</v>
      </c>
      <c r="D74" s="14">
        <v>6</v>
      </c>
      <c r="E74" s="14">
        <v>3</v>
      </c>
      <c r="F74" s="14">
        <v>3</v>
      </c>
      <c r="G74" s="14">
        <v>1</v>
      </c>
      <c r="H74" s="14">
        <v>3</v>
      </c>
      <c r="I74" s="14">
        <v>2</v>
      </c>
      <c r="J74" s="14">
        <v>10</v>
      </c>
      <c r="K74" s="14">
        <v>5</v>
      </c>
      <c r="L74" s="14">
        <v>26</v>
      </c>
      <c r="M74" s="14">
        <v>21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1">
        <f>SUM(C74:S74)</f>
        <v>86</v>
      </c>
    </row>
    <row r="75" spans="1:20" ht="18" customHeight="1">
      <c r="A75" s="71"/>
      <c r="B75" s="17" t="s">
        <v>26</v>
      </c>
      <c r="C75" s="12">
        <f t="shared" ref="C75:T75" si="12">C74/(C73+C74)</f>
        <v>0.66666666666666663</v>
      </c>
      <c r="D75" s="12">
        <f t="shared" si="12"/>
        <v>0.8571428571428571</v>
      </c>
      <c r="E75" s="12">
        <f t="shared" si="12"/>
        <v>0.75</v>
      </c>
      <c r="F75" s="12">
        <f t="shared" si="12"/>
        <v>1</v>
      </c>
      <c r="G75" s="12">
        <f t="shared" si="12"/>
        <v>0.33333333333333331</v>
      </c>
      <c r="H75" s="12">
        <f t="shared" si="12"/>
        <v>0.3</v>
      </c>
      <c r="I75" s="12">
        <f t="shared" si="12"/>
        <v>1</v>
      </c>
      <c r="J75" s="12">
        <f t="shared" si="12"/>
        <v>0.55555555555555558</v>
      </c>
      <c r="K75" s="12">
        <f t="shared" si="12"/>
        <v>0.5</v>
      </c>
      <c r="L75" s="12">
        <f t="shared" si="12"/>
        <v>0.63414634146341464</v>
      </c>
      <c r="M75" s="12">
        <f t="shared" si="12"/>
        <v>0.47727272727272729</v>
      </c>
      <c r="N75" s="12" t="e">
        <f t="shared" si="12"/>
        <v>#DIV/0!</v>
      </c>
      <c r="O75" s="12">
        <f t="shared" si="12"/>
        <v>0</v>
      </c>
      <c r="P75" s="12">
        <f t="shared" si="12"/>
        <v>0</v>
      </c>
      <c r="Q75" s="12">
        <f t="shared" si="12"/>
        <v>0</v>
      </c>
      <c r="R75" s="12" t="e">
        <f t="shared" si="12"/>
        <v>#DIV/0!</v>
      </c>
      <c r="S75" s="12" t="e">
        <f t="shared" si="12"/>
        <v>#DIV/0!</v>
      </c>
      <c r="T75" s="13">
        <f t="shared" si="12"/>
        <v>0.54430379746835444</v>
      </c>
    </row>
    <row r="76" spans="1:20" ht="18" customHeight="1">
      <c r="A76" s="71"/>
      <c r="B76" s="17" t="s">
        <v>22</v>
      </c>
      <c r="C76" s="22">
        <v>7</v>
      </c>
      <c r="D76" s="22">
        <v>7</v>
      </c>
      <c r="E76" s="22">
        <v>4</v>
      </c>
      <c r="F76" s="22">
        <v>3</v>
      </c>
      <c r="G76" s="22">
        <v>3</v>
      </c>
      <c r="H76" s="22">
        <v>6</v>
      </c>
      <c r="I76" s="22">
        <v>2</v>
      </c>
      <c r="J76" s="22">
        <v>14</v>
      </c>
      <c r="K76" s="22">
        <v>8</v>
      </c>
      <c r="L76" s="22">
        <v>23</v>
      </c>
      <c r="M76" s="22">
        <v>39</v>
      </c>
      <c r="N76" s="22">
        <v>0</v>
      </c>
      <c r="O76" s="22">
        <v>4</v>
      </c>
      <c r="P76" s="22">
        <v>1</v>
      </c>
      <c r="Q76" s="22">
        <v>1</v>
      </c>
      <c r="R76" s="22">
        <v>0</v>
      </c>
      <c r="S76" s="22">
        <v>0</v>
      </c>
      <c r="T76" s="11">
        <f>SUM(C76:S76)</f>
        <v>122</v>
      </c>
    </row>
    <row r="77" spans="1:20" ht="18" customHeight="1">
      <c r="A77" s="71"/>
      <c r="B77" s="17" t="s">
        <v>23</v>
      </c>
      <c r="C77" s="15">
        <f t="shared" ref="C77:T77" si="13">(C71+C72)/C76</f>
        <v>1.2857142857142858</v>
      </c>
      <c r="D77" s="15">
        <f t="shared" si="13"/>
        <v>1</v>
      </c>
      <c r="E77" s="15">
        <f t="shared" si="13"/>
        <v>1</v>
      </c>
      <c r="F77" s="15">
        <f t="shared" si="13"/>
        <v>1</v>
      </c>
      <c r="G77" s="15">
        <f t="shared" si="13"/>
        <v>1</v>
      </c>
      <c r="H77" s="15">
        <f t="shared" si="13"/>
        <v>1.6666666666666667</v>
      </c>
      <c r="I77" s="15">
        <f t="shared" si="13"/>
        <v>1</v>
      </c>
      <c r="J77" s="15">
        <f t="shared" si="13"/>
        <v>1.2857142857142858</v>
      </c>
      <c r="K77" s="15">
        <f t="shared" si="13"/>
        <v>1.25</v>
      </c>
      <c r="L77" s="15">
        <f t="shared" si="13"/>
        <v>1.7826086956521738</v>
      </c>
      <c r="M77" s="15">
        <f t="shared" si="13"/>
        <v>1.1282051282051282</v>
      </c>
      <c r="N77" s="15" t="e">
        <f t="shared" si="13"/>
        <v>#DIV/0!</v>
      </c>
      <c r="O77" s="15">
        <f t="shared" si="13"/>
        <v>1</v>
      </c>
      <c r="P77" s="15">
        <f t="shared" si="13"/>
        <v>1</v>
      </c>
      <c r="Q77" s="15">
        <f t="shared" si="13"/>
        <v>2</v>
      </c>
      <c r="R77" s="15" t="e">
        <f t="shared" si="13"/>
        <v>#DIV/0!</v>
      </c>
      <c r="S77" s="15" t="e">
        <f t="shared" si="13"/>
        <v>#DIV/0!</v>
      </c>
      <c r="T77" s="16">
        <f t="shared" si="13"/>
        <v>1.2950819672131149</v>
      </c>
    </row>
    <row r="78" spans="1:20" ht="18" customHeight="1">
      <c r="A78" s="70">
        <v>44637</v>
      </c>
      <c r="B78" s="17" t="s">
        <v>20</v>
      </c>
      <c r="C78" s="21">
        <v>8</v>
      </c>
      <c r="D78" s="10">
        <v>8</v>
      </c>
      <c r="E78" s="10">
        <v>0</v>
      </c>
      <c r="F78" s="10">
        <v>1</v>
      </c>
      <c r="G78" s="10">
        <v>1</v>
      </c>
      <c r="H78" s="10">
        <v>1</v>
      </c>
      <c r="I78" s="10">
        <v>0</v>
      </c>
      <c r="J78" s="10">
        <v>4</v>
      </c>
      <c r="K78" s="10">
        <v>5</v>
      </c>
      <c r="L78" s="10">
        <v>5</v>
      </c>
      <c r="M78" s="10">
        <v>24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1">
        <f>SUM(C78:S78)</f>
        <v>57</v>
      </c>
    </row>
    <row r="79" spans="1:20" ht="18" customHeight="1">
      <c r="A79" s="71"/>
      <c r="B79" s="17" t="s">
        <v>21</v>
      </c>
      <c r="C79" s="10">
        <v>12</v>
      </c>
      <c r="D79" s="10">
        <v>28</v>
      </c>
      <c r="E79" s="10">
        <v>1</v>
      </c>
      <c r="F79" s="10">
        <v>3</v>
      </c>
      <c r="G79" s="10">
        <v>6</v>
      </c>
      <c r="H79" s="10">
        <v>6</v>
      </c>
      <c r="I79" s="10">
        <v>2</v>
      </c>
      <c r="J79" s="10">
        <v>78</v>
      </c>
      <c r="K79" s="10">
        <v>9</v>
      </c>
      <c r="L79" s="10">
        <v>30</v>
      </c>
      <c r="M79" s="10">
        <v>11</v>
      </c>
      <c r="N79" s="10">
        <v>1</v>
      </c>
      <c r="O79" s="10">
        <v>10</v>
      </c>
      <c r="P79" s="10">
        <v>1</v>
      </c>
      <c r="Q79" s="10">
        <v>2</v>
      </c>
      <c r="R79" s="10">
        <v>3</v>
      </c>
      <c r="S79" s="10">
        <v>0</v>
      </c>
      <c r="T79" s="11">
        <f>SUM(C79:S79)</f>
        <v>203</v>
      </c>
    </row>
    <row r="80" spans="1:20" ht="18" customHeight="1">
      <c r="A80" s="71"/>
      <c r="B80" s="17" t="s">
        <v>24</v>
      </c>
      <c r="C80" s="10">
        <v>1</v>
      </c>
      <c r="D80" s="10">
        <v>9</v>
      </c>
      <c r="E80" s="10">
        <v>0</v>
      </c>
      <c r="F80" s="10">
        <v>0</v>
      </c>
      <c r="G80" s="10">
        <v>3</v>
      </c>
      <c r="H80" s="10">
        <v>5</v>
      </c>
      <c r="I80" s="10">
        <v>2</v>
      </c>
      <c r="J80" s="10">
        <v>65</v>
      </c>
      <c r="K80" s="10">
        <v>2</v>
      </c>
      <c r="L80" s="10">
        <v>3</v>
      </c>
      <c r="M80" s="10">
        <v>5</v>
      </c>
      <c r="N80" s="10">
        <v>0</v>
      </c>
      <c r="O80" s="10">
        <v>9</v>
      </c>
      <c r="P80" s="10">
        <v>0</v>
      </c>
      <c r="Q80" s="10">
        <v>1</v>
      </c>
      <c r="R80" s="10">
        <v>0</v>
      </c>
      <c r="S80" s="10">
        <v>0</v>
      </c>
      <c r="T80" s="11">
        <f>SUM(C80:S80)</f>
        <v>105</v>
      </c>
    </row>
    <row r="81" spans="1:20" ht="18" customHeight="1">
      <c r="A81" s="71"/>
      <c r="B81" s="17" t="s">
        <v>25</v>
      </c>
      <c r="C81" s="14">
        <v>19</v>
      </c>
      <c r="D81" s="14">
        <v>27</v>
      </c>
      <c r="E81" s="14">
        <v>1</v>
      </c>
      <c r="F81" s="14">
        <v>4</v>
      </c>
      <c r="G81" s="14">
        <v>4</v>
      </c>
      <c r="H81" s="14">
        <v>2</v>
      </c>
      <c r="I81" s="14">
        <v>0</v>
      </c>
      <c r="J81" s="14">
        <v>17</v>
      </c>
      <c r="K81" s="14">
        <v>12</v>
      </c>
      <c r="L81" s="14">
        <v>32</v>
      </c>
      <c r="M81" s="14">
        <v>30</v>
      </c>
      <c r="N81" s="14">
        <v>1</v>
      </c>
      <c r="O81" s="14">
        <v>1</v>
      </c>
      <c r="P81" s="14">
        <v>1</v>
      </c>
      <c r="Q81" s="14">
        <v>1</v>
      </c>
      <c r="R81" s="14">
        <v>3</v>
      </c>
      <c r="S81" s="14">
        <v>0</v>
      </c>
      <c r="T81" s="11">
        <f>SUM(C81:S81)</f>
        <v>155</v>
      </c>
    </row>
    <row r="82" spans="1:20" ht="18" customHeight="1">
      <c r="A82" s="71"/>
      <c r="B82" s="17" t="s">
        <v>26</v>
      </c>
      <c r="C82" s="12">
        <f t="shared" ref="C82:T82" si="14">C81/(C80+C81)</f>
        <v>0.95</v>
      </c>
      <c r="D82" s="12">
        <f t="shared" si="14"/>
        <v>0.75</v>
      </c>
      <c r="E82" s="12">
        <f t="shared" si="14"/>
        <v>1</v>
      </c>
      <c r="F82" s="12">
        <f t="shared" si="14"/>
        <v>1</v>
      </c>
      <c r="G82" s="12">
        <f t="shared" si="14"/>
        <v>0.5714285714285714</v>
      </c>
      <c r="H82" s="12">
        <f t="shared" si="14"/>
        <v>0.2857142857142857</v>
      </c>
      <c r="I82" s="12">
        <f t="shared" si="14"/>
        <v>0</v>
      </c>
      <c r="J82" s="12">
        <f t="shared" si="14"/>
        <v>0.2073170731707317</v>
      </c>
      <c r="K82" s="12">
        <f t="shared" si="14"/>
        <v>0.8571428571428571</v>
      </c>
      <c r="L82" s="12">
        <f t="shared" si="14"/>
        <v>0.91428571428571426</v>
      </c>
      <c r="M82" s="12">
        <f t="shared" si="14"/>
        <v>0.8571428571428571</v>
      </c>
      <c r="N82" s="12">
        <f t="shared" si="14"/>
        <v>1</v>
      </c>
      <c r="O82" s="12">
        <f t="shared" si="14"/>
        <v>0.1</v>
      </c>
      <c r="P82" s="12">
        <f t="shared" si="14"/>
        <v>1</v>
      </c>
      <c r="Q82" s="12">
        <f t="shared" si="14"/>
        <v>0.5</v>
      </c>
      <c r="R82" s="12">
        <f t="shared" si="14"/>
        <v>1</v>
      </c>
      <c r="S82" s="12" t="e">
        <f t="shared" si="14"/>
        <v>#DIV/0!</v>
      </c>
      <c r="T82" s="13">
        <f t="shared" si="14"/>
        <v>0.59615384615384615</v>
      </c>
    </row>
    <row r="83" spans="1:20" ht="18" customHeight="1">
      <c r="A83" s="71"/>
      <c r="B83" s="17" t="s">
        <v>22</v>
      </c>
      <c r="C83" s="22">
        <v>13</v>
      </c>
      <c r="D83" s="22">
        <v>28</v>
      </c>
      <c r="E83" s="22">
        <v>1</v>
      </c>
      <c r="F83" s="22">
        <v>4</v>
      </c>
      <c r="G83" s="22">
        <v>7</v>
      </c>
      <c r="H83" s="22">
        <v>7</v>
      </c>
      <c r="I83" s="22">
        <v>1</v>
      </c>
      <c r="J83" s="22">
        <v>18</v>
      </c>
      <c r="K83" s="22">
        <v>12</v>
      </c>
      <c r="L83" s="22">
        <v>22</v>
      </c>
      <c r="M83" s="22">
        <v>34</v>
      </c>
      <c r="N83" s="22">
        <v>1</v>
      </c>
      <c r="O83" s="22">
        <v>10</v>
      </c>
      <c r="P83" s="22">
        <v>1</v>
      </c>
      <c r="Q83" s="22">
        <v>2</v>
      </c>
      <c r="R83" s="22">
        <v>2</v>
      </c>
      <c r="S83" s="22">
        <v>0</v>
      </c>
      <c r="T83" s="11">
        <f>SUM(C83:S83)</f>
        <v>163</v>
      </c>
    </row>
    <row r="84" spans="1:20" ht="18" customHeight="1">
      <c r="A84" s="71"/>
      <c r="B84" s="17" t="s">
        <v>23</v>
      </c>
      <c r="C84" s="15">
        <f t="shared" ref="C84:T84" si="15">(C78+C79)/C83</f>
        <v>1.5384615384615385</v>
      </c>
      <c r="D84" s="15">
        <f t="shared" si="15"/>
        <v>1.2857142857142858</v>
      </c>
      <c r="E84" s="15">
        <f t="shared" si="15"/>
        <v>1</v>
      </c>
      <c r="F84" s="15">
        <f t="shared" si="15"/>
        <v>1</v>
      </c>
      <c r="G84" s="15">
        <f t="shared" si="15"/>
        <v>1</v>
      </c>
      <c r="H84" s="15">
        <f t="shared" si="15"/>
        <v>1</v>
      </c>
      <c r="I84" s="15">
        <f t="shared" si="15"/>
        <v>2</v>
      </c>
      <c r="J84" s="15">
        <f t="shared" si="15"/>
        <v>4.5555555555555554</v>
      </c>
      <c r="K84" s="15">
        <f t="shared" si="15"/>
        <v>1.1666666666666667</v>
      </c>
      <c r="L84" s="15">
        <f t="shared" si="15"/>
        <v>1.5909090909090908</v>
      </c>
      <c r="M84" s="15">
        <f t="shared" si="15"/>
        <v>1.0294117647058822</v>
      </c>
      <c r="N84" s="15">
        <f t="shared" si="15"/>
        <v>1</v>
      </c>
      <c r="O84" s="15">
        <f t="shared" si="15"/>
        <v>1</v>
      </c>
      <c r="P84" s="15">
        <f t="shared" si="15"/>
        <v>1</v>
      </c>
      <c r="Q84" s="15">
        <f t="shared" si="15"/>
        <v>1</v>
      </c>
      <c r="R84" s="15">
        <f t="shared" si="15"/>
        <v>1.5</v>
      </c>
      <c r="S84" s="15" t="e">
        <f t="shared" si="15"/>
        <v>#DIV/0!</v>
      </c>
      <c r="T84" s="16">
        <f t="shared" si="15"/>
        <v>1.5950920245398772</v>
      </c>
    </row>
    <row r="85" spans="1:20" ht="18" customHeight="1">
      <c r="A85" s="70">
        <v>44638</v>
      </c>
      <c r="B85" s="17" t="s">
        <v>20</v>
      </c>
      <c r="C85" s="21">
        <v>0</v>
      </c>
      <c r="D85" s="10">
        <v>1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1</v>
      </c>
      <c r="K85" s="10">
        <v>1</v>
      </c>
      <c r="L85" s="10">
        <v>0</v>
      </c>
      <c r="M85" s="10">
        <v>2</v>
      </c>
      <c r="N85" s="10">
        <v>2</v>
      </c>
      <c r="O85" s="10">
        <v>1</v>
      </c>
      <c r="P85" s="10">
        <v>0</v>
      </c>
      <c r="Q85" s="10">
        <v>0</v>
      </c>
      <c r="R85" s="10">
        <v>0</v>
      </c>
      <c r="S85" s="10">
        <v>0</v>
      </c>
      <c r="T85" s="11">
        <f>SUM(C85:S85)</f>
        <v>8</v>
      </c>
    </row>
    <row r="86" spans="1:20" ht="18" customHeight="1">
      <c r="A86" s="71"/>
      <c r="B86" s="17" t="s">
        <v>21</v>
      </c>
      <c r="C86" s="10">
        <v>15</v>
      </c>
      <c r="D86" s="10">
        <v>39</v>
      </c>
      <c r="E86" s="10">
        <v>7</v>
      </c>
      <c r="F86" s="10">
        <v>12</v>
      </c>
      <c r="G86" s="10">
        <v>23</v>
      </c>
      <c r="H86" s="10">
        <v>19</v>
      </c>
      <c r="I86" s="10">
        <v>8</v>
      </c>
      <c r="J86" s="10">
        <v>54</v>
      </c>
      <c r="K86" s="10">
        <v>26</v>
      </c>
      <c r="L86" s="10">
        <v>42</v>
      </c>
      <c r="M86" s="10">
        <v>65</v>
      </c>
      <c r="N86" s="10">
        <v>15</v>
      </c>
      <c r="O86" s="10">
        <v>12</v>
      </c>
      <c r="P86" s="10">
        <v>16</v>
      </c>
      <c r="Q86" s="10">
        <v>7</v>
      </c>
      <c r="R86" s="10">
        <v>0</v>
      </c>
      <c r="S86" s="10">
        <v>0</v>
      </c>
      <c r="T86" s="11">
        <f>SUM(C86:S86)</f>
        <v>360</v>
      </c>
    </row>
    <row r="87" spans="1:20" ht="18" customHeight="1">
      <c r="A87" s="71"/>
      <c r="B87" s="17" t="s">
        <v>24</v>
      </c>
      <c r="C87" s="10">
        <v>6</v>
      </c>
      <c r="D87" s="10">
        <v>17</v>
      </c>
      <c r="E87" s="10">
        <v>2</v>
      </c>
      <c r="F87" s="10">
        <v>8</v>
      </c>
      <c r="G87" s="10">
        <v>14</v>
      </c>
      <c r="H87" s="10">
        <v>12</v>
      </c>
      <c r="I87" s="10">
        <v>3</v>
      </c>
      <c r="J87" s="10">
        <v>37</v>
      </c>
      <c r="K87" s="10">
        <v>18</v>
      </c>
      <c r="L87" s="10">
        <v>11</v>
      </c>
      <c r="M87" s="10">
        <v>36</v>
      </c>
      <c r="N87" s="10">
        <v>8</v>
      </c>
      <c r="O87" s="10">
        <v>8</v>
      </c>
      <c r="P87" s="10">
        <v>1</v>
      </c>
      <c r="Q87" s="10">
        <v>1</v>
      </c>
      <c r="R87" s="10">
        <v>0</v>
      </c>
      <c r="S87" s="10">
        <v>0</v>
      </c>
      <c r="T87" s="11">
        <f>SUM(C87:S87)</f>
        <v>182</v>
      </c>
    </row>
    <row r="88" spans="1:20" ht="18" customHeight="1">
      <c r="A88" s="71"/>
      <c r="B88" s="17" t="s">
        <v>25</v>
      </c>
      <c r="C88" s="14">
        <v>9</v>
      </c>
      <c r="D88" s="14">
        <v>23</v>
      </c>
      <c r="E88" s="14">
        <v>5</v>
      </c>
      <c r="F88" s="14">
        <v>4</v>
      </c>
      <c r="G88" s="14">
        <v>9</v>
      </c>
      <c r="H88" s="14">
        <v>7</v>
      </c>
      <c r="I88" s="14">
        <v>5</v>
      </c>
      <c r="J88" s="14">
        <v>22</v>
      </c>
      <c r="K88" s="14">
        <v>9</v>
      </c>
      <c r="L88" s="14">
        <v>33</v>
      </c>
      <c r="M88" s="14">
        <v>31</v>
      </c>
      <c r="N88" s="14">
        <v>9</v>
      </c>
      <c r="O88" s="14">
        <v>5</v>
      </c>
      <c r="P88" s="14">
        <v>15</v>
      </c>
      <c r="Q88" s="14">
        <v>6</v>
      </c>
      <c r="R88" s="14">
        <v>0</v>
      </c>
      <c r="S88" s="14">
        <v>0</v>
      </c>
      <c r="T88" s="11">
        <f>SUM(C88:S88)</f>
        <v>192</v>
      </c>
    </row>
    <row r="89" spans="1:20" ht="18" customHeight="1">
      <c r="A89" s="71"/>
      <c r="B89" s="17" t="s">
        <v>26</v>
      </c>
      <c r="C89" s="12">
        <f t="shared" ref="C89:T89" si="16">C88/(C87+C88)</f>
        <v>0.6</v>
      </c>
      <c r="D89" s="12">
        <f t="shared" si="16"/>
        <v>0.57499999999999996</v>
      </c>
      <c r="E89" s="12">
        <f t="shared" si="16"/>
        <v>0.7142857142857143</v>
      </c>
      <c r="F89" s="12">
        <f t="shared" si="16"/>
        <v>0.33333333333333331</v>
      </c>
      <c r="G89" s="12">
        <f t="shared" si="16"/>
        <v>0.39130434782608697</v>
      </c>
      <c r="H89" s="12">
        <f t="shared" si="16"/>
        <v>0.36842105263157893</v>
      </c>
      <c r="I89" s="12">
        <f t="shared" si="16"/>
        <v>0.625</v>
      </c>
      <c r="J89" s="12">
        <f t="shared" si="16"/>
        <v>0.3728813559322034</v>
      </c>
      <c r="K89" s="12">
        <f t="shared" si="16"/>
        <v>0.33333333333333331</v>
      </c>
      <c r="L89" s="12">
        <f t="shared" si="16"/>
        <v>0.75</v>
      </c>
      <c r="M89" s="12">
        <f t="shared" si="16"/>
        <v>0.46268656716417911</v>
      </c>
      <c r="N89" s="12">
        <f t="shared" si="16"/>
        <v>0.52941176470588236</v>
      </c>
      <c r="O89" s="12">
        <f t="shared" si="16"/>
        <v>0.38461538461538464</v>
      </c>
      <c r="P89" s="12">
        <f t="shared" si="16"/>
        <v>0.9375</v>
      </c>
      <c r="Q89" s="12">
        <f t="shared" si="16"/>
        <v>0.8571428571428571</v>
      </c>
      <c r="R89" s="12" t="e">
        <f t="shared" si="16"/>
        <v>#DIV/0!</v>
      </c>
      <c r="S89" s="12" t="e">
        <f t="shared" si="16"/>
        <v>#DIV/0!</v>
      </c>
      <c r="T89" s="13">
        <f t="shared" si="16"/>
        <v>0.5133689839572193</v>
      </c>
    </row>
    <row r="90" spans="1:20" ht="18" customHeight="1">
      <c r="A90" s="71"/>
      <c r="B90" s="17" t="s">
        <v>22</v>
      </c>
      <c r="C90" s="22">
        <v>11</v>
      </c>
      <c r="D90" s="22">
        <v>30</v>
      </c>
      <c r="E90" s="22">
        <v>6</v>
      </c>
      <c r="F90" s="22">
        <v>9</v>
      </c>
      <c r="G90" s="22">
        <v>13</v>
      </c>
      <c r="H90" s="22">
        <v>14</v>
      </c>
      <c r="I90" s="22">
        <v>7</v>
      </c>
      <c r="J90" s="22">
        <v>24</v>
      </c>
      <c r="K90" s="22">
        <v>19</v>
      </c>
      <c r="L90" s="22">
        <v>29</v>
      </c>
      <c r="M90" s="22">
        <v>61</v>
      </c>
      <c r="N90" s="22">
        <v>12</v>
      </c>
      <c r="O90" s="22">
        <v>7</v>
      </c>
      <c r="P90" s="22">
        <v>11</v>
      </c>
      <c r="Q90" s="22">
        <v>6</v>
      </c>
      <c r="R90" s="22">
        <v>0</v>
      </c>
      <c r="S90" s="22">
        <v>0</v>
      </c>
      <c r="T90" s="11">
        <f>SUM(C90:S90)</f>
        <v>259</v>
      </c>
    </row>
    <row r="91" spans="1:20" ht="18" customHeight="1">
      <c r="A91" s="71"/>
      <c r="B91" s="17" t="s">
        <v>23</v>
      </c>
      <c r="C91" s="15">
        <f t="shared" ref="C91:T91" si="17">(C85+C86)/C90</f>
        <v>1.3636363636363635</v>
      </c>
      <c r="D91" s="15">
        <f t="shared" si="17"/>
        <v>1.3333333333333333</v>
      </c>
      <c r="E91" s="15">
        <f t="shared" si="17"/>
        <v>1.1666666666666667</v>
      </c>
      <c r="F91" s="15">
        <f t="shared" si="17"/>
        <v>1.3333333333333333</v>
      </c>
      <c r="G91" s="15">
        <f t="shared" si="17"/>
        <v>1.7692307692307692</v>
      </c>
      <c r="H91" s="15">
        <f t="shared" si="17"/>
        <v>1.3571428571428572</v>
      </c>
      <c r="I91" s="15">
        <f t="shared" si="17"/>
        <v>1.1428571428571428</v>
      </c>
      <c r="J91" s="15">
        <f t="shared" si="17"/>
        <v>2.2916666666666665</v>
      </c>
      <c r="K91" s="15">
        <f t="shared" si="17"/>
        <v>1.4210526315789473</v>
      </c>
      <c r="L91" s="15">
        <f t="shared" si="17"/>
        <v>1.4482758620689655</v>
      </c>
      <c r="M91" s="15">
        <f t="shared" si="17"/>
        <v>1.098360655737705</v>
      </c>
      <c r="N91" s="15">
        <f t="shared" si="17"/>
        <v>1.4166666666666667</v>
      </c>
      <c r="O91" s="15">
        <f t="shared" si="17"/>
        <v>1.8571428571428572</v>
      </c>
      <c r="P91" s="15">
        <f t="shared" si="17"/>
        <v>1.4545454545454546</v>
      </c>
      <c r="Q91" s="15">
        <f t="shared" si="17"/>
        <v>1.1666666666666667</v>
      </c>
      <c r="R91" s="15" t="e">
        <f t="shared" si="17"/>
        <v>#DIV/0!</v>
      </c>
      <c r="S91" s="15" t="e">
        <f t="shared" si="17"/>
        <v>#DIV/0!</v>
      </c>
      <c r="T91" s="16">
        <f t="shared" si="17"/>
        <v>1.4208494208494209</v>
      </c>
    </row>
    <row r="92" spans="1:20" ht="18" customHeight="1">
      <c r="A92" s="70">
        <v>44639</v>
      </c>
      <c r="B92" s="17" t="s">
        <v>20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1</v>
      </c>
      <c r="I92" s="10">
        <v>0</v>
      </c>
      <c r="J92" s="10">
        <v>4</v>
      </c>
      <c r="K92" s="10">
        <v>1</v>
      </c>
      <c r="L92" s="10">
        <v>2</v>
      </c>
      <c r="M92" s="10">
        <v>8</v>
      </c>
      <c r="N92" s="10">
        <v>0</v>
      </c>
      <c r="O92" s="10">
        <v>0</v>
      </c>
      <c r="P92" s="10">
        <v>0</v>
      </c>
      <c r="Q92" s="10">
        <v>0</v>
      </c>
      <c r="R92" s="10">
        <v>1</v>
      </c>
      <c r="S92" s="10">
        <v>0</v>
      </c>
      <c r="T92" s="11">
        <f>SUM(C92:S92)</f>
        <v>17</v>
      </c>
    </row>
    <row r="93" spans="1:20" ht="18" customHeight="1">
      <c r="A93" s="71"/>
      <c r="B93" s="17" t="s">
        <v>21</v>
      </c>
      <c r="C93" s="10">
        <v>36</v>
      </c>
      <c r="D93" s="10">
        <v>61</v>
      </c>
      <c r="E93" s="10">
        <v>12</v>
      </c>
      <c r="F93" s="10">
        <v>15</v>
      </c>
      <c r="G93" s="10">
        <v>25</v>
      </c>
      <c r="H93" s="10">
        <v>6</v>
      </c>
      <c r="I93" s="10">
        <v>14</v>
      </c>
      <c r="J93" s="10">
        <v>49</v>
      </c>
      <c r="K93" s="10">
        <v>16</v>
      </c>
      <c r="L93" s="10">
        <v>79</v>
      </c>
      <c r="M93" s="10">
        <v>127</v>
      </c>
      <c r="N93" s="10">
        <v>3</v>
      </c>
      <c r="O93" s="10">
        <v>16</v>
      </c>
      <c r="P93" s="10">
        <v>5</v>
      </c>
      <c r="Q93" s="10">
        <v>6</v>
      </c>
      <c r="R93" s="10">
        <v>22</v>
      </c>
      <c r="S93" s="10">
        <v>0</v>
      </c>
      <c r="T93" s="11">
        <f>SUM(C93:S93)</f>
        <v>492</v>
      </c>
    </row>
    <row r="94" spans="1:20" ht="18" customHeight="1">
      <c r="A94" s="71"/>
      <c r="B94" s="17" t="s">
        <v>24</v>
      </c>
      <c r="C94" s="10">
        <v>25</v>
      </c>
      <c r="D94" s="10">
        <v>20</v>
      </c>
      <c r="E94" s="10">
        <v>0</v>
      </c>
      <c r="F94" s="10">
        <v>5</v>
      </c>
      <c r="G94" s="10">
        <v>17</v>
      </c>
      <c r="H94" s="10">
        <v>7</v>
      </c>
      <c r="I94" s="10">
        <v>12</v>
      </c>
      <c r="J94" s="10">
        <v>5</v>
      </c>
      <c r="K94" s="10">
        <v>14</v>
      </c>
      <c r="L94" s="10">
        <v>49</v>
      </c>
      <c r="M94" s="10">
        <v>51</v>
      </c>
      <c r="N94" s="10">
        <v>3</v>
      </c>
      <c r="O94" s="10">
        <v>13</v>
      </c>
      <c r="P94" s="10">
        <v>0</v>
      </c>
      <c r="Q94" s="10">
        <v>4</v>
      </c>
      <c r="R94" s="10">
        <v>23</v>
      </c>
      <c r="S94" s="10">
        <v>0</v>
      </c>
      <c r="T94" s="11">
        <f>SUM(C94:S94)</f>
        <v>248</v>
      </c>
    </row>
    <row r="95" spans="1:20" ht="18" customHeight="1">
      <c r="A95" s="71"/>
      <c r="B95" s="17" t="s">
        <v>25</v>
      </c>
      <c r="C95" s="10">
        <v>11</v>
      </c>
      <c r="D95" s="10">
        <v>41</v>
      </c>
      <c r="E95" s="10">
        <v>12</v>
      </c>
      <c r="F95" s="10">
        <v>10</v>
      </c>
      <c r="G95" s="10">
        <v>8</v>
      </c>
      <c r="H95" s="10">
        <v>0</v>
      </c>
      <c r="I95" s="10">
        <v>2</v>
      </c>
      <c r="J95" s="10">
        <v>48</v>
      </c>
      <c r="K95" s="10">
        <v>3</v>
      </c>
      <c r="L95" s="10">
        <v>32</v>
      </c>
      <c r="M95" s="10">
        <v>84</v>
      </c>
      <c r="N95" s="10">
        <v>0</v>
      </c>
      <c r="O95" s="10">
        <v>3</v>
      </c>
      <c r="P95" s="10">
        <v>5</v>
      </c>
      <c r="Q95" s="10">
        <v>2</v>
      </c>
      <c r="R95" s="10">
        <v>0</v>
      </c>
      <c r="S95" s="10">
        <v>0</v>
      </c>
      <c r="T95" s="11">
        <f>SUM(C95:S95)</f>
        <v>261</v>
      </c>
    </row>
    <row r="96" spans="1:20" ht="18" customHeight="1">
      <c r="A96" s="71"/>
      <c r="B96" s="17" t="s">
        <v>26</v>
      </c>
      <c r="C96" s="12">
        <f t="shared" ref="C96:T96" si="18">C95/(C94+C95)</f>
        <v>0.30555555555555558</v>
      </c>
      <c r="D96" s="12">
        <f t="shared" si="18"/>
        <v>0.67213114754098358</v>
      </c>
      <c r="E96" s="12">
        <f t="shared" si="18"/>
        <v>1</v>
      </c>
      <c r="F96" s="12">
        <f t="shared" si="18"/>
        <v>0.66666666666666663</v>
      </c>
      <c r="G96" s="12">
        <f t="shared" si="18"/>
        <v>0.32</v>
      </c>
      <c r="H96" s="12">
        <f t="shared" si="18"/>
        <v>0</v>
      </c>
      <c r="I96" s="12">
        <f t="shared" si="18"/>
        <v>0.14285714285714285</v>
      </c>
      <c r="J96" s="12">
        <f t="shared" si="18"/>
        <v>0.90566037735849059</v>
      </c>
      <c r="K96" s="12">
        <f t="shared" si="18"/>
        <v>0.17647058823529413</v>
      </c>
      <c r="L96" s="12">
        <f t="shared" si="18"/>
        <v>0.39506172839506171</v>
      </c>
      <c r="M96" s="12">
        <f t="shared" si="18"/>
        <v>0.62222222222222223</v>
      </c>
      <c r="N96" s="12">
        <f t="shared" si="18"/>
        <v>0</v>
      </c>
      <c r="O96" s="12">
        <f t="shared" si="18"/>
        <v>0.1875</v>
      </c>
      <c r="P96" s="12">
        <f t="shared" si="18"/>
        <v>1</v>
      </c>
      <c r="Q96" s="12">
        <f t="shared" si="18"/>
        <v>0.33333333333333331</v>
      </c>
      <c r="R96" s="12">
        <f t="shared" si="18"/>
        <v>0</v>
      </c>
      <c r="S96" s="12" t="e">
        <f t="shared" si="18"/>
        <v>#DIV/0!</v>
      </c>
      <c r="T96" s="13">
        <f t="shared" si="18"/>
        <v>0.51277013752455791</v>
      </c>
    </row>
    <row r="97" spans="1:20" ht="18" customHeight="1">
      <c r="A97" s="71"/>
      <c r="B97" s="17" t="s">
        <v>22</v>
      </c>
      <c r="C97" s="22">
        <v>24</v>
      </c>
      <c r="D97" s="22">
        <v>39</v>
      </c>
      <c r="E97" s="22">
        <v>9</v>
      </c>
      <c r="F97" s="22">
        <v>13</v>
      </c>
      <c r="G97" s="22">
        <v>17</v>
      </c>
      <c r="H97" s="22">
        <v>5</v>
      </c>
      <c r="I97" s="22">
        <v>8</v>
      </c>
      <c r="J97" s="22">
        <v>30</v>
      </c>
      <c r="K97" s="22">
        <v>13</v>
      </c>
      <c r="L97" s="22">
        <v>35</v>
      </c>
      <c r="M97" s="22">
        <v>86</v>
      </c>
      <c r="N97" s="22">
        <v>3</v>
      </c>
      <c r="O97" s="22">
        <v>7</v>
      </c>
      <c r="P97" s="22">
        <v>3</v>
      </c>
      <c r="Q97" s="22">
        <v>4</v>
      </c>
      <c r="R97" s="22">
        <v>1</v>
      </c>
      <c r="S97" s="22">
        <v>0</v>
      </c>
      <c r="T97" s="11">
        <f>SUM(C97:S97)</f>
        <v>297</v>
      </c>
    </row>
    <row r="98" spans="1:20" ht="18" customHeight="1">
      <c r="A98" s="71"/>
      <c r="B98" s="17" t="s">
        <v>23</v>
      </c>
      <c r="C98" s="15">
        <f t="shared" ref="C98:T98" si="19">(C92+C93)/C97</f>
        <v>1.5</v>
      </c>
      <c r="D98" s="15">
        <f t="shared" si="19"/>
        <v>1.5641025641025641</v>
      </c>
      <c r="E98" s="15">
        <f t="shared" si="19"/>
        <v>1.3333333333333333</v>
      </c>
      <c r="F98" s="15">
        <f t="shared" si="19"/>
        <v>1.1538461538461537</v>
      </c>
      <c r="G98" s="15">
        <f t="shared" si="19"/>
        <v>1.4705882352941178</v>
      </c>
      <c r="H98" s="15">
        <f t="shared" si="19"/>
        <v>1.4</v>
      </c>
      <c r="I98" s="15">
        <f t="shared" si="19"/>
        <v>1.75</v>
      </c>
      <c r="J98" s="15">
        <f t="shared" si="19"/>
        <v>1.7666666666666666</v>
      </c>
      <c r="K98" s="15">
        <f t="shared" si="19"/>
        <v>1.3076923076923077</v>
      </c>
      <c r="L98" s="15">
        <f t="shared" si="19"/>
        <v>2.3142857142857145</v>
      </c>
      <c r="M98" s="15">
        <f t="shared" si="19"/>
        <v>1.569767441860465</v>
      </c>
      <c r="N98" s="15">
        <f t="shared" si="19"/>
        <v>1</v>
      </c>
      <c r="O98" s="15">
        <f t="shared" si="19"/>
        <v>2.2857142857142856</v>
      </c>
      <c r="P98" s="15">
        <f t="shared" si="19"/>
        <v>1.6666666666666667</v>
      </c>
      <c r="Q98" s="15">
        <f t="shared" si="19"/>
        <v>1.5</v>
      </c>
      <c r="R98" s="15">
        <f t="shared" si="19"/>
        <v>23</v>
      </c>
      <c r="S98" s="15" t="e">
        <f t="shared" si="19"/>
        <v>#DIV/0!</v>
      </c>
      <c r="T98" s="16">
        <f t="shared" si="19"/>
        <v>1.7138047138047139</v>
      </c>
    </row>
    <row r="99" spans="1:20" ht="18" customHeight="1">
      <c r="A99" s="70">
        <v>44640</v>
      </c>
      <c r="B99" s="17" t="s">
        <v>20</v>
      </c>
      <c r="C99" s="10">
        <v>2</v>
      </c>
      <c r="D99" s="10">
        <v>1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s="10">
        <v>18</v>
      </c>
      <c r="K99" s="10">
        <v>0</v>
      </c>
      <c r="L99" s="10">
        <v>1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1">
        <f>SUM(C99:S99)</f>
        <v>24</v>
      </c>
    </row>
    <row r="100" spans="1:20" ht="18" customHeight="1">
      <c r="A100" s="71"/>
      <c r="B100" s="17" t="s">
        <v>21</v>
      </c>
      <c r="C100" s="10">
        <v>40</v>
      </c>
      <c r="D100" s="10">
        <v>45</v>
      </c>
      <c r="E100" s="10">
        <v>12</v>
      </c>
      <c r="F100" s="10">
        <v>32</v>
      </c>
      <c r="G100" s="10">
        <v>18</v>
      </c>
      <c r="H100" s="10">
        <v>12</v>
      </c>
      <c r="I100" s="10">
        <v>8</v>
      </c>
      <c r="J100" s="10">
        <v>247</v>
      </c>
      <c r="K100" s="10">
        <v>13</v>
      </c>
      <c r="L100" s="10">
        <v>39</v>
      </c>
      <c r="M100" s="10">
        <v>219</v>
      </c>
      <c r="N100" s="10">
        <v>11</v>
      </c>
      <c r="O100" s="10">
        <v>9</v>
      </c>
      <c r="P100" s="10">
        <v>4</v>
      </c>
      <c r="Q100" s="10">
        <v>13</v>
      </c>
      <c r="R100" s="10">
        <v>12</v>
      </c>
      <c r="S100" s="10">
        <v>0</v>
      </c>
      <c r="T100" s="11">
        <f>SUM(C100:S100)</f>
        <v>734</v>
      </c>
    </row>
    <row r="101" spans="1:20" ht="18" customHeight="1">
      <c r="A101" s="71"/>
      <c r="B101" s="17" t="s">
        <v>24</v>
      </c>
      <c r="C101" s="10">
        <v>38</v>
      </c>
      <c r="D101" s="10">
        <v>39</v>
      </c>
      <c r="E101" s="10">
        <v>11</v>
      </c>
      <c r="F101" s="10">
        <v>31</v>
      </c>
      <c r="G101" s="10">
        <v>17</v>
      </c>
      <c r="H101" s="10">
        <v>11</v>
      </c>
      <c r="I101" s="10">
        <v>6</v>
      </c>
      <c r="J101" s="10">
        <v>236</v>
      </c>
      <c r="K101" s="10">
        <v>11</v>
      </c>
      <c r="L101" s="10">
        <v>38</v>
      </c>
      <c r="M101" s="10">
        <v>190</v>
      </c>
      <c r="N101" s="10">
        <v>11</v>
      </c>
      <c r="O101" s="10">
        <v>7</v>
      </c>
      <c r="P101" s="10">
        <v>4</v>
      </c>
      <c r="Q101" s="10">
        <v>12</v>
      </c>
      <c r="R101" s="10">
        <v>12</v>
      </c>
      <c r="S101" s="10">
        <v>0</v>
      </c>
      <c r="T101" s="11">
        <f>SUM(C101:S101)</f>
        <v>674</v>
      </c>
    </row>
    <row r="102" spans="1:20" ht="18" customHeight="1">
      <c r="A102" s="71"/>
      <c r="B102" s="17" t="s">
        <v>25</v>
      </c>
      <c r="C102" s="10">
        <v>4</v>
      </c>
      <c r="D102" s="10">
        <v>7</v>
      </c>
      <c r="E102" s="10">
        <v>2</v>
      </c>
      <c r="F102" s="10">
        <v>1</v>
      </c>
      <c r="G102" s="10">
        <v>1</v>
      </c>
      <c r="H102" s="10">
        <v>1</v>
      </c>
      <c r="I102" s="10">
        <v>2</v>
      </c>
      <c r="J102" s="10">
        <v>29</v>
      </c>
      <c r="K102" s="10">
        <v>2</v>
      </c>
      <c r="L102" s="10">
        <v>2</v>
      </c>
      <c r="M102" s="10">
        <v>30</v>
      </c>
      <c r="N102" s="10">
        <v>0</v>
      </c>
      <c r="O102" s="10">
        <v>2</v>
      </c>
      <c r="P102" s="10">
        <v>0</v>
      </c>
      <c r="Q102" s="10">
        <v>1</v>
      </c>
      <c r="R102" s="10">
        <v>0</v>
      </c>
      <c r="S102" s="10">
        <v>0</v>
      </c>
      <c r="T102" s="11">
        <f>SUM(C102:S102)</f>
        <v>84</v>
      </c>
    </row>
    <row r="103" spans="1:20" ht="18" customHeight="1">
      <c r="A103" s="71"/>
      <c r="B103" s="17" t="s">
        <v>26</v>
      </c>
      <c r="C103" s="12">
        <f t="shared" ref="C103:T103" si="20">C102/(C101+C102)</f>
        <v>9.5238095238095233E-2</v>
      </c>
      <c r="D103" s="12">
        <f t="shared" si="20"/>
        <v>0.15217391304347827</v>
      </c>
      <c r="E103" s="12">
        <f t="shared" si="20"/>
        <v>0.15384615384615385</v>
      </c>
      <c r="F103" s="12">
        <f t="shared" si="20"/>
        <v>3.125E-2</v>
      </c>
      <c r="G103" s="12">
        <f t="shared" si="20"/>
        <v>5.5555555555555552E-2</v>
      </c>
      <c r="H103" s="12">
        <f t="shared" si="20"/>
        <v>8.3333333333333329E-2</v>
      </c>
      <c r="I103" s="12">
        <f t="shared" si="20"/>
        <v>0.25</v>
      </c>
      <c r="J103" s="12">
        <f t="shared" si="20"/>
        <v>0.10943396226415095</v>
      </c>
      <c r="K103" s="12">
        <f t="shared" si="20"/>
        <v>0.15384615384615385</v>
      </c>
      <c r="L103" s="12">
        <f t="shared" si="20"/>
        <v>0.05</v>
      </c>
      <c r="M103" s="12">
        <f t="shared" si="20"/>
        <v>0.13636363636363635</v>
      </c>
      <c r="N103" s="12">
        <f t="shared" si="20"/>
        <v>0</v>
      </c>
      <c r="O103" s="12">
        <f t="shared" si="20"/>
        <v>0.22222222222222221</v>
      </c>
      <c r="P103" s="12">
        <f t="shared" si="20"/>
        <v>0</v>
      </c>
      <c r="Q103" s="12">
        <f t="shared" si="20"/>
        <v>7.6923076923076927E-2</v>
      </c>
      <c r="R103" s="12">
        <f t="shared" si="20"/>
        <v>0</v>
      </c>
      <c r="S103" s="12" t="e">
        <f t="shared" si="20"/>
        <v>#DIV/0!</v>
      </c>
      <c r="T103" s="13">
        <f t="shared" si="20"/>
        <v>0.11081794195250659</v>
      </c>
    </row>
    <row r="104" spans="1:20" ht="18" customHeight="1">
      <c r="A104" s="71"/>
      <c r="B104" s="17" t="s">
        <v>22</v>
      </c>
      <c r="C104" s="22">
        <v>23</v>
      </c>
      <c r="D104" s="22">
        <v>19</v>
      </c>
      <c r="E104" s="22">
        <v>11</v>
      </c>
      <c r="F104" s="22">
        <v>24</v>
      </c>
      <c r="G104" s="22">
        <v>17</v>
      </c>
      <c r="H104" s="22">
        <v>8</v>
      </c>
      <c r="I104" s="22">
        <v>7</v>
      </c>
      <c r="J104" s="22">
        <v>106</v>
      </c>
      <c r="K104" s="22">
        <v>9</v>
      </c>
      <c r="L104" s="22">
        <v>36</v>
      </c>
      <c r="M104" s="22">
        <v>139</v>
      </c>
      <c r="N104" s="22">
        <v>9</v>
      </c>
      <c r="O104" s="22">
        <v>8</v>
      </c>
      <c r="P104" s="22">
        <v>4</v>
      </c>
      <c r="Q104" s="22">
        <v>8</v>
      </c>
      <c r="R104" s="22">
        <v>2</v>
      </c>
      <c r="S104" s="22">
        <v>0</v>
      </c>
      <c r="T104" s="11">
        <f>SUM(C104:S104)</f>
        <v>430</v>
      </c>
    </row>
    <row r="105" spans="1:20" ht="18" customHeight="1">
      <c r="A105" s="71"/>
      <c r="B105" s="17" t="s">
        <v>23</v>
      </c>
      <c r="C105" s="15">
        <f t="shared" ref="C105:T105" si="21">(C99+C100)/C104</f>
        <v>1.826086956521739</v>
      </c>
      <c r="D105" s="15">
        <f t="shared" si="21"/>
        <v>2.4210526315789473</v>
      </c>
      <c r="E105" s="15">
        <f t="shared" si="21"/>
        <v>1.1818181818181819</v>
      </c>
      <c r="F105" s="15">
        <f t="shared" si="21"/>
        <v>1.3333333333333333</v>
      </c>
      <c r="G105" s="15">
        <f t="shared" si="21"/>
        <v>1.0588235294117647</v>
      </c>
      <c r="H105" s="15">
        <f t="shared" si="21"/>
        <v>1.5</v>
      </c>
      <c r="I105" s="15">
        <f t="shared" si="21"/>
        <v>1.1428571428571428</v>
      </c>
      <c r="J105" s="15">
        <f t="shared" si="21"/>
        <v>2.5</v>
      </c>
      <c r="K105" s="15">
        <f t="shared" si="21"/>
        <v>1.4444444444444444</v>
      </c>
      <c r="L105" s="15">
        <f t="shared" si="21"/>
        <v>1.1111111111111112</v>
      </c>
      <c r="M105" s="15">
        <f t="shared" si="21"/>
        <v>1.5827338129496402</v>
      </c>
      <c r="N105" s="15">
        <f t="shared" si="21"/>
        <v>1.2222222222222223</v>
      </c>
      <c r="O105" s="15">
        <f t="shared" si="21"/>
        <v>1.125</v>
      </c>
      <c r="P105" s="15">
        <f t="shared" si="21"/>
        <v>1</v>
      </c>
      <c r="Q105" s="15">
        <f t="shared" si="21"/>
        <v>1.625</v>
      </c>
      <c r="R105" s="15">
        <f t="shared" si="21"/>
        <v>6</v>
      </c>
      <c r="S105" s="15" t="e">
        <f t="shared" si="21"/>
        <v>#DIV/0!</v>
      </c>
      <c r="T105" s="16">
        <f t="shared" si="21"/>
        <v>1.7627906976744185</v>
      </c>
    </row>
    <row r="106" spans="1:20" ht="18" customHeight="1">
      <c r="A106" s="70">
        <v>44641</v>
      </c>
      <c r="B106" s="17" t="s">
        <v>20</v>
      </c>
      <c r="C106" s="10">
        <v>0</v>
      </c>
      <c r="D106" s="10">
        <v>4</v>
      </c>
      <c r="E106" s="10">
        <v>0</v>
      </c>
      <c r="F106" s="10">
        <v>0</v>
      </c>
      <c r="G106" s="10">
        <v>1</v>
      </c>
      <c r="H106" s="10">
        <v>0</v>
      </c>
      <c r="I106" s="10">
        <v>0</v>
      </c>
      <c r="J106" s="10">
        <v>10</v>
      </c>
      <c r="K106" s="10">
        <v>0</v>
      </c>
      <c r="L106" s="10">
        <v>5</v>
      </c>
      <c r="M106" s="10">
        <v>6</v>
      </c>
      <c r="N106" s="10">
        <v>1</v>
      </c>
      <c r="O106" s="10">
        <v>1</v>
      </c>
      <c r="P106" s="10">
        <v>0</v>
      </c>
      <c r="Q106" s="10">
        <v>1</v>
      </c>
      <c r="R106" s="10">
        <v>2</v>
      </c>
      <c r="S106" s="10">
        <v>0</v>
      </c>
      <c r="T106" s="11">
        <f>SUM(C106:S106)</f>
        <v>31</v>
      </c>
    </row>
    <row r="107" spans="1:20" ht="18" customHeight="1">
      <c r="A107" s="71"/>
      <c r="B107" s="17" t="s">
        <v>21</v>
      </c>
      <c r="C107" s="10">
        <v>49</v>
      </c>
      <c r="D107" s="10">
        <v>126</v>
      </c>
      <c r="E107" s="10">
        <v>26</v>
      </c>
      <c r="F107" s="10">
        <v>44</v>
      </c>
      <c r="G107" s="10">
        <v>30</v>
      </c>
      <c r="H107" s="10">
        <v>23</v>
      </c>
      <c r="I107" s="10">
        <v>10</v>
      </c>
      <c r="J107" s="10">
        <v>112</v>
      </c>
      <c r="K107" s="10">
        <v>67</v>
      </c>
      <c r="L107" s="10">
        <v>98</v>
      </c>
      <c r="M107" s="10">
        <v>163</v>
      </c>
      <c r="N107" s="10">
        <v>15</v>
      </c>
      <c r="O107" s="10">
        <v>38</v>
      </c>
      <c r="P107" s="10">
        <v>5</v>
      </c>
      <c r="Q107" s="10">
        <v>21</v>
      </c>
      <c r="R107" s="10">
        <v>38</v>
      </c>
      <c r="S107" s="10">
        <v>0</v>
      </c>
      <c r="T107" s="11">
        <f>SUM(C107:S107)</f>
        <v>865</v>
      </c>
    </row>
    <row r="108" spans="1:20" ht="18" customHeight="1">
      <c r="A108" s="71"/>
      <c r="B108" s="17" t="s">
        <v>24</v>
      </c>
      <c r="C108" s="10">
        <v>44</v>
      </c>
      <c r="D108" s="10">
        <v>111</v>
      </c>
      <c r="E108" s="10">
        <v>23</v>
      </c>
      <c r="F108" s="10">
        <v>38</v>
      </c>
      <c r="G108" s="10">
        <v>24</v>
      </c>
      <c r="H108" s="10">
        <v>23</v>
      </c>
      <c r="I108" s="10">
        <v>9</v>
      </c>
      <c r="J108" s="10">
        <v>113</v>
      </c>
      <c r="K108" s="10">
        <v>61</v>
      </c>
      <c r="L108" s="10">
        <v>101</v>
      </c>
      <c r="M108" s="10">
        <v>128</v>
      </c>
      <c r="N108" s="10">
        <v>15</v>
      </c>
      <c r="O108" s="10">
        <v>31</v>
      </c>
      <c r="P108" s="10">
        <v>4</v>
      </c>
      <c r="Q108" s="10">
        <v>19</v>
      </c>
      <c r="R108" s="10">
        <v>35</v>
      </c>
      <c r="S108" s="10">
        <v>0</v>
      </c>
      <c r="T108" s="11">
        <f>SUM(C108:S108)</f>
        <v>779</v>
      </c>
    </row>
    <row r="109" spans="1:20" ht="18" customHeight="1">
      <c r="A109" s="71"/>
      <c r="B109" s="17" t="s">
        <v>25</v>
      </c>
      <c r="C109" s="10">
        <v>5</v>
      </c>
      <c r="D109" s="10">
        <v>19</v>
      </c>
      <c r="E109" s="10">
        <v>3</v>
      </c>
      <c r="F109" s="10">
        <v>6</v>
      </c>
      <c r="G109" s="10">
        <v>7</v>
      </c>
      <c r="H109" s="10">
        <v>0</v>
      </c>
      <c r="I109" s="10">
        <v>1</v>
      </c>
      <c r="J109" s="10">
        <v>9</v>
      </c>
      <c r="K109" s="10">
        <v>6</v>
      </c>
      <c r="L109" s="10">
        <v>2</v>
      </c>
      <c r="M109" s="10">
        <v>41</v>
      </c>
      <c r="N109" s="10">
        <v>1</v>
      </c>
      <c r="O109" s="10">
        <v>8</v>
      </c>
      <c r="P109" s="10">
        <v>1</v>
      </c>
      <c r="Q109" s="10">
        <v>3</v>
      </c>
      <c r="R109" s="10">
        <v>5</v>
      </c>
      <c r="S109" s="10">
        <v>0</v>
      </c>
      <c r="T109" s="11">
        <f>SUM(C109:S109)</f>
        <v>117</v>
      </c>
    </row>
    <row r="110" spans="1:20" ht="18" customHeight="1">
      <c r="A110" s="71"/>
      <c r="B110" s="17" t="s">
        <v>26</v>
      </c>
      <c r="C110" s="12">
        <f t="shared" ref="C110:T110" si="22">C109/(C108+C109)</f>
        <v>0.10204081632653061</v>
      </c>
      <c r="D110" s="12">
        <f t="shared" si="22"/>
        <v>0.14615384615384616</v>
      </c>
      <c r="E110" s="12">
        <f t="shared" si="22"/>
        <v>0.11538461538461539</v>
      </c>
      <c r="F110" s="12">
        <f t="shared" si="22"/>
        <v>0.13636363636363635</v>
      </c>
      <c r="G110" s="12">
        <f t="shared" si="22"/>
        <v>0.22580645161290322</v>
      </c>
      <c r="H110" s="12">
        <f t="shared" si="22"/>
        <v>0</v>
      </c>
      <c r="I110" s="12">
        <f t="shared" si="22"/>
        <v>0.1</v>
      </c>
      <c r="J110" s="12">
        <f t="shared" si="22"/>
        <v>7.3770491803278687E-2</v>
      </c>
      <c r="K110" s="12">
        <f t="shared" si="22"/>
        <v>8.9552238805970144E-2</v>
      </c>
      <c r="L110" s="12">
        <f t="shared" si="22"/>
        <v>1.9417475728155338E-2</v>
      </c>
      <c r="M110" s="12">
        <f t="shared" si="22"/>
        <v>0.24260355029585798</v>
      </c>
      <c r="N110" s="12">
        <f t="shared" si="22"/>
        <v>6.25E-2</v>
      </c>
      <c r="O110" s="12">
        <f t="shared" si="22"/>
        <v>0.20512820512820512</v>
      </c>
      <c r="P110" s="12">
        <f t="shared" si="22"/>
        <v>0.2</v>
      </c>
      <c r="Q110" s="12">
        <f t="shared" si="22"/>
        <v>0.13636363636363635</v>
      </c>
      <c r="R110" s="12">
        <f t="shared" si="22"/>
        <v>0.125</v>
      </c>
      <c r="S110" s="12" t="e">
        <f t="shared" si="22"/>
        <v>#DIV/0!</v>
      </c>
      <c r="T110" s="13">
        <f t="shared" si="22"/>
        <v>0.13058035714285715</v>
      </c>
    </row>
    <row r="111" spans="1:20" ht="18" customHeight="1">
      <c r="A111" s="71"/>
      <c r="B111" s="17" t="s">
        <v>22</v>
      </c>
      <c r="C111" s="22">
        <v>34</v>
      </c>
      <c r="D111" s="22">
        <v>54</v>
      </c>
      <c r="E111" s="22">
        <v>20</v>
      </c>
      <c r="F111" s="22">
        <v>22</v>
      </c>
      <c r="G111" s="22">
        <v>22</v>
      </c>
      <c r="H111" s="22">
        <v>11</v>
      </c>
      <c r="I111" s="22">
        <v>9</v>
      </c>
      <c r="J111" s="22">
        <v>54</v>
      </c>
      <c r="K111" s="22">
        <v>44</v>
      </c>
      <c r="L111" s="22">
        <v>57</v>
      </c>
      <c r="M111" s="22">
        <v>106</v>
      </c>
      <c r="N111" s="22">
        <v>10</v>
      </c>
      <c r="O111" s="22">
        <v>22</v>
      </c>
      <c r="P111" s="22">
        <v>5</v>
      </c>
      <c r="Q111" s="22">
        <v>13</v>
      </c>
      <c r="R111" s="22">
        <v>4</v>
      </c>
      <c r="S111" s="22">
        <v>0</v>
      </c>
      <c r="T111" s="11">
        <f>SUM(C111:S111)</f>
        <v>487</v>
      </c>
    </row>
    <row r="112" spans="1:20" ht="18" customHeight="1">
      <c r="A112" s="71"/>
      <c r="B112" s="17" t="s">
        <v>23</v>
      </c>
      <c r="C112" s="15">
        <f t="shared" ref="C112:T112" si="23">(C106+C107)/C111</f>
        <v>1.4411764705882353</v>
      </c>
      <c r="D112" s="15">
        <f t="shared" si="23"/>
        <v>2.4074074074074074</v>
      </c>
      <c r="E112" s="15">
        <f t="shared" si="23"/>
        <v>1.3</v>
      </c>
      <c r="F112" s="15">
        <f t="shared" si="23"/>
        <v>2</v>
      </c>
      <c r="G112" s="15">
        <f t="shared" si="23"/>
        <v>1.4090909090909092</v>
      </c>
      <c r="H112" s="15">
        <f t="shared" si="23"/>
        <v>2.0909090909090908</v>
      </c>
      <c r="I112" s="15">
        <f t="shared" si="23"/>
        <v>1.1111111111111112</v>
      </c>
      <c r="J112" s="15">
        <f t="shared" si="23"/>
        <v>2.2592592592592591</v>
      </c>
      <c r="K112" s="15">
        <f t="shared" si="23"/>
        <v>1.5227272727272727</v>
      </c>
      <c r="L112" s="15">
        <f t="shared" si="23"/>
        <v>1.8070175438596492</v>
      </c>
      <c r="M112" s="15">
        <f t="shared" si="23"/>
        <v>1.5943396226415094</v>
      </c>
      <c r="N112" s="15">
        <f t="shared" si="23"/>
        <v>1.6</v>
      </c>
      <c r="O112" s="15">
        <f t="shared" si="23"/>
        <v>1.7727272727272727</v>
      </c>
      <c r="P112" s="15">
        <f t="shared" si="23"/>
        <v>1</v>
      </c>
      <c r="Q112" s="15">
        <f t="shared" si="23"/>
        <v>1.6923076923076923</v>
      </c>
      <c r="R112" s="15">
        <f t="shared" si="23"/>
        <v>10</v>
      </c>
      <c r="S112" s="15" t="e">
        <f t="shared" si="23"/>
        <v>#DIV/0!</v>
      </c>
      <c r="T112" s="16">
        <f t="shared" si="23"/>
        <v>1.839835728952772</v>
      </c>
    </row>
    <row r="113" spans="1:20" ht="18" customHeight="1">
      <c r="A113" s="70">
        <v>44642</v>
      </c>
      <c r="B113" s="17" t="s">
        <v>20</v>
      </c>
      <c r="C113" s="10">
        <v>0</v>
      </c>
      <c r="D113" s="10">
        <v>2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2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1">
        <f>SUM(C113:S113)</f>
        <v>4</v>
      </c>
    </row>
    <row r="114" spans="1:20" ht="18" customHeight="1">
      <c r="A114" s="71"/>
      <c r="B114" s="17" t="s">
        <v>21</v>
      </c>
      <c r="C114" s="10">
        <v>59</v>
      </c>
      <c r="D114" s="10">
        <v>85</v>
      </c>
      <c r="E114" s="10">
        <v>19</v>
      </c>
      <c r="F114" s="10">
        <v>28</v>
      </c>
      <c r="G114" s="10">
        <v>21</v>
      </c>
      <c r="H114" s="10">
        <v>13</v>
      </c>
      <c r="I114" s="10">
        <v>3</v>
      </c>
      <c r="J114" s="10">
        <v>305</v>
      </c>
      <c r="K114" s="10">
        <v>16</v>
      </c>
      <c r="L114" s="10">
        <v>109</v>
      </c>
      <c r="M114" s="10">
        <v>236</v>
      </c>
      <c r="N114" s="10">
        <v>4</v>
      </c>
      <c r="O114" s="10">
        <v>31</v>
      </c>
      <c r="P114" s="10">
        <v>20</v>
      </c>
      <c r="Q114" s="10">
        <v>8</v>
      </c>
      <c r="R114" s="10">
        <v>19</v>
      </c>
      <c r="S114" s="10">
        <v>0</v>
      </c>
      <c r="T114" s="11">
        <f>SUM(C114:S114)</f>
        <v>976</v>
      </c>
    </row>
    <row r="115" spans="1:20" ht="18" customHeight="1">
      <c r="A115" s="71"/>
      <c r="B115" s="17" t="s">
        <v>24</v>
      </c>
      <c r="C115" s="10">
        <v>57</v>
      </c>
      <c r="D115" s="10">
        <v>78</v>
      </c>
      <c r="E115" s="10">
        <v>16</v>
      </c>
      <c r="F115" s="10">
        <v>25</v>
      </c>
      <c r="G115" s="10">
        <v>17</v>
      </c>
      <c r="H115" s="10">
        <v>11</v>
      </c>
      <c r="I115" s="10">
        <v>2</v>
      </c>
      <c r="J115" s="10">
        <v>285</v>
      </c>
      <c r="K115" s="10">
        <v>11</v>
      </c>
      <c r="L115" s="10">
        <v>107</v>
      </c>
      <c r="M115" s="10">
        <v>200</v>
      </c>
      <c r="N115" s="10">
        <v>4</v>
      </c>
      <c r="O115" s="10">
        <v>31</v>
      </c>
      <c r="P115" s="10">
        <v>19</v>
      </c>
      <c r="Q115" s="10">
        <v>7</v>
      </c>
      <c r="R115" s="10">
        <v>19</v>
      </c>
      <c r="S115" s="10">
        <v>0</v>
      </c>
      <c r="T115" s="11">
        <f>SUM(C115:S115)</f>
        <v>889</v>
      </c>
    </row>
    <row r="116" spans="1:20" ht="18" customHeight="1">
      <c r="A116" s="71"/>
      <c r="B116" s="17" t="s">
        <v>25</v>
      </c>
      <c r="C116" s="10">
        <v>2</v>
      </c>
      <c r="D116" s="10">
        <v>9</v>
      </c>
      <c r="E116" s="10">
        <v>3</v>
      </c>
      <c r="F116" s="10">
        <v>3</v>
      </c>
      <c r="G116" s="10">
        <v>4</v>
      </c>
      <c r="H116" s="10">
        <v>2</v>
      </c>
      <c r="I116" s="10">
        <v>1</v>
      </c>
      <c r="J116" s="10">
        <v>20</v>
      </c>
      <c r="K116" s="10">
        <v>5</v>
      </c>
      <c r="L116" s="10">
        <v>4</v>
      </c>
      <c r="M116" s="10">
        <v>37</v>
      </c>
      <c r="N116" s="10">
        <v>0</v>
      </c>
      <c r="O116" s="10">
        <v>0</v>
      </c>
      <c r="P116" s="10">
        <v>1</v>
      </c>
      <c r="Q116" s="10">
        <v>1</v>
      </c>
      <c r="R116" s="10">
        <v>0</v>
      </c>
      <c r="S116" s="10">
        <v>0</v>
      </c>
      <c r="T116" s="11">
        <f>SUM(C116:S116)</f>
        <v>92</v>
      </c>
    </row>
    <row r="117" spans="1:20" ht="18" customHeight="1">
      <c r="A117" s="71"/>
      <c r="B117" s="17" t="s">
        <v>26</v>
      </c>
      <c r="C117" s="12">
        <f t="shared" ref="C117:T117" si="24">C116/(C115+C116)</f>
        <v>3.3898305084745763E-2</v>
      </c>
      <c r="D117" s="12">
        <f t="shared" si="24"/>
        <v>0.10344827586206896</v>
      </c>
      <c r="E117" s="12">
        <f t="shared" si="24"/>
        <v>0.15789473684210525</v>
      </c>
      <c r="F117" s="12">
        <f t="shared" si="24"/>
        <v>0.10714285714285714</v>
      </c>
      <c r="G117" s="12">
        <f t="shared" si="24"/>
        <v>0.19047619047619047</v>
      </c>
      <c r="H117" s="12">
        <f t="shared" si="24"/>
        <v>0.15384615384615385</v>
      </c>
      <c r="I117" s="12">
        <f t="shared" si="24"/>
        <v>0.33333333333333331</v>
      </c>
      <c r="J117" s="12">
        <f t="shared" si="24"/>
        <v>6.5573770491803282E-2</v>
      </c>
      <c r="K117" s="12">
        <f t="shared" si="24"/>
        <v>0.3125</v>
      </c>
      <c r="L117" s="12">
        <f t="shared" si="24"/>
        <v>3.6036036036036036E-2</v>
      </c>
      <c r="M117" s="12">
        <f t="shared" si="24"/>
        <v>0.15611814345991562</v>
      </c>
      <c r="N117" s="12">
        <f t="shared" si="24"/>
        <v>0</v>
      </c>
      <c r="O117" s="12">
        <f t="shared" si="24"/>
        <v>0</v>
      </c>
      <c r="P117" s="12">
        <f t="shared" si="24"/>
        <v>0.05</v>
      </c>
      <c r="Q117" s="12">
        <f t="shared" si="24"/>
        <v>0.125</v>
      </c>
      <c r="R117" s="12">
        <f t="shared" si="24"/>
        <v>0</v>
      </c>
      <c r="S117" s="12" t="e">
        <f t="shared" si="24"/>
        <v>#DIV/0!</v>
      </c>
      <c r="T117" s="13">
        <f t="shared" si="24"/>
        <v>9.3781855249745152E-2</v>
      </c>
    </row>
    <row r="118" spans="1:20" ht="18" customHeight="1">
      <c r="A118" s="71"/>
      <c r="B118" s="17" t="s">
        <v>22</v>
      </c>
      <c r="C118" s="22">
        <v>37</v>
      </c>
      <c r="D118" s="22">
        <v>40</v>
      </c>
      <c r="E118" s="22">
        <v>14</v>
      </c>
      <c r="F118" s="22">
        <v>20</v>
      </c>
      <c r="G118" s="22">
        <v>17</v>
      </c>
      <c r="H118" s="22">
        <v>10</v>
      </c>
      <c r="I118" s="22">
        <v>3</v>
      </c>
      <c r="J118" s="22">
        <v>107</v>
      </c>
      <c r="K118" s="22">
        <v>12</v>
      </c>
      <c r="L118" s="22">
        <v>36</v>
      </c>
      <c r="M118" s="22">
        <v>152</v>
      </c>
      <c r="N118" s="22">
        <v>2</v>
      </c>
      <c r="O118" s="22">
        <v>15</v>
      </c>
      <c r="P118" s="22">
        <v>11</v>
      </c>
      <c r="Q118" s="22">
        <v>6</v>
      </c>
      <c r="R118" s="22">
        <v>4</v>
      </c>
      <c r="S118" s="22">
        <v>0</v>
      </c>
      <c r="T118" s="11">
        <f>SUM(C118:S118)</f>
        <v>486</v>
      </c>
    </row>
    <row r="119" spans="1:20" ht="18" customHeight="1">
      <c r="A119" s="71"/>
      <c r="B119" s="17" t="s">
        <v>23</v>
      </c>
      <c r="C119" s="15">
        <f t="shared" ref="C119:T119" si="25">(C113+C114)/C118</f>
        <v>1.5945945945945945</v>
      </c>
      <c r="D119" s="15">
        <f t="shared" si="25"/>
        <v>2.1749999999999998</v>
      </c>
      <c r="E119" s="15">
        <f t="shared" si="25"/>
        <v>1.3571428571428572</v>
      </c>
      <c r="F119" s="15">
        <f t="shared" si="25"/>
        <v>1.4</v>
      </c>
      <c r="G119" s="15">
        <f t="shared" si="25"/>
        <v>1.2352941176470589</v>
      </c>
      <c r="H119" s="15">
        <f t="shared" si="25"/>
        <v>1.3</v>
      </c>
      <c r="I119" s="15">
        <f t="shared" si="25"/>
        <v>1</v>
      </c>
      <c r="J119" s="15">
        <f t="shared" si="25"/>
        <v>2.8504672897196262</v>
      </c>
      <c r="K119" s="15">
        <f t="shared" si="25"/>
        <v>1.3333333333333333</v>
      </c>
      <c r="L119" s="15">
        <f t="shared" si="25"/>
        <v>3.0833333333333335</v>
      </c>
      <c r="M119" s="15">
        <f t="shared" si="25"/>
        <v>1.5526315789473684</v>
      </c>
      <c r="N119" s="15">
        <f t="shared" si="25"/>
        <v>2</v>
      </c>
      <c r="O119" s="15">
        <f t="shared" si="25"/>
        <v>2.0666666666666669</v>
      </c>
      <c r="P119" s="15">
        <f t="shared" si="25"/>
        <v>1.8181818181818181</v>
      </c>
      <c r="Q119" s="15">
        <f t="shared" si="25"/>
        <v>1.3333333333333333</v>
      </c>
      <c r="R119" s="15">
        <f t="shared" si="25"/>
        <v>4.75</v>
      </c>
      <c r="S119" s="15" t="e">
        <f t="shared" si="25"/>
        <v>#DIV/0!</v>
      </c>
      <c r="T119" s="16">
        <f t="shared" si="25"/>
        <v>2.0164609053497942</v>
      </c>
    </row>
    <row r="120" spans="1:20" ht="18" customHeight="1">
      <c r="A120" s="70">
        <v>44643</v>
      </c>
      <c r="B120" s="17" t="s">
        <v>20</v>
      </c>
      <c r="C120" s="21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2</v>
      </c>
      <c r="K120" s="10">
        <v>0</v>
      </c>
      <c r="L120" s="10">
        <v>1</v>
      </c>
      <c r="M120" s="10">
        <v>0</v>
      </c>
      <c r="N120" s="10">
        <v>0</v>
      </c>
      <c r="O120" s="10">
        <v>0</v>
      </c>
      <c r="P120" s="10">
        <v>0</v>
      </c>
      <c r="Q120" s="10">
        <v>1</v>
      </c>
      <c r="R120" s="10">
        <v>0</v>
      </c>
      <c r="S120" s="10">
        <v>0</v>
      </c>
      <c r="T120" s="11">
        <f>SUM(C120:S120)</f>
        <v>4</v>
      </c>
    </row>
    <row r="121" spans="1:20" ht="18" customHeight="1">
      <c r="A121" s="71"/>
      <c r="B121" s="17" t="s">
        <v>21</v>
      </c>
      <c r="C121" s="10">
        <v>20</v>
      </c>
      <c r="D121" s="10">
        <v>105</v>
      </c>
      <c r="E121" s="10">
        <v>11</v>
      </c>
      <c r="F121" s="10">
        <v>48</v>
      </c>
      <c r="G121" s="10">
        <v>34</v>
      </c>
      <c r="H121" s="10">
        <v>26</v>
      </c>
      <c r="I121" s="10">
        <v>11</v>
      </c>
      <c r="J121" s="10">
        <v>254</v>
      </c>
      <c r="K121" s="10">
        <v>69</v>
      </c>
      <c r="L121" s="10">
        <v>68</v>
      </c>
      <c r="M121" s="10">
        <v>218</v>
      </c>
      <c r="N121" s="10">
        <v>5</v>
      </c>
      <c r="O121" s="10">
        <v>33</v>
      </c>
      <c r="P121" s="10">
        <v>10</v>
      </c>
      <c r="Q121" s="10">
        <v>11</v>
      </c>
      <c r="R121" s="10">
        <v>54</v>
      </c>
      <c r="S121" s="10">
        <v>0</v>
      </c>
      <c r="T121" s="11">
        <f>SUM(C121:S121)</f>
        <v>977</v>
      </c>
    </row>
    <row r="122" spans="1:20" ht="18" customHeight="1">
      <c r="A122" s="71"/>
      <c r="B122" s="17" t="s">
        <v>24</v>
      </c>
      <c r="C122" s="10">
        <v>17</v>
      </c>
      <c r="D122" s="10">
        <v>99</v>
      </c>
      <c r="E122" s="10">
        <v>9</v>
      </c>
      <c r="F122" s="10">
        <v>46</v>
      </c>
      <c r="G122" s="10">
        <v>30</v>
      </c>
      <c r="H122" s="10">
        <v>23</v>
      </c>
      <c r="I122" s="10">
        <v>7</v>
      </c>
      <c r="J122" s="10">
        <v>237</v>
      </c>
      <c r="K122" s="10">
        <v>52</v>
      </c>
      <c r="L122" s="10">
        <v>66</v>
      </c>
      <c r="M122" s="10">
        <v>185</v>
      </c>
      <c r="N122" s="10">
        <v>5</v>
      </c>
      <c r="O122" s="10">
        <v>32</v>
      </c>
      <c r="P122" s="10">
        <v>10</v>
      </c>
      <c r="Q122" s="10">
        <v>12</v>
      </c>
      <c r="R122" s="10">
        <v>52</v>
      </c>
      <c r="S122" s="10">
        <v>0</v>
      </c>
      <c r="T122" s="11">
        <f>SUM(C122:S122)</f>
        <v>882</v>
      </c>
    </row>
    <row r="123" spans="1:20" ht="18" customHeight="1">
      <c r="A123" s="71"/>
      <c r="B123" s="17" t="s">
        <v>25</v>
      </c>
      <c r="C123" s="14">
        <v>3</v>
      </c>
      <c r="D123" s="14">
        <v>7</v>
      </c>
      <c r="E123" s="14">
        <v>2</v>
      </c>
      <c r="F123" s="14">
        <v>2</v>
      </c>
      <c r="G123" s="14">
        <v>4</v>
      </c>
      <c r="H123" s="14">
        <v>3</v>
      </c>
      <c r="I123" s="14">
        <v>4</v>
      </c>
      <c r="J123" s="14">
        <v>19</v>
      </c>
      <c r="K123" s="14">
        <v>17</v>
      </c>
      <c r="L123" s="14">
        <v>3</v>
      </c>
      <c r="M123" s="14">
        <v>33</v>
      </c>
      <c r="N123" s="14">
        <v>0</v>
      </c>
      <c r="O123" s="14">
        <v>2</v>
      </c>
      <c r="P123" s="14">
        <v>0</v>
      </c>
      <c r="Q123" s="14">
        <v>0</v>
      </c>
      <c r="R123" s="14">
        <v>2</v>
      </c>
      <c r="S123" s="14">
        <v>0</v>
      </c>
      <c r="T123" s="11">
        <f>SUM(C123:S123)</f>
        <v>101</v>
      </c>
    </row>
    <row r="124" spans="1:20" ht="18" customHeight="1">
      <c r="A124" s="71"/>
      <c r="B124" s="17" t="s">
        <v>26</v>
      </c>
      <c r="C124" s="12">
        <f t="shared" ref="C124:T124" si="26">C123/(C122+C123)</f>
        <v>0.15</v>
      </c>
      <c r="D124" s="12">
        <f t="shared" si="26"/>
        <v>6.6037735849056603E-2</v>
      </c>
      <c r="E124" s="12">
        <f t="shared" si="26"/>
        <v>0.18181818181818182</v>
      </c>
      <c r="F124" s="12">
        <f t="shared" si="26"/>
        <v>4.1666666666666664E-2</v>
      </c>
      <c r="G124" s="12">
        <f t="shared" si="26"/>
        <v>0.11764705882352941</v>
      </c>
      <c r="H124" s="12">
        <f t="shared" si="26"/>
        <v>0.11538461538461539</v>
      </c>
      <c r="I124" s="12">
        <f t="shared" si="26"/>
        <v>0.36363636363636365</v>
      </c>
      <c r="J124" s="12">
        <f t="shared" si="26"/>
        <v>7.421875E-2</v>
      </c>
      <c r="K124" s="12">
        <f t="shared" si="26"/>
        <v>0.24637681159420291</v>
      </c>
      <c r="L124" s="12">
        <f t="shared" si="26"/>
        <v>4.3478260869565216E-2</v>
      </c>
      <c r="M124" s="12">
        <f t="shared" si="26"/>
        <v>0.15137614678899083</v>
      </c>
      <c r="N124" s="12">
        <f t="shared" si="26"/>
        <v>0</v>
      </c>
      <c r="O124" s="12">
        <f t="shared" si="26"/>
        <v>5.8823529411764705E-2</v>
      </c>
      <c r="P124" s="12">
        <f t="shared" si="26"/>
        <v>0</v>
      </c>
      <c r="Q124" s="12">
        <f t="shared" si="26"/>
        <v>0</v>
      </c>
      <c r="R124" s="12">
        <f t="shared" si="26"/>
        <v>3.7037037037037035E-2</v>
      </c>
      <c r="S124" s="12" t="e">
        <f t="shared" si="26"/>
        <v>#DIV/0!</v>
      </c>
      <c r="T124" s="13">
        <f t="shared" si="26"/>
        <v>0.10274669379450661</v>
      </c>
    </row>
    <row r="125" spans="1:20" ht="18" customHeight="1">
      <c r="A125" s="71"/>
      <c r="B125" s="17" t="s">
        <v>22</v>
      </c>
      <c r="C125" s="22">
        <v>13</v>
      </c>
      <c r="D125" s="22">
        <v>44</v>
      </c>
      <c r="E125" s="22">
        <v>9</v>
      </c>
      <c r="F125" s="22">
        <v>29</v>
      </c>
      <c r="G125" s="22">
        <v>23</v>
      </c>
      <c r="H125" s="22">
        <v>14</v>
      </c>
      <c r="I125" s="22">
        <v>11</v>
      </c>
      <c r="J125" s="22">
        <v>81</v>
      </c>
      <c r="K125" s="22">
        <v>44</v>
      </c>
      <c r="L125" s="22">
        <v>37</v>
      </c>
      <c r="M125" s="22">
        <v>140</v>
      </c>
      <c r="N125" s="22">
        <v>2</v>
      </c>
      <c r="O125" s="22">
        <v>25</v>
      </c>
      <c r="P125" s="22">
        <v>7</v>
      </c>
      <c r="Q125" s="22">
        <v>12</v>
      </c>
      <c r="R125" s="22">
        <v>5</v>
      </c>
      <c r="S125" s="22">
        <v>0</v>
      </c>
      <c r="T125" s="11">
        <f>SUM(C125:S125)</f>
        <v>496</v>
      </c>
    </row>
    <row r="126" spans="1:20" ht="18" customHeight="1">
      <c r="A126" s="71"/>
      <c r="B126" s="17" t="s">
        <v>23</v>
      </c>
      <c r="C126" s="15">
        <f t="shared" ref="C126:T126" si="27">(C120+C121)/C125</f>
        <v>1.5384615384615385</v>
      </c>
      <c r="D126" s="15">
        <f t="shared" si="27"/>
        <v>2.3863636363636362</v>
      </c>
      <c r="E126" s="15">
        <f t="shared" si="27"/>
        <v>1.2222222222222223</v>
      </c>
      <c r="F126" s="15">
        <f t="shared" si="27"/>
        <v>1.6551724137931034</v>
      </c>
      <c r="G126" s="15">
        <f t="shared" si="27"/>
        <v>1.4782608695652173</v>
      </c>
      <c r="H126" s="15">
        <f t="shared" si="27"/>
        <v>1.8571428571428572</v>
      </c>
      <c r="I126" s="15">
        <f t="shared" si="27"/>
        <v>1</v>
      </c>
      <c r="J126" s="15">
        <f t="shared" si="27"/>
        <v>3.1604938271604937</v>
      </c>
      <c r="K126" s="15">
        <f t="shared" si="27"/>
        <v>1.5681818181818181</v>
      </c>
      <c r="L126" s="15">
        <f t="shared" si="27"/>
        <v>1.8648648648648649</v>
      </c>
      <c r="M126" s="15">
        <f t="shared" si="27"/>
        <v>1.5571428571428572</v>
      </c>
      <c r="N126" s="15">
        <f t="shared" si="27"/>
        <v>2.5</v>
      </c>
      <c r="O126" s="15">
        <f t="shared" si="27"/>
        <v>1.32</v>
      </c>
      <c r="P126" s="15">
        <f t="shared" si="27"/>
        <v>1.4285714285714286</v>
      </c>
      <c r="Q126" s="15">
        <f t="shared" si="27"/>
        <v>1</v>
      </c>
      <c r="R126" s="15">
        <f t="shared" si="27"/>
        <v>10.8</v>
      </c>
      <c r="S126" s="15" t="e">
        <f t="shared" si="27"/>
        <v>#DIV/0!</v>
      </c>
      <c r="T126" s="16">
        <f t="shared" si="27"/>
        <v>1.9778225806451613</v>
      </c>
    </row>
    <row r="127" spans="1:20" ht="18" customHeight="1">
      <c r="A127" s="70">
        <v>44644</v>
      </c>
      <c r="B127" s="17" t="s">
        <v>20</v>
      </c>
      <c r="C127" s="10">
        <v>0</v>
      </c>
      <c r="D127" s="10">
        <v>2</v>
      </c>
      <c r="E127" s="10">
        <v>0</v>
      </c>
      <c r="F127" s="10">
        <v>8</v>
      </c>
      <c r="G127" s="10">
        <v>2</v>
      </c>
      <c r="H127" s="10">
        <v>0</v>
      </c>
      <c r="I127" s="10">
        <v>1</v>
      </c>
      <c r="J127" s="10">
        <v>0</v>
      </c>
      <c r="K127" s="10">
        <v>3</v>
      </c>
      <c r="L127" s="10">
        <v>1</v>
      </c>
      <c r="M127" s="10">
        <v>12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1">
        <f>SUM(C127:S127)</f>
        <v>29</v>
      </c>
    </row>
    <row r="128" spans="1:20" ht="18" customHeight="1">
      <c r="A128" s="71"/>
      <c r="B128" s="17" t="s">
        <v>21</v>
      </c>
      <c r="C128" s="10">
        <v>102</v>
      </c>
      <c r="D128" s="10">
        <v>165</v>
      </c>
      <c r="E128" s="10">
        <v>59</v>
      </c>
      <c r="F128" s="10">
        <v>62</v>
      </c>
      <c r="G128" s="10">
        <v>35</v>
      </c>
      <c r="H128" s="10">
        <v>29</v>
      </c>
      <c r="I128" s="10">
        <v>20</v>
      </c>
      <c r="J128" s="10">
        <v>489</v>
      </c>
      <c r="K128" s="10">
        <v>84</v>
      </c>
      <c r="L128" s="10">
        <v>129</v>
      </c>
      <c r="M128" s="10">
        <v>181</v>
      </c>
      <c r="N128" s="10">
        <v>12</v>
      </c>
      <c r="O128" s="10">
        <v>92</v>
      </c>
      <c r="P128" s="10">
        <v>13</v>
      </c>
      <c r="Q128" s="10">
        <v>24</v>
      </c>
      <c r="R128" s="10">
        <v>82</v>
      </c>
      <c r="S128" s="10">
        <v>0</v>
      </c>
      <c r="T128" s="11">
        <f>SUM(C128:S128)</f>
        <v>1578</v>
      </c>
    </row>
    <row r="129" spans="1:20" ht="18" customHeight="1">
      <c r="A129" s="71"/>
      <c r="B129" s="17" t="s">
        <v>24</v>
      </c>
      <c r="C129" s="10">
        <v>86</v>
      </c>
      <c r="D129" s="10">
        <v>143</v>
      </c>
      <c r="E129" s="10">
        <v>48</v>
      </c>
      <c r="F129" s="10">
        <v>59</v>
      </c>
      <c r="G129" s="10">
        <v>34</v>
      </c>
      <c r="H129" s="10">
        <v>14</v>
      </c>
      <c r="I129" s="10">
        <v>17</v>
      </c>
      <c r="J129" s="10">
        <v>467</v>
      </c>
      <c r="K129" s="10">
        <v>83</v>
      </c>
      <c r="L129" s="10">
        <v>127</v>
      </c>
      <c r="M129" s="10">
        <v>183</v>
      </c>
      <c r="N129" s="10">
        <v>10</v>
      </c>
      <c r="O129" s="10">
        <v>83</v>
      </c>
      <c r="P129" s="10">
        <v>13</v>
      </c>
      <c r="Q129" s="10">
        <v>18</v>
      </c>
      <c r="R129" s="10">
        <v>82</v>
      </c>
      <c r="S129" s="10">
        <v>0</v>
      </c>
      <c r="T129" s="11">
        <f>SUM(C129:S129)</f>
        <v>1467</v>
      </c>
    </row>
    <row r="130" spans="1:20" ht="18" customHeight="1">
      <c r="A130" s="71"/>
      <c r="B130" s="17" t="s">
        <v>25</v>
      </c>
      <c r="C130" s="10">
        <v>16</v>
      </c>
      <c r="D130" s="10">
        <v>24</v>
      </c>
      <c r="E130" s="10">
        <v>11</v>
      </c>
      <c r="F130" s="10">
        <v>11</v>
      </c>
      <c r="G130" s="10">
        <v>4</v>
      </c>
      <c r="H130" s="10">
        <v>15</v>
      </c>
      <c r="I130" s="10">
        <v>4</v>
      </c>
      <c r="J130" s="10">
        <v>23</v>
      </c>
      <c r="K130" s="10">
        <v>4</v>
      </c>
      <c r="L130" s="10">
        <v>3</v>
      </c>
      <c r="M130" s="10">
        <v>10</v>
      </c>
      <c r="N130" s="10">
        <v>2</v>
      </c>
      <c r="O130" s="10">
        <v>9</v>
      </c>
      <c r="P130" s="10">
        <v>0</v>
      </c>
      <c r="Q130" s="10">
        <v>6</v>
      </c>
      <c r="R130" s="10">
        <v>0</v>
      </c>
      <c r="S130" s="10">
        <v>0</v>
      </c>
      <c r="T130" s="11">
        <f>SUM(C130:S130)</f>
        <v>142</v>
      </c>
    </row>
    <row r="131" spans="1:20" ht="18" customHeight="1">
      <c r="A131" s="71"/>
      <c r="B131" s="17" t="s">
        <v>26</v>
      </c>
      <c r="C131" s="12">
        <f t="shared" ref="C131:T131" si="28">C130/(C129+C130)</f>
        <v>0.15686274509803921</v>
      </c>
      <c r="D131" s="12">
        <f t="shared" si="28"/>
        <v>0.1437125748502994</v>
      </c>
      <c r="E131" s="12">
        <f t="shared" si="28"/>
        <v>0.1864406779661017</v>
      </c>
      <c r="F131" s="12">
        <f t="shared" si="28"/>
        <v>0.15714285714285714</v>
      </c>
      <c r="G131" s="12">
        <f t="shared" si="28"/>
        <v>0.10526315789473684</v>
      </c>
      <c r="H131" s="12">
        <f t="shared" si="28"/>
        <v>0.51724137931034486</v>
      </c>
      <c r="I131" s="12">
        <f t="shared" si="28"/>
        <v>0.19047619047619047</v>
      </c>
      <c r="J131" s="12">
        <f t="shared" si="28"/>
        <v>4.6938775510204082E-2</v>
      </c>
      <c r="K131" s="12">
        <f t="shared" si="28"/>
        <v>4.5977011494252873E-2</v>
      </c>
      <c r="L131" s="12">
        <f t="shared" si="28"/>
        <v>2.3076923076923078E-2</v>
      </c>
      <c r="M131" s="12">
        <f t="shared" si="28"/>
        <v>5.181347150259067E-2</v>
      </c>
      <c r="N131" s="12">
        <f t="shared" si="28"/>
        <v>0.16666666666666666</v>
      </c>
      <c r="O131" s="12">
        <f t="shared" si="28"/>
        <v>9.7826086956521743E-2</v>
      </c>
      <c r="P131" s="12">
        <f t="shared" si="28"/>
        <v>0</v>
      </c>
      <c r="Q131" s="12">
        <f t="shared" si="28"/>
        <v>0.25</v>
      </c>
      <c r="R131" s="12">
        <f t="shared" si="28"/>
        <v>0</v>
      </c>
      <c r="S131" s="12" t="e">
        <f t="shared" si="28"/>
        <v>#DIV/0!</v>
      </c>
      <c r="T131" s="13">
        <f t="shared" si="28"/>
        <v>8.8253573648228709E-2</v>
      </c>
    </row>
    <row r="132" spans="1:20" ht="18" customHeight="1">
      <c r="A132" s="71"/>
      <c r="B132" s="17" t="s">
        <v>22</v>
      </c>
      <c r="C132" s="10">
        <v>57</v>
      </c>
      <c r="D132" s="10">
        <v>77</v>
      </c>
      <c r="E132" s="10">
        <v>31</v>
      </c>
      <c r="F132" s="10">
        <v>38</v>
      </c>
      <c r="G132" s="10">
        <v>20</v>
      </c>
      <c r="H132" s="10">
        <v>20</v>
      </c>
      <c r="I132" s="10">
        <v>14</v>
      </c>
      <c r="J132" s="10">
        <v>147</v>
      </c>
      <c r="K132" s="10">
        <v>51</v>
      </c>
      <c r="L132" s="10">
        <v>72</v>
      </c>
      <c r="M132" s="10">
        <v>33</v>
      </c>
      <c r="N132" s="10">
        <v>6</v>
      </c>
      <c r="O132" s="10">
        <v>38</v>
      </c>
      <c r="P132" s="10">
        <v>9</v>
      </c>
      <c r="Q132" s="10">
        <v>16</v>
      </c>
      <c r="R132" s="10">
        <v>14</v>
      </c>
      <c r="S132" s="10">
        <v>0</v>
      </c>
      <c r="T132" s="11">
        <f>SUM(C132:S132)</f>
        <v>643</v>
      </c>
    </row>
    <row r="133" spans="1:20" ht="18" customHeight="1">
      <c r="A133" s="71"/>
      <c r="B133" s="17" t="s">
        <v>23</v>
      </c>
      <c r="C133" s="15">
        <f t="shared" ref="C133:T133" si="29">(C127+C128)/C132</f>
        <v>1.7894736842105263</v>
      </c>
      <c r="D133" s="15">
        <f t="shared" si="29"/>
        <v>2.168831168831169</v>
      </c>
      <c r="E133" s="15">
        <f t="shared" si="29"/>
        <v>1.903225806451613</v>
      </c>
      <c r="F133" s="15">
        <f t="shared" si="29"/>
        <v>1.8421052631578947</v>
      </c>
      <c r="G133" s="15">
        <f t="shared" si="29"/>
        <v>1.85</v>
      </c>
      <c r="H133" s="15">
        <f t="shared" si="29"/>
        <v>1.45</v>
      </c>
      <c r="I133" s="15">
        <f t="shared" si="29"/>
        <v>1.5</v>
      </c>
      <c r="J133" s="15">
        <f t="shared" si="29"/>
        <v>3.3265306122448979</v>
      </c>
      <c r="K133" s="15">
        <f t="shared" si="29"/>
        <v>1.7058823529411764</v>
      </c>
      <c r="L133" s="15">
        <f t="shared" si="29"/>
        <v>1.8055555555555556</v>
      </c>
      <c r="M133" s="15">
        <f t="shared" si="29"/>
        <v>5.8484848484848486</v>
      </c>
      <c r="N133" s="15">
        <f t="shared" si="29"/>
        <v>2</v>
      </c>
      <c r="O133" s="15">
        <f t="shared" si="29"/>
        <v>2.4210526315789473</v>
      </c>
      <c r="P133" s="15">
        <f t="shared" si="29"/>
        <v>1.4444444444444444</v>
      </c>
      <c r="Q133" s="15">
        <f t="shared" si="29"/>
        <v>1.5</v>
      </c>
      <c r="R133" s="15">
        <f t="shared" si="29"/>
        <v>5.8571428571428568</v>
      </c>
      <c r="S133" s="15" t="e">
        <f t="shared" si="29"/>
        <v>#DIV/0!</v>
      </c>
      <c r="T133" s="16">
        <f t="shared" si="29"/>
        <v>2.4992223950233283</v>
      </c>
    </row>
    <row r="134" spans="1:20" ht="18" customHeight="1">
      <c r="A134" s="70">
        <v>44645</v>
      </c>
      <c r="B134" s="17" t="s">
        <v>20</v>
      </c>
      <c r="C134" s="10">
        <v>0</v>
      </c>
      <c r="D134" s="10">
        <v>1</v>
      </c>
      <c r="E134" s="10">
        <v>0</v>
      </c>
      <c r="F134" s="10">
        <v>0</v>
      </c>
      <c r="G134" s="10">
        <v>1</v>
      </c>
      <c r="H134" s="10">
        <v>0</v>
      </c>
      <c r="I134" s="10">
        <v>0</v>
      </c>
      <c r="J134" s="10">
        <v>4</v>
      </c>
      <c r="K134" s="10">
        <v>0</v>
      </c>
      <c r="L134" s="10">
        <v>0</v>
      </c>
      <c r="M134" s="10">
        <v>31</v>
      </c>
      <c r="N134" s="10">
        <v>0</v>
      </c>
      <c r="O134" s="10">
        <v>1</v>
      </c>
      <c r="P134" s="10">
        <v>0</v>
      </c>
      <c r="Q134" s="10">
        <v>0</v>
      </c>
      <c r="R134" s="10">
        <v>0</v>
      </c>
      <c r="S134" s="10">
        <v>0</v>
      </c>
      <c r="T134" s="11">
        <f>SUM(C134:S134)</f>
        <v>38</v>
      </c>
    </row>
    <row r="135" spans="1:20" ht="18" customHeight="1">
      <c r="A135" s="71"/>
      <c r="B135" s="17" t="s">
        <v>21</v>
      </c>
      <c r="C135" s="10">
        <v>23</v>
      </c>
      <c r="D135" s="10">
        <v>2</v>
      </c>
      <c r="E135" s="10">
        <v>4</v>
      </c>
      <c r="F135" s="10">
        <v>2</v>
      </c>
      <c r="G135" s="10">
        <v>8</v>
      </c>
      <c r="H135" s="10">
        <v>4</v>
      </c>
      <c r="I135" s="10">
        <v>11</v>
      </c>
      <c r="J135" s="10">
        <v>202</v>
      </c>
      <c r="K135" s="10">
        <v>4</v>
      </c>
      <c r="L135" s="10">
        <v>19</v>
      </c>
      <c r="M135" s="10">
        <v>1883</v>
      </c>
      <c r="N135" s="10">
        <v>1</v>
      </c>
      <c r="O135" s="10">
        <v>14</v>
      </c>
      <c r="P135" s="10">
        <v>13</v>
      </c>
      <c r="Q135" s="10">
        <v>0</v>
      </c>
      <c r="R135" s="10">
        <v>41</v>
      </c>
      <c r="S135" s="10">
        <v>0</v>
      </c>
      <c r="T135" s="11">
        <f>SUM(C135:S135)</f>
        <v>2231</v>
      </c>
    </row>
    <row r="136" spans="1:20" ht="18" customHeight="1">
      <c r="A136" s="71"/>
      <c r="B136" s="17" t="s">
        <v>24</v>
      </c>
      <c r="C136" s="10">
        <v>12</v>
      </c>
      <c r="D136" s="10">
        <v>3</v>
      </c>
      <c r="E136" s="10">
        <v>2</v>
      </c>
      <c r="F136" s="10">
        <v>2</v>
      </c>
      <c r="G136" s="10">
        <v>7</v>
      </c>
      <c r="H136" s="10">
        <v>0</v>
      </c>
      <c r="I136" s="10">
        <v>11</v>
      </c>
      <c r="J136" s="10">
        <v>197</v>
      </c>
      <c r="K136" s="10">
        <v>3</v>
      </c>
      <c r="L136" s="10">
        <v>19</v>
      </c>
      <c r="M136" s="10">
        <v>1456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1781</v>
      </c>
    </row>
    <row r="137" spans="1:20" ht="18" customHeight="1">
      <c r="A137" s="71"/>
      <c r="B137" s="17" t="s">
        <v>25</v>
      </c>
      <c r="C137" s="10">
        <v>11</v>
      </c>
      <c r="D137" s="10">
        <v>0</v>
      </c>
      <c r="E137" s="10">
        <v>2</v>
      </c>
      <c r="F137" s="10">
        <v>0</v>
      </c>
      <c r="G137" s="10">
        <v>2</v>
      </c>
      <c r="H137" s="10">
        <v>4</v>
      </c>
      <c r="I137" s="10">
        <v>0</v>
      </c>
      <c r="J137" s="10">
        <v>9</v>
      </c>
      <c r="K137" s="10">
        <v>1</v>
      </c>
      <c r="L137" s="10">
        <v>0</v>
      </c>
      <c r="M137" s="10">
        <v>458</v>
      </c>
      <c r="N137" s="10">
        <v>0</v>
      </c>
      <c r="O137" s="10">
        <v>1</v>
      </c>
      <c r="P137" s="10">
        <v>0</v>
      </c>
      <c r="Q137" s="10">
        <v>0</v>
      </c>
      <c r="R137" s="10">
        <v>0</v>
      </c>
      <c r="S137" s="10">
        <v>0</v>
      </c>
      <c r="T137" s="11">
        <f>SUM(C137:S137)</f>
        <v>488</v>
      </c>
    </row>
    <row r="138" spans="1:20" ht="18" customHeight="1">
      <c r="A138" s="71"/>
      <c r="B138" s="17" t="s">
        <v>26</v>
      </c>
      <c r="C138" s="12">
        <f t="shared" ref="C138:T138" si="30">C137/(C136+C137)</f>
        <v>0.47826086956521741</v>
      </c>
      <c r="D138" s="12">
        <f t="shared" si="30"/>
        <v>0</v>
      </c>
      <c r="E138" s="12">
        <f t="shared" si="30"/>
        <v>0.5</v>
      </c>
      <c r="F138" s="12">
        <f t="shared" si="30"/>
        <v>0</v>
      </c>
      <c r="G138" s="12">
        <f t="shared" si="30"/>
        <v>0.22222222222222221</v>
      </c>
      <c r="H138" s="12">
        <f t="shared" si="30"/>
        <v>1</v>
      </c>
      <c r="I138" s="12">
        <f t="shared" si="30"/>
        <v>0</v>
      </c>
      <c r="J138" s="12">
        <f t="shared" si="30"/>
        <v>4.3689320388349516E-2</v>
      </c>
      <c r="K138" s="12">
        <f t="shared" si="30"/>
        <v>0.25</v>
      </c>
      <c r="L138" s="12">
        <f t="shared" si="30"/>
        <v>0</v>
      </c>
      <c r="M138" s="12">
        <f t="shared" si="30"/>
        <v>0.2392894461859979</v>
      </c>
      <c r="N138" s="12">
        <f t="shared" si="30"/>
        <v>0</v>
      </c>
      <c r="O138" s="12">
        <f t="shared" si="30"/>
        <v>6.6666666666666666E-2</v>
      </c>
      <c r="P138" s="12">
        <f t="shared" si="30"/>
        <v>0</v>
      </c>
      <c r="Q138" s="12" t="e">
        <f t="shared" si="30"/>
        <v>#DIV/0!</v>
      </c>
      <c r="R138" s="12">
        <f t="shared" si="30"/>
        <v>0</v>
      </c>
      <c r="S138" s="12" t="e">
        <f t="shared" si="30"/>
        <v>#DIV/0!</v>
      </c>
      <c r="T138" s="13">
        <f t="shared" si="30"/>
        <v>0.21507271925958571</v>
      </c>
    </row>
    <row r="139" spans="1:20" ht="18" customHeight="1">
      <c r="A139" s="71"/>
      <c r="B139" s="17" t="s">
        <v>22</v>
      </c>
      <c r="C139" s="10">
        <v>16</v>
      </c>
      <c r="D139" s="10">
        <v>2</v>
      </c>
      <c r="E139" s="10">
        <v>4</v>
      </c>
      <c r="F139" s="10">
        <v>2</v>
      </c>
      <c r="G139" s="10">
        <v>6</v>
      </c>
      <c r="H139" s="10">
        <v>3</v>
      </c>
      <c r="I139" s="10">
        <v>7</v>
      </c>
      <c r="J139" s="10">
        <v>74</v>
      </c>
      <c r="K139" s="10">
        <v>4</v>
      </c>
      <c r="L139" s="10">
        <v>12</v>
      </c>
      <c r="M139" s="10">
        <v>677</v>
      </c>
      <c r="N139" s="10">
        <v>1</v>
      </c>
      <c r="O139" s="10">
        <v>11</v>
      </c>
      <c r="P139" s="10">
        <v>7</v>
      </c>
      <c r="Q139" s="10">
        <v>0</v>
      </c>
      <c r="R139" s="10">
        <v>5</v>
      </c>
      <c r="S139" s="10">
        <v>0</v>
      </c>
      <c r="T139" s="11">
        <f>SUM(C139:S139)</f>
        <v>831</v>
      </c>
    </row>
    <row r="140" spans="1:20" ht="18" customHeight="1">
      <c r="A140" s="71"/>
      <c r="B140" s="17" t="s">
        <v>23</v>
      </c>
      <c r="C140" s="15">
        <f t="shared" ref="C140:T140" si="31">(C134+C135)/C139</f>
        <v>1.4375</v>
      </c>
      <c r="D140" s="15">
        <f t="shared" si="31"/>
        <v>1.5</v>
      </c>
      <c r="E140" s="15">
        <f t="shared" si="31"/>
        <v>1</v>
      </c>
      <c r="F140" s="15">
        <f t="shared" si="31"/>
        <v>1</v>
      </c>
      <c r="G140" s="15">
        <f t="shared" si="31"/>
        <v>1.5</v>
      </c>
      <c r="H140" s="15">
        <f t="shared" si="31"/>
        <v>1.3333333333333333</v>
      </c>
      <c r="I140" s="15">
        <f t="shared" si="31"/>
        <v>1.5714285714285714</v>
      </c>
      <c r="J140" s="15">
        <f t="shared" si="31"/>
        <v>2.7837837837837838</v>
      </c>
      <c r="K140" s="15">
        <f t="shared" si="31"/>
        <v>1</v>
      </c>
      <c r="L140" s="15">
        <f t="shared" si="31"/>
        <v>1.5833333333333333</v>
      </c>
      <c r="M140" s="15">
        <f t="shared" si="31"/>
        <v>2.8271787296898081</v>
      </c>
      <c r="N140" s="15">
        <f t="shared" si="31"/>
        <v>1</v>
      </c>
      <c r="O140" s="15">
        <f t="shared" si="31"/>
        <v>1.3636363636363635</v>
      </c>
      <c r="P140" s="15">
        <f t="shared" si="31"/>
        <v>1.8571428571428572</v>
      </c>
      <c r="Q140" s="15" t="e">
        <f t="shared" si="31"/>
        <v>#DIV/0!</v>
      </c>
      <c r="R140" s="15">
        <f t="shared" si="31"/>
        <v>8.1999999999999993</v>
      </c>
      <c r="S140" s="15" t="e">
        <f t="shared" si="31"/>
        <v>#DIV/0!</v>
      </c>
      <c r="T140" s="16">
        <f t="shared" si="31"/>
        <v>2.7304452466907341</v>
      </c>
    </row>
    <row r="141" spans="1:20" ht="18" customHeight="1">
      <c r="A141" s="70">
        <v>44646</v>
      </c>
      <c r="B141" s="17" t="s">
        <v>20</v>
      </c>
      <c r="C141" s="10">
        <v>0</v>
      </c>
      <c r="D141" s="10">
        <v>5</v>
      </c>
      <c r="E141" s="10">
        <v>2</v>
      </c>
      <c r="F141" s="10">
        <v>3</v>
      </c>
      <c r="G141" s="10">
        <v>1</v>
      </c>
      <c r="H141" s="10">
        <v>1</v>
      </c>
      <c r="I141" s="10">
        <v>2</v>
      </c>
      <c r="J141" s="10">
        <v>15</v>
      </c>
      <c r="K141" s="10">
        <v>6</v>
      </c>
      <c r="L141" s="10">
        <v>9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1">
        <f>SUM(C141:S141)</f>
        <v>45</v>
      </c>
    </row>
    <row r="142" spans="1:20" ht="18" customHeight="1">
      <c r="A142" s="71"/>
      <c r="B142" s="17" t="s">
        <v>21</v>
      </c>
      <c r="C142" s="10">
        <v>160</v>
      </c>
      <c r="D142" s="10">
        <v>326</v>
      </c>
      <c r="E142" s="10">
        <v>27</v>
      </c>
      <c r="F142" s="10">
        <v>105</v>
      </c>
      <c r="G142" s="10">
        <v>68</v>
      </c>
      <c r="H142" s="10">
        <v>49</v>
      </c>
      <c r="I142" s="10">
        <v>21</v>
      </c>
      <c r="J142" s="10">
        <v>957</v>
      </c>
      <c r="K142" s="10">
        <v>147</v>
      </c>
      <c r="L142" s="10">
        <v>233</v>
      </c>
      <c r="M142" s="10">
        <v>322</v>
      </c>
      <c r="N142" s="10">
        <v>4</v>
      </c>
      <c r="O142" s="10">
        <v>79</v>
      </c>
      <c r="P142" s="10">
        <v>22</v>
      </c>
      <c r="Q142" s="10">
        <v>84</v>
      </c>
      <c r="R142" s="10">
        <v>27</v>
      </c>
      <c r="S142" s="10">
        <v>0</v>
      </c>
      <c r="T142" s="11">
        <f>SUM(C142:S142)</f>
        <v>2631</v>
      </c>
    </row>
    <row r="143" spans="1:20" ht="18" customHeight="1">
      <c r="A143" s="71"/>
      <c r="B143" s="17" t="s">
        <v>24</v>
      </c>
      <c r="C143" s="10">
        <v>144</v>
      </c>
      <c r="D143" s="10">
        <v>292</v>
      </c>
      <c r="E143" s="10">
        <v>20</v>
      </c>
      <c r="F143" s="10">
        <v>100</v>
      </c>
      <c r="G143" s="10">
        <v>53</v>
      </c>
      <c r="H143" s="10">
        <v>37</v>
      </c>
      <c r="I143" s="10">
        <v>14</v>
      </c>
      <c r="J143" s="10">
        <v>899</v>
      </c>
      <c r="K143" s="10">
        <v>129</v>
      </c>
      <c r="L143" s="10">
        <v>234</v>
      </c>
      <c r="M143" s="10">
        <v>267</v>
      </c>
      <c r="N143" s="10">
        <v>4</v>
      </c>
      <c r="O143" s="10">
        <v>70</v>
      </c>
      <c r="P143" s="10">
        <v>20</v>
      </c>
      <c r="Q143" s="10">
        <v>81</v>
      </c>
      <c r="R143" s="10">
        <v>26</v>
      </c>
      <c r="S143" s="10">
        <v>0</v>
      </c>
      <c r="T143" s="11">
        <f>SUM(C143:S143)</f>
        <v>2390</v>
      </c>
    </row>
    <row r="144" spans="1:20" ht="18" customHeight="1">
      <c r="A144" s="71"/>
      <c r="B144" s="17" t="s">
        <v>25</v>
      </c>
      <c r="C144" s="10">
        <v>16</v>
      </c>
      <c r="D144" s="10">
        <v>39</v>
      </c>
      <c r="E144" s="10">
        <v>9</v>
      </c>
      <c r="F144" s="10">
        <v>8</v>
      </c>
      <c r="G144" s="10">
        <v>16</v>
      </c>
      <c r="H144" s="10">
        <v>13</v>
      </c>
      <c r="I144" s="10">
        <v>9</v>
      </c>
      <c r="J144" s="10">
        <v>73</v>
      </c>
      <c r="K144" s="10">
        <v>24</v>
      </c>
      <c r="L144" s="10">
        <v>8</v>
      </c>
      <c r="M144" s="10">
        <v>56</v>
      </c>
      <c r="N144" s="10">
        <v>0</v>
      </c>
      <c r="O144" s="10">
        <v>9</v>
      </c>
      <c r="P144" s="10">
        <v>2</v>
      </c>
      <c r="Q144" s="10">
        <v>3</v>
      </c>
      <c r="R144" s="10">
        <v>1</v>
      </c>
      <c r="S144" s="10">
        <v>0</v>
      </c>
      <c r="T144" s="11">
        <f>SUM(C144:S144)</f>
        <v>286</v>
      </c>
    </row>
    <row r="145" spans="1:20" ht="18" customHeight="1">
      <c r="A145" s="71"/>
      <c r="B145" s="17" t="s">
        <v>26</v>
      </c>
      <c r="C145" s="12">
        <f t="shared" ref="C145:T145" si="32">C144/(C143+C144)</f>
        <v>0.1</v>
      </c>
      <c r="D145" s="12">
        <f t="shared" si="32"/>
        <v>0.11782477341389729</v>
      </c>
      <c r="E145" s="12">
        <f t="shared" si="32"/>
        <v>0.31034482758620691</v>
      </c>
      <c r="F145" s="12">
        <f t="shared" si="32"/>
        <v>7.407407407407407E-2</v>
      </c>
      <c r="G145" s="12">
        <f t="shared" si="32"/>
        <v>0.2318840579710145</v>
      </c>
      <c r="H145" s="12">
        <f t="shared" si="32"/>
        <v>0.26</v>
      </c>
      <c r="I145" s="12">
        <f t="shared" si="32"/>
        <v>0.39130434782608697</v>
      </c>
      <c r="J145" s="12">
        <f t="shared" si="32"/>
        <v>7.5102880658436219E-2</v>
      </c>
      <c r="K145" s="12">
        <f t="shared" si="32"/>
        <v>0.15686274509803921</v>
      </c>
      <c r="L145" s="12">
        <f t="shared" si="32"/>
        <v>3.3057851239669422E-2</v>
      </c>
      <c r="M145" s="12">
        <f t="shared" si="32"/>
        <v>0.17337461300309598</v>
      </c>
      <c r="N145" s="12">
        <f t="shared" si="32"/>
        <v>0</v>
      </c>
      <c r="O145" s="12">
        <f t="shared" si="32"/>
        <v>0.11392405063291139</v>
      </c>
      <c r="P145" s="12">
        <f t="shared" si="32"/>
        <v>9.0909090909090912E-2</v>
      </c>
      <c r="Q145" s="12">
        <f t="shared" si="32"/>
        <v>3.5714285714285712E-2</v>
      </c>
      <c r="R145" s="12">
        <f t="shared" si="32"/>
        <v>3.7037037037037035E-2</v>
      </c>
      <c r="S145" s="12" t="e">
        <f t="shared" si="32"/>
        <v>#DIV/0!</v>
      </c>
      <c r="T145" s="13">
        <f t="shared" si="32"/>
        <v>0.10687593423019431</v>
      </c>
    </row>
    <row r="146" spans="1:20" ht="18" customHeight="1">
      <c r="A146" s="71"/>
      <c r="B146" s="17" t="s">
        <v>22</v>
      </c>
      <c r="C146" s="10">
        <v>77</v>
      </c>
      <c r="D146" s="10">
        <v>93</v>
      </c>
      <c r="E146" s="10">
        <v>21</v>
      </c>
      <c r="F146" s="10">
        <v>40</v>
      </c>
      <c r="G146" s="10">
        <v>40</v>
      </c>
      <c r="H146" s="10">
        <v>33</v>
      </c>
      <c r="I146" s="10">
        <v>18</v>
      </c>
      <c r="J146" s="10">
        <v>231</v>
      </c>
      <c r="K146" s="10">
        <v>93</v>
      </c>
      <c r="L146" s="10">
        <v>118</v>
      </c>
      <c r="M146" s="10">
        <v>107</v>
      </c>
      <c r="N146" s="10">
        <v>1</v>
      </c>
      <c r="O146" s="10">
        <v>47</v>
      </c>
      <c r="P146" s="10">
        <v>11</v>
      </c>
      <c r="Q146" s="10">
        <v>49</v>
      </c>
      <c r="R146" s="10">
        <v>6</v>
      </c>
      <c r="S146" s="10">
        <v>0</v>
      </c>
      <c r="T146" s="11">
        <f>SUM(C146:S146)</f>
        <v>985</v>
      </c>
    </row>
    <row r="147" spans="1:20" ht="18" customHeight="1">
      <c r="A147" s="71"/>
      <c r="B147" s="17" t="s">
        <v>23</v>
      </c>
      <c r="C147" s="15">
        <f t="shared" ref="C147:T147" si="33">(C141+C142)/C146</f>
        <v>2.0779220779220777</v>
      </c>
      <c r="D147" s="15">
        <f t="shared" si="33"/>
        <v>3.5591397849462365</v>
      </c>
      <c r="E147" s="15">
        <f t="shared" si="33"/>
        <v>1.3809523809523809</v>
      </c>
      <c r="F147" s="15">
        <f t="shared" si="33"/>
        <v>2.7</v>
      </c>
      <c r="G147" s="15">
        <f t="shared" si="33"/>
        <v>1.7250000000000001</v>
      </c>
      <c r="H147" s="15">
        <f t="shared" si="33"/>
        <v>1.5151515151515151</v>
      </c>
      <c r="I147" s="15">
        <f t="shared" si="33"/>
        <v>1.2777777777777777</v>
      </c>
      <c r="J147" s="15">
        <f t="shared" si="33"/>
        <v>4.2077922077922079</v>
      </c>
      <c r="K147" s="15">
        <f t="shared" si="33"/>
        <v>1.6451612903225807</v>
      </c>
      <c r="L147" s="15">
        <f t="shared" si="33"/>
        <v>2.0508474576271185</v>
      </c>
      <c r="M147" s="15">
        <f t="shared" si="33"/>
        <v>3.0186915887850465</v>
      </c>
      <c r="N147" s="15">
        <f t="shared" si="33"/>
        <v>4</v>
      </c>
      <c r="O147" s="15">
        <f t="shared" si="33"/>
        <v>1.6808510638297873</v>
      </c>
      <c r="P147" s="15">
        <f t="shared" si="33"/>
        <v>2</v>
      </c>
      <c r="Q147" s="15">
        <f t="shared" si="33"/>
        <v>1.7142857142857142</v>
      </c>
      <c r="R147" s="15">
        <f t="shared" si="33"/>
        <v>4.5</v>
      </c>
      <c r="S147" s="15" t="e">
        <f t="shared" si="33"/>
        <v>#DIV/0!</v>
      </c>
      <c r="T147" s="16">
        <f t="shared" si="33"/>
        <v>2.7167512690355329</v>
      </c>
    </row>
    <row r="148" spans="1:20" ht="18" customHeight="1">
      <c r="A148" s="70">
        <v>44647</v>
      </c>
      <c r="B148" s="17" t="s">
        <v>20</v>
      </c>
      <c r="C148" s="10">
        <v>1</v>
      </c>
      <c r="D148" s="10">
        <v>6</v>
      </c>
      <c r="E148" s="10">
        <v>0</v>
      </c>
      <c r="F148" s="10">
        <v>5</v>
      </c>
      <c r="G148" s="10">
        <v>4</v>
      </c>
      <c r="H148" s="10">
        <v>1</v>
      </c>
      <c r="I148" s="10">
        <v>0</v>
      </c>
      <c r="J148" s="10">
        <v>20</v>
      </c>
      <c r="K148" s="10">
        <v>5</v>
      </c>
      <c r="L148" s="10">
        <v>3</v>
      </c>
      <c r="M148" s="10">
        <v>4</v>
      </c>
      <c r="N148" s="10">
        <v>0</v>
      </c>
      <c r="O148" s="10">
        <v>1</v>
      </c>
      <c r="P148" s="10">
        <v>0</v>
      </c>
      <c r="Q148" s="10">
        <v>0</v>
      </c>
      <c r="R148" s="10">
        <v>0</v>
      </c>
      <c r="S148" s="10">
        <v>0</v>
      </c>
      <c r="T148" s="11">
        <f>SUM(C148:S148)</f>
        <v>50</v>
      </c>
    </row>
    <row r="149" spans="1:20" ht="18" customHeight="1">
      <c r="A149" s="71"/>
      <c r="B149" s="17" t="s">
        <v>21</v>
      </c>
      <c r="C149" s="10">
        <v>54</v>
      </c>
      <c r="D149" s="10">
        <v>270</v>
      </c>
      <c r="E149" s="10">
        <v>45</v>
      </c>
      <c r="F149" s="10">
        <v>58</v>
      </c>
      <c r="G149" s="10">
        <v>65</v>
      </c>
      <c r="H149" s="10">
        <v>24</v>
      </c>
      <c r="I149" s="10">
        <v>35</v>
      </c>
      <c r="J149" s="10">
        <v>592</v>
      </c>
      <c r="K149" s="10">
        <v>89</v>
      </c>
      <c r="L149" s="10">
        <v>248</v>
      </c>
      <c r="M149" s="10">
        <v>1425</v>
      </c>
      <c r="N149" s="10">
        <v>13</v>
      </c>
      <c r="O149" s="10">
        <v>187</v>
      </c>
      <c r="P149" s="10">
        <v>43</v>
      </c>
      <c r="Q149" s="10">
        <v>45</v>
      </c>
      <c r="R149" s="10">
        <v>236</v>
      </c>
      <c r="S149" s="10">
        <v>0</v>
      </c>
      <c r="T149" s="11">
        <f>SUM(C149:S149)</f>
        <v>3429</v>
      </c>
    </row>
    <row r="150" spans="1:20" ht="18" customHeight="1">
      <c r="A150" s="71"/>
      <c r="B150" s="17" t="s">
        <v>24</v>
      </c>
      <c r="C150" s="10">
        <v>49</v>
      </c>
      <c r="D150" s="10">
        <v>218</v>
      </c>
      <c r="E150" s="10">
        <v>41</v>
      </c>
      <c r="F150" s="10">
        <v>61</v>
      </c>
      <c r="G150" s="10">
        <v>49</v>
      </c>
      <c r="H150" s="10">
        <v>22</v>
      </c>
      <c r="I150" s="10">
        <v>26</v>
      </c>
      <c r="J150" s="10">
        <v>574</v>
      </c>
      <c r="K150" s="10">
        <v>74</v>
      </c>
      <c r="L150" s="10">
        <v>236</v>
      </c>
      <c r="M150" s="10">
        <v>1005</v>
      </c>
      <c r="N150" s="10">
        <v>10</v>
      </c>
      <c r="O150" s="10">
        <v>174</v>
      </c>
      <c r="P150" s="10">
        <v>35</v>
      </c>
      <c r="Q150" s="10">
        <v>40</v>
      </c>
      <c r="R150" s="10">
        <v>236</v>
      </c>
      <c r="S150" s="10">
        <v>0</v>
      </c>
      <c r="T150" s="11">
        <f>SUM(C150:S150)</f>
        <v>2850</v>
      </c>
    </row>
    <row r="151" spans="1:20" ht="18" customHeight="1">
      <c r="A151" s="71"/>
      <c r="B151" s="17" t="s">
        <v>25</v>
      </c>
      <c r="C151" s="10">
        <v>7</v>
      </c>
      <c r="D151" s="10">
        <v>59</v>
      </c>
      <c r="E151" s="10">
        <v>4</v>
      </c>
      <c r="F151" s="10">
        <v>9</v>
      </c>
      <c r="G151" s="10">
        <v>21</v>
      </c>
      <c r="H151" s="10">
        <v>5</v>
      </c>
      <c r="I151" s="10">
        <v>9</v>
      </c>
      <c r="J151" s="10">
        <v>45</v>
      </c>
      <c r="K151" s="10">
        <v>20</v>
      </c>
      <c r="L151" s="10">
        <v>15</v>
      </c>
      <c r="M151" s="10">
        <v>424</v>
      </c>
      <c r="N151" s="10">
        <v>3</v>
      </c>
      <c r="O151" s="10">
        <v>16</v>
      </c>
      <c r="P151" s="10">
        <v>8</v>
      </c>
      <c r="Q151" s="10">
        <v>5</v>
      </c>
      <c r="R151" s="10">
        <v>0</v>
      </c>
      <c r="S151" s="10">
        <v>0</v>
      </c>
      <c r="T151" s="11">
        <f>SUM(C151:S151)</f>
        <v>650</v>
      </c>
    </row>
    <row r="152" spans="1:20" ht="18" customHeight="1">
      <c r="A152" s="71"/>
      <c r="B152" s="17" t="s">
        <v>26</v>
      </c>
      <c r="C152" s="12">
        <f t="shared" ref="C152:T152" si="34">C151/(C150+C151)</f>
        <v>0.125</v>
      </c>
      <c r="D152" s="12">
        <f t="shared" si="34"/>
        <v>0.21299638989169675</v>
      </c>
      <c r="E152" s="12">
        <f t="shared" si="34"/>
        <v>8.8888888888888892E-2</v>
      </c>
      <c r="F152" s="12">
        <f t="shared" si="34"/>
        <v>0.12857142857142856</v>
      </c>
      <c r="G152" s="12">
        <f t="shared" si="34"/>
        <v>0.3</v>
      </c>
      <c r="H152" s="12">
        <f t="shared" si="34"/>
        <v>0.18518518518518517</v>
      </c>
      <c r="I152" s="12">
        <f t="shared" si="34"/>
        <v>0.25714285714285712</v>
      </c>
      <c r="J152" s="12">
        <f t="shared" si="34"/>
        <v>7.2697899838449112E-2</v>
      </c>
      <c r="K152" s="12">
        <f t="shared" si="34"/>
        <v>0.21276595744680851</v>
      </c>
      <c r="L152" s="12">
        <f t="shared" si="34"/>
        <v>5.9760956175298807E-2</v>
      </c>
      <c r="M152" s="12">
        <f t="shared" si="34"/>
        <v>0.29671098670398882</v>
      </c>
      <c r="N152" s="12">
        <f t="shared" si="34"/>
        <v>0.23076923076923078</v>
      </c>
      <c r="O152" s="12">
        <f t="shared" si="34"/>
        <v>8.4210526315789472E-2</v>
      </c>
      <c r="P152" s="12">
        <f t="shared" si="34"/>
        <v>0.18604651162790697</v>
      </c>
      <c r="Q152" s="12">
        <f t="shared" si="34"/>
        <v>0.1111111111111111</v>
      </c>
      <c r="R152" s="12">
        <f t="shared" si="34"/>
        <v>0</v>
      </c>
      <c r="S152" s="12" t="e">
        <f t="shared" si="34"/>
        <v>#DIV/0!</v>
      </c>
      <c r="T152" s="13">
        <f t="shared" si="34"/>
        <v>0.18571428571428572</v>
      </c>
    </row>
    <row r="153" spans="1:20" ht="18" customHeight="1">
      <c r="A153" s="71"/>
      <c r="B153" s="17" t="s">
        <v>22</v>
      </c>
      <c r="C153" s="10">
        <v>42</v>
      </c>
      <c r="D153" s="10">
        <v>93</v>
      </c>
      <c r="E153" s="10">
        <v>22</v>
      </c>
      <c r="F153" s="10">
        <v>38</v>
      </c>
      <c r="G153" s="10">
        <v>45</v>
      </c>
      <c r="H153" s="10">
        <v>15</v>
      </c>
      <c r="I153" s="10">
        <v>26</v>
      </c>
      <c r="J153" s="10">
        <v>154</v>
      </c>
      <c r="K153" s="10">
        <v>55</v>
      </c>
      <c r="L153" s="10">
        <v>104</v>
      </c>
      <c r="M153" s="10">
        <v>616</v>
      </c>
      <c r="N153" s="10">
        <v>11</v>
      </c>
      <c r="O153" s="10">
        <v>99</v>
      </c>
      <c r="P153" s="10">
        <v>26</v>
      </c>
      <c r="Q153" s="10">
        <v>27</v>
      </c>
      <c r="R153" s="10">
        <v>6</v>
      </c>
      <c r="S153" s="10">
        <v>0</v>
      </c>
      <c r="T153" s="11">
        <f>SUM(C153:S153)</f>
        <v>1379</v>
      </c>
    </row>
    <row r="154" spans="1:20" ht="18" customHeight="1">
      <c r="A154" s="71"/>
      <c r="B154" s="17" t="s">
        <v>23</v>
      </c>
      <c r="C154" s="15">
        <f t="shared" ref="C154:T154" si="35">(C148+C149)/C153</f>
        <v>1.3095238095238095</v>
      </c>
      <c r="D154" s="15">
        <f t="shared" si="35"/>
        <v>2.967741935483871</v>
      </c>
      <c r="E154" s="15">
        <f t="shared" si="35"/>
        <v>2.0454545454545454</v>
      </c>
      <c r="F154" s="15">
        <f t="shared" si="35"/>
        <v>1.6578947368421053</v>
      </c>
      <c r="G154" s="15">
        <f t="shared" si="35"/>
        <v>1.5333333333333334</v>
      </c>
      <c r="H154" s="15">
        <f t="shared" si="35"/>
        <v>1.6666666666666667</v>
      </c>
      <c r="I154" s="15">
        <f t="shared" si="35"/>
        <v>1.3461538461538463</v>
      </c>
      <c r="J154" s="15">
        <f t="shared" si="35"/>
        <v>3.9740259740259742</v>
      </c>
      <c r="K154" s="15">
        <f t="shared" si="35"/>
        <v>1.709090909090909</v>
      </c>
      <c r="L154" s="15">
        <f t="shared" si="35"/>
        <v>2.4134615384615383</v>
      </c>
      <c r="M154" s="15">
        <f t="shared" si="35"/>
        <v>2.3198051948051948</v>
      </c>
      <c r="N154" s="15">
        <f t="shared" si="35"/>
        <v>1.1818181818181819</v>
      </c>
      <c r="O154" s="15">
        <f t="shared" si="35"/>
        <v>1.898989898989899</v>
      </c>
      <c r="P154" s="15">
        <f t="shared" si="35"/>
        <v>1.6538461538461537</v>
      </c>
      <c r="Q154" s="15">
        <f t="shared" si="35"/>
        <v>1.6666666666666667</v>
      </c>
      <c r="R154" s="15">
        <f t="shared" si="35"/>
        <v>39.333333333333336</v>
      </c>
      <c r="S154" s="15" t="e">
        <f t="shared" si="35"/>
        <v>#DIV/0!</v>
      </c>
      <c r="T154" s="16">
        <f t="shared" si="35"/>
        <v>2.5228426395939088</v>
      </c>
    </row>
    <row r="155" spans="1:20" ht="18" customHeight="1">
      <c r="A155" s="70">
        <v>44648</v>
      </c>
      <c r="B155" s="17" t="s">
        <v>20</v>
      </c>
      <c r="C155" s="10">
        <v>1</v>
      </c>
      <c r="D155" s="10">
        <v>6</v>
      </c>
      <c r="E155" s="10">
        <v>7</v>
      </c>
      <c r="F155" s="10">
        <v>10</v>
      </c>
      <c r="G155" s="10">
        <v>3</v>
      </c>
      <c r="H155" s="10">
        <v>4</v>
      </c>
      <c r="I155" s="10">
        <v>0</v>
      </c>
      <c r="J155" s="10">
        <v>9</v>
      </c>
      <c r="K155" s="10">
        <v>8</v>
      </c>
      <c r="L155" s="10">
        <v>2</v>
      </c>
      <c r="M155" s="10">
        <v>39</v>
      </c>
      <c r="N155" s="10">
        <v>1</v>
      </c>
      <c r="O155" s="10">
        <v>4</v>
      </c>
      <c r="P155" s="10">
        <v>2</v>
      </c>
      <c r="Q155" s="10">
        <v>0</v>
      </c>
      <c r="R155" s="10">
        <v>0</v>
      </c>
      <c r="S155" s="10">
        <v>0</v>
      </c>
      <c r="T155" s="11">
        <f>SUM(C155:S155)</f>
        <v>96</v>
      </c>
    </row>
    <row r="156" spans="1:20" ht="18" customHeight="1">
      <c r="A156" s="71"/>
      <c r="B156" s="17" t="s">
        <v>21</v>
      </c>
      <c r="C156" s="10">
        <v>282</v>
      </c>
      <c r="D156" s="10">
        <v>81</v>
      </c>
      <c r="E156" s="10">
        <v>108</v>
      </c>
      <c r="F156" s="10">
        <v>93</v>
      </c>
      <c r="G156" s="10">
        <v>77</v>
      </c>
      <c r="H156" s="10">
        <v>4</v>
      </c>
      <c r="I156" s="10">
        <v>47</v>
      </c>
      <c r="J156" s="10">
        <v>356</v>
      </c>
      <c r="K156" s="10">
        <v>301</v>
      </c>
      <c r="L156" s="10">
        <v>205</v>
      </c>
      <c r="M156" s="10">
        <v>2464</v>
      </c>
      <c r="N156" s="10">
        <v>18</v>
      </c>
      <c r="O156" s="10">
        <v>90</v>
      </c>
      <c r="P156" s="10">
        <v>55</v>
      </c>
      <c r="Q156" s="10">
        <v>115</v>
      </c>
      <c r="R156" s="10">
        <v>67</v>
      </c>
      <c r="S156" s="10">
        <v>0</v>
      </c>
      <c r="T156" s="11">
        <f>SUM(C156:S156)</f>
        <v>4363</v>
      </c>
    </row>
    <row r="157" spans="1:20" ht="18" customHeight="1">
      <c r="A157" s="71"/>
      <c r="B157" s="17" t="s">
        <v>24</v>
      </c>
      <c r="C157" s="10">
        <v>267</v>
      </c>
      <c r="D157" s="10">
        <v>61</v>
      </c>
      <c r="E157" s="10">
        <v>99</v>
      </c>
      <c r="F157" s="10">
        <v>97</v>
      </c>
      <c r="G157" s="10">
        <v>54</v>
      </c>
      <c r="H157" s="10">
        <v>3</v>
      </c>
      <c r="I157" s="10">
        <v>41</v>
      </c>
      <c r="J157" s="10">
        <v>342</v>
      </c>
      <c r="K157" s="10">
        <v>292</v>
      </c>
      <c r="L157" s="10">
        <v>172</v>
      </c>
      <c r="M157" s="10">
        <v>2106</v>
      </c>
      <c r="N157" s="10">
        <v>17</v>
      </c>
      <c r="O157" s="10">
        <v>83</v>
      </c>
      <c r="P157" s="10">
        <v>51</v>
      </c>
      <c r="Q157" s="10">
        <v>100</v>
      </c>
      <c r="R157" s="10">
        <v>67</v>
      </c>
      <c r="S157" s="10">
        <v>0</v>
      </c>
      <c r="T157" s="11">
        <f>SUM(C157:S157)</f>
        <v>3852</v>
      </c>
    </row>
    <row r="158" spans="1:20" ht="18" customHeight="1">
      <c r="A158" s="71"/>
      <c r="B158" s="17" t="s">
        <v>25</v>
      </c>
      <c r="C158" s="10">
        <v>16</v>
      </c>
      <c r="D158" s="10">
        <v>30</v>
      </c>
      <c r="E158" s="10">
        <v>16</v>
      </c>
      <c r="F158" s="10">
        <v>7</v>
      </c>
      <c r="G158" s="10">
        <v>27</v>
      </c>
      <c r="H158" s="10">
        <v>5</v>
      </c>
      <c r="I158" s="10">
        <v>6</v>
      </c>
      <c r="J158" s="10">
        <v>28</v>
      </c>
      <c r="K158" s="10">
        <v>19</v>
      </c>
      <c r="L158" s="10">
        <v>37</v>
      </c>
      <c r="M158" s="10">
        <v>400</v>
      </c>
      <c r="N158" s="10">
        <v>2</v>
      </c>
      <c r="O158" s="10">
        <v>11</v>
      </c>
      <c r="P158" s="10">
        <v>6</v>
      </c>
      <c r="Q158" s="10">
        <v>15</v>
      </c>
      <c r="R158" s="10">
        <v>0</v>
      </c>
      <c r="S158" s="10">
        <v>0</v>
      </c>
      <c r="T158" s="11">
        <f>SUM(C158:S158)</f>
        <v>625</v>
      </c>
    </row>
    <row r="159" spans="1:20" ht="18" customHeight="1">
      <c r="A159" s="71"/>
      <c r="B159" s="17" t="s">
        <v>26</v>
      </c>
      <c r="C159" s="12">
        <f t="shared" ref="C159:T159" si="36">C158/(C157+C158)</f>
        <v>5.6537102473498232E-2</v>
      </c>
      <c r="D159" s="12">
        <f t="shared" si="36"/>
        <v>0.32967032967032966</v>
      </c>
      <c r="E159" s="12">
        <f t="shared" si="36"/>
        <v>0.1391304347826087</v>
      </c>
      <c r="F159" s="12">
        <f t="shared" si="36"/>
        <v>6.7307692307692304E-2</v>
      </c>
      <c r="G159" s="12">
        <f t="shared" si="36"/>
        <v>0.33333333333333331</v>
      </c>
      <c r="H159" s="12">
        <f t="shared" si="36"/>
        <v>0.625</v>
      </c>
      <c r="I159" s="12">
        <f t="shared" si="36"/>
        <v>0.1276595744680851</v>
      </c>
      <c r="J159" s="12">
        <f t="shared" si="36"/>
        <v>7.567567567567568E-2</v>
      </c>
      <c r="K159" s="12">
        <f t="shared" si="36"/>
        <v>6.1093247588424437E-2</v>
      </c>
      <c r="L159" s="12">
        <f t="shared" si="36"/>
        <v>0.17703349282296652</v>
      </c>
      <c r="M159" s="12">
        <f t="shared" si="36"/>
        <v>0.15961691939345571</v>
      </c>
      <c r="N159" s="12">
        <f t="shared" si="36"/>
        <v>0.10526315789473684</v>
      </c>
      <c r="O159" s="12">
        <f t="shared" si="36"/>
        <v>0.11702127659574468</v>
      </c>
      <c r="P159" s="12">
        <f t="shared" si="36"/>
        <v>0.10526315789473684</v>
      </c>
      <c r="Q159" s="12">
        <f t="shared" si="36"/>
        <v>0.13043478260869565</v>
      </c>
      <c r="R159" s="12">
        <f t="shared" si="36"/>
        <v>0</v>
      </c>
      <c r="S159" s="12" t="e">
        <f t="shared" si="36"/>
        <v>#DIV/0!</v>
      </c>
      <c r="T159" s="13">
        <f t="shared" si="36"/>
        <v>0.13960241232968507</v>
      </c>
    </row>
    <row r="160" spans="1:20" ht="18" customHeight="1">
      <c r="A160" s="71"/>
      <c r="B160" s="17" t="s">
        <v>22</v>
      </c>
      <c r="C160" s="10">
        <v>169</v>
      </c>
      <c r="D160" s="10">
        <v>46</v>
      </c>
      <c r="E160" s="10">
        <v>55</v>
      </c>
      <c r="F160" s="10">
        <v>60</v>
      </c>
      <c r="G160" s="10">
        <v>53</v>
      </c>
      <c r="H160" s="10">
        <v>6</v>
      </c>
      <c r="I160" s="10">
        <v>30</v>
      </c>
      <c r="J160" s="10">
        <v>109</v>
      </c>
      <c r="K160" s="10">
        <v>108</v>
      </c>
      <c r="L160" s="10">
        <v>97</v>
      </c>
      <c r="M160" s="10">
        <v>1034</v>
      </c>
      <c r="N160" s="10">
        <v>5</v>
      </c>
      <c r="O160" s="10">
        <v>68</v>
      </c>
      <c r="P160" s="10">
        <v>31</v>
      </c>
      <c r="Q160" s="10">
        <v>73</v>
      </c>
      <c r="R160" s="10">
        <v>5</v>
      </c>
      <c r="S160" s="10">
        <v>0</v>
      </c>
      <c r="T160" s="11">
        <f>SUM(C160:S160)</f>
        <v>1949</v>
      </c>
    </row>
    <row r="161" spans="1:20" ht="18" customHeight="1">
      <c r="A161" s="71"/>
      <c r="B161" s="17" t="s">
        <v>23</v>
      </c>
      <c r="C161" s="15">
        <f t="shared" ref="C161:T161" si="37">(C155+C156)/C160</f>
        <v>1.6745562130177514</v>
      </c>
      <c r="D161" s="15">
        <f t="shared" si="37"/>
        <v>1.8913043478260869</v>
      </c>
      <c r="E161" s="15">
        <f t="shared" si="37"/>
        <v>2.0909090909090908</v>
      </c>
      <c r="F161" s="15">
        <f t="shared" si="37"/>
        <v>1.7166666666666666</v>
      </c>
      <c r="G161" s="15">
        <f t="shared" si="37"/>
        <v>1.5094339622641511</v>
      </c>
      <c r="H161" s="15">
        <f t="shared" si="37"/>
        <v>1.3333333333333333</v>
      </c>
      <c r="I161" s="15">
        <f t="shared" si="37"/>
        <v>1.5666666666666667</v>
      </c>
      <c r="J161" s="15">
        <f t="shared" si="37"/>
        <v>3.3486238532110093</v>
      </c>
      <c r="K161" s="15">
        <f t="shared" si="37"/>
        <v>2.8611111111111112</v>
      </c>
      <c r="L161" s="15">
        <f t="shared" si="37"/>
        <v>2.134020618556701</v>
      </c>
      <c r="M161" s="15">
        <f t="shared" si="37"/>
        <v>2.4206963249516442</v>
      </c>
      <c r="N161" s="15">
        <f t="shared" si="37"/>
        <v>3.8</v>
      </c>
      <c r="O161" s="15">
        <f t="shared" si="37"/>
        <v>1.3823529411764706</v>
      </c>
      <c r="P161" s="15">
        <f t="shared" si="37"/>
        <v>1.8387096774193548</v>
      </c>
      <c r="Q161" s="15">
        <f t="shared" si="37"/>
        <v>1.5753424657534247</v>
      </c>
      <c r="R161" s="15">
        <f t="shared" si="37"/>
        <v>13.4</v>
      </c>
      <c r="S161" s="15" t="e">
        <f t="shared" si="37"/>
        <v>#DIV/0!</v>
      </c>
      <c r="T161" s="16">
        <f t="shared" si="37"/>
        <v>2.2878399179066187</v>
      </c>
    </row>
    <row r="162" spans="1:20" ht="18" customHeight="1">
      <c r="A162" s="70">
        <v>44649</v>
      </c>
      <c r="B162" s="17" t="s">
        <v>20</v>
      </c>
      <c r="C162" s="10">
        <v>6</v>
      </c>
      <c r="D162" s="10">
        <v>34</v>
      </c>
      <c r="E162" s="10">
        <v>3</v>
      </c>
      <c r="F162" s="10">
        <v>8</v>
      </c>
      <c r="G162" s="10">
        <v>6</v>
      </c>
      <c r="H162" s="10">
        <v>7</v>
      </c>
      <c r="I162" s="10">
        <v>3</v>
      </c>
      <c r="J162" s="10">
        <v>29</v>
      </c>
      <c r="K162" s="10">
        <v>33</v>
      </c>
      <c r="L162" s="10">
        <v>9</v>
      </c>
      <c r="M162" s="10">
        <v>169</v>
      </c>
      <c r="N162" s="10">
        <v>2</v>
      </c>
      <c r="O162" s="10">
        <v>15</v>
      </c>
      <c r="P162" s="10">
        <v>0</v>
      </c>
      <c r="Q162" s="10">
        <v>1</v>
      </c>
      <c r="R162" s="10">
        <v>1</v>
      </c>
      <c r="S162" s="10">
        <v>0</v>
      </c>
      <c r="T162" s="11">
        <f>SUM(C162:S162)</f>
        <v>326</v>
      </c>
    </row>
    <row r="163" spans="1:20" ht="18" customHeight="1">
      <c r="A163" s="71"/>
      <c r="B163" s="17" t="s">
        <v>21</v>
      </c>
      <c r="C163" s="10">
        <v>104</v>
      </c>
      <c r="D163" s="10">
        <v>1066</v>
      </c>
      <c r="E163" s="10">
        <v>21</v>
      </c>
      <c r="F163" s="10">
        <v>167</v>
      </c>
      <c r="G163" s="10">
        <v>105</v>
      </c>
      <c r="H163" s="10">
        <v>66</v>
      </c>
      <c r="I163" s="10">
        <v>96</v>
      </c>
      <c r="J163" s="10">
        <v>959</v>
      </c>
      <c r="K163" s="10">
        <v>330</v>
      </c>
      <c r="L163" s="10">
        <v>245</v>
      </c>
      <c r="M163" s="10">
        <v>2013</v>
      </c>
      <c r="N163" s="10">
        <v>24</v>
      </c>
      <c r="O163" s="10">
        <v>213</v>
      </c>
      <c r="P163" s="10">
        <v>85</v>
      </c>
      <c r="Q163" s="10">
        <v>92</v>
      </c>
      <c r="R163" s="10">
        <v>54</v>
      </c>
      <c r="S163" s="10">
        <v>0</v>
      </c>
      <c r="T163" s="11">
        <f>SUM(C163:S163)</f>
        <v>5640</v>
      </c>
    </row>
    <row r="164" spans="1:20" ht="18" customHeight="1">
      <c r="A164" s="71"/>
      <c r="B164" s="17" t="s">
        <v>24</v>
      </c>
      <c r="C164" s="10">
        <v>57</v>
      </c>
      <c r="D164" s="10">
        <v>977</v>
      </c>
      <c r="E164" s="10">
        <v>28</v>
      </c>
      <c r="F164" s="10">
        <v>157</v>
      </c>
      <c r="G164" s="10">
        <v>100</v>
      </c>
      <c r="H164" s="10">
        <v>49</v>
      </c>
      <c r="I164" s="10">
        <v>88</v>
      </c>
      <c r="J164" s="10">
        <v>923</v>
      </c>
      <c r="K164" s="10">
        <v>273</v>
      </c>
      <c r="L164" s="10">
        <v>235</v>
      </c>
      <c r="M164" s="10">
        <v>1829</v>
      </c>
      <c r="N164" s="10">
        <v>23</v>
      </c>
      <c r="O164" s="10">
        <v>212</v>
      </c>
      <c r="P164" s="10">
        <v>85</v>
      </c>
      <c r="Q164" s="10">
        <v>77</v>
      </c>
      <c r="R164" s="10">
        <v>53</v>
      </c>
      <c r="S164" s="10">
        <v>0</v>
      </c>
      <c r="T164" s="11">
        <f>SUM(C164:S164)</f>
        <v>5166</v>
      </c>
    </row>
    <row r="165" spans="1:20" ht="18" customHeight="1">
      <c r="A165" s="71"/>
      <c r="B165" s="17" t="s">
        <v>25</v>
      </c>
      <c r="C165" s="10">
        <v>53</v>
      </c>
      <c r="D165" s="10">
        <v>123</v>
      </c>
      <c r="E165" s="10">
        <v>2</v>
      </c>
      <c r="F165" s="10">
        <v>18</v>
      </c>
      <c r="G165" s="10">
        <v>13</v>
      </c>
      <c r="H165" s="10">
        <v>24</v>
      </c>
      <c r="I165" s="10">
        <v>11</v>
      </c>
      <c r="J165" s="10">
        <v>65</v>
      </c>
      <c r="K165" s="10">
        <v>90</v>
      </c>
      <c r="L165" s="10">
        <v>20</v>
      </c>
      <c r="M165" s="10">
        <v>354</v>
      </c>
      <c r="N165" s="10">
        <v>3</v>
      </c>
      <c r="O165" s="10">
        <v>17</v>
      </c>
      <c r="P165" s="10">
        <v>2</v>
      </c>
      <c r="Q165" s="10">
        <v>19</v>
      </c>
      <c r="R165" s="10">
        <v>2</v>
      </c>
      <c r="S165" s="10">
        <v>0</v>
      </c>
      <c r="T165" s="11">
        <f>SUM(C165:S165)</f>
        <v>816</v>
      </c>
    </row>
    <row r="166" spans="1:20" ht="18" customHeight="1">
      <c r="A166" s="71"/>
      <c r="B166" s="17" t="s">
        <v>26</v>
      </c>
      <c r="C166" s="12">
        <f t="shared" ref="C166:T166" si="38">C165/(C164+C165)</f>
        <v>0.48181818181818181</v>
      </c>
      <c r="D166" s="12">
        <f t="shared" si="38"/>
        <v>0.11181818181818182</v>
      </c>
      <c r="E166" s="12">
        <f t="shared" si="38"/>
        <v>6.6666666666666666E-2</v>
      </c>
      <c r="F166" s="12">
        <f t="shared" si="38"/>
        <v>0.10285714285714286</v>
      </c>
      <c r="G166" s="12">
        <f t="shared" si="38"/>
        <v>0.11504424778761062</v>
      </c>
      <c r="H166" s="12">
        <f t="shared" si="38"/>
        <v>0.32876712328767121</v>
      </c>
      <c r="I166" s="12">
        <f t="shared" si="38"/>
        <v>0.1111111111111111</v>
      </c>
      <c r="J166" s="12">
        <f t="shared" si="38"/>
        <v>6.5789473684210523E-2</v>
      </c>
      <c r="K166" s="12">
        <f t="shared" si="38"/>
        <v>0.24793388429752067</v>
      </c>
      <c r="L166" s="12">
        <f t="shared" si="38"/>
        <v>7.8431372549019607E-2</v>
      </c>
      <c r="M166" s="12">
        <f t="shared" si="38"/>
        <v>0.16216216216216217</v>
      </c>
      <c r="N166" s="12">
        <f t="shared" si="38"/>
        <v>0.11538461538461539</v>
      </c>
      <c r="O166" s="12">
        <f t="shared" si="38"/>
        <v>7.4235807860262015E-2</v>
      </c>
      <c r="P166" s="12">
        <f t="shared" si="38"/>
        <v>2.2988505747126436E-2</v>
      </c>
      <c r="Q166" s="12">
        <f t="shared" si="38"/>
        <v>0.19791666666666666</v>
      </c>
      <c r="R166" s="12">
        <f t="shared" si="38"/>
        <v>3.6363636363636362E-2</v>
      </c>
      <c r="S166" s="12" t="e">
        <f t="shared" si="38"/>
        <v>#DIV/0!</v>
      </c>
      <c r="T166" s="13">
        <f t="shared" si="38"/>
        <v>0.13640922768304914</v>
      </c>
    </row>
    <row r="167" spans="1:20" ht="18" customHeight="1">
      <c r="A167" s="71"/>
      <c r="B167" s="17" t="s">
        <v>22</v>
      </c>
      <c r="C167" s="10">
        <v>84</v>
      </c>
      <c r="D167" s="10">
        <v>264</v>
      </c>
      <c r="E167" s="10">
        <v>23</v>
      </c>
      <c r="F167" s="10">
        <v>90</v>
      </c>
      <c r="G167" s="10">
        <v>69</v>
      </c>
      <c r="H167" s="10">
        <v>58</v>
      </c>
      <c r="I167" s="10">
        <v>76</v>
      </c>
      <c r="J167" s="10">
        <v>194</v>
      </c>
      <c r="K167" s="10">
        <v>149</v>
      </c>
      <c r="L167" s="10">
        <v>120</v>
      </c>
      <c r="M167" s="10">
        <v>747</v>
      </c>
      <c r="N167" s="10">
        <v>8</v>
      </c>
      <c r="O167" s="10">
        <v>77</v>
      </c>
      <c r="P167" s="10">
        <v>26</v>
      </c>
      <c r="Q167" s="10">
        <v>57</v>
      </c>
      <c r="R167" s="10">
        <v>20</v>
      </c>
      <c r="S167" s="10">
        <v>0</v>
      </c>
      <c r="T167" s="11">
        <f>SUM(C167:S167)</f>
        <v>2062</v>
      </c>
    </row>
    <row r="168" spans="1:20" ht="18" customHeight="1">
      <c r="A168" s="71"/>
      <c r="B168" s="17" t="s">
        <v>23</v>
      </c>
      <c r="C168" s="15">
        <f t="shared" ref="C168:T168" si="39">(C162+C163)/C167</f>
        <v>1.3095238095238095</v>
      </c>
      <c r="D168" s="15">
        <f t="shared" si="39"/>
        <v>4.166666666666667</v>
      </c>
      <c r="E168" s="15">
        <f t="shared" si="39"/>
        <v>1.0434782608695652</v>
      </c>
      <c r="F168" s="15">
        <f t="shared" si="39"/>
        <v>1.9444444444444444</v>
      </c>
      <c r="G168" s="15">
        <f t="shared" si="39"/>
        <v>1.6086956521739131</v>
      </c>
      <c r="H168" s="15">
        <f t="shared" si="39"/>
        <v>1.2586206896551724</v>
      </c>
      <c r="I168" s="15">
        <f t="shared" si="39"/>
        <v>1.3026315789473684</v>
      </c>
      <c r="J168" s="15">
        <f t="shared" si="39"/>
        <v>5.0927835051546388</v>
      </c>
      <c r="K168" s="15">
        <f t="shared" si="39"/>
        <v>2.436241610738255</v>
      </c>
      <c r="L168" s="15">
        <f t="shared" si="39"/>
        <v>2.1166666666666667</v>
      </c>
      <c r="M168" s="15">
        <f t="shared" si="39"/>
        <v>2.9210174029451137</v>
      </c>
      <c r="N168" s="15">
        <f t="shared" si="39"/>
        <v>3.25</v>
      </c>
      <c r="O168" s="15">
        <f t="shared" si="39"/>
        <v>2.9610389610389611</v>
      </c>
      <c r="P168" s="15">
        <f t="shared" si="39"/>
        <v>3.2692307692307692</v>
      </c>
      <c r="Q168" s="15">
        <f t="shared" si="39"/>
        <v>1.631578947368421</v>
      </c>
      <c r="R168" s="15">
        <f t="shared" si="39"/>
        <v>2.75</v>
      </c>
      <c r="S168" s="15" t="e">
        <f t="shared" si="39"/>
        <v>#DIV/0!</v>
      </c>
      <c r="T168" s="16">
        <f t="shared" si="39"/>
        <v>2.8933074684772064</v>
      </c>
    </row>
    <row r="169" spans="1:20" ht="18" customHeight="1">
      <c r="A169" s="70">
        <v>44650</v>
      </c>
      <c r="B169" s="17" t="s">
        <v>20</v>
      </c>
      <c r="C169" s="10">
        <v>16</v>
      </c>
      <c r="D169" s="10">
        <v>15</v>
      </c>
      <c r="E169" s="10">
        <v>8</v>
      </c>
      <c r="F169" s="10">
        <v>8</v>
      </c>
      <c r="G169" s="10">
        <v>6</v>
      </c>
      <c r="H169" s="10">
        <v>1</v>
      </c>
      <c r="I169" s="10">
        <v>3</v>
      </c>
      <c r="J169" s="10">
        <v>19</v>
      </c>
      <c r="K169" s="10">
        <v>1</v>
      </c>
      <c r="L169" s="10">
        <v>9</v>
      </c>
      <c r="M169" s="10">
        <v>249</v>
      </c>
      <c r="N169" s="10">
        <v>0</v>
      </c>
      <c r="O169" s="10">
        <v>8</v>
      </c>
      <c r="P169" s="10">
        <v>5</v>
      </c>
      <c r="Q169" s="10">
        <v>7</v>
      </c>
      <c r="R169" s="10">
        <v>0</v>
      </c>
      <c r="S169" s="10">
        <v>0</v>
      </c>
      <c r="T169" s="11">
        <f>SUM(C169:S169)</f>
        <v>355</v>
      </c>
    </row>
    <row r="170" spans="1:20" ht="18" customHeight="1">
      <c r="A170" s="71"/>
      <c r="B170" s="17" t="s">
        <v>21</v>
      </c>
      <c r="C170" s="10">
        <v>344</v>
      </c>
      <c r="D170" s="10">
        <v>387</v>
      </c>
      <c r="E170" s="10">
        <v>119</v>
      </c>
      <c r="F170" s="10">
        <v>94</v>
      </c>
      <c r="G170" s="10">
        <v>138</v>
      </c>
      <c r="H170" s="10">
        <v>83</v>
      </c>
      <c r="I170" s="10">
        <v>95</v>
      </c>
      <c r="J170" s="10">
        <v>754</v>
      </c>
      <c r="K170" s="10">
        <v>504</v>
      </c>
      <c r="L170" s="10">
        <v>147</v>
      </c>
      <c r="M170" s="10">
        <v>1956</v>
      </c>
      <c r="N170" s="10">
        <v>33</v>
      </c>
      <c r="O170" s="10">
        <v>237</v>
      </c>
      <c r="P170" s="10">
        <v>71</v>
      </c>
      <c r="Q170" s="10">
        <v>123</v>
      </c>
      <c r="R170" s="10">
        <v>193</v>
      </c>
      <c r="S170" s="10">
        <v>0</v>
      </c>
      <c r="T170" s="11">
        <f>SUM(C170:S170)</f>
        <v>5278</v>
      </c>
    </row>
    <row r="171" spans="1:20" ht="18" customHeight="1">
      <c r="A171" s="71"/>
      <c r="B171" s="17" t="s">
        <v>24</v>
      </c>
      <c r="C171" s="10">
        <v>278</v>
      </c>
      <c r="D171" s="10">
        <v>294</v>
      </c>
      <c r="E171" s="10">
        <v>114</v>
      </c>
      <c r="F171" s="10">
        <v>79</v>
      </c>
      <c r="G171" s="10">
        <v>114</v>
      </c>
      <c r="H171" s="10">
        <v>29</v>
      </c>
      <c r="I171" s="10">
        <v>92</v>
      </c>
      <c r="J171" s="10">
        <v>681</v>
      </c>
      <c r="K171" s="10">
        <v>486</v>
      </c>
      <c r="L171" s="10">
        <v>108</v>
      </c>
      <c r="M171" s="10">
        <v>1663</v>
      </c>
      <c r="N171" s="10">
        <v>30</v>
      </c>
      <c r="O171" s="10">
        <v>213</v>
      </c>
      <c r="P171" s="10">
        <v>65</v>
      </c>
      <c r="Q171" s="10">
        <v>66</v>
      </c>
      <c r="R171" s="10">
        <v>191</v>
      </c>
      <c r="S171" s="10">
        <v>0</v>
      </c>
      <c r="T171" s="11">
        <f>SUM(C171:S171)</f>
        <v>4503</v>
      </c>
    </row>
    <row r="172" spans="1:20" ht="18" customHeight="1">
      <c r="A172" s="71"/>
      <c r="B172" s="17" t="s">
        <v>25</v>
      </c>
      <c r="C172" s="10">
        <v>83</v>
      </c>
      <c r="D172" s="10">
        <v>110</v>
      </c>
      <c r="E172" s="10">
        <v>14</v>
      </c>
      <c r="F172" s="10">
        <v>23</v>
      </c>
      <c r="G172" s="10">
        <v>32</v>
      </c>
      <c r="H172" s="10">
        <v>55</v>
      </c>
      <c r="I172" s="10">
        <v>8</v>
      </c>
      <c r="J172" s="10">
        <v>99</v>
      </c>
      <c r="K172" s="10">
        <v>19</v>
      </c>
      <c r="L172" s="10">
        <v>49</v>
      </c>
      <c r="M172" s="10">
        <v>544</v>
      </c>
      <c r="N172" s="10">
        <v>3</v>
      </c>
      <c r="O172" s="10">
        <v>33</v>
      </c>
      <c r="P172" s="10">
        <v>12</v>
      </c>
      <c r="Q172" s="10">
        <v>64</v>
      </c>
      <c r="R172" s="10">
        <v>2</v>
      </c>
      <c r="S172" s="10">
        <v>0</v>
      </c>
      <c r="T172" s="11">
        <f>SUM(C172:S172)</f>
        <v>1150</v>
      </c>
    </row>
    <row r="173" spans="1:20" ht="18" customHeight="1">
      <c r="A173" s="71"/>
      <c r="B173" s="17" t="s">
        <v>26</v>
      </c>
      <c r="C173" s="12">
        <f t="shared" ref="C173:T173" si="40">C172/(C171+C172)</f>
        <v>0.22991689750692521</v>
      </c>
      <c r="D173" s="12">
        <f t="shared" si="40"/>
        <v>0.2722772277227723</v>
      </c>
      <c r="E173" s="12">
        <f t="shared" si="40"/>
        <v>0.109375</v>
      </c>
      <c r="F173" s="12">
        <f t="shared" si="40"/>
        <v>0.22549019607843138</v>
      </c>
      <c r="G173" s="12">
        <f t="shared" si="40"/>
        <v>0.21917808219178081</v>
      </c>
      <c r="H173" s="12">
        <f t="shared" si="40"/>
        <v>0.65476190476190477</v>
      </c>
      <c r="I173" s="12">
        <f t="shared" si="40"/>
        <v>0.08</v>
      </c>
      <c r="J173" s="12">
        <f t="shared" si="40"/>
        <v>0.12692307692307692</v>
      </c>
      <c r="K173" s="12">
        <f t="shared" si="40"/>
        <v>3.7623762376237622E-2</v>
      </c>
      <c r="L173" s="12">
        <f t="shared" si="40"/>
        <v>0.31210191082802546</v>
      </c>
      <c r="M173" s="12">
        <f t="shared" si="40"/>
        <v>0.2464884458541006</v>
      </c>
      <c r="N173" s="12">
        <f t="shared" si="40"/>
        <v>9.0909090909090912E-2</v>
      </c>
      <c r="O173" s="12">
        <f t="shared" si="40"/>
        <v>0.13414634146341464</v>
      </c>
      <c r="P173" s="12">
        <f t="shared" si="40"/>
        <v>0.15584415584415584</v>
      </c>
      <c r="Q173" s="12">
        <f t="shared" si="40"/>
        <v>0.49230769230769234</v>
      </c>
      <c r="R173" s="12">
        <f t="shared" si="40"/>
        <v>1.0362694300518135E-2</v>
      </c>
      <c r="S173" s="12" t="e">
        <f t="shared" si="40"/>
        <v>#DIV/0!</v>
      </c>
      <c r="T173" s="13">
        <f t="shared" si="40"/>
        <v>0.2034318061206439</v>
      </c>
    </row>
    <row r="174" spans="1:20" ht="18" customHeight="1">
      <c r="A174" s="71"/>
      <c r="B174" s="17" t="s">
        <v>22</v>
      </c>
      <c r="C174" s="10">
        <v>196</v>
      </c>
      <c r="D174" s="10">
        <v>123</v>
      </c>
      <c r="E174" s="10">
        <v>65</v>
      </c>
      <c r="F174" s="10">
        <v>52</v>
      </c>
      <c r="G174" s="10">
        <v>70</v>
      </c>
      <c r="H174" s="10">
        <v>57</v>
      </c>
      <c r="I174" s="10">
        <v>55</v>
      </c>
      <c r="J174" s="10">
        <v>194</v>
      </c>
      <c r="K174" s="10">
        <v>203</v>
      </c>
      <c r="L174" s="10">
        <v>73</v>
      </c>
      <c r="M174" s="10">
        <v>829</v>
      </c>
      <c r="N174" s="10">
        <v>21</v>
      </c>
      <c r="O174" s="10">
        <v>102</v>
      </c>
      <c r="P174" s="10">
        <v>46</v>
      </c>
      <c r="Q174" s="10">
        <v>75</v>
      </c>
      <c r="R174" s="10">
        <v>16</v>
      </c>
      <c r="S174" s="10">
        <v>0</v>
      </c>
      <c r="T174" s="11">
        <f>SUM(C174:S174)</f>
        <v>2177</v>
      </c>
    </row>
    <row r="175" spans="1:20" ht="18" customHeight="1">
      <c r="A175" s="71"/>
      <c r="B175" s="17" t="s">
        <v>23</v>
      </c>
      <c r="C175" s="15">
        <f t="shared" ref="C175:T175" si="41">(C169+C170)/C174</f>
        <v>1.8367346938775511</v>
      </c>
      <c r="D175" s="15">
        <f t="shared" si="41"/>
        <v>3.2682926829268291</v>
      </c>
      <c r="E175" s="15">
        <f t="shared" si="41"/>
        <v>1.9538461538461538</v>
      </c>
      <c r="F175" s="15">
        <f t="shared" si="41"/>
        <v>1.9615384615384615</v>
      </c>
      <c r="G175" s="15">
        <f t="shared" si="41"/>
        <v>2.0571428571428569</v>
      </c>
      <c r="H175" s="15">
        <f t="shared" si="41"/>
        <v>1.4736842105263157</v>
      </c>
      <c r="I175" s="15">
        <f t="shared" si="41"/>
        <v>1.7818181818181817</v>
      </c>
      <c r="J175" s="15">
        <f t="shared" si="41"/>
        <v>3.9845360824742269</v>
      </c>
      <c r="K175" s="15">
        <f t="shared" si="41"/>
        <v>2.4876847290640396</v>
      </c>
      <c r="L175" s="15">
        <f t="shared" si="41"/>
        <v>2.1369863013698631</v>
      </c>
      <c r="M175" s="15">
        <f t="shared" si="41"/>
        <v>2.6598311218335344</v>
      </c>
      <c r="N175" s="15">
        <f t="shared" si="41"/>
        <v>1.5714285714285714</v>
      </c>
      <c r="O175" s="15">
        <f t="shared" si="41"/>
        <v>2.4019607843137254</v>
      </c>
      <c r="P175" s="15">
        <f t="shared" si="41"/>
        <v>1.6521739130434783</v>
      </c>
      <c r="Q175" s="15">
        <f t="shared" si="41"/>
        <v>1.7333333333333334</v>
      </c>
      <c r="R175" s="15">
        <f t="shared" si="41"/>
        <v>12.0625</v>
      </c>
      <c r="S175" s="15" t="e">
        <f t="shared" si="41"/>
        <v>#DIV/0!</v>
      </c>
      <c r="T175" s="16">
        <f t="shared" si="41"/>
        <v>2.5875057418465777</v>
      </c>
    </row>
    <row r="176" spans="1:20" ht="18" customHeight="1">
      <c r="A176" s="70">
        <v>44651</v>
      </c>
      <c r="B176" s="17" t="s">
        <v>20</v>
      </c>
      <c r="C176" s="10">
        <v>7</v>
      </c>
      <c r="D176" s="10">
        <v>20</v>
      </c>
      <c r="E176" s="10">
        <v>43</v>
      </c>
      <c r="F176" s="10">
        <v>4</v>
      </c>
      <c r="G176" s="10">
        <v>6</v>
      </c>
      <c r="H176" s="10">
        <v>8</v>
      </c>
      <c r="I176" s="10">
        <v>5</v>
      </c>
      <c r="J176" s="10">
        <v>59</v>
      </c>
      <c r="K176" s="10">
        <v>4</v>
      </c>
      <c r="L176" s="10">
        <v>7</v>
      </c>
      <c r="M176" s="10">
        <v>180</v>
      </c>
      <c r="N176" s="10">
        <v>3</v>
      </c>
      <c r="O176" s="10">
        <v>5</v>
      </c>
      <c r="P176" s="10">
        <v>1</v>
      </c>
      <c r="Q176" s="10">
        <v>5</v>
      </c>
      <c r="R176" s="10">
        <v>1</v>
      </c>
      <c r="S176" s="10">
        <v>0</v>
      </c>
      <c r="T176" s="11">
        <f>SUM(C176:S176)</f>
        <v>358</v>
      </c>
    </row>
    <row r="177" spans="1:20" ht="18" customHeight="1">
      <c r="A177" s="71"/>
      <c r="B177" s="17" t="s">
        <v>21</v>
      </c>
      <c r="C177" s="10">
        <v>114</v>
      </c>
      <c r="D177" s="10">
        <v>206</v>
      </c>
      <c r="E177" s="10">
        <v>213</v>
      </c>
      <c r="F177" s="10">
        <v>160</v>
      </c>
      <c r="G177" s="10">
        <v>9</v>
      </c>
      <c r="H177" s="10">
        <v>120</v>
      </c>
      <c r="I177" s="10">
        <v>168</v>
      </c>
      <c r="J177" s="10">
        <v>333</v>
      </c>
      <c r="K177" s="10">
        <v>12</v>
      </c>
      <c r="L177" s="10">
        <v>47</v>
      </c>
      <c r="M177" s="10">
        <v>2227</v>
      </c>
      <c r="N177" s="10">
        <v>39</v>
      </c>
      <c r="O177" s="10">
        <v>179</v>
      </c>
      <c r="P177" s="10">
        <v>94</v>
      </c>
      <c r="Q177" s="10">
        <v>178</v>
      </c>
      <c r="R177" s="10">
        <v>43</v>
      </c>
      <c r="S177" s="10">
        <v>0</v>
      </c>
      <c r="T177" s="11">
        <f>SUM(C177:S177)</f>
        <v>4142</v>
      </c>
    </row>
    <row r="178" spans="1:20" ht="18" customHeight="1">
      <c r="A178" s="71"/>
      <c r="B178" s="17" t="s">
        <v>24</v>
      </c>
      <c r="C178" s="10">
        <v>94</v>
      </c>
      <c r="D178" s="10">
        <v>187</v>
      </c>
      <c r="E178" s="10">
        <v>180</v>
      </c>
      <c r="F178" s="10">
        <v>148</v>
      </c>
      <c r="G178" s="10">
        <v>7</v>
      </c>
      <c r="H178" s="10">
        <v>96</v>
      </c>
      <c r="I178" s="10">
        <v>158</v>
      </c>
      <c r="J178" s="10">
        <v>280</v>
      </c>
      <c r="K178" s="10">
        <v>5</v>
      </c>
      <c r="L178" s="10">
        <v>37</v>
      </c>
      <c r="M178" s="10">
        <v>2087</v>
      </c>
      <c r="N178" s="10">
        <v>38</v>
      </c>
      <c r="O178" s="10">
        <v>147</v>
      </c>
      <c r="P178" s="10">
        <v>74</v>
      </c>
      <c r="Q178" s="10">
        <v>173</v>
      </c>
      <c r="R178" s="10">
        <v>27</v>
      </c>
      <c r="S178" s="10">
        <v>0</v>
      </c>
      <c r="T178" s="11">
        <f>SUM(C178:S178)</f>
        <v>3738</v>
      </c>
    </row>
    <row r="179" spans="1:20" ht="18" customHeight="1">
      <c r="A179" s="71"/>
      <c r="B179" s="17" t="s">
        <v>25</v>
      </c>
      <c r="C179" s="10">
        <v>27</v>
      </c>
      <c r="D179" s="10">
        <v>39</v>
      </c>
      <c r="E179" s="10">
        <v>76</v>
      </c>
      <c r="F179" s="10">
        <v>16</v>
      </c>
      <c r="G179" s="10">
        <v>8</v>
      </c>
      <c r="H179" s="10">
        <v>32</v>
      </c>
      <c r="I179" s="10">
        <v>16</v>
      </c>
      <c r="J179" s="10">
        <v>112</v>
      </c>
      <c r="K179" s="10">
        <v>12</v>
      </c>
      <c r="L179" s="10">
        <v>17</v>
      </c>
      <c r="M179" s="10">
        <v>320</v>
      </c>
      <c r="N179" s="10">
        <v>4</v>
      </c>
      <c r="O179" s="10">
        <v>37</v>
      </c>
      <c r="P179" s="10">
        <v>21</v>
      </c>
      <c r="Q179" s="10">
        <v>10</v>
      </c>
      <c r="R179" s="10">
        <v>17</v>
      </c>
      <c r="S179" s="10">
        <v>0</v>
      </c>
      <c r="T179" s="11">
        <f>SUM(C179:S179)</f>
        <v>764</v>
      </c>
    </row>
    <row r="180" spans="1:20" ht="18" customHeight="1">
      <c r="A180" s="71"/>
      <c r="B180" s="17" t="s">
        <v>26</v>
      </c>
      <c r="C180" s="12">
        <f t="shared" ref="C180:T180" si="42">C179/(C178+C179)</f>
        <v>0.2231404958677686</v>
      </c>
      <c r="D180" s="12">
        <f t="shared" si="42"/>
        <v>0.17256637168141592</v>
      </c>
      <c r="E180" s="12">
        <f t="shared" si="42"/>
        <v>0.296875</v>
      </c>
      <c r="F180" s="12">
        <f t="shared" si="42"/>
        <v>9.7560975609756101E-2</v>
      </c>
      <c r="G180" s="12">
        <f t="shared" si="42"/>
        <v>0.53333333333333333</v>
      </c>
      <c r="H180" s="12">
        <f t="shared" si="42"/>
        <v>0.25</v>
      </c>
      <c r="I180" s="12">
        <f t="shared" si="42"/>
        <v>9.1954022988505746E-2</v>
      </c>
      <c r="J180" s="12">
        <f t="shared" si="42"/>
        <v>0.2857142857142857</v>
      </c>
      <c r="K180" s="12">
        <f t="shared" si="42"/>
        <v>0.70588235294117652</v>
      </c>
      <c r="L180" s="12">
        <f t="shared" si="42"/>
        <v>0.31481481481481483</v>
      </c>
      <c r="M180" s="12">
        <f t="shared" si="42"/>
        <v>0.13294557540506854</v>
      </c>
      <c r="N180" s="12">
        <f t="shared" si="42"/>
        <v>9.5238095238095233E-2</v>
      </c>
      <c r="O180" s="12">
        <f t="shared" si="42"/>
        <v>0.20108695652173914</v>
      </c>
      <c r="P180" s="12">
        <f t="shared" si="42"/>
        <v>0.22105263157894736</v>
      </c>
      <c r="Q180" s="12">
        <f t="shared" si="42"/>
        <v>5.4644808743169397E-2</v>
      </c>
      <c r="R180" s="12">
        <f t="shared" si="42"/>
        <v>0.38636363636363635</v>
      </c>
      <c r="S180" s="12" t="e">
        <f t="shared" si="42"/>
        <v>#DIV/0!</v>
      </c>
      <c r="T180" s="13">
        <f t="shared" si="42"/>
        <v>0.16970235450910706</v>
      </c>
    </row>
    <row r="181" spans="1:20" ht="18" customHeight="1">
      <c r="A181" s="71"/>
      <c r="B181" s="17" t="s">
        <v>22</v>
      </c>
      <c r="C181" s="10">
        <v>82</v>
      </c>
      <c r="D181" s="10">
        <v>87</v>
      </c>
      <c r="E181" s="10">
        <v>120</v>
      </c>
      <c r="F181" s="10">
        <v>64</v>
      </c>
      <c r="G181" s="10">
        <v>9</v>
      </c>
      <c r="H181" s="10">
        <v>96</v>
      </c>
      <c r="I181" s="10">
        <v>115</v>
      </c>
      <c r="J181" s="10">
        <v>116</v>
      </c>
      <c r="K181" s="10">
        <v>14</v>
      </c>
      <c r="L181" s="10">
        <v>32</v>
      </c>
      <c r="M181" s="10">
        <v>858</v>
      </c>
      <c r="N181" s="10">
        <v>29</v>
      </c>
      <c r="O181" s="10">
        <v>92</v>
      </c>
      <c r="P181" s="10">
        <v>35</v>
      </c>
      <c r="Q181" s="10">
        <v>114</v>
      </c>
      <c r="R181" s="10">
        <v>6</v>
      </c>
      <c r="S181" s="10">
        <v>0</v>
      </c>
      <c r="T181" s="11">
        <f>SUM(C181:S181)</f>
        <v>1869</v>
      </c>
    </row>
    <row r="182" spans="1:20" ht="18" customHeight="1">
      <c r="A182" s="71"/>
      <c r="B182" s="17" t="s">
        <v>23</v>
      </c>
      <c r="C182" s="15">
        <f t="shared" ref="C182:T182" si="43">(C176+C177)/C181</f>
        <v>1.475609756097561</v>
      </c>
      <c r="D182" s="15">
        <f t="shared" si="43"/>
        <v>2.5977011494252875</v>
      </c>
      <c r="E182" s="15">
        <f t="shared" si="43"/>
        <v>2.1333333333333333</v>
      </c>
      <c r="F182" s="15">
        <f t="shared" si="43"/>
        <v>2.5625</v>
      </c>
      <c r="G182" s="15">
        <f t="shared" si="43"/>
        <v>1.6666666666666667</v>
      </c>
      <c r="H182" s="15">
        <f t="shared" si="43"/>
        <v>1.3333333333333333</v>
      </c>
      <c r="I182" s="15">
        <f t="shared" si="43"/>
        <v>1.5043478260869565</v>
      </c>
      <c r="J182" s="15">
        <f t="shared" si="43"/>
        <v>3.3793103448275863</v>
      </c>
      <c r="K182" s="15">
        <f t="shared" si="43"/>
        <v>1.1428571428571428</v>
      </c>
      <c r="L182" s="15">
        <f t="shared" si="43"/>
        <v>1.6875</v>
      </c>
      <c r="M182" s="15">
        <f t="shared" si="43"/>
        <v>2.8053613053613056</v>
      </c>
      <c r="N182" s="15">
        <f t="shared" si="43"/>
        <v>1.4482758620689655</v>
      </c>
      <c r="O182" s="15">
        <f t="shared" si="43"/>
        <v>2</v>
      </c>
      <c r="P182" s="15">
        <f t="shared" si="43"/>
        <v>2.7142857142857144</v>
      </c>
      <c r="Q182" s="15">
        <f t="shared" si="43"/>
        <v>1.6052631578947369</v>
      </c>
      <c r="R182" s="15">
        <f t="shared" si="43"/>
        <v>7.333333333333333</v>
      </c>
      <c r="S182" s="15" t="e">
        <f t="shared" si="43"/>
        <v>#DIV/0!</v>
      </c>
      <c r="T182" s="16">
        <f t="shared" si="43"/>
        <v>2.407704654895666</v>
      </c>
    </row>
    <row r="183" spans="1:20" ht="18" customHeight="1">
      <c r="A183" s="70">
        <v>44652</v>
      </c>
      <c r="B183" s="17" t="s">
        <v>20</v>
      </c>
      <c r="C183" s="10">
        <v>5</v>
      </c>
      <c r="D183" s="10">
        <v>37</v>
      </c>
      <c r="E183" s="10">
        <v>0</v>
      </c>
      <c r="F183" s="10">
        <v>11</v>
      </c>
      <c r="G183" s="10">
        <v>13</v>
      </c>
      <c r="H183" s="10">
        <v>3</v>
      </c>
      <c r="I183" s="10">
        <v>11</v>
      </c>
      <c r="J183" s="10">
        <v>57</v>
      </c>
      <c r="K183" s="10">
        <v>10</v>
      </c>
      <c r="L183" s="10">
        <v>9</v>
      </c>
      <c r="M183" s="10">
        <v>79</v>
      </c>
      <c r="N183" s="10">
        <v>3</v>
      </c>
      <c r="O183" s="10">
        <v>19</v>
      </c>
      <c r="P183" s="10">
        <v>0</v>
      </c>
      <c r="Q183" s="10">
        <v>2</v>
      </c>
      <c r="R183" s="10">
        <v>1</v>
      </c>
      <c r="S183" s="10">
        <v>0</v>
      </c>
      <c r="T183" s="11">
        <f>SUM(C183:S183)</f>
        <v>260</v>
      </c>
    </row>
    <row r="184" spans="1:20" ht="18" customHeight="1">
      <c r="A184" s="71"/>
      <c r="B184" s="17" t="s">
        <v>21</v>
      </c>
      <c r="C184" s="10">
        <v>252</v>
      </c>
      <c r="D184" s="10">
        <v>595</v>
      </c>
      <c r="E184" s="10">
        <v>33</v>
      </c>
      <c r="F184" s="10">
        <v>176</v>
      </c>
      <c r="G184" s="10">
        <v>228</v>
      </c>
      <c r="H184" s="10">
        <v>53</v>
      </c>
      <c r="I184" s="10">
        <v>120</v>
      </c>
      <c r="J184" s="10">
        <v>970</v>
      </c>
      <c r="K184" s="10">
        <v>29</v>
      </c>
      <c r="L184" s="10">
        <v>186</v>
      </c>
      <c r="M184" s="10">
        <v>2496</v>
      </c>
      <c r="N184" s="10">
        <v>46</v>
      </c>
      <c r="O184" s="10">
        <v>470</v>
      </c>
      <c r="P184" s="10">
        <v>87</v>
      </c>
      <c r="Q184" s="10">
        <v>157</v>
      </c>
      <c r="R184" s="10">
        <v>80</v>
      </c>
      <c r="S184" s="10">
        <v>0</v>
      </c>
      <c r="T184" s="11">
        <f>SUM(C184:S184)</f>
        <v>5978</v>
      </c>
    </row>
    <row r="185" spans="1:20" ht="18" customHeight="1">
      <c r="A185" s="71"/>
      <c r="B185" s="17" t="s">
        <v>24</v>
      </c>
      <c r="C185" s="10">
        <v>238</v>
      </c>
      <c r="D185" s="10">
        <v>387</v>
      </c>
      <c r="E185" s="10">
        <v>32</v>
      </c>
      <c r="F185" s="10">
        <v>147</v>
      </c>
      <c r="G185" s="10">
        <v>200</v>
      </c>
      <c r="H185" s="10">
        <v>43</v>
      </c>
      <c r="I185" s="10">
        <v>107</v>
      </c>
      <c r="J185" s="10">
        <v>833</v>
      </c>
      <c r="K185" s="10">
        <v>17</v>
      </c>
      <c r="L185" s="10">
        <v>166</v>
      </c>
      <c r="M185" s="10">
        <v>2428</v>
      </c>
      <c r="N185" s="10">
        <v>46</v>
      </c>
      <c r="O185" s="10">
        <v>453</v>
      </c>
      <c r="P185" s="10">
        <v>76</v>
      </c>
      <c r="Q185" s="10">
        <v>156</v>
      </c>
      <c r="R185" s="10">
        <v>83</v>
      </c>
      <c r="S185" s="10">
        <v>0</v>
      </c>
      <c r="T185" s="11">
        <f>SUM(C185:S185)</f>
        <v>5412</v>
      </c>
    </row>
    <row r="186" spans="1:20" ht="18" customHeight="1">
      <c r="A186" s="71"/>
      <c r="B186" s="17" t="s">
        <v>25</v>
      </c>
      <c r="C186" s="10">
        <v>22</v>
      </c>
      <c r="D186" s="10">
        <v>252</v>
      </c>
      <c r="E186" s="10">
        <v>5</v>
      </c>
      <c r="F186" s="10">
        <v>42</v>
      </c>
      <c r="G186" s="10">
        <v>45</v>
      </c>
      <c r="H186" s="10">
        <v>18</v>
      </c>
      <c r="I186" s="10">
        <v>27</v>
      </c>
      <c r="J186" s="10">
        <v>210</v>
      </c>
      <c r="K186" s="10">
        <v>28</v>
      </c>
      <c r="L186" s="10">
        <v>34</v>
      </c>
      <c r="M186" s="10">
        <v>156</v>
      </c>
      <c r="N186" s="10">
        <v>3</v>
      </c>
      <c r="O186" s="10">
        <v>40</v>
      </c>
      <c r="P186" s="10">
        <v>11</v>
      </c>
      <c r="Q186" s="10">
        <v>5</v>
      </c>
      <c r="R186" s="10">
        <v>1</v>
      </c>
      <c r="S186" s="10">
        <v>0</v>
      </c>
      <c r="T186" s="11">
        <f>SUM(C186:S186)</f>
        <v>899</v>
      </c>
    </row>
    <row r="187" spans="1:20" ht="18" customHeight="1">
      <c r="A187" s="71"/>
      <c r="B187" s="17" t="s">
        <v>26</v>
      </c>
      <c r="C187" s="12">
        <f t="shared" ref="C187:T187" si="44">C186/(C185+C186)</f>
        <v>8.461538461538462E-2</v>
      </c>
      <c r="D187" s="12">
        <f t="shared" si="44"/>
        <v>0.39436619718309857</v>
      </c>
      <c r="E187" s="12">
        <f t="shared" si="44"/>
        <v>0.13513513513513514</v>
      </c>
      <c r="F187" s="12">
        <f t="shared" si="44"/>
        <v>0.22222222222222221</v>
      </c>
      <c r="G187" s="12">
        <f t="shared" si="44"/>
        <v>0.18367346938775511</v>
      </c>
      <c r="H187" s="12">
        <f t="shared" si="44"/>
        <v>0.29508196721311475</v>
      </c>
      <c r="I187" s="12">
        <f t="shared" si="44"/>
        <v>0.20149253731343283</v>
      </c>
      <c r="J187" s="12">
        <f t="shared" si="44"/>
        <v>0.20134228187919462</v>
      </c>
      <c r="K187" s="12">
        <f t="shared" si="44"/>
        <v>0.62222222222222223</v>
      </c>
      <c r="L187" s="12">
        <f t="shared" si="44"/>
        <v>0.17</v>
      </c>
      <c r="M187" s="12">
        <f t="shared" si="44"/>
        <v>6.037151702786378E-2</v>
      </c>
      <c r="N187" s="12">
        <f t="shared" si="44"/>
        <v>6.1224489795918366E-2</v>
      </c>
      <c r="O187" s="12">
        <f t="shared" si="44"/>
        <v>8.1135902636916835E-2</v>
      </c>
      <c r="P187" s="12">
        <f t="shared" si="44"/>
        <v>0.12643678160919541</v>
      </c>
      <c r="Q187" s="12">
        <f t="shared" si="44"/>
        <v>3.1055900621118012E-2</v>
      </c>
      <c r="R187" s="12">
        <f t="shared" si="44"/>
        <v>1.1904761904761904E-2</v>
      </c>
      <c r="S187" s="12" t="e">
        <f t="shared" si="44"/>
        <v>#DIV/0!</v>
      </c>
      <c r="T187" s="13">
        <f t="shared" si="44"/>
        <v>0.14244969101568689</v>
      </c>
    </row>
    <row r="188" spans="1:20" ht="18" customHeight="1">
      <c r="A188" s="71"/>
      <c r="B188" s="17" t="s">
        <v>22</v>
      </c>
      <c r="C188" s="10">
        <v>139</v>
      </c>
      <c r="D188" s="10">
        <v>232</v>
      </c>
      <c r="E188" s="10">
        <v>27</v>
      </c>
      <c r="F188" s="10">
        <v>105</v>
      </c>
      <c r="G188" s="10">
        <v>139</v>
      </c>
      <c r="H188" s="10">
        <v>47</v>
      </c>
      <c r="I188" s="10">
        <v>99</v>
      </c>
      <c r="J188" s="10">
        <v>181</v>
      </c>
      <c r="K188" s="10">
        <v>40</v>
      </c>
      <c r="L188" s="10">
        <v>111</v>
      </c>
      <c r="M188" s="10">
        <v>882</v>
      </c>
      <c r="N188" s="10">
        <v>31</v>
      </c>
      <c r="O188" s="10">
        <v>152</v>
      </c>
      <c r="P188" s="10">
        <v>44</v>
      </c>
      <c r="Q188" s="10">
        <v>89</v>
      </c>
      <c r="R188" s="10">
        <v>20</v>
      </c>
      <c r="S188" s="10">
        <v>0</v>
      </c>
      <c r="T188" s="11">
        <f>SUM(C188:S188)</f>
        <v>2338</v>
      </c>
    </row>
    <row r="189" spans="1:20" ht="18" customHeight="1">
      <c r="A189" s="71"/>
      <c r="B189" s="17" t="s">
        <v>23</v>
      </c>
      <c r="C189" s="15">
        <f t="shared" ref="C189:T189" si="45">(C183+C184)/C188</f>
        <v>1.8489208633093526</v>
      </c>
      <c r="D189" s="15">
        <f t="shared" si="45"/>
        <v>2.7241379310344827</v>
      </c>
      <c r="E189" s="15">
        <f t="shared" si="45"/>
        <v>1.2222222222222223</v>
      </c>
      <c r="F189" s="15">
        <f t="shared" si="45"/>
        <v>1.7809523809523808</v>
      </c>
      <c r="G189" s="15">
        <f t="shared" si="45"/>
        <v>1.7338129496402879</v>
      </c>
      <c r="H189" s="15">
        <f t="shared" si="45"/>
        <v>1.1914893617021276</v>
      </c>
      <c r="I189" s="15">
        <f t="shared" si="45"/>
        <v>1.3232323232323233</v>
      </c>
      <c r="J189" s="15">
        <f t="shared" si="45"/>
        <v>5.6740331491712706</v>
      </c>
      <c r="K189" s="15">
        <f t="shared" si="45"/>
        <v>0.97499999999999998</v>
      </c>
      <c r="L189" s="15">
        <f t="shared" si="45"/>
        <v>1.7567567567567568</v>
      </c>
      <c r="M189" s="15">
        <f t="shared" si="45"/>
        <v>2.9195011337868482</v>
      </c>
      <c r="N189" s="15">
        <f t="shared" si="45"/>
        <v>1.5806451612903225</v>
      </c>
      <c r="O189" s="15">
        <f t="shared" si="45"/>
        <v>3.2171052631578947</v>
      </c>
      <c r="P189" s="15">
        <f t="shared" si="45"/>
        <v>1.9772727272727273</v>
      </c>
      <c r="Q189" s="15">
        <f t="shared" si="45"/>
        <v>1.7865168539325842</v>
      </c>
      <c r="R189" s="15">
        <f t="shared" si="45"/>
        <v>4.05</v>
      </c>
      <c r="S189" s="15" t="e">
        <f t="shared" si="45"/>
        <v>#DIV/0!</v>
      </c>
      <c r="T189" s="16">
        <f t="shared" si="45"/>
        <v>2.6680923866552608</v>
      </c>
    </row>
    <row r="190" spans="1:20" ht="18" customHeight="1">
      <c r="A190" s="70">
        <v>44653</v>
      </c>
      <c r="B190" s="17" t="s">
        <v>20</v>
      </c>
      <c r="C190" s="10">
        <v>27</v>
      </c>
      <c r="D190" s="10">
        <v>44</v>
      </c>
      <c r="E190" s="10">
        <v>7</v>
      </c>
      <c r="F190" s="10">
        <v>26</v>
      </c>
      <c r="G190" s="10">
        <v>39</v>
      </c>
      <c r="H190" s="10">
        <v>30</v>
      </c>
      <c r="I190" s="10">
        <v>19</v>
      </c>
      <c r="J190" s="10">
        <v>55</v>
      </c>
      <c r="K190" s="10">
        <v>35</v>
      </c>
      <c r="L190" s="10">
        <v>26</v>
      </c>
      <c r="M190" s="10">
        <v>108</v>
      </c>
      <c r="N190" s="10">
        <v>0</v>
      </c>
      <c r="O190" s="10">
        <v>8</v>
      </c>
      <c r="P190" s="10">
        <v>3</v>
      </c>
      <c r="Q190" s="10">
        <v>8</v>
      </c>
      <c r="R190" s="10">
        <v>3</v>
      </c>
      <c r="S190" s="10">
        <v>0</v>
      </c>
      <c r="T190" s="11">
        <f>SUM(C190:S190)</f>
        <v>438</v>
      </c>
    </row>
    <row r="191" spans="1:20" ht="18" customHeight="1">
      <c r="A191" s="71"/>
      <c r="B191" s="17" t="s">
        <v>21</v>
      </c>
      <c r="C191" s="10">
        <v>629</v>
      </c>
      <c r="D191" s="10">
        <v>991</v>
      </c>
      <c r="E191" s="10">
        <v>93</v>
      </c>
      <c r="F191" s="10">
        <v>295</v>
      </c>
      <c r="G191" s="10">
        <v>349</v>
      </c>
      <c r="H191" s="10">
        <v>310</v>
      </c>
      <c r="I191" s="10">
        <v>254</v>
      </c>
      <c r="J191" s="10">
        <v>752</v>
      </c>
      <c r="K191" s="10">
        <v>441</v>
      </c>
      <c r="L191" s="10">
        <v>586</v>
      </c>
      <c r="M191" s="10">
        <v>1919</v>
      </c>
      <c r="N191" s="10">
        <v>60</v>
      </c>
      <c r="O191" s="10">
        <v>553</v>
      </c>
      <c r="P191" s="10">
        <v>227</v>
      </c>
      <c r="Q191" s="10">
        <v>148</v>
      </c>
      <c r="R191" s="10">
        <v>110</v>
      </c>
      <c r="S191" s="10">
        <v>0</v>
      </c>
      <c r="T191" s="11">
        <f>SUM(C191:S191)</f>
        <v>7717</v>
      </c>
    </row>
    <row r="192" spans="1:20" ht="18" customHeight="1">
      <c r="A192" s="71"/>
      <c r="B192" s="17" t="s">
        <v>24</v>
      </c>
      <c r="C192" s="10">
        <v>491</v>
      </c>
      <c r="D192" s="10">
        <v>753</v>
      </c>
      <c r="E192" s="10">
        <v>85</v>
      </c>
      <c r="F192" s="10">
        <v>263</v>
      </c>
      <c r="G192" s="10">
        <v>294</v>
      </c>
      <c r="H192" s="10">
        <v>180</v>
      </c>
      <c r="I192" s="10">
        <v>236</v>
      </c>
      <c r="J192" s="10">
        <v>708</v>
      </c>
      <c r="K192" s="10">
        <v>403</v>
      </c>
      <c r="L192" s="10">
        <v>544</v>
      </c>
      <c r="M192" s="10">
        <v>1838</v>
      </c>
      <c r="N192" s="10">
        <v>60</v>
      </c>
      <c r="O192" s="10">
        <v>553</v>
      </c>
      <c r="P192" s="10">
        <v>192</v>
      </c>
      <c r="Q192" s="10">
        <v>149</v>
      </c>
      <c r="R192" s="10">
        <v>113</v>
      </c>
      <c r="S192" s="10">
        <v>0</v>
      </c>
      <c r="T192" s="11">
        <f>SUM(C192:S192)</f>
        <v>6862</v>
      </c>
    </row>
    <row r="193" spans="1:20" ht="18" customHeight="1">
      <c r="A193" s="71"/>
      <c r="B193" s="17" t="s">
        <v>25</v>
      </c>
      <c r="C193" s="10">
        <v>168</v>
      </c>
      <c r="D193" s="10">
        <v>289</v>
      </c>
      <c r="E193" s="10">
        <v>15</v>
      </c>
      <c r="F193" s="10">
        <v>61</v>
      </c>
      <c r="G193" s="10">
        <v>94</v>
      </c>
      <c r="H193" s="10">
        <v>162</v>
      </c>
      <c r="I193" s="10">
        <v>38</v>
      </c>
      <c r="J193" s="10">
        <v>121</v>
      </c>
      <c r="K193" s="10">
        <v>82</v>
      </c>
      <c r="L193" s="10">
        <v>73</v>
      </c>
      <c r="M193" s="10">
        <v>200</v>
      </c>
      <c r="N193" s="10">
        <v>0</v>
      </c>
      <c r="O193" s="10">
        <v>14</v>
      </c>
      <c r="P193" s="10">
        <v>39</v>
      </c>
      <c r="Q193" s="10">
        <v>8</v>
      </c>
      <c r="R193" s="10">
        <v>0</v>
      </c>
      <c r="S193" s="10">
        <v>0</v>
      </c>
      <c r="T193" s="11">
        <f>SUM(C193:S193)</f>
        <v>1364</v>
      </c>
    </row>
    <row r="194" spans="1:20" ht="18" customHeight="1">
      <c r="A194" s="71"/>
      <c r="B194" s="17" t="s">
        <v>26</v>
      </c>
      <c r="C194" s="12">
        <f t="shared" ref="C194:T194" si="46">C193/(C192+C193)</f>
        <v>0.25493171471927162</v>
      </c>
      <c r="D194" s="12">
        <f t="shared" si="46"/>
        <v>0.27735124760076774</v>
      </c>
      <c r="E194" s="12">
        <f t="shared" si="46"/>
        <v>0.15</v>
      </c>
      <c r="F194" s="12">
        <f t="shared" si="46"/>
        <v>0.18827160493827161</v>
      </c>
      <c r="G194" s="12">
        <f t="shared" si="46"/>
        <v>0.2422680412371134</v>
      </c>
      <c r="H194" s="12">
        <f t="shared" si="46"/>
        <v>0.47368421052631576</v>
      </c>
      <c r="I194" s="12">
        <f t="shared" si="46"/>
        <v>0.13868613138686131</v>
      </c>
      <c r="J194" s="12">
        <f t="shared" si="46"/>
        <v>0.14595898673100122</v>
      </c>
      <c r="K194" s="12">
        <f t="shared" si="46"/>
        <v>0.16907216494845362</v>
      </c>
      <c r="L194" s="12">
        <f t="shared" si="46"/>
        <v>0.11831442463533225</v>
      </c>
      <c r="M194" s="12">
        <f t="shared" si="46"/>
        <v>9.8135426889106966E-2</v>
      </c>
      <c r="N194" s="12">
        <f t="shared" si="46"/>
        <v>0</v>
      </c>
      <c r="O194" s="12">
        <f t="shared" si="46"/>
        <v>2.4691358024691357E-2</v>
      </c>
      <c r="P194" s="12">
        <f t="shared" si="46"/>
        <v>0.16883116883116883</v>
      </c>
      <c r="Q194" s="12">
        <f t="shared" si="46"/>
        <v>5.0955414012738856E-2</v>
      </c>
      <c r="R194" s="12">
        <f t="shared" si="46"/>
        <v>0</v>
      </c>
      <c r="S194" s="12" t="e">
        <f t="shared" si="46"/>
        <v>#DIV/0!</v>
      </c>
      <c r="T194" s="13">
        <f t="shared" si="46"/>
        <v>0.16581570629710674</v>
      </c>
    </row>
    <row r="195" spans="1:20" ht="18" customHeight="1">
      <c r="A195" s="71"/>
      <c r="B195" s="17" t="s">
        <v>22</v>
      </c>
      <c r="C195" s="10">
        <v>275</v>
      </c>
      <c r="D195" s="10">
        <v>317</v>
      </c>
      <c r="E195" s="10">
        <v>70</v>
      </c>
      <c r="F195" s="14">
        <v>165</v>
      </c>
      <c r="G195" s="10">
        <v>188</v>
      </c>
      <c r="H195" s="10">
        <v>197</v>
      </c>
      <c r="I195" s="10">
        <v>154</v>
      </c>
      <c r="J195" s="10">
        <v>197</v>
      </c>
      <c r="K195" s="10">
        <v>222</v>
      </c>
      <c r="L195" s="10">
        <v>244</v>
      </c>
      <c r="M195" s="10">
        <v>716</v>
      </c>
      <c r="N195" s="10">
        <v>33</v>
      </c>
      <c r="O195" s="10">
        <v>159</v>
      </c>
      <c r="P195" s="10">
        <v>101</v>
      </c>
      <c r="Q195" s="10">
        <v>88</v>
      </c>
      <c r="R195" s="10">
        <v>22</v>
      </c>
      <c r="S195" s="10">
        <v>0</v>
      </c>
      <c r="T195" s="11">
        <f>SUM(C195:S195)</f>
        <v>3148</v>
      </c>
    </row>
    <row r="196" spans="1:20" ht="18" customHeight="1">
      <c r="A196" s="71"/>
      <c r="B196" s="17" t="s">
        <v>23</v>
      </c>
      <c r="C196" s="15">
        <f t="shared" ref="C196:T196" si="47">(C190+C191)/C195</f>
        <v>2.3854545454545453</v>
      </c>
      <c r="D196" s="15">
        <f t="shared" si="47"/>
        <v>3.2649842271293377</v>
      </c>
      <c r="E196" s="15">
        <f t="shared" si="47"/>
        <v>1.4285714285714286</v>
      </c>
      <c r="F196" s="15">
        <f t="shared" si="47"/>
        <v>1.9454545454545455</v>
      </c>
      <c r="G196" s="15">
        <f t="shared" si="47"/>
        <v>2.0638297872340425</v>
      </c>
      <c r="H196" s="15">
        <f t="shared" si="47"/>
        <v>1.7258883248730965</v>
      </c>
      <c r="I196" s="15">
        <f t="shared" si="47"/>
        <v>1.7727272727272727</v>
      </c>
      <c r="J196" s="15">
        <f t="shared" si="47"/>
        <v>4.0964467005076139</v>
      </c>
      <c r="K196" s="15">
        <f t="shared" si="47"/>
        <v>2.144144144144144</v>
      </c>
      <c r="L196" s="15">
        <f t="shared" si="47"/>
        <v>2.5081967213114753</v>
      </c>
      <c r="M196" s="15">
        <f t="shared" si="47"/>
        <v>2.8310055865921786</v>
      </c>
      <c r="N196" s="15">
        <f t="shared" si="47"/>
        <v>1.8181818181818181</v>
      </c>
      <c r="O196" s="15">
        <f t="shared" si="47"/>
        <v>3.5283018867924527</v>
      </c>
      <c r="P196" s="15">
        <f t="shared" si="47"/>
        <v>2.277227722772277</v>
      </c>
      <c r="Q196" s="15">
        <f t="shared" si="47"/>
        <v>1.7727272727272727</v>
      </c>
      <c r="R196" s="15">
        <f t="shared" si="47"/>
        <v>5.1363636363636367</v>
      </c>
      <c r="S196" s="15" t="e">
        <f t="shared" si="47"/>
        <v>#DIV/0!</v>
      </c>
      <c r="T196" s="16">
        <f t="shared" si="47"/>
        <v>2.5905336721728083</v>
      </c>
    </row>
    <row r="197" spans="1:20" ht="18" customHeight="1">
      <c r="A197" s="70">
        <v>44654</v>
      </c>
      <c r="B197" s="17" t="s">
        <v>20</v>
      </c>
      <c r="C197" s="10">
        <v>14</v>
      </c>
      <c r="D197" s="10">
        <v>34</v>
      </c>
      <c r="E197" s="10">
        <v>14</v>
      </c>
      <c r="F197" s="10">
        <v>29</v>
      </c>
      <c r="G197" s="10">
        <v>21</v>
      </c>
      <c r="H197" s="10">
        <v>11</v>
      </c>
      <c r="I197" s="10">
        <v>30</v>
      </c>
      <c r="J197" s="10">
        <v>68</v>
      </c>
      <c r="K197" s="10">
        <v>32</v>
      </c>
      <c r="L197" s="10">
        <v>14</v>
      </c>
      <c r="M197" s="10">
        <v>140</v>
      </c>
      <c r="N197" s="10">
        <v>4</v>
      </c>
      <c r="O197" s="10">
        <v>6</v>
      </c>
      <c r="P197" s="10">
        <v>3</v>
      </c>
      <c r="Q197" s="10">
        <v>4</v>
      </c>
      <c r="R197" s="10">
        <v>1</v>
      </c>
      <c r="S197" s="10">
        <v>0</v>
      </c>
      <c r="T197" s="11">
        <f>SUM(C197:S197)</f>
        <v>425</v>
      </c>
    </row>
    <row r="198" spans="1:20" ht="18" customHeight="1">
      <c r="A198" s="71"/>
      <c r="B198" s="17" t="s">
        <v>21</v>
      </c>
      <c r="C198" s="10">
        <v>810</v>
      </c>
      <c r="D198" s="10">
        <v>465</v>
      </c>
      <c r="E198" s="10">
        <v>90</v>
      </c>
      <c r="F198" s="10">
        <v>309</v>
      </c>
      <c r="G198" s="10">
        <v>300</v>
      </c>
      <c r="H198" s="10">
        <v>177</v>
      </c>
      <c r="I198" s="10">
        <v>344</v>
      </c>
      <c r="J198" s="10">
        <v>870</v>
      </c>
      <c r="K198" s="10">
        <v>435</v>
      </c>
      <c r="L198" s="10">
        <v>401</v>
      </c>
      <c r="M198" s="10">
        <v>3512</v>
      </c>
      <c r="N198" s="10">
        <v>99</v>
      </c>
      <c r="O198" s="10">
        <v>257</v>
      </c>
      <c r="P198" s="10">
        <v>229</v>
      </c>
      <c r="Q198" s="10">
        <v>115</v>
      </c>
      <c r="R198" s="10">
        <v>164</v>
      </c>
      <c r="S198" s="10">
        <v>0</v>
      </c>
      <c r="T198" s="11">
        <f>SUM(C198:S198)</f>
        <v>8577</v>
      </c>
    </row>
    <row r="199" spans="1:20" ht="18" customHeight="1">
      <c r="A199" s="71"/>
      <c r="B199" s="17" t="s">
        <v>24</v>
      </c>
      <c r="C199" s="10">
        <v>777</v>
      </c>
      <c r="D199" s="10">
        <v>400</v>
      </c>
      <c r="E199" s="10">
        <v>85</v>
      </c>
      <c r="F199" s="10">
        <v>268</v>
      </c>
      <c r="G199" s="10">
        <v>243</v>
      </c>
      <c r="H199" s="10">
        <v>159</v>
      </c>
      <c r="I199" s="10">
        <v>315</v>
      </c>
      <c r="J199" s="10">
        <v>834</v>
      </c>
      <c r="K199" s="10">
        <v>381</v>
      </c>
      <c r="L199" s="10">
        <v>388</v>
      </c>
      <c r="M199" s="10">
        <v>3322</v>
      </c>
      <c r="N199" s="10">
        <v>92</v>
      </c>
      <c r="O199" s="10">
        <v>240</v>
      </c>
      <c r="P199" s="10">
        <v>225</v>
      </c>
      <c r="Q199" s="10">
        <v>106</v>
      </c>
      <c r="R199" s="10">
        <v>163</v>
      </c>
      <c r="S199" s="10">
        <v>0</v>
      </c>
      <c r="T199" s="11">
        <f>SUM(C199:S199)</f>
        <v>7998</v>
      </c>
    </row>
    <row r="200" spans="1:20" ht="18" customHeight="1">
      <c r="A200" s="71"/>
      <c r="B200" s="17" t="s">
        <v>25</v>
      </c>
      <c r="C200" s="10">
        <v>47</v>
      </c>
      <c r="D200" s="10">
        <v>99</v>
      </c>
      <c r="E200" s="10">
        <v>19</v>
      </c>
      <c r="F200" s="10">
        <v>70</v>
      </c>
      <c r="G200" s="10">
        <v>78</v>
      </c>
      <c r="H200" s="10">
        <v>29</v>
      </c>
      <c r="I200" s="10">
        <v>59</v>
      </c>
      <c r="J200" s="10">
        <v>106</v>
      </c>
      <c r="K200" s="10">
        <v>86</v>
      </c>
      <c r="L200" s="10">
        <v>27</v>
      </c>
      <c r="M200" s="10">
        <v>332</v>
      </c>
      <c r="N200" s="10">
        <v>11</v>
      </c>
      <c r="O200" s="10">
        <v>23</v>
      </c>
      <c r="P200" s="10">
        <v>7</v>
      </c>
      <c r="Q200" s="10">
        <v>13</v>
      </c>
      <c r="R200" s="10">
        <v>2</v>
      </c>
      <c r="S200" s="10">
        <v>0</v>
      </c>
      <c r="T200" s="11">
        <f>SUM(C200:S200)</f>
        <v>1008</v>
      </c>
    </row>
    <row r="201" spans="1:20" ht="18" customHeight="1">
      <c r="A201" s="71"/>
      <c r="B201" s="17" t="s">
        <v>26</v>
      </c>
      <c r="C201" s="12">
        <f t="shared" ref="C201:T201" si="48">C200/(C199+C200)</f>
        <v>5.7038834951456313E-2</v>
      </c>
      <c r="D201" s="12">
        <f t="shared" si="48"/>
        <v>0.19839679358717435</v>
      </c>
      <c r="E201" s="12">
        <f t="shared" si="48"/>
        <v>0.18269230769230768</v>
      </c>
      <c r="F201" s="12">
        <f t="shared" si="48"/>
        <v>0.20710059171597633</v>
      </c>
      <c r="G201" s="12">
        <f t="shared" si="48"/>
        <v>0.24299065420560748</v>
      </c>
      <c r="H201" s="12">
        <f t="shared" si="48"/>
        <v>0.15425531914893617</v>
      </c>
      <c r="I201" s="12">
        <f t="shared" si="48"/>
        <v>0.15775401069518716</v>
      </c>
      <c r="J201" s="12">
        <f t="shared" si="48"/>
        <v>0.11276595744680851</v>
      </c>
      <c r="K201" s="12">
        <f t="shared" si="48"/>
        <v>0.1841541755888651</v>
      </c>
      <c r="L201" s="12">
        <f t="shared" si="48"/>
        <v>6.5060240963855417E-2</v>
      </c>
      <c r="M201" s="12">
        <f t="shared" si="48"/>
        <v>9.0859332238642579E-2</v>
      </c>
      <c r="N201" s="12">
        <f t="shared" si="48"/>
        <v>0.10679611650485436</v>
      </c>
      <c r="O201" s="12">
        <f t="shared" si="48"/>
        <v>8.7452471482889732E-2</v>
      </c>
      <c r="P201" s="12">
        <f t="shared" si="48"/>
        <v>3.017241379310345E-2</v>
      </c>
      <c r="Q201" s="12">
        <f t="shared" si="48"/>
        <v>0.1092436974789916</v>
      </c>
      <c r="R201" s="12">
        <f t="shared" si="48"/>
        <v>1.2121212121212121E-2</v>
      </c>
      <c r="S201" s="12" t="e">
        <f t="shared" si="48"/>
        <v>#DIV/0!</v>
      </c>
      <c r="T201" s="13">
        <f t="shared" si="48"/>
        <v>0.11192538307794804</v>
      </c>
    </row>
    <row r="202" spans="1:20" ht="18" customHeight="1">
      <c r="A202" s="71"/>
      <c r="B202" s="17" t="s">
        <v>22</v>
      </c>
      <c r="C202" s="10">
        <v>369</v>
      </c>
      <c r="D202" s="10">
        <v>174</v>
      </c>
      <c r="E202" s="10">
        <v>51</v>
      </c>
      <c r="F202" s="14">
        <v>168</v>
      </c>
      <c r="G202" s="10">
        <v>135</v>
      </c>
      <c r="H202" s="10">
        <v>123</v>
      </c>
      <c r="I202" s="10">
        <v>216</v>
      </c>
      <c r="J202" s="10">
        <v>196</v>
      </c>
      <c r="K202" s="10">
        <v>207</v>
      </c>
      <c r="L202" s="10">
        <v>178</v>
      </c>
      <c r="M202" s="10">
        <v>1010</v>
      </c>
      <c r="N202" s="10">
        <v>53</v>
      </c>
      <c r="O202" s="10">
        <v>119</v>
      </c>
      <c r="P202" s="10">
        <v>114</v>
      </c>
      <c r="Q202" s="10">
        <v>72</v>
      </c>
      <c r="R202" s="10">
        <v>19</v>
      </c>
      <c r="S202" s="10">
        <v>0</v>
      </c>
      <c r="T202" s="11">
        <f>SUM(C202:S202)</f>
        <v>3204</v>
      </c>
    </row>
    <row r="203" spans="1:20" ht="18" customHeight="1">
      <c r="A203" s="71"/>
      <c r="B203" s="17" t="s">
        <v>23</v>
      </c>
      <c r="C203" s="15">
        <f t="shared" ref="C203:T203" si="49">(C197+C198)/C202</f>
        <v>2.2330623306233064</v>
      </c>
      <c r="D203" s="15">
        <f t="shared" si="49"/>
        <v>2.867816091954023</v>
      </c>
      <c r="E203" s="15">
        <f t="shared" si="49"/>
        <v>2.0392156862745097</v>
      </c>
      <c r="F203" s="15">
        <f t="shared" si="49"/>
        <v>2.0119047619047619</v>
      </c>
      <c r="G203" s="15">
        <f t="shared" si="49"/>
        <v>2.3777777777777778</v>
      </c>
      <c r="H203" s="15">
        <f t="shared" si="49"/>
        <v>1.5284552845528456</v>
      </c>
      <c r="I203" s="15">
        <f t="shared" si="49"/>
        <v>1.7314814814814814</v>
      </c>
      <c r="J203" s="15">
        <f t="shared" si="49"/>
        <v>4.7857142857142856</v>
      </c>
      <c r="K203" s="15">
        <f t="shared" si="49"/>
        <v>2.256038647342995</v>
      </c>
      <c r="L203" s="15">
        <f t="shared" si="49"/>
        <v>2.3314606741573032</v>
      </c>
      <c r="M203" s="15">
        <f t="shared" si="49"/>
        <v>3.6158415841584159</v>
      </c>
      <c r="N203" s="15">
        <f t="shared" si="49"/>
        <v>1.9433962264150944</v>
      </c>
      <c r="O203" s="15">
        <f t="shared" si="49"/>
        <v>2.2100840336134455</v>
      </c>
      <c r="P203" s="15">
        <f t="shared" si="49"/>
        <v>2.0350877192982457</v>
      </c>
      <c r="Q203" s="15">
        <f t="shared" si="49"/>
        <v>1.6527777777777777</v>
      </c>
      <c r="R203" s="15">
        <f t="shared" si="49"/>
        <v>8.6842105263157894</v>
      </c>
      <c r="S203" s="15" t="e">
        <f t="shared" si="49"/>
        <v>#DIV/0!</v>
      </c>
      <c r="T203" s="16">
        <f t="shared" si="49"/>
        <v>2.809612983770287</v>
      </c>
    </row>
    <row r="204" spans="1:20" ht="18" customHeight="1">
      <c r="A204" s="70">
        <v>44655</v>
      </c>
      <c r="B204" s="17" t="s">
        <v>20</v>
      </c>
      <c r="C204" s="10">
        <v>8</v>
      </c>
      <c r="D204" s="10">
        <v>8</v>
      </c>
      <c r="E204" s="10">
        <v>1</v>
      </c>
      <c r="F204" s="10">
        <v>1</v>
      </c>
      <c r="G204" s="10">
        <v>4</v>
      </c>
      <c r="H204" s="10">
        <v>5</v>
      </c>
      <c r="I204" s="10">
        <v>10</v>
      </c>
      <c r="J204" s="10">
        <v>11</v>
      </c>
      <c r="K204" s="10">
        <v>1</v>
      </c>
      <c r="L204" s="10">
        <v>4</v>
      </c>
      <c r="M204" s="10">
        <v>205</v>
      </c>
      <c r="N204" s="10">
        <v>1</v>
      </c>
      <c r="O204" s="10">
        <v>6</v>
      </c>
      <c r="P204" s="10">
        <v>1</v>
      </c>
      <c r="Q204" s="10">
        <v>2</v>
      </c>
      <c r="R204" s="10">
        <v>0</v>
      </c>
      <c r="S204" s="10">
        <v>0</v>
      </c>
      <c r="T204" s="11">
        <f>SUM(C204:S204)</f>
        <v>268</v>
      </c>
    </row>
    <row r="205" spans="1:20" ht="18" customHeight="1">
      <c r="A205" s="71"/>
      <c r="B205" s="17" t="s">
        <v>21</v>
      </c>
      <c r="C205" s="10">
        <v>959</v>
      </c>
      <c r="D205" s="10">
        <v>1218</v>
      </c>
      <c r="E205" s="10">
        <v>31</v>
      </c>
      <c r="F205" s="10">
        <v>48</v>
      </c>
      <c r="G205" s="10">
        <v>249</v>
      </c>
      <c r="H205" s="10">
        <v>602</v>
      </c>
      <c r="I205" s="10">
        <v>209</v>
      </c>
      <c r="J205" s="10">
        <v>1361</v>
      </c>
      <c r="K205" s="10">
        <v>263</v>
      </c>
      <c r="L205" s="10">
        <v>227</v>
      </c>
      <c r="M205" s="10">
        <v>6860</v>
      </c>
      <c r="N205" s="10">
        <v>51</v>
      </c>
      <c r="O205" s="10">
        <v>548</v>
      </c>
      <c r="P205" s="10">
        <v>313</v>
      </c>
      <c r="Q205" s="10">
        <v>62</v>
      </c>
      <c r="R205" s="10">
        <v>45</v>
      </c>
      <c r="S205" s="10">
        <v>0</v>
      </c>
      <c r="T205" s="11">
        <f>SUM(C205:S205)</f>
        <v>13046</v>
      </c>
    </row>
    <row r="206" spans="1:20" ht="18" customHeight="1">
      <c r="A206" s="71"/>
      <c r="B206" s="17" t="s">
        <v>24</v>
      </c>
      <c r="C206" s="10">
        <v>934</v>
      </c>
      <c r="D206" s="10">
        <v>1193</v>
      </c>
      <c r="E206" s="10">
        <v>30</v>
      </c>
      <c r="F206" s="10">
        <v>44</v>
      </c>
      <c r="G206" s="10">
        <v>241</v>
      </c>
      <c r="H206" s="10">
        <v>596</v>
      </c>
      <c r="I206" s="10">
        <v>201</v>
      </c>
      <c r="J206" s="10">
        <v>1342</v>
      </c>
      <c r="K206" s="10">
        <v>262</v>
      </c>
      <c r="L206" s="10">
        <v>230</v>
      </c>
      <c r="M206" s="10">
        <v>6526</v>
      </c>
      <c r="N206" s="10">
        <v>50</v>
      </c>
      <c r="O206" s="10">
        <v>545</v>
      </c>
      <c r="P206" s="10">
        <v>309</v>
      </c>
      <c r="Q206" s="10">
        <v>60</v>
      </c>
      <c r="R206" s="10">
        <v>47</v>
      </c>
      <c r="S206" s="10">
        <v>0</v>
      </c>
      <c r="T206" s="11">
        <f>SUM(C206:S206)</f>
        <v>12610</v>
      </c>
    </row>
    <row r="207" spans="1:20" ht="18" customHeight="1">
      <c r="A207" s="71"/>
      <c r="B207" s="17" t="s">
        <v>25</v>
      </c>
      <c r="C207" s="10">
        <v>36</v>
      </c>
      <c r="D207" s="10">
        <v>36</v>
      </c>
      <c r="E207" s="10">
        <v>3</v>
      </c>
      <c r="F207" s="10">
        <v>6</v>
      </c>
      <c r="G207" s="10">
        <v>13</v>
      </c>
      <c r="H207" s="10">
        <v>12</v>
      </c>
      <c r="I207" s="10">
        <v>19</v>
      </c>
      <c r="J207" s="10">
        <v>39</v>
      </c>
      <c r="K207" s="10">
        <v>3</v>
      </c>
      <c r="L207" s="10">
        <v>7</v>
      </c>
      <c r="M207" s="10">
        <v>545</v>
      </c>
      <c r="N207" s="10">
        <v>2</v>
      </c>
      <c r="O207" s="10">
        <v>14</v>
      </c>
      <c r="P207" s="10">
        <v>5</v>
      </c>
      <c r="Q207" s="10">
        <v>4</v>
      </c>
      <c r="R207" s="10">
        <v>0</v>
      </c>
      <c r="S207" s="10">
        <v>0</v>
      </c>
      <c r="T207" s="11">
        <f>SUM(C207:S207)</f>
        <v>744</v>
      </c>
    </row>
    <row r="208" spans="1:20" ht="18" customHeight="1">
      <c r="A208" s="71"/>
      <c r="B208" s="17" t="s">
        <v>26</v>
      </c>
      <c r="C208" s="12">
        <f t="shared" ref="C208:T208" si="50">C207/(C206+C207)</f>
        <v>3.711340206185567E-2</v>
      </c>
      <c r="D208" s="12">
        <f t="shared" si="50"/>
        <v>2.9292107404393815E-2</v>
      </c>
      <c r="E208" s="12">
        <f t="shared" si="50"/>
        <v>9.0909090909090912E-2</v>
      </c>
      <c r="F208" s="12">
        <f t="shared" si="50"/>
        <v>0.12</v>
      </c>
      <c r="G208" s="12">
        <f t="shared" si="50"/>
        <v>5.1181102362204724E-2</v>
      </c>
      <c r="H208" s="12">
        <f t="shared" si="50"/>
        <v>1.9736842105263157E-2</v>
      </c>
      <c r="I208" s="12">
        <f t="shared" si="50"/>
        <v>8.6363636363636365E-2</v>
      </c>
      <c r="J208" s="12">
        <f t="shared" si="50"/>
        <v>2.8240405503258507E-2</v>
      </c>
      <c r="K208" s="12">
        <f t="shared" si="50"/>
        <v>1.1320754716981131E-2</v>
      </c>
      <c r="L208" s="12">
        <f t="shared" si="50"/>
        <v>2.9535864978902954E-2</v>
      </c>
      <c r="M208" s="12">
        <f t="shared" si="50"/>
        <v>7.7075378305755907E-2</v>
      </c>
      <c r="N208" s="12">
        <f t="shared" si="50"/>
        <v>3.8461538461538464E-2</v>
      </c>
      <c r="O208" s="12">
        <f t="shared" si="50"/>
        <v>2.5044722719141325E-2</v>
      </c>
      <c r="P208" s="12">
        <f t="shared" si="50"/>
        <v>1.5923566878980892E-2</v>
      </c>
      <c r="Q208" s="12">
        <f t="shared" si="50"/>
        <v>6.25E-2</v>
      </c>
      <c r="R208" s="12">
        <f t="shared" si="50"/>
        <v>0</v>
      </c>
      <c r="S208" s="12" t="e">
        <f t="shared" si="50"/>
        <v>#DIV/0!</v>
      </c>
      <c r="T208" s="13">
        <f t="shared" si="50"/>
        <v>5.5713643852029357E-2</v>
      </c>
    </row>
    <row r="209" spans="1:20" ht="18" customHeight="1">
      <c r="A209" s="71"/>
      <c r="B209" s="17" t="s">
        <v>22</v>
      </c>
      <c r="C209" s="10">
        <v>467</v>
      </c>
      <c r="D209" s="10">
        <v>403</v>
      </c>
      <c r="E209" s="10">
        <v>30</v>
      </c>
      <c r="F209" s="14">
        <v>18</v>
      </c>
      <c r="G209" s="10">
        <v>104</v>
      </c>
      <c r="H209" s="10">
        <v>261</v>
      </c>
      <c r="I209" s="10">
        <v>134</v>
      </c>
      <c r="J209" s="10">
        <v>162</v>
      </c>
      <c r="K209" s="10">
        <v>148</v>
      </c>
      <c r="L209" s="10">
        <v>98</v>
      </c>
      <c r="M209" s="10">
        <v>1443</v>
      </c>
      <c r="N209" s="10">
        <v>28</v>
      </c>
      <c r="O209" s="10">
        <v>209</v>
      </c>
      <c r="P209" s="10">
        <v>138</v>
      </c>
      <c r="Q209" s="10">
        <v>39</v>
      </c>
      <c r="R209" s="10">
        <v>9</v>
      </c>
      <c r="S209" s="10">
        <v>0</v>
      </c>
      <c r="T209" s="11">
        <f>SUM(C209:S209)</f>
        <v>3691</v>
      </c>
    </row>
    <row r="210" spans="1:20" ht="18" customHeight="1">
      <c r="A210" s="71"/>
      <c r="B210" s="17" t="s">
        <v>23</v>
      </c>
      <c r="C210" s="15">
        <f t="shared" ref="C210:T210" si="51">(C204+C205)/C209</f>
        <v>2.0706638115631693</v>
      </c>
      <c r="D210" s="15">
        <f t="shared" si="51"/>
        <v>3.0421836228287842</v>
      </c>
      <c r="E210" s="15">
        <f t="shared" si="51"/>
        <v>1.0666666666666667</v>
      </c>
      <c r="F210" s="15">
        <f t="shared" si="51"/>
        <v>2.7222222222222223</v>
      </c>
      <c r="G210" s="15">
        <f t="shared" si="51"/>
        <v>2.4326923076923075</v>
      </c>
      <c r="H210" s="15">
        <f t="shared" si="51"/>
        <v>2.3256704980842913</v>
      </c>
      <c r="I210" s="15">
        <f t="shared" si="51"/>
        <v>1.6343283582089552</v>
      </c>
      <c r="J210" s="15">
        <f t="shared" si="51"/>
        <v>8.4691358024691361</v>
      </c>
      <c r="K210" s="15">
        <f t="shared" si="51"/>
        <v>1.7837837837837838</v>
      </c>
      <c r="L210" s="15">
        <f t="shared" si="51"/>
        <v>2.3571428571428572</v>
      </c>
      <c r="M210" s="15">
        <f t="shared" si="51"/>
        <v>4.8960498960498962</v>
      </c>
      <c r="N210" s="15">
        <f t="shared" si="51"/>
        <v>1.8571428571428572</v>
      </c>
      <c r="O210" s="15">
        <f t="shared" si="51"/>
        <v>2.6507177033492821</v>
      </c>
      <c r="P210" s="15">
        <f t="shared" si="51"/>
        <v>2.2753623188405796</v>
      </c>
      <c r="Q210" s="15">
        <f t="shared" si="51"/>
        <v>1.641025641025641</v>
      </c>
      <c r="R210" s="15">
        <f t="shared" si="51"/>
        <v>5</v>
      </c>
      <c r="S210" s="15" t="e">
        <f t="shared" si="51"/>
        <v>#DIV/0!</v>
      </c>
      <c r="T210" s="16">
        <f t="shared" si="51"/>
        <v>3.6071525331888377</v>
      </c>
    </row>
    <row r="211" spans="1:20" ht="18" customHeight="1">
      <c r="A211" s="70">
        <v>44656</v>
      </c>
      <c r="B211" s="17" t="s">
        <v>20</v>
      </c>
      <c r="C211" s="10">
        <v>16</v>
      </c>
      <c r="D211" s="10">
        <v>23</v>
      </c>
      <c r="E211" s="10">
        <v>6</v>
      </c>
      <c r="F211" s="10">
        <v>12</v>
      </c>
      <c r="G211" s="10">
        <v>7</v>
      </c>
      <c r="H211" s="10">
        <v>8</v>
      </c>
      <c r="I211" s="10">
        <v>11</v>
      </c>
      <c r="J211" s="10">
        <v>23</v>
      </c>
      <c r="K211" s="10">
        <v>7</v>
      </c>
      <c r="L211" s="10">
        <v>11</v>
      </c>
      <c r="M211" s="10">
        <v>162</v>
      </c>
      <c r="N211" s="10">
        <v>1</v>
      </c>
      <c r="O211" s="10">
        <v>14</v>
      </c>
      <c r="P211" s="10">
        <v>6</v>
      </c>
      <c r="Q211" s="10">
        <v>2</v>
      </c>
      <c r="R211" s="10">
        <v>2</v>
      </c>
      <c r="S211" s="10">
        <v>0</v>
      </c>
      <c r="T211" s="11">
        <f>SUM(C211:S211)</f>
        <v>311</v>
      </c>
    </row>
    <row r="212" spans="1:20" ht="18" customHeight="1">
      <c r="A212" s="71"/>
      <c r="B212" s="17" t="s">
        <v>21</v>
      </c>
      <c r="C212" s="10">
        <v>642</v>
      </c>
      <c r="D212" s="10">
        <v>894</v>
      </c>
      <c r="E212" s="10">
        <v>77</v>
      </c>
      <c r="F212" s="10">
        <v>289</v>
      </c>
      <c r="G212" s="10">
        <v>476</v>
      </c>
      <c r="H212" s="10">
        <v>402</v>
      </c>
      <c r="I212" s="10">
        <v>612</v>
      </c>
      <c r="J212" s="10">
        <v>2913</v>
      </c>
      <c r="K212" s="10">
        <v>547</v>
      </c>
      <c r="L212" s="10">
        <v>469</v>
      </c>
      <c r="M212" s="10">
        <v>7975</v>
      </c>
      <c r="N212" s="10">
        <v>76</v>
      </c>
      <c r="O212" s="10">
        <v>782</v>
      </c>
      <c r="P212" s="10">
        <v>378</v>
      </c>
      <c r="Q212" s="10">
        <v>142</v>
      </c>
      <c r="R212" s="10">
        <v>77</v>
      </c>
      <c r="S212" s="10">
        <v>0</v>
      </c>
      <c r="T212" s="11">
        <f>SUM(C212:S212)</f>
        <v>16751</v>
      </c>
    </row>
    <row r="213" spans="1:20" ht="18" customHeight="1">
      <c r="A213" s="71"/>
      <c r="B213" s="17" t="s">
        <v>24</v>
      </c>
      <c r="C213" s="10">
        <v>610</v>
      </c>
      <c r="D213" s="10">
        <v>831</v>
      </c>
      <c r="E213" s="10">
        <v>74</v>
      </c>
      <c r="F213" s="10">
        <v>274</v>
      </c>
      <c r="G213" s="10">
        <v>468</v>
      </c>
      <c r="H213" s="10">
        <v>394</v>
      </c>
      <c r="I213" s="10">
        <v>587</v>
      </c>
      <c r="J213" s="10">
        <v>2872</v>
      </c>
      <c r="K213" s="10">
        <v>535</v>
      </c>
      <c r="L213" s="10">
        <v>472</v>
      </c>
      <c r="M213" s="10">
        <v>7759</v>
      </c>
      <c r="N213" s="10">
        <v>76</v>
      </c>
      <c r="O213" s="10">
        <v>756</v>
      </c>
      <c r="P213" s="10">
        <v>376</v>
      </c>
      <c r="Q213" s="10">
        <v>138</v>
      </c>
      <c r="R213" s="10">
        <v>78</v>
      </c>
      <c r="S213" s="10">
        <v>0</v>
      </c>
      <c r="T213" s="11">
        <f>SUM(C213:S213)</f>
        <v>16300</v>
      </c>
    </row>
    <row r="214" spans="1:20" ht="18" customHeight="1">
      <c r="A214" s="71"/>
      <c r="B214" s="17" t="s">
        <v>25</v>
      </c>
      <c r="C214" s="10">
        <v>48</v>
      </c>
      <c r="D214" s="10">
        <v>89</v>
      </c>
      <c r="E214" s="10">
        <v>10</v>
      </c>
      <c r="F214" s="10">
        <v>28</v>
      </c>
      <c r="G214" s="10">
        <v>15</v>
      </c>
      <c r="H214" s="10">
        <v>16</v>
      </c>
      <c r="I214" s="10">
        <v>36</v>
      </c>
      <c r="J214" s="10">
        <v>65</v>
      </c>
      <c r="K214" s="10">
        <v>19</v>
      </c>
      <c r="L214" s="10">
        <v>9</v>
      </c>
      <c r="M214" s="10">
        <v>386</v>
      </c>
      <c r="N214" s="10">
        <v>1</v>
      </c>
      <c r="O214" s="10">
        <v>40</v>
      </c>
      <c r="P214" s="10">
        <v>8</v>
      </c>
      <c r="Q214" s="10">
        <v>6</v>
      </c>
      <c r="R214" s="10">
        <v>1</v>
      </c>
      <c r="S214" s="10">
        <v>0</v>
      </c>
      <c r="T214" s="11">
        <f>SUM(C214:S214)</f>
        <v>777</v>
      </c>
    </row>
    <row r="215" spans="1:20" ht="18" customHeight="1">
      <c r="A215" s="71"/>
      <c r="B215" s="17" t="s">
        <v>26</v>
      </c>
      <c r="C215" s="12">
        <f t="shared" ref="C215:T215" si="52">C214/(C213+C214)</f>
        <v>7.29483282674772E-2</v>
      </c>
      <c r="D215" s="12">
        <f t="shared" si="52"/>
        <v>9.6739130434782605E-2</v>
      </c>
      <c r="E215" s="12">
        <f t="shared" si="52"/>
        <v>0.11904761904761904</v>
      </c>
      <c r="F215" s="12">
        <f t="shared" si="52"/>
        <v>9.2715231788079472E-2</v>
      </c>
      <c r="G215" s="12">
        <f t="shared" si="52"/>
        <v>3.1055900621118012E-2</v>
      </c>
      <c r="H215" s="12">
        <f t="shared" si="52"/>
        <v>3.9024390243902439E-2</v>
      </c>
      <c r="I215" s="12">
        <f t="shared" si="52"/>
        <v>5.7784911717495988E-2</v>
      </c>
      <c r="J215" s="12">
        <f t="shared" si="52"/>
        <v>2.2131426625808647E-2</v>
      </c>
      <c r="K215" s="12">
        <f t="shared" si="52"/>
        <v>3.4296028880866428E-2</v>
      </c>
      <c r="L215" s="12">
        <f t="shared" si="52"/>
        <v>1.8711018711018712E-2</v>
      </c>
      <c r="M215" s="12">
        <f t="shared" si="52"/>
        <v>4.7391037446286068E-2</v>
      </c>
      <c r="N215" s="12">
        <f t="shared" si="52"/>
        <v>1.2987012987012988E-2</v>
      </c>
      <c r="O215" s="12">
        <f t="shared" si="52"/>
        <v>5.0251256281407038E-2</v>
      </c>
      <c r="P215" s="12">
        <f t="shared" si="52"/>
        <v>2.0833333333333332E-2</v>
      </c>
      <c r="Q215" s="12">
        <f t="shared" si="52"/>
        <v>4.1666666666666664E-2</v>
      </c>
      <c r="R215" s="12">
        <f t="shared" si="52"/>
        <v>1.2658227848101266E-2</v>
      </c>
      <c r="S215" s="12" t="e">
        <f t="shared" si="52"/>
        <v>#DIV/0!</v>
      </c>
      <c r="T215" s="13">
        <f t="shared" si="52"/>
        <v>4.549979504596826E-2</v>
      </c>
    </row>
    <row r="216" spans="1:20" ht="18" customHeight="1">
      <c r="A216" s="71"/>
      <c r="B216" s="17" t="s">
        <v>22</v>
      </c>
      <c r="C216" s="10">
        <v>339</v>
      </c>
      <c r="D216" s="10">
        <v>300</v>
      </c>
      <c r="E216" s="10">
        <v>55</v>
      </c>
      <c r="F216" s="14">
        <v>155</v>
      </c>
      <c r="G216" s="10">
        <v>179</v>
      </c>
      <c r="H216" s="10">
        <v>163</v>
      </c>
      <c r="I216" s="10">
        <v>276</v>
      </c>
      <c r="J216" s="10">
        <v>324</v>
      </c>
      <c r="K216" s="10">
        <v>252</v>
      </c>
      <c r="L216" s="10">
        <v>135</v>
      </c>
      <c r="M216" s="10">
        <v>1274</v>
      </c>
      <c r="N216" s="10">
        <v>32</v>
      </c>
      <c r="O216" s="10">
        <v>278</v>
      </c>
      <c r="P216" s="10">
        <v>179</v>
      </c>
      <c r="Q216" s="10">
        <v>64</v>
      </c>
      <c r="R216" s="10">
        <v>13</v>
      </c>
      <c r="S216" s="10">
        <v>0</v>
      </c>
      <c r="T216" s="11">
        <f>SUM(C216:S216)</f>
        <v>4018</v>
      </c>
    </row>
    <row r="217" spans="1:20" ht="18" customHeight="1">
      <c r="A217" s="71"/>
      <c r="B217" s="17" t="s">
        <v>23</v>
      </c>
      <c r="C217" s="15">
        <f t="shared" ref="C217:T217" si="53">(C211+C212)/C216</f>
        <v>1.9410029498525074</v>
      </c>
      <c r="D217" s="15">
        <f t="shared" si="53"/>
        <v>3.0566666666666666</v>
      </c>
      <c r="E217" s="15">
        <f t="shared" si="53"/>
        <v>1.509090909090909</v>
      </c>
      <c r="F217" s="15">
        <f t="shared" si="53"/>
        <v>1.9419354838709677</v>
      </c>
      <c r="G217" s="15">
        <f t="shared" si="53"/>
        <v>2.6983240223463687</v>
      </c>
      <c r="H217" s="15">
        <f t="shared" si="53"/>
        <v>2.5153374233128836</v>
      </c>
      <c r="I217" s="15">
        <f t="shared" si="53"/>
        <v>2.2572463768115942</v>
      </c>
      <c r="J217" s="15">
        <f t="shared" si="53"/>
        <v>9.0617283950617278</v>
      </c>
      <c r="K217" s="15">
        <f t="shared" si="53"/>
        <v>2.1984126984126986</v>
      </c>
      <c r="L217" s="15">
        <f t="shared" si="53"/>
        <v>3.5555555555555554</v>
      </c>
      <c r="M217" s="15">
        <f t="shared" si="53"/>
        <v>6.3869701726844585</v>
      </c>
      <c r="N217" s="15">
        <f t="shared" si="53"/>
        <v>2.40625</v>
      </c>
      <c r="O217" s="15">
        <f t="shared" si="53"/>
        <v>2.8633093525179856</v>
      </c>
      <c r="P217" s="15">
        <f t="shared" si="53"/>
        <v>2.1452513966480447</v>
      </c>
      <c r="Q217" s="15">
        <f t="shared" si="53"/>
        <v>2.25</v>
      </c>
      <c r="R217" s="15">
        <f t="shared" si="53"/>
        <v>6.0769230769230766</v>
      </c>
      <c r="S217" s="15" t="e">
        <f t="shared" si="53"/>
        <v>#DIV/0!</v>
      </c>
      <c r="T217" s="16">
        <f t="shared" si="53"/>
        <v>4.2463912394225982</v>
      </c>
    </row>
    <row r="218" spans="1:20" ht="18" customHeight="1">
      <c r="A218" s="70">
        <v>44657</v>
      </c>
      <c r="B218" s="17" t="s">
        <v>20</v>
      </c>
      <c r="C218" s="10">
        <v>9</v>
      </c>
      <c r="D218" s="10">
        <v>19</v>
      </c>
      <c r="E218" s="10">
        <v>31</v>
      </c>
      <c r="F218" s="10">
        <v>27</v>
      </c>
      <c r="G218" s="10">
        <v>27</v>
      </c>
      <c r="H218" s="10">
        <v>1</v>
      </c>
      <c r="I218" s="10">
        <v>12</v>
      </c>
      <c r="J218" s="10">
        <v>21</v>
      </c>
      <c r="K218" s="10">
        <v>9</v>
      </c>
      <c r="L218" s="10">
        <v>6</v>
      </c>
      <c r="M218" s="10">
        <v>151</v>
      </c>
      <c r="N218" s="10">
        <v>3</v>
      </c>
      <c r="O218" s="10">
        <v>2</v>
      </c>
      <c r="P218" s="10">
        <v>4</v>
      </c>
      <c r="Q218" s="10">
        <v>0</v>
      </c>
      <c r="R218" s="10">
        <v>0</v>
      </c>
      <c r="S218" s="10">
        <v>0</v>
      </c>
      <c r="T218" s="11">
        <f>SUM(C218:S218)</f>
        <v>322</v>
      </c>
    </row>
    <row r="219" spans="1:20" ht="18" customHeight="1">
      <c r="A219" s="71"/>
      <c r="B219" s="17" t="s">
        <v>21</v>
      </c>
      <c r="C219" s="10">
        <v>1027</v>
      </c>
      <c r="D219" s="10">
        <v>1057</v>
      </c>
      <c r="E219" s="10">
        <v>301</v>
      </c>
      <c r="F219" s="10">
        <v>501</v>
      </c>
      <c r="G219" s="10">
        <v>1001</v>
      </c>
      <c r="H219" s="10">
        <v>649</v>
      </c>
      <c r="I219" s="10">
        <v>597</v>
      </c>
      <c r="J219" s="10">
        <v>2354</v>
      </c>
      <c r="K219" s="10">
        <v>646</v>
      </c>
      <c r="L219" s="10">
        <v>1384</v>
      </c>
      <c r="M219" s="10">
        <v>8251</v>
      </c>
      <c r="N219" s="10">
        <v>5</v>
      </c>
      <c r="O219" s="10">
        <v>767</v>
      </c>
      <c r="P219" s="10">
        <v>462</v>
      </c>
      <c r="Q219" s="10">
        <v>274</v>
      </c>
      <c r="R219" s="10">
        <v>61</v>
      </c>
      <c r="S219" s="10">
        <v>0</v>
      </c>
      <c r="T219" s="11">
        <f>SUM(C219:S219)</f>
        <v>19337</v>
      </c>
    </row>
    <row r="220" spans="1:20" ht="18" customHeight="1">
      <c r="A220" s="71"/>
      <c r="B220" s="17" t="s">
        <v>24</v>
      </c>
      <c r="C220" s="10">
        <v>998</v>
      </c>
      <c r="D220" s="10">
        <v>1062</v>
      </c>
      <c r="E220" s="10">
        <v>306</v>
      </c>
      <c r="F220" s="10">
        <v>503</v>
      </c>
      <c r="G220" s="10">
        <v>991</v>
      </c>
      <c r="H220" s="10">
        <v>613</v>
      </c>
      <c r="I220" s="10">
        <v>601</v>
      </c>
      <c r="J220" s="10">
        <v>2355</v>
      </c>
      <c r="K220" s="10">
        <v>634</v>
      </c>
      <c r="L220" s="10">
        <v>1376</v>
      </c>
      <c r="M220" s="10">
        <v>7967</v>
      </c>
      <c r="N220" s="10">
        <v>74</v>
      </c>
      <c r="O220" s="10">
        <v>776</v>
      </c>
      <c r="P220" s="10">
        <v>464</v>
      </c>
      <c r="Q220" s="10">
        <v>272</v>
      </c>
      <c r="R220" s="10">
        <v>62</v>
      </c>
      <c r="S220" s="10">
        <v>0</v>
      </c>
      <c r="T220" s="11">
        <f>SUM(C220:S220)</f>
        <v>19054</v>
      </c>
    </row>
    <row r="221" spans="1:20" ht="18" customHeight="1">
      <c r="A221" s="71"/>
      <c r="B221" s="17" t="s">
        <v>25</v>
      </c>
      <c r="C221" s="10">
        <v>46</v>
      </c>
      <c r="D221" s="10">
        <v>45</v>
      </c>
      <c r="E221" s="10">
        <v>44</v>
      </c>
      <c r="F221" s="10">
        <v>42</v>
      </c>
      <c r="G221" s="10">
        <v>42</v>
      </c>
      <c r="H221" s="10">
        <v>55</v>
      </c>
      <c r="I221" s="10">
        <v>29</v>
      </c>
      <c r="J221" s="10">
        <v>54</v>
      </c>
      <c r="K221" s="10">
        <v>26</v>
      </c>
      <c r="L221" s="10">
        <v>32</v>
      </c>
      <c r="M221" s="10">
        <v>490</v>
      </c>
      <c r="N221" s="10">
        <v>5</v>
      </c>
      <c r="O221" s="10">
        <v>5</v>
      </c>
      <c r="P221" s="10">
        <v>6</v>
      </c>
      <c r="Q221" s="10">
        <v>6</v>
      </c>
      <c r="R221" s="10">
        <v>1</v>
      </c>
      <c r="S221" s="10">
        <v>0</v>
      </c>
      <c r="T221" s="11">
        <f>SUM(C221:S221)</f>
        <v>928</v>
      </c>
    </row>
    <row r="222" spans="1:20" ht="18" customHeight="1">
      <c r="A222" s="71"/>
      <c r="B222" s="17" t="s">
        <v>26</v>
      </c>
      <c r="C222" s="12">
        <f t="shared" ref="C222:T222" si="54">C221/(C220+C221)</f>
        <v>4.4061302681992334E-2</v>
      </c>
      <c r="D222" s="12">
        <f t="shared" si="54"/>
        <v>4.065040650406504E-2</v>
      </c>
      <c r="E222" s="12">
        <f t="shared" si="54"/>
        <v>0.12571428571428572</v>
      </c>
      <c r="F222" s="12">
        <f t="shared" si="54"/>
        <v>7.7064220183486243E-2</v>
      </c>
      <c r="G222" s="12">
        <f t="shared" si="54"/>
        <v>4.0658276863504358E-2</v>
      </c>
      <c r="H222" s="12">
        <f t="shared" si="54"/>
        <v>8.2335329341317362E-2</v>
      </c>
      <c r="I222" s="12">
        <f t="shared" si="54"/>
        <v>4.6031746031746035E-2</v>
      </c>
      <c r="J222" s="12">
        <f t="shared" si="54"/>
        <v>2.2415940224159402E-2</v>
      </c>
      <c r="K222" s="12">
        <f t="shared" si="54"/>
        <v>3.9393939393939391E-2</v>
      </c>
      <c r="L222" s="12">
        <f t="shared" si="54"/>
        <v>2.2727272727272728E-2</v>
      </c>
      <c r="M222" s="12">
        <f t="shared" si="54"/>
        <v>5.7940167908241691E-2</v>
      </c>
      <c r="N222" s="12">
        <f t="shared" si="54"/>
        <v>6.3291139240506333E-2</v>
      </c>
      <c r="O222" s="12">
        <f t="shared" si="54"/>
        <v>6.4020486555697821E-3</v>
      </c>
      <c r="P222" s="12">
        <f t="shared" si="54"/>
        <v>1.276595744680851E-2</v>
      </c>
      <c r="Q222" s="12">
        <f t="shared" si="54"/>
        <v>2.1582733812949641E-2</v>
      </c>
      <c r="R222" s="12">
        <f t="shared" si="54"/>
        <v>1.5873015873015872E-2</v>
      </c>
      <c r="S222" s="12" t="e">
        <f t="shared" si="54"/>
        <v>#DIV/0!</v>
      </c>
      <c r="T222" s="13">
        <f t="shared" si="54"/>
        <v>4.6441797617856072E-2</v>
      </c>
    </row>
    <row r="223" spans="1:20" ht="18" customHeight="1">
      <c r="A223" s="71"/>
      <c r="B223" s="17" t="s">
        <v>22</v>
      </c>
      <c r="C223" s="10">
        <v>481</v>
      </c>
      <c r="D223" s="10">
        <v>339</v>
      </c>
      <c r="E223" s="10">
        <v>197</v>
      </c>
      <c r="F223" s="14">
        <v>227</v>
      </c>
      <c r="G223" s="10">
        <v>289</v>
      </c>
      <c r="H223" s="10">
        <v>272</v>
      </c>
      <c r="I223" s="10">
        <v>302</v>
      </c>
      <c r="J223" s="10">
        <v>321</v>
      </c>
      <c r="K223" s="10">
        <v>324</v>
      </c>
      <c r="L223" s="10">
        <v>465</v>
      </c>
      <c r="M223" s="10">
        <v>1509</v>
      </c>
      <c r="N223" s="10">
        <v>33</v>
      </c>
      <c r="O223" s="10">
        <v>237</v>
      </c>
      <c r="P223" s="10">
        <v>191</v>
      </c>
      <c r="Q223" s="10">
        <v>75</v>
      </c>
      <c r="R223" s="10">
        <v>16</v>
      </c>
      <c r="S223" s="10">
        <v>0</v>
      </c>
      <c r="T223" s="11">
        <f>SUM(C223:S223)</f>
        <v>5278</v>
      </c>
    </row>
    <row r="224" spans="1:20" ht="18" customHeight="1">
      <c r="A224" s="71"/>
      <c r="B224" s="17" t="s">
        <v>23</v>
      </c>
      <c r="C224" s="15">
        <f t="shared" ref="C224:T224" si="55">(C218+C219)/C223</f>
        <v>2.1538461538461537</v>
      </c>
      <c r="D224" s="15">
        <f t="shared" si="55"/>
        <v>3.1740412979351031</v>
      </c>
      <c r="E224" s="15">
        <f t="shared" si="55"/>
        <v>1.6852791878172588</v>
      </c>
      <c r="F224" s="15">
        <f t="shared" si="55"/>
        <v>2.3259911894273126</v>
      </c>
      <c r="G224" s="15">
        <f t="shared" si="55"/>
        <v>3.5570934256055362</v>
      </c>
      <c r="H224" s="15">
        <f t="shared" si="55"/>
        <v>2.3897058823529411</v>
      </c>
      <c r="I224" s="15">
        <f t="shared" si="55"/>
        <v>2.0165562913907285</v>
      </c>
      <c r="J224" s="15">
        <f t="shared" si="55"/>
        <v>7.3987538940809969</v>
      </c>
      <c r="K224" s="15">
        <f t="shared" si="55"/>
        <v>2.0216049382716048</v>
      </c>
      <c r="L224" s="15">
        <f t="shared" si="55"/>
        <v>2.989247311827957</v>
      </c>
      <c r="M224" s="15">
        <f t="shared" si="55"/>
        <v>5.5679257786613654</v>
      </c>
      <c r="N224" s="15">
        <f t="shared" si="55"/>
        <v>0.24242424242424243</v>
      </c>
      <c r="O224" s="15">
        <f t="shared" si="55"/>
        <v>3.2447257383966246</v>
      </c>
      <c r="P224" s="15">
        <f t="shared" si="55"/>
        <v>2.4397905759162302</v>
      </c>
      <c r="Q224" s="15">
        <f t="shared" si="55"/>
        <v>3.6533333333333333</v>
      </c>
      <c r="R224" s="15">
        <f t="shared" si="55"/>
        <v>3.8125</v>
      </c>
      <c r="S224" s="15" t="e">
        <f t="shared" si="55"/>
        <v>#DIV/0!</v>
      </c>
      <c r="T224" s="16">
        <f t="shared" si="55"/>
        <v>3.7247063281546042</v>
      </c>
    </row>
    <row r="225" spans="1:20" ht="18" customHeight="1">
      <c r="A225" s="70">
        <v>44658</v>
      </c>
      <c r="B225" s="17" t="s">
        <v>20</v>
      </c>
      <c r="C225" s="10">
        <v>14</v>
      </c>
      <c r="D225" s="10">
        <v>43</v>
      </c>
      <c r="E225" s="10">
        <v>29</v>
      </c>
      <c r="F225" s="10">
        <v>22</v>
      </c>
      <c r="G225" s="10">
        <v>11</v>
      </c>
      <c r="H225" s="10">
        <v>26</v>
      </c>
      <c r="I225" s="10">
        <v>29</v>
      </c>
      <c r="J225" s="10">
        <v>95</v>
      </c>
      <c r="K225" s="10">
        <v>9</v>
      </c>
      <c r="L225" s="10">
        <v>23</v>
      </c>
      <c r="M225" s="10">
        <v>307</v>
      </c>
      <c r="N225" s="10">
        <v>72</v>
      </c>
      <c r="O225" s="10">
        <v>107</v>
      </c>
      <c r="P225" s="10">
        <v>4</v>
      </c>
      <c r="Q225" s="10">
        <v>31</v>
      </c>
      <c r="R225" s="10">
        <v>2</v>
      </c>
      <c r="S225" s="10">
        <v>0</v>
      </c>
      <c r="T225" s="11">
        <f>SUM(C225:S225)</f>
        <v>824</v>
      </c>
    </row>
    <row r="226" spans="1:20" ht="18" customHeight="1">
      <c r="A226" s="71"/>
      <c r="B226" s="17" t="s">
        <v>21</v>
      </c>
      <c r="C226" s="10">
        <v>1332</v>
      </c>
      <c r="D226" s="10">
        <v>1995</v>
      </c>
      <c r="E226" s="10">
        <v>812</v>
      </c>
      <c r="F226" s="10">
        <v>342</v>
      </c>
      <c r="G226" s="10">
        <v>934</v>
      </c>
      <c r="H226" s="10">
        <v>552</v>
      </c>
      <c r="I226" s="10">
        <v>565</v>
      </c>
      <c r="J226" s="10">
        <v>2123</v>
      </c>
      <c r="K226" s="10">
        <v>383</v>
      </c>
      <c r="L226" s="10">
        <v>809</v>
      </c>
      <c r="M226" s="10">
        <v>8700</v>
      </c>
      <c r="N226" s="10">
        <v>14</v>
      </c>
      <c r="O226" s="10">
        <v>627</v>
      </c>
      <c r="P226" s="10">
        <v>481</v>
      </c>
      <c r="Q226" s="10">
        <v>50</v>
      </c>
      <c r="R226" s="10">
        <v>259</v>
      </c>
      <c r="S226" s="10">
        <v>0</v>
      </c>
      <c r="T226" s="11">
        <f>SUM(C226:S226)</f>
        <v>19978</v>
      </c>
    </row>
    <row r="227" spans="1:20" ht="18" customHeight="1">
      <c r="A227" s="71"/>
      <c r="B227" s="17" t="s">
        <v>24</v>
      </c>
      <c r="C227" s="10">
        <v>1329</v>
      </c>
      <c r="D227" s="10">
        <v>2053</v>
      </c>
      <c r="E227" s="10">
        <v>830</v>
      </c>
      <c r="F227" s="10">
        <v>369</v>
      </c>
      <c r="G227" s="10">
        <v>930</v>
      </c>
      <c r="H227" s="10">
        <v>575</v>
      </c>
      <c r="I227" s="10">
        <v>580</v>
      </c>
      <c r="J227" s="10">
        <v>2166</v>
      </c>
      <c r="K227" s="10">
        <v>406</v>
      </c>
      <c r="L227" s="10">
        <v>923</v>
      </c>
      <c r="M227" s="10">
        <v>8375</v>
      </c>
      <c r="N227" s="10">
        <v>122</v>
      </c>
      <c r="O227" s="10">
        <v>743</v>
      </c>
      <c r="P227" s="10">
        <v>490</v>
      </c>
      <c r="Q227" s="10">
        <v>90</v>
      </c>
      <c r="R227" s="10">
        <v>261</v>
      </c>
      <c r="S227" s="10">
        <v>0</v>
      </c>
      <c r="T227" s="11">
        <f>SUM(C227:S227)</f>
        <v>20242</v>
      </c>
    </row>
    <row r="228" spans="1:20" ht="18" customHeight="1">
      <c r="A228" s="71"/>
      <c r="B228" s="17" t="s">
        <v>25</v>
      </c>
      <c r="C228" s="10">
        <v>51</v>
      </c>
      <c r="D228" s="10">
        <v>23</v>
      </c>
      <c r="E228" s="10">
        <v>22</v>
      </c>
      <c r="F228" s="10">
        <v>12</v>
      </c>
      <c r="G228" s="10">
        <v>27</v>
      </c>
      <c r="H228" s="10">
        <v>19</v>
      </c>
      <c r="I228" s="10">
        <v>21</v>
      </c>
      <c r="J228" s="10">
        <v>91</v>
      </c>
      <c r="K228" s="10">
        <v>8</v>
      </c>
      <c r="L228" s="10">
        <v>10</v>
      </c>
      <c r="M228" s="10">
        <v>675</v>
      </c>
      <c r="N228" s="10">
        <v>7</v>
      </c>
      <c r="O228" s="10">
        <v>8</v>
      </c>
      <c r="P228" s="10">
        <v>3</v>
      </c>
      <c r="Q228" s="10">
        <v>2</v>
      </c>
      <c r="R228" s="10">
        <v>1</v>
      </c>
      <c r="S228" s="10">
        <v>0</v>
      </c>
      <c r="T228" s="11">
        <f>SUM(C228:S228)</f>
        <v>980</v>
      </c>
    </row>
    <row r="229" spans="1:20" ht="18" customHeight="1">
      <c r="A229" s="71"/>
      <c r="B229" s="17" t="s">
        <v>26</v>
      </c>
      <c r="C229" s="12">
        <f t="shared" ref="C229:T229" si="56">C228/(C227+C228)</f>
        <v>3.6956521739130437E-2</v>
      </c>
      <c r="D229" s="12">
        <f t="shared" si="56"/>
        <v>1.1078998073217727E-2</v>
      </c>
      <c r="E229" s="12">
        <f t="shared" si="56"/>
        <v>2.5821596244131457E-2</v>
      </c>
      <c r="F229" s="12">
        <f t="shared" si="56"/>
        <v>3.1496062992125984E-2</v>
      </c>
      <c r="G229" s="12">
        <f t="shared" si="56"/>
        <v>2.8213166144200628E-2</v>
      </c>
      <c r="H229" s="12">
        <f t="shared" si="56"/>
        <v>3.1986531986531987E-2</v>
      </c>
      <c r="I229" s="12">
        <f t="shared" si="56"/>
        <v>3.4941763727121461E-2</v>
      </c>
      <c r="J229" s="12">
        <f t="shared" si="56"/>
        <v>4.0319007532122288E-2</v>
      </c>
      <c r="K229" s="12">
        <f t="shared" si="56"/>
        <v>1.932367149758454E-2</v>
      </c>
      <c r="L229" s="12">
        <f t="shared" si="56"/>
        <v>1.0718113612004287E-2</v>
      </c>
      <c r="M229" s="12">
        <f t="shared" si="56"/>
        <v>7.4585635359116026E-2</v>
      </c>
      <c r="N229" s="12">
        <f t="shared" si="56"/>
        <v>5.4263565891472867E-2</v>
      </c>
      <c r="O229" s="12">
        <f t="shared" si="56"/>
        <v>1.0652463382157125E-2</v>
      </c>
      <c r="P229" s="12">
        <f t="shared" si="56"/>
        <v>6.0851926977687626E-3</v>
      </c>
      <c r="Q229" s="12">
        <f t="shared" si="56"/>
        <v>2.1739130434782608E-2</v>
      </c>
      <c r="R229" s="12">
        <f t="shared" si="56"/>
        <v>3.8167938931297708E-3</v>
      </c>
      <c r="S229" s="12" t="e">
        <f t="shared" si="56"/>
        <v>#DIV/0!</v>
      </c>
      <c r="T229" s="13">
        <f t="shared" si="56"/>
        <v>4.6178494015644146E-2</v>
      </c>
    </row>
    <row r="230" spans="1:20" ht="18" customHeight="1">
      <c r="A230" s="71"/>
      <c r="B230" s="17" t="s">
        <v>22</v>
      </c>
      <c r="C230" s="10">
        <v>568</v>
      </c>
      <c r="D230" s="10">
        <v>326</v>
      </c>
      <c r="E230" s="10">
        <v>326</v>
      </c>
      <c r="F230" s="14">
        <v>166</v>
      </c>
      <c r="G230" s="10">
        <v>269</v>
      </c>
      <c r="H230" s="10">
        <v>132</v>
      </c>
      <c r="I230" s="10">
        <v>235</v>
      </c>
      <c r="J230" s="10">
        <v>287</v>
      </c>
      <c r="K230" s="10">
        <v>224</v>
      </c>
      <c r="L230" s="10">
        <v>309</v>
      </c>
      <c r="M230" s="10">
        <v>1706</v>
      </c>
      <c r="N230" s="10">
        <v>25</v>
      </c>
      <c r="O230" s="10">
        <v>285</v>
      </c>
      <c r="P230" s="10">
        <v>165</v>
      </c>
      <c r="Q230" s="10">
        <v>42</v>
      </c>
      <c r="R230" s="10">
        <v>10</v>
      </c>
      <c r="S230" s="10">
        <v>0</v>
      </c>
      <c r="T230" s="11">
        <f>SUM(C230:S230)</f>
        <v>5075</v>
      </c>
    </row>
    <row r="231" spans="1:20" ht="18" customHeight="1">
      <c r="A231" s="71"/>
      <c r="B231" s="17" t="s">
        <v>23</v>
      </c>
      <c r="C231" s="15">
        <f t="shared" ref="C231:T231" si="57">(C225+C226)/C230</f>
        <v>2.369718309859155</v>
      </c>
      <c r="D231" s="15">
        <f t="shared" si="57"/>
        <v>6.2515337423312882</v>
      </c>
      <c r="E231" s="15">
        <f t="shared" si="57"/>
        <v>2.5797546012269938</v>
      </c>
      <c r="F231" s="15">
        <f t="shared" si="57"/>
        <v>2.1927710843373496</v>
      </c>
      <c r="G231" s="15">
        <f t="shared" si="57"/>
        <v>3.513011152416357</v>
      </c>
      <c r="H231" s="15">
        <f t="shared" si="57"/>
        <v>4.3787878787878789</v>
      </c>
      <c r="I231" s="15">
        <f t="shared" si="57"/>
        <v>2.527659574468085</v>
      </c>
      <c r="J231" s="15">
        <f t="shared" si="57"/>
        <v>7.7282229965156795</v>
      </c>
      <c r="K231" s="15">
        <f t="shared" si="57"/>
        <v>1.75</v>
      </c>
      <c r="L231" s="15">
        <f t="shared" si="57"/>
        <v>2.6925566343042071</v>
      </c>
      <c r="M231" s="15">
        <f t="shared" si="57"/>
        <v>5.2796014067995314</v>
      </c>
      <c r="N231" s="15">
        <f t="shared" si="57"/>
        <v>3.44</v>
      </c>
      <c r="O231" s="15">
        <f t="shared" si="57"/>
        <v>2.5754385964912281</v>
      </c>
      <c r="P231" s="15">
        <f t="shared" si="57"/>
        <v>2.9393939393939394</v>
      </c>
      <c r="Q231" s="15">
        <f t="shared" si="57"/>
        <v>1.9285714285714286</v>
      </c>
      <c r="R231" s="15">
        <f t="shared" si="57"/>
        <v>26.1</v>
      </c>
      <c r="S231" s="15" t="e">
        <f t="shared" si="57"/>
        <v>#DIV/0!</v>
      </c>
      <c r="T231" s="16">
        <f t="shared" si="57"/>
        <v>4.0989162561576356</v>
      </c>
    </row>
    <row r="232" spans="1:20" ht="18" customHeight="1">
      <c r="A232" s="70">
        <v>44659</v>
      </c>
      <c r="B232" s="17" t="s">
        <v>20</v>
      </c>
      <c r="C232" s="10">
        <v>41</v>
      </c>
      <c r="D232" s="10">
        <v>114</v>
      </c>
      <c r="E232" s="10">
        <v>20</v>
      </c>
      <c r="F232" s="10">
        <v>42</v>
      </c>
      <c r="G232" s="10">
        <v>21</v>
      </c>
      <c r="H232" s="10">
        <v>18</v>
      </c>
      <c r="I232" s="10">
        <v>12</v>
      </c>
      <c r="J232" s="10">
        <v>62</v>
      </c>
      <c r="K232" s="10">
        <v>29</v>
      </c>
      <c r="L232" s="10">
        <v>116</v>
      </c>
      <c r="M232" s="10">
        <v>348</v>
      </c>
      <c r="N232" s="10">
        <v>45</v>
      </c>
      <c r="O232" s="10">
        <v>108</v>
      </c>
      <c r="P232" s="10">
        <v>24</v>
      </c>
      <c r="Q232" s="10">
        <v>12</v>
      </c>
      <c r="R232" s="10">
        <v>3</v>
      </c>
      <c r="S232" s="10">
        <v>0</v>
      </c>
      <c r="T232" s="11">
        <f>SUM(C232:S232)</f>
        <v>1015</v>
      </c>
    </row>
    <row r="233" spans="1:20" ht="18" customHeight="1">
      <c r="A233" s="71"/>
      <c r="B233" s="17" t="s">
        <v>21</v>
      </c>
      <c r="C233" s="10">
        <v>2555</v>
      </c>
      <c r="D233" s="10">
        <v>1499</v>
      </c>
      <c r="E233" s="10">
        <v>591</v>
      </c>
      <c r="F233" s="10">
        <v>622</v>
      </c>
      <c r="G233" s="10">
        <v>1069</v>
      </c>
      <c r="H233" s="10">
        <v>353</v>
      </c>
      <c r="I233" s="10">
        <v>676</v>
      </c>
      <c r="J233" s="10">
        <v>2772</v>
      </c>
      <c r="K233" s="10">
        <v>2781</v>
      </c>
      <c r="L233" s="10">
        <v>1381</v>
      </c>
      <c r="M233" s="10">
        <v>6893</v>
      </c>
      <c r="N233" s="10">
        <v>22</v>
      </c>
      <c r="O233" s="10">
        <v>654</v>
      </c>
      <c r="P233" s="10">
        <v>311</v>
      </c>
      <c r="Q233" s="10">
        <v>73</v>
      </c>
      <c r="R233" s="10">
        <v>166</v>
      </c>
      <c r="S233" s="10">
        <v>0</v>
      </c>
      <c r="T233" s="11">
        <f>SUM(C233:S233)</f>
        <v>22418</v>
      </c>
    </row>
    <row r="234" spans="1:20" ht="18" customHeight="1">
      <c r="A234" s="71"/>
      <c r="B234" s="17" t="s">
        <v>24</v>
      </c>
      <c r="C234" s="10">
        <v>2566</v>
      </c>
      <c r="D234" s="10">
        <v>1408</v>
      </c>
      <c r="E234" s="10">
        <v>602</v>
      </c>
      <c r="F234" s="10">
        <v>617</v>
      </c>
      <c r="G234" s="10">
        <v>1039</v>
      </c>
      <c r="H234" s="10">
        <v>371</v>
      </c>
      <c r="I234" s="10">
        <v>678</v>
      </c>
      <c r="J234" s="10">
        <v>2792</v>
      </c>
      <c r="K234" s="10">
        <v>2800</v>
      </c>
      <c r="L234" s="10">
        <v>1475</v>
      </c>
      <c r="M234" s="10">
        <v>6798</v>
      </c>
      <c r="N234" s="10">
        <v>83</v>
      </c>
      <c r="O234" s="10">
        <v>752</v>
      </c>
      <c r="P234" s="10">
        <v>333</v>
      </c>
      <c r="Q234" s="10">
        <v>94</v>
      </c>
      <c r="R234" s="10">
        <v>166</v>
      </c>
      <c r="S234" s="10">
        <v>0</v>
      </c>
      <c r="T234" s="11">
        <f>SUM(C234:S234)</f>
        <v>22574</v>
      </c>
    </row>
    <row r="235" spans="1:20" ht="18" customHeight="1">
      <c r="A235" s="71"/>
      <c r="B235" s="17" t="s">
        <v>25</v>
      </c>
      <c r="C235" s="10">
        <v>41</v>
      </c>
      <c r="D235" s="10">
        <v>221</v>
      </c>
      <c r="E235" s="10">
        <v>12</v>
      </c>
      <c r="F235" s="10">
        <v>48</v>
      </c>
      <c r="G235" s="10">
        <v>55</v>
      </c>
      <c r="H235" s="10">
        <v>7</v>
      </c>
      <c r="I235" s="10">
        <v>23</v>
      </c>
      <c r="J235" s="10">
        <v>62</v>
      </c>
      <c r="K235" s="10">
        <v>21</v>
      </c>
      <c r="L235" s="10">
        <v>30</v>
      </c>
      <c r="M235" s="10">
        <v>488</v>
      </c>
      <c r="N235" s="10">
        <v>7</v>
      </c>
      <c r="O235" s="10">
        <v>19</v>
      </c>
      <c r="P235" s="10">
        <v>9</v>
      </c>
      <c r="Q235" s="10">
        <v>3</v>
      </c>
      <c r="R235" s="10">
        <v>4</v>
      </c>
      <c r="S235" s="10">
        <v>0</v>
      </c>
      <c r="T235" s="11">
        <f>SUM(C235:S235)</f>
        <v>1050</v>
      </c>
    </row>
    <row r="236" spans="1:20" ht="18" customHeight="1">
      <c r="A236" s="71"/>
      <c r="B236" s="17" t="s">
        <v>26</v>
      </c>
      <c r="C236" s="12">
        <f t="shared" ref="C236:T236" si="58">C235/(C234+C235)</f>
        <v>1.5726889144610665E-2</v>
      </c>
      <c r="D236" s="12">
        <f t="shared" si="58"/>
        <v>0.1356660527931246</v>
      </c>
      <c r="E236" s="12">
        <f t="shared" si="58"/>
        <v>1.9543973941368076E-2</v>
      </c>
      <c r="F236" s="12">
        <f t="shared" si="58"/>
        <v>7.2180451127819553E-2</v>
      </c>
      <c r="G236" s="12">
        <f t="shared" si="58"/>
        <v>5.0274223034734916E-2</v>
      </c>
      <c r="H236" s="12">
        <f t="shared" si="58"/>
        <v>1.8518518518518517E-2</v>
      </c>
      <c r="I236" s="12">
        <f t="shared" si="58"/>
        <v>3.2810271041369472E-2</v>
      </c>
      <c r="J236" s="12">
        <f t="shared" si="58"/>
        <v>2.1723896285914507E-2</v>
      </c>
      <c r="K236" s="12">
        <f t="shared" si="58"/>
        <v>7.4441687344913151E-3</v>
      </c>
      <c r="L236" s="12">
        <f t="shared" si="58"/>
        <v>1.9933554817275746E-2</v>
      </c>
      <c r="M236" s="12">
        <f t="shared" si="58"/>
        <v>6.6977765577820481E-2</v>
      </c>
      <c r="N236" s="12">
        <f t="shared" si="58"/>
        <v>7.7777777777777779E-2</v>
      </c>
      <c r="O236" s="12">
        <f t="shared" si="58"/>
        <v>2.464332036316472E-2</v>
      </c>
      <c r="P236" s="12">
        <f t="shared" si="58"/>
        <v>2.6315789473684209E-2</v>
      </c>
      <c r="Q236" s="12">
        <f t="shared" si="58"/>
        <v>3.0927835051546393E-2</v>
      </c>
      <c r="R236" s="12">
        <f t="shared" si="58"/>
        <v>2.3529411764705882E-2</v>
      </c>
      <c r="S236" s="12" t="e">
        <f t="shared" si="58"/>
        <v>#DIV/0!</v>
      </c>
      <c r="T236" s="13">
        <f t="shared" si="58"/>
        <v>4.4446325770402979E-2</v>
      </c>
    </row>
    <row r="237" spans="1:20" ht="18" customHeight="1">
      <c r="A237" s="71"/>
      <c r="B237" s="17" t="s">
        <v>22</v>
      </c>
      <c r="C237" s="10">
        <v>825</v>
      </c>
      <c r="D237" s="10">
        <v>393</v>
      </c>
      <c r="E237" s="10">
        <v>235</v>
      </c>
      <c r="F237" s="14">
        <v>249</v>
      </c>
      <c r="G237" s="10">
        <v>277</v>
      </c>
      <c r="H237" s="10">
        <v>188</v>
      </c>
      <c r="I237" s="10">
        <v>281</v>
      </c>
      <c r="J237" s="10">
        <v>320</v>
      </c>
      <c r="K237" s="10">
        <v>848</v>
      </c>
      <c r="L237" s="10">
        <v>381</v>
      </c>
      <c r="M237" s="10">
        <v>1409</v>
      </c>
      <c r="N237" s="10">
        <v>12</v>
      </c>
      <c r="O237" s="10">
        <v>271</v>
      </c>
      <c r="P237" s="10">
        <v>112</v>
      </c>
      <c r="Q237" s="10">
        <v>32</v>
      </c>
      <c r="R237" s="10">
        <v>9</v>
      </c>
      <c r="S237" s="10">
        <v>0</v>
      </c>
      <c r="T237" s="11">
        <f>SUM(C237:S237)</f>
        <v>5842</v>
      </c>
    </row>
    <row r="238" spans="1:20" ht="18" customHeight="1">
      <c r="A238" s="71"/>
      <c r="B238" s="17" t="s">
        <v>23</v>
      </c>
      <c r="C238" s="15">
        <f t="shared" ref="C238:T238" si="59">(C232+C233)/C237</f>
        <v>3.1466666666666665</v>
      </c>
      <c r="D238" s="15">
        <f t="shared" si="59"/>
        <v>4.1043256997455471</v>
      </c>
      <c r="E238" s="15">
        <f t="shared" si="59"/>
        <v>2.6</v>
      </c>
      <c r="F238" s="15">
        <f t="shared" si="59"/>
        <v>2.6666666666666665</v>
      </c>
      <c r="G238" s="15">
        <f t="shared" si="59"/>
        <v>3.9350180505415162</v>
      </c>
      <c r="H238" s="15">
        <f t="shared" si="59"/>
        <v>1.9734042553191489</v>
      </c>
      <c r="I238" s="15">
        <f t="shared" si="59"/>
        <v>2.4483985765124556</v>
      </c>
      <c r="J238" s="15">
        <f t="shared" si="59"/>
        <v>8.8562499999999993</v>
      </c>
      <c r="K238" s="15">
        <f t="shared" si="59"/>
        <v>3.3136792452830188</v>
      </c>
      <c r="L238" s="15">
        <f t="shared" si="59"/>
        <v>3.9291338582677167</v>
      </c>
      <c r="M238" s="15">
        <f t="shared" si="59"/>
        <v>5.1391057487579843</v>
      </c>
      <c r="N238" s="15">
        <f t="shared" si="59"/>
        <v>5.583333333333333</v>
      </c>
      <c r="O238" s="15">
        <f t="shared" si="59"/>
        <v>2.8118081180811809</v>
      </c>
      <c r="P238" s="15">
        <f t="shared" si="59"/>
        <v>2.9910714285714284</v>
      </c>
      <c r="Q238" s="15">
        <f t="shared" si="59"/>
        <v>2.65625</v>
      </c>
      <c r="R238" s="15">
        <f t="shared" si="59"/>
        <v>18.777777777777779</v>
      </c>
      <c r="S238" s="15" t="e">
        <f t="shared" si="59"/>
        <v>#DIV/0!</v>
      </c>
      <c r="T238" s="16">
        <f t="shared" si="59"/>
        <v>4.0111263266004791</v>
      </c>
    </row>
    <row r="239" spans="1:20" ht="18" customHeight="1">
      <c r="A239" s="70">
        <v>44660</v>
      </c>
      <c r="B239" s="17" t="s">
        <v>20</v>
      </c>
      <c r="C239" s="10">
        <v>101</v>
      </c>
      <c r="D239" s="10">
        <v>44</v>
      </c>
      <c r="E239" s="10">
        <v>26</v>
      </c>
      <c r="F239" s="10">
        <v>25</v>
      </c>
      <c r="G239" s="10">
        <v>24</v>
      </c>
      <c r="H239" s="10">
        <v>12</v>
      </c>
      <c r="I239" s="10">
        <v>32</v>
      </c>
      <c r="J239" s="10">
        <v>88</v>
      </c>
      <c r="K239" s="10">
        <v>36</v>
      </c>
      <c r="L239" s="10">
        <v>21</v>
      </c>
      <c r="M239" s="10">
        <v>517</v>
      </c>
      <c r="N239" s="10">
        <v>44</v>
      </c>
      <c r="O239" s="10">
        <v>10</v>
      </c>
      <c r="P239" s="10">
        <v>9</v>
      </c>
      <c r="Q239" s="10">
        <v>13</v>
      </c>
      <c r="R239" s="10">
        <v>4</v>
      </c>
      <c r="S239" s="10">
        <v>0</v>
      </c>
      <c r="T239" s="11">
        <f>SUM(C239:S239)</f>
        <v>1006</v>
      </c>
    </row>
    <row r="240" spans="1:20" ht="18" customHeight="1">
      <c r="A240" s="71"/>
      <c r="B240" s="17" t="s">
        <v>21</v>
      </c>
      <c r="C240" s="10">
        <v>443</v>
      </c>
      <c r="D240" s="10">
        <v>1104</v>
      </c>
      <c r="E240" s="10">
        <v>730</v>
      </c>
      <c r="F240" s="10">
        <v>575</v>
      </c>
      <c r="G240" s="10">
        <v>628</v>
      </c>
      <c r="H240" s="10">
        <v>337</v>
      </c>
      <c r="I240" s="10">
        <v>1048</v>
      </c>
      <c r="J240" s="10">
        <v>4526</v>
      </c>
      <c r="K240" s="10">
        <v>2223</v>
      </c>
      <c r="L240" s="10">
        <v>326</v>
      </c>
      <c r="M240" s="10">
        <v>10610</v>
      </c>
      <c r="N240" s="10">
        <v>24</v>
      </c>
      <c r="O240" s="10">
        <v>490</v>
      </c>
      <c r="P240" s="10">
        <v>548</v>
      </c>
      <c r="Q240" s="10">
        <v>111</v>
      </c>
      <c r="R240" s="10">
        <v>167</v>
      </c>
      <c r="S240" s="10">
        <v>0</v>
      </c>
      <c r="T240" s="11">
        <f>SUM(C240:S240)</f>
        <v>23890</v>
      </c>
    </row>
    <row r="241" spans="1:20" ht="18" customHeight="1">
      <c r="A241" s="71"/>
      <c r="B241" s="17" t="s">
        <v>24</v>
      </c>
      <c r="C241" s="10">
        <v>514</v>
      </c>
      <c r="D241" s="10">
        <v>1072</v>
      </c>
      <c r="E241" s="10">
        <v>725</v>
      </c>
      <c r="F241" s="10">
        <v>563</v>
      </c>
      <c r="G241" s="10">
        <v>618</v>
      </c>
      <c r="H241" s="10">
        <v>313</v>
      </c>
      <c r="I241" s="10">
        <v>1053</v>
      </c>
      <c r="J241" s="10">
        <v>4547</v>
      </c>
      <c r="K241" s="10">
        <v>2224</v>
      </c>
      <c r="L241" s="10">
        <v>356</v>
      </c>
      <c r="M241" s="10">
        <v>10449</v>
      </c>
      <c r="N241" s="10">
        <v>64</v>
      </c>
      <c r="O241" s="10">
        <v>491</v>
      </c>
      <c r="P241" s="10">
        <v>554</v>
      </c>
      <c r="Q241" s="10">
        <v>118</v>
      </c>
      <c r="R241" s="10">
        <v>170</v>
      </c>
      <c r="S241" s="10">
        <v>0</v>
      </c>
      <c r="T241" s="11">
        <f>SUM(C241:S241)</f>
        <v>23831</v>
      </c>
    </row>
    <row r="242" spans="1:20" ht="18" customHeight="1">
      <c r="A242" s="71"/>
      <c r="B242" s="17" t="s">
        <v>25</v>
      </c>
      <c r="C242" s="10">
        <v>34</v>
      </c>
      <c r="D242" s="10">
        <v>78</v>
      </c>
      <c r="E242" s="10">
        <v>32</v>
      </c>
      <c r="F242" s="10">
        <v>39</v>
      </c>
      <c r="G242" s="10">
        <v>35</v>
      </c>
      <c r="H242" s="10">
        <v>36</v>
      </c>
      <c r="I242" s="10">
        <v>27</v>
      </c>
      <c r="J242" s="10">
        <v>77</v>
      </c>
      <c r="K242" s="10">
        <v>37</v>
      </c>
      <c r="L242" s="10">
        <v>13</v>
      </c>
      <c r="M242" s="10">
        <v>681</v>
      </c>
      <c r="N242" s="10">
        <v>4</v>
      </c>
      <c r="O242" s="10">
        <v>9</v>
      </c>
      <c r="P242" s="10">
        <v>3</v>
      </c>
      <c r="Q242" s="10">
        <v>6</v>
      </c>
      <c r="R242" s="10">
        <v>1</v>
      </c>
      <c r="S242" s="10">
        <v>0</v>
      </c>
      <c r="T242" s="11">
        <f>SUM(C242:S242)</f>
        <v>1112</v>
      </c>
    </row>
    <row r="243" spans="1:20" ht="18" customHeight="1">
      <c r="A243" s="71"/>
      <c r="B243" s="17" t="s">
        <v>26</v>
      </c>
      <c r="C243" s="12">
        <f t="shared" ref="C243:T243" si="60">C242/(C241+C242)</f>
        <v>6.2043795620437957E-2</v>
      </c>
      <c r="D243" s="12">
        <f t="shared" si="60"/>
        <v>6.7826086956521744E-2</v>
      </c>
      <c r="E243" s="12">
        <f t="shared" si="60"/>
        <v>4.2272126816380449E-2</v>
      </c>
      <c r="F243" s="12">
        <f t="shared" si="60"/>
        <v>6.4784053156146174E-2</v>
      </c>
      <c r="G243" s="12">
        <f t="shared" si="60"/>
        <v>5.359877488514548E-2</v>
      </c>
      <c r="H243" s="12">
        <f t="shared" si="60"/>
        <v>0.10315186246418338</v>
      </c>
      <c r="I243" s="12">
        <f t="shared" si="60"/>
        <v>2.5000000000000001E-2</v>
      </c>
      <c r="J243" s="12">
        <f t="shared" si="60"/>
        <v>1.6652249134948095E-2</v>
      </c>
      <c r="K243" s="12">
        <f t="shared" si="60"/>
        <v>1.6364440513047324E-2</v>
      </c>
      <c r="L243" s="12">
        <f t="shared" si="60"/>
        <v>3.5230352303523033E-2</v>
      </c>
      <c r="M243" s="12">
        <f t="shared" si="60"/>
        <v>6.1185983827493261E-2</v>
      </c>
      <c r="N243" s="12">
        <f t="shared" si="60"/>
        <v>5.8823529411764705E-2</v>
      </c>
      <c r="O243" s="12">
        <f t="shared" si="60"/>
        <v>1.7999999999999999E-2</v>
      </c>
      <c r="P243" s="12">
        <f t="shared" si="60"/>
        <v>5.3859964093357273E-3</v>
      </c>
      <c r="Q243" s="12">
        <f t="shared" si="60"/>
        <v>4.8387096774193547E-2</v>
      </c>
      <c r="R243" s="12">
        <f t="shared" si="60"/>
        <v>5.8479532163742687E-3</v>
      </c>
      <c r="S243" s="12" t="e">
        <f t="shared" si="60"/>
        <v>#DIV/0!</v>
      </c>
      <c r="T243" s="13">
        <f t="shared" si="60"/>
        <v>4.4581646153229362E-2</v>
      </c>
    </row>
    <row r="244" spans="1:20" ht="18" customHeight="1">
      <c r="A244" s="71"/>
      <c r="B244" s="17" t="s">
        <v>22</v>
      </c>
      <c r="C244" s="10">
        <v>289</v>
      </c>
      <c r="D244" s="10">
        <v>323</v>
      </c>
      <c r="E244" s="10">
        <v>277</v>
      </c>
      <c r="F244" s="14">
        <v>232</v>
      </c>
      <c r="G244" s="10">
        <v>220</v>
      </c>
      <c r="H244" s="10">
        <v>170</v>
      </c>
      <c r="I244" s="10">
        <v>403</v>
      </c>
      <c r="J244" s="10">
        <v>366</v>
      </c>
      <c r="K244" s="10">
        <v>786</v>
      </c>
      <c r="L244" s="10">
        <v>115</v>
      </c>
      <c r="M244" s="10">
        <v>1969</v>
      </c>
      <c r="N244" s="10">
        <v>12</v>
      </c>
      <c r="O244" s="10">
        <v>183</v>
      </c>
      <c r="P244" s="10">
        <v>191</v>
      </c>
      <c r="Q244" s="10">
        <v>28</v>
      </c>
      <c r="R244" s="10">
        <v>2</v>
      </c>
      <c r="S244" s="10">
        <v>0</v>
      </c>
      <c r="T244" s="11">
        <f>SUM(C244:S244)</f>
        <v>5566</v>
      </c>
    </row>
    <row r="245" spans="1:20" ht="18" customHeight="1">
      <c r="A245" s="71"/>
      <c r="B245" s="17" t="s">
        <v>23</v>
      </c>
      <c r="C245" s="15">
        <f t="shared" ref="C245:T245" si="61">(C239+C240)/C244</f>
        <v>1.8823529411764706</v>
      </c>
      <c r="D245" s="15">
        <f t="shared" si="61"/>
        <v>3.5541795665634677</v>
      </c>
      <c r="E245" s="15">
        <f t="shared" si="61"/>
        <v>2.7292418772563178</v>
      </c>
      <c r="F245" s="15">
        <f t="shared" si="61"/>
        <v>2.5862068965517242</v>
      </c>
      <c r="G245" s="15">
        <f t="shared" si="61"/>
        <v>2.9636363636363638</v>
      </c>
      <c r="H245" s="15">
        <f t="shared" si="61"/>
        <v>2.052941176470588</v>
      </c>
      <c r="I245" s="15">
        <f t="shared" si="61"/>
        <v>2.6799007444168734</v>
      </c>
      <c r="J245" s="15">
        <f t="shared" si="61"/>
        <v>12.60655737704918</v>
      </c>
      <c r="K245" s="15">
        <f t="shared" si="61"/>
        <v>2.8740458015267176</v>
      </c>
      <c r="L245" s="15">
        <f t="shared" si="61"/>
        <v>3.017391304347826</v>
      </c>
      <c r="M245" s="15">
        <f t="shared" si="61"/>
        <v>5.6510919248349412</v>
      </c>
      <c r="N245" s="15">
        <f t="shared" si="61"/>
        <v>5.666666666666667</v>
      </c>
      <c r="O245" s="15">
        <f t="shared" si="61"/>
        <v>2.7322404371584699</v>
      </c>
      <c r="P245" s="15">
        <f t="shared" si="61"/>
        <v>2.9162303664921465</v>
      </c>
      <c r="Q245" s="15">
        <f t="shared" si="61"/>
        <v>4.4285714285714288</v>
      </c>
      <c r="R245" s="15">
        <f t="shared" si="61"/>
        <v>85.5</v>
      </c>
      <c r="S245" s="15" t="e">
        <f t="shared" si="61"/>
        <v>#DIV/0!</v>
      </c>
      <c r="T245" s="16">
        <f t="shared" si="61"/>
        <v>4.4728710025152711</v>
      </c>
    </row>
    <row r="246" spans="1:20" ht="18" customHeight="1">
      <c r="A246" s="70">
        <v>44661</v>
      </c>
      <c r="B246" s="17" t="s">
        <v>20</v>
      </c>
      <c r="C246" s="10">
        <v>36</v>
      </c>
      <c r="D246" s="10">
        <v>28</v>
      </c>
      <c r="E246" s="10">
        <v>23</v>
      </c>
      <c r="F246" s="10">
        <v>29</v>
      </c>
      <c r="G246" s="10">
        <v>7</v>
      </c>
      <c r="H246" s="10">
        <v>6</v>
      </c>
      <c r="I246" s="10">
        <v>61</v>
      </c>
      <c r="J246" s="10">
        <v>102</v>
      </c>
      <c r="K246" s="10">
        <v>21</v>
      </c>
      <c r="L246" s="10">
        <v>71</v>
      </c>
      <c r="M246" s="10">
        <v>212</v>
      </c>
      <c r="N246" s="10">
        <v>15</v>
      </c>
      <c r="O246" s="10">
        <v>291</v>
      </c>
      <c r="P246" s="10">
        <v>1</v>
      </c>
      <c r="Q246" s="10">
        <v>11</v>
      </c>
      <c r="R246" s="10">
        <v>0</v>
      </c>
      <c r="S246" s="10">
        <v>0</v>
      </c>
      <c r="T246" s="11">
        <f>SUM(C246:S246)</f>
        <v>914</v>
      </c>
    </row>
    <row r="247" spans="1:20" ht="18" customHeight="1">
      <c r="A247" s="71"/>
      <c r="B247" s="17" t="s">
        <v>21</v>
      </c>
      <c r="C247" s="10">
        <v>1705</v>
      </c>
      <c r="D247" s="10">
        <v>3126</v>
      </c>
      <c r="E247" s="10">
        <v>371</v>
      </c>
      <c r="F247" s="10">
        <v>563</v>
      </c>
      <c r="G247" s="10">
        <v>973</v>
      </c>
      <c r="H247" s="10">
        <v>1225</v>
      </c>
      <c r="I247" s="10">
        <v>1798</v>
      </c>
      <c r="J247" s="10">
        <v>3068</v>
      </c>
      <c r="K247" s="10">
        <v>1774</v>
      </c>
      <c r="L247" s="10">
        <v>1325</v>
      </c>
      <c r="M247" s="10">
        <v>6457</v>
      </c>
      <c r="N247" s="10">
        <v>39</v>
      </c>
      <c r="O247" s="10">
        <v>1529</v>
      </c>
      <c r="P247" s="10">
        <v>872</v>
      </c>
      <c r="Q247" s="10">
        <v>23</v>
      </c>
      <c r="R247" s="10">
        <v>52</v>
      </c>
      <c r="S247" s="10">
        <v>0</v>
      </c>
      <c r="T247" s="11">
        <f>SUM(C247:S247)</f>
        <v>24900</v>
      </c>
    </row>
    <row r="248" spans="1:20" ht="18" customHeight="1">
      <c r="A248" s="71"/>
      <c r="B248" s="17" t="s">
        <v>24</v>
      </c>
      <c r="C248" s="10">
        <v>1580</v>
      </c>
      <c r="D248" s="10">
        <v>2924</v>
      </c>
      <c r="E248" s="10">
        <v>395</v>
      </c>
      <c r="F248" s="10">
        <v>562</v>
      </c>
      <c r="G248" s="10">
        <v>943</v>
      </c>
      <c r="H248" s="10">
        <v>1206</v>
      </c>
      <c r="I248" s="10">
        <v>1858</v>
      </c>
      <c r="J248" s="10">
        <v>3103</v>
      </c>
      <c r="K248" s="10">
        <v>1809</v>
      </c>
      <c r="L248" s="10">
        <v>1391</v>
      </c>
      <c r="M248" s="10">
        <v>6254</v>
      </c>
      <c r="N248" s="10">
        <v>52</v>
      </c>
      <c r="O248" s="10">
        <v>1812</v>
      </c>
      <c r="P248" s="10">
        <v>868</v>
      </c>
      <c r="Q248" s="10">
        <v>31</v>
      </c>
      <c r="R248" s="10">
        <v>53</v>
      </c>
      <c r="S248" s="10">
        <v>0</v>
      </c>
      <c r="T248" s="11">
        <f>SUM(C248:S248)</f>
        <v>24841</v>
      </c>
    </row>
    <row r="249" spans="1:20" ht="18" customHeight="1">
      <c r="A249" s="71"/>
      <c r="B249" s="17" t="s">
        <v>25</v>
      </c>
      <c r="C249" s="10">
        <v>181</v>
      </c>
      <c r="D249" s="10">
        <v>261</v>
      </c>
      <c r="E249" s="10">
        <v>10</v>
      </c>
      <c r="F249" s="10">
        <v>41</v>
      </c>
      <c r="G249" s="10">
        <v>58</v>
      </c>
      <c r="H249" s="10">
        <v>32</v>
      </c>
      <c r="I249" s="10">
        <v>19</v>
      </c>
      <c r="J249" s="10">
        <v>86</v>
      </c>
      <c r="K249" s="10">
        <v>30</v>
      </c>
      <c r="L249" s="10">
        <v>14</v>
      </c>
      <c r="M249" s="10">
        <v>478</v>
      </c>
      <c r="N249" s="10">
        <v>5</v>
      </c>
      <c r="O249" s="10">
        <v>13</v>
      </c>
      <c r="P249" s="10">
        <v>9</v>
      </c>
      <c r="Q249" s="10">
        <v>7</v>
      </c>
      <c r="R249" s="10">
        <v>2</v>
      </c>
      <c r="S249" s="10">
        <v>0</v>
      </c>
      <c r="T249" s="11">
        <f>SUM(C249:S249)</f>
        <v>1246</v>
      </c>
    </row>
    <row r="250" spans="1:20" ht="18" customHeight="1">
      <c r="A250" s="71"/>
      <c r="B250" s="17" t="s">
        <v>26</v>
      </c>
      <c r="C250" s="12">
        <f t="shared" ref="C250:T250" si="62">C249/(C248+C249)</f>
        <v>0.10278250993753549</v>
      </c>
      <c r="D250" s="12">
        <f t="shared" si="62"/>
        <v>8.1946624803767659E-2</v>
      </c>
      <c r="E250" s="12">
        <f t="shared" si="62"/>
        <v>2.4691358024691357E-2</v>
      </c>
      <c r="F250" s="12">
        <f t="shared" si="62"/>
        <v>6.7993366500829183E-2</v>
      </c>
      <c r="G250" s="12">
        <f t="shared" si="62"/>
        <v>5.7942057942057944E-2</v>
      </c>
      <c r="H250" s="12">
        <f t="shared" si="62"/>
        <v>2.5848142164781908E-2</v>
      </c>
      <c r="I250" s="12">
        <f t="shared" si="62"/>
        <v>1.0122535961640916E-2</v>
      </c>
      <c r="J250" s="12">
        <f t="shared" si="62"/>
        <v>2.6967701473816243E-2</v>
      </c>
      <c r="K250" s="12">
        <f t="shared" si="62"/>
        <v>1.6313213703099509E-2</v>
      </c>
      <c r="L250" s="12">
        <f t="shared" si="62"/>
        <v>9.9644128113879002E-3</v>
      </c>
      <c r="M250" s="12">
        <f t="shared" si="62"/>
        <v>7.1004159239453357E-2</v>
      </c>
      <c r="N250" s="12">
        <f t="shared" si="62"/>
        <v>8.771929824561403E-2</v>
      </c>
      <c r="O250" s="12">
        <f t="shared" si="62"/>
        <v>7.1232876712328764E-3</v>
      </c>
      <c r="P250" s="12">
        <f t="shared" si="62"/>
        <v>1.0262257696693273E-2</v>
      </c>
      <c r="Q250" s="12">
        <f t="shared" si="62"/>
        <v>0.18421052631578946</v>
      </c>
      <c r="R250" s="12">
        <f t="shared" si="62"/>
        <v>3.6363636363636362E-2</v>
      </c>
      <c r="S250" s="12" t="e">
        <f t="shared" si="62"/>
        <v>#DIV/0!</v>
      </c>
      <c r="T250" s="13">
        <f t="shared" si="62"/>
        <v>4.7763253727910453E-2</v>
      </c>
    </row>
    <row r="251" spans="1:20" ht="18" customHeight="1">
      <c r="A251" s="71"/>
      <c r="B251" s="17" t="s">
        <v>22</v>
      </c>
      <c r="C251" s="10">
        <v>647</v>
      </c>
      <c r="D251" s="10">
        <v>587</v>
      </c>
      <c r="E251" s="10">
        <v>164</v>
      </c>
      <c r="F251" s="14">
        <v>214</v>
      </c>
      <c r="G251" s="10">
        <v>247</v>
      </c>
      <c r="H251" s="10">
        <v>379</v>
      </c>
      <c r="I251" s="10">
        <v>573</v>
      </c>
      <c r="J251" s="10">
        <v>505</v>
      </c>
      <c r="K251" s="10">
        <v>580</v>
      </c>
      <c r="L251" s="10">
        <v>332</v>
      </c>
      <c r="M251" s="10">
        <v>1421</v>
      </c>
      <c r="N251" s="10">
        <v>20</v>
      </c>
      <c r="O251" s="10">
        <v>380</v>
      </c>
      <c r="P251" s="10">
        <v>224</v>
      </c>
      <c r="Q251" s="10">
        <v>21</v>
      </c>
      <c r="R251" s="10">
        <v>6</v>
      </c>
      <c r="S251" s="10">
        <v>0</v>
      </c>
      <c r="T251" s="11">
        <f>SUM(C251:S251)</f>
        <v>6300</v>
      </c>
    </row>
    <row r="252" spans="1:20" ht="18" customHeight="1">
      <c r="A252" s="71"/>
      <c r="B252" s="17" t="s">
        <v>23</v>
      </c>
      <c r="C252" s="15">
        <f>(C246+C247)/C251</f>
        <v>2.6908809891808345</v>
      </c>
      <c r="D252" s="15">
        <f t="shared" ref="D252:R252" si="63">(D246+D247)/D251</f>
        <v>5.3730834752981265</v>
      </c>
      <c r="E252" s="15">
        <f t="shared" si="63"/>
        <v>2.4024390243902438</v>
      </c>
      <c r="F252" s="15">
        <f t="shared" si="63"/>
        <v>2.7663551401869158</v>
      </c>
      <c r="G252" s="15">
        <f t="shared" si="63"/>
        <v>3.9676113360323888</v>
      </c>
      <c r="H252" s="15">
        <f t="shared" si="63"/>
        <v>3.2480211081794197</v>
      </c>
      <c r="I252" s="15">
        <f t="shared" si="63"/>
        <v>3.244328097731239</v>
      </c>
      <c r="J252" s="15">
        <f t="shared" si="63"/>
        <v>6.2772277227722775</v>
      </c>
      <c r="K252" s="15">
        <f t="shared" si="63"/>
        <v>3.0948275862068964</v>
      </c>
      <c r="L252" s="15">
        <f t="shared" si="63"/>
        <v>4.2048192771084336</v>
      </c>
      <c r="M252" s="15">
        <f t="shared" si="63"/>
        <v>4.693173821252639</v>
      </c>
      <c r="N252" s="15">
        <f t="shared" si="63"/>
        <v>2.7</v>
      </c>
      <c r="O252" s="15">
        <f t="shared" si="63"/>
        <v>4.7894736842105265</v>
      </c>
      <c r="P252" s="15">
        <f t="shared" si="63"/>
        <v>3.8973214285714284</v>
      </c>
      <c r="Q252" s="15">
        <f t="shared" si="63"/>
        <v>1.6190476190476191</v>
      </c>
      <c r="R252" s="15">
        <f t="shared" si="63"/>
        <v>8.6666666666666661</v>
      </c>
      <c r="S252" s="15" t="e">
        <f t="shared" ref="S252:T252" si="64">(S246+S247)/S251</f>
        <v>#DIV/0!</v>
      </c>
      <c r="T252" s="16">
        <f t="shared" si="64"/>
        <v>4.0974603174603175</v>
      </c>
    </row>
    <row r="253" spans="1:20" ht="18" customHeight="1">
      <c r="A253" s="70">
        <v>44662</v>
      </c>
      <c r="B253" s="17" t="s">
        <v>20</v>
      </c>
      <c r="C253" s="10">
        <v>117</v>
      </c>
      <c r="D253" s="10">
        <v>48</v>
      </c>
      <c r="E253" s="10">
        <v>25</v>
      </c>
      <c r="F253" s="10">
        <v>20</v>
      </c>
      <c r="G253" s="10">
        <v>37</v>
      </c>
      <c r="H253" s="10">
        <v>25</v>
      </c>
      <c r="I253" s="10">
        <v>30</v>
      </c>
      <c r="J253" s="10">
        <v>68</v>
      </c>
      <c r="K253" s="10">
        <v>47</v>
      </c>
      <c r="L253" s="10">
        <v>43</v>
      </c>
      <c r="M253" s="10">
        <v>493</v>
      </c>
      <c r="N253" s="10">
        <v>3</v>
      </c>
      <c r="O253" s="10">
        <v>21</v>
      </c>
      <c r="P253" s="10">
        <v>7</v>
      </c>
      <c r="Q253" s="10">
        <v>4</v>
      </c>
      <c r="R253" s="10">
        <v>6</v>
      </c>
      <c r="S253" s="10">
        <v>0</v>
      </c>
      <c r="T253" s="11">
        <f>SUM(C253:S253)</f>
        <v>994</v>
      </c>
    </row>
    <row r="254" spans="1:20" ht="18" customHeight="1">
      <c r="A254" s="71"/>
      <c r="B254" s="17" t="s">
        <v>21</v>
      </c>
      <c r="C254" s="10">
        <v>2105</v>
      </c>
      <c r="D254" s="10">
        <v>1722</v>
      </c>
      <c r="E254" s="10">
        <v>368</v>
      </c>
      <c r="F254" s="10">
        <v>530</v>
      </c>
      <c r="G254" s="10">
        <v>1840</v>
      </c>
      <c r="H254" s="10">
        <v>1350</v>
      </c>
      <c r="I254" s="10">
        <v>1390</v>
      </c>
      <c r="J254" s="10">
        <v>2936</v>
      </c>
      <c r="K254" s="10">
        <v>977</v>
      </c>
      <c r="L254" s="10">
        <v>154</v>
      </c>
      <c r="M254" s="10">
        <v>7811</v>
      </c>
      <c r="N254" s="10">
        <v>35</v>
      </c>
      <c r="O254" s="10">
        <v>669</v>
      </c>
      <c r="P254" s="10">
        <v>323</v>
      </c>
      <c r="Q254" s="10">
        <v>64</v>
      </c>
      <c r="R254" s="10">
        <v>51</v>
      </c>
      <c r="S254" s="10">
        <v>0</v>
      </c>
      <c r="T254" s="11">
        <f>SUM(C254:S254)</f>
        <v>22325</v>
      </c>
    </row>
    <row r="255" spans="1:20" ht="18" customHeight="1">
      <c r="A255" s="71"/>
      <c r="B255" s="17" t="s">
        <v>24</v>
      </c>
      <c r="C255" s="10">
        <v>2164</v>
      </c>
      <c r="D255" s="10">
        <v>1712</v>
      </c>
      <c r="E255" s="10">
        <v>384</v>
      </c>
      <c r="F255" s="10">
        <v>528</v>
      </c>
      <c r="G255" s="10">
        <v>1836</v>
      </c>
      <c r="H255" s="10">
        <v>1355</v>
      </c>
      <c r="I255" s="10">
        <v>1400</v>
      </c>
      <c r="J255" s="10">
        <v>2942</v>
      </c>
      <c r="K255" s="10">
        <v>1012</v>
      </c>
      <c r="L255" s="10">
        <v>182</v>
      </c>
      <c r="M255" s="10">
        <v>7886</v>
      </c>
      <c r="N255" s="10">
        <v>35</v>
      </c>
      <c r="O255" s="10">
        <v>676</v>
      </c>
      <c r="P255" s="10">
        <v>320</v>
      </c>
      <c r="Q255" s="10">
        <v>68</v>
      </c>
      <c r="R255" s="10">
        <v>56</v>
      </c>
      <c r="S255" s="10">
        <v>0</v>
      </c>
      <c r="T255" s="11">
        <f>SUM(C255:S255)</f>
        <v>22556</v>
      </c>
    </row>
    <row r="256" spans="1:20" ht="18" customHeight="1">
      <c r="A256" s="71"/>
      <c r="B256" s="17" t="s">
        <v>25</v>
      </c>
      <c r="C256" s="10">
        <v>59</v>
      </c>
      <c r="D256" s="10">
        <v>59</v>
      </c>
      <c r="E256" s="10">
        <v>9</v>
      </c>
      <c r="F256" s="10">
        <v>24</v>
      </c>
      <c r="G256" s="10">
        <v>42</v>
      </c>
      <c r="H256" s="10">
        <v>20</v>
      </c>
      <c r="I256" s="10">
        <v>20</v>
      </c>
      <c r="J256" s="10">
        <v>65</v>
      </c>
      <c r="K256" s="10">
        <v>12</v>
      </c>
      <c r="L256" s="10">
        <v>26</v>
      </c>
      <c r="M256" s="10">
        <v>420</v>
      </c>
      <c r="N256" s="10">
        <v>3</v>
      </c>
      <c r="O256" s="10">
        <v>15</v>
      </c>
      <c r="P256" s="10">
        <v>11</v>
      </c>
      <c r="Q256" s="10">
        <v>0</v>
      </c>
      <c r="R256" s="10">
        <v>1</v>
      </c>
      <c r="S256" s="10">
        <v>0</v>
      </c>
      <c r="T256" s="11">
        <f>SUM(C256:S256)</f>
        <v>786</v>
      </c>
    </row>
    <row r="257" spans="1:20" ht="18" customHeight="1">
      <c r="A257" s="71"/>
      <c r="B257" s="17" t="s">
        <v>26</v>
      </c>
      <c r="C257" s="12">
        <f t="shared" ref="C257" si="65">C256/(C255+C256)</f>
        <v>2.6540710751237068E-2</v>
      </c>
      <c r="D257" s="12">
        <f t="shared" ref="D257" si="66">D256/(D255+D256)</f>
        <v>3.3314511575381144E-2</v>
      </c>
      <c r="E257" s="12">
        <f t="shared" ref="E257" si="67">E256/(E255+E256)</f>
        <v>2.2900763358778626E-2</v>
      </c>
      <c r="F257" s="12">
        <f t="shared" ref="F257" si="68">F256/(F255+F256)</f>
        <v>4.3478260869565216E-2</v>
      </c>
      <c r="G257" s="12">
        <f t="shared" ref="G257" si="69">G256/(G255+G256)</f>
        <v>2.2364217252396165E-2</v>
      </c>
      <c r="H257" s="12">
        <f t="shared" ref="H257" si="70">H256/(H255+H256)</f>
        <v>1.4545454545454545E-2</v>
      </c>
      <c r="I257" s="12">
        <f t="shared" ref="I257" si="71">I256/(I255+I256)</f>
        <v>1.4084507042253521E-2</v>
      </c>
      <c r="J257" s="12">
        <f t="shared" ref="J257" si="72">J256/(J255+J256)</f>
        <v>2.161622879946791E-2</v>
      </c>
      <c r="K257" s="12">
        <f t="shared" ref="K257" si="73">K256/(K255+K256)</f>
        <v>1.171875E-2</v>
      </c>
      <c r="L257" s="12">
        <f t="shared" ref="L257" si="74">L256/(L255+L256)</f>
        <v>0.125</v>
      </c>
      <c r="M257" s="12">
        <f t="shared" ref="M257" si="75">M256/(M255+M256)</f>
        <v>5.0565856007705273E-2</v>
      </c>
      <c r="N257" s="12">
        <f t="shared" ref="N257" si="76">N256/(N255+N256)</f>
        <v>7.8947368421052627E-2</v>
      </c>
      <c r="O257" s="12">
        <f t="shared" ref="O257" si="77">O256/(O255+O256)</f>
        <v>2.1707670043415339E-2</v>
      </c>
      <c r="P257" s="12">
        <f t="shared" ref="P257" si="78">P256/(P255+P256)</f>
        <v>3.3232628398791542E-2</v>
      </c>
      <c r="Q257" s="12">
        <f t="shared" ref="Q257" si="79">Q256/(Q255+Q256)</f>
        <v>0</v>
      </c>
      <c r="R257" s="12">
        <f t="shared" ref="R257" si="80">R256/(R255+R256)</f>
        <v>1.7543859649122806E-2</v>
      </c>
      <c r="S257" s="12" t="e">
        <f t="shared" ref="S257" si="81">S256/(S255+S256)</f>
        <v>#DIV/0!</v>
      </c>
      <c r="T257" s="13">
        <f t="shared" ref="T257" si="82">T256/(T255+T256)</f>
        <v>3.3673207094507752E-2</v>
      </c>
    </row>
    <row r="258" spans="1:20" ht="18" customHeight="1">
      <c r="A258" s="71"/>
      <c r="B258" s="17" t="s">
        <v>22</v>
      </c>
      <c r="C258" s="10">
        <v>668</v>
      </c>
      <c r="D258" s="10">
        <v>354</v>
      </c>
      <c r="E258" s="10">
        <v>159</v>
      </c>
      <c r="F258" s="14">
        <v>210</v>
      </c>
      <c r="G258" s="10">
        <v>343</v>
      </c>
      <c r="H258" s="10">
        <v>454</v>
      </c>
      <c r="I258" s="10">
        <v>453</v>
      </c>
      <c r="J258" s="10">
        <v>619</v>
      </c>
      <c r="K258" s="10">
        <v>359</v>
      </c>
      <c r="L258" s="10">
        <v>65</v>
      </c>
      <c r="M258" s="10">
        <v>1588</v>
      </c>
      <c r="N258" s="10">
        <v>8</v>
      </c>
      <c r="O258" s="10">
        <v>215</v>
      </c>
      <c r="P258" s="10">
        <v>91</v>
      </c>
      <c r="Q258" s="10">
        <v>29</v>
      </c>
      <c r="R258" s="10">
        <v>9</v>
      </c>
      <c r="S258" s="10">
        <v>0</v>
      </c>
      <c r="T258" s="11">
        <f>SUM(C258:S258)</f>
        <v>5624</v>
      </c>
    </row>
    <row r="259" spans="1:20" ht="18" customHeight="1">
      <c r="A259" s="71"/>
      <c r="B259" s="17" t="s">
        <v>23</v>
      </c>
      <c r="C259" s="15">
        <f t="shared" ref="C259" si="83">(C253+C254)/C258</f>
        <v>3.3263473053892216</v>
      </c>
      <c r="D259" s="15">
        <f t="shared" ref="D259" si="84">(D253+D254)/D258</f>
        <v>5</v>
      </c>
      <c r="E259" s="15">
        <f t="shared" ref="E259" si="85">(E253+E254)/E258</f>
        <v>2.4716981132075473</v>
      </c>
      <c r="F259" s="15">
        <f t="shared" ref="F259" si="86">(F253+F254)/F258</f>
        <v>2.6190476190476191</v>
      </c>
      <c r="G259" s="15">
        <f t="shared" ref="G259" si="87">(G253+G254)/G258</f>
        <v>5.4723032069970845</v>
      </c>
      <c r="H259" s="15">
        <f t="shared" ref="H259" si="88">(H253+H254)/H258</f>
        <v>3.0286343612334803</v>
      </c>
      <c r="I259" s="15">
        <f t="shared" ref="I259" si="89">(I253+I254)/I258</f>
        <v>3.1346578366445916</v>
      </c>
      <c r="J259" s="15">
        <f t="shared" ref="J259" si="90">(J253+J254)/J258</f>
        <v>4.8529886914378029</v>
      </c>
      <c r="K259" s="15">
        <f t="shared" ref="K259" si="91">(K253+K254)/K258</f>
        <v>2.8523676880222841</v>
      </c>
      <c r="L259" s="15">
        <f t="shared" ref="L259" si="92">(L253+L254)/L258</f>
        <v>3.0307692307692307</v>
      </c>
      <c r="M259" s="15">
        <f t="shared" ref="M259" si="93">(M253+M254)/M258</f>
        <v>5.2292191435768265</v>
      </c>
      <c r="N259" s="15">
        <f t="shared" ref="N259" si="94">(N253+N254)/N258</f>
        <v>4.75</v>
      </c>
      <c r="O259" s="15">
        <f t="shared" ref="O259" si="95">(O253+O254)/O258</f>
        <v>3.2093023255813953</v>
      </c>
      <c r="P259" s="15">
        <f t="shared" ref="P259" si="96">(P253+P254)/P258</f>
        <v>3.6263736263736264</v>
      </c>
      <c r="Q259" s="15">
        <f t="shared" ref="Q259" si="97">(Q253+Q254)/Q258</f>
        <v>2.3448275862068964</v>
      </c>
      <c r="R259" s="15">
        <f t="shared" ref="R259" si="98">(R253+R254)/R258</f>
        <v>6.333333333333333</v>
      </c>
      <c r="S259" s="15" t="e">
        <f t="shared" ref="S259" si="99">(S253+S254)/S258</f>
        <v>#DIV/0!</v>
      </c>
      <c r="T259" s="16">
        <f t="shared" ref="T259" si="100">(T253+T254)/T258</f>
        <v>4.1463371266002849</v>
      </c>
    </row>
    <row r="260" spans="1:20" ht="18" customHeight="1">
      <c r="A260" s="70">
        <v>44663</v>
      </c>
      <c r="B260" s="17" t="s">
        <v>20</v>
      </c>
      <c r="C260" s="10">
        <v>74</v>
      </c>
      <c r="D260" s="10">
        <v>56</v>
      </c>
      <c r="E260" s="10">
        <v>90</v>
      </c>
      <c r="F260" s="10">
        <v>75</v>
      </c>
      <c r="G260" s="10">
        <v>50</v>
      </c>
      <c r="H260" s="10">
        <v>83</v>
      </c>
      <c r="I260" s="10">
        <v>60</v>
      </c>
      <c r="J260" s="10">
        <v>280</v>
      </c>
      <c r="K260" s="10">
        <v>16</v>
      </c>
      <c r="L260" s="10">
        <v>42</v>
      </c>
      <c r="M260" s="10">
        <v>192</v>
      </c>
      <c r="N260" s="10">
        <v>3</v>
      </c>
      <c r="O260" s="10">
        <v>77</v>
      </c>
      <c r="P260" s="10">
        <v>61</v>
      </c>
      <c r="Q260" s="10">
        <v>1</v>
      </c>
      <c r="R260" s="10">
        <v>29</v>
      </c>
      <c r="S260" s="10">
        <v>0</v>
      </c>
      <c r="T260" s="11">
        <f>SUM(C260:S260)</f>
        <v>1189</v>
      </c>
    </row>
    <row r="261" spans="1:20" ht="18" customHeight="1">
      <c r="A261" s="71"/>
      <c r="B261" s="17" t="s">
        <v>21</v>
      </c>
      <c r="C261" s="10">
        <v>1719</v>
      </c>
      <c r="D261" s="10">
        <v>1051</v>
      </c>
      <c r="E261" s="10">
        <v>1043</v>
      </c>
      <c r="F261" s="10">
        <v>981</v>
      </c>
      <c r="G261" s="10">
        <v>1118</v>
      </c>
      <c r="H261" s="10">
        <v>847</v>
      </c>
      <c r="I261" s="10">
        <v>1099</v>
      </c>
      <c r="J261" s="10">
        <v>3922</v>
      </c>
      <c r="K261" s="10">
        <v>278</v>
      </c>
      <c r="L261" s="10">
        <v>936</v>
      </c>
      <c r="M261" s="10">
        <v>10856</v>
      </c>
      <c r="N261" s="10">
        <v>36</v>
      </c>
      <c r="O261" s="10">
        <v>630</v>
      </c>
      <c r="P261" s="10">
        <v>422</v>
      </c>
      <c r="Q261" s="10">
        <v>32</v>
      </c>
      <c r="R261" s="10">
        <v>57</v>
      </c>
      <c r="S261" s="10">
        <v>0</v>
      </c>
      <c r="T261" s="11">
        <f>SUM(C261:S261)</f>
        <v>25027</v>
      </c>
    </row>
    <row r="262" spans="1:20" ht="18" customHeight="1">
      <c r="A262" s="71"/>
      <c r="B262" s="17" t="s">
        <v>24</v>
      </c>
      <c r="C262" s="10">
        <v>1733</v>
      </c>
      <c r="D262" s="10">
        <v>1062</v>
      </c>
      <c r="E262" s="10">
        <v>1104</v>
      </c>
      <c r="F262" s="10">
        <v>942</v>
      </c>
      <c r="G262" s="10">
        <v>1088</v>
      </c>
      <c r="H262" s="10">
        <v>898</v>
      </c>
      <c r="I262" s="10">
        <v>1143</v>
      </c>
      <c r="J262" s="10">
        <v>4207</v>
      </c>
      <c r="K262" s="10">
        <v>267</v>
      </c>
      <c r="L262" s="10">
        <v>973</v>
      </c>
      <c r="M262" s="10">
        <v>10627</v>
      </c>
      <c r="N262" s="10">
        <v>36</v>
      </c>
      <c r="O262" s="10">
        <v>703</v>
      </c>
      <c r="P262" s="10">
        <v>510</v>
      </c>
      <c r="Q262" s="10">
        <v>30</v>
      </c>
      <c r="R262" s="10">
        <v>67</v>
      </c>
      <c r="S262" s="10">
        <v>0</v>
      </c>
      <c r="T262" s="11">
        <f>SUM(C262:S262)</f>
        <v>25390</v>
      </c>
    </row>
    <row r="263" spans="1:20" ht="18" customHeight="1">
      <c r="A263" s="71"/>
      <c r="B263" s="17" t="s">
        <v>25</v>
      </c>
      <c r="C263" s="10">
        <v>71</v>
      </c>
      <c r="D263" s="10">
        <v>46</v>
      </c>
      <c r="E263" s="10">
        <v>29</v>
      </c>
      <c r="F263" s="10">
        <v>114</v>
      </c>
      <c r="G263" s="10">
        <v>82</v>
      </c>
      <c r="H263" s="10">
        <v>33</v>
      </c>
      <c r="I263" s="10">
        <v>16</v>
      </c>
      <c r="J263" s="10">
        <v>38</v>
      </c>
      <c r="K263" s="10">
        <v>28</v>
      </c>
      <c r="L263" s="10">
        <v>13</v>
      </c>
      <c r="M263" s="10">
        <v>422</v>
      </c>
      <c r="N263" s="10">
        <v>3</v>
      </c>
      <c r="O263" s="10">
        <v>9</v>
      </c>
      <c r="P263" s="10">
        <v>14</v>
      </c>
      <c r="Q263" s="10">
        <v>3</v>
      </c>
      <c r="R263" s="10">
        <v>19</v>
      </c>
      <c r="S263" s="10">
        <v>0</v>
      </c>
      <c r="T263" s="11">
        <f>SUM(C263:S263)</f>
        <v>940</v>
      </c>
    </row>
    <row r="264" spans="1:20" ht="18" customHeight="1">
      <c r="A264" s="71"/>
      <c r="B264" s="17" t="s">
        <v>26</v>
      </c>
      <c r="C264" s="12">
        <f t="shared" ref="C264" si="101">C263/(C262+C263)</f>
        <v>3.9356984478935701E-2</v>
      </c>
      <c r="D264" s="12">
        <f t="shared" ref="D264" si="102">D263/(D262+D263)</f>
        <v>4.1516245487364621E-2</v>
      </c>
      <c r="E264" s="12">
        <f t="shared" ref="E264" si="103">E263/(E262+E263)</f>
        <v>2.5595763459841131E-2</v>
      </c>
      <c r="F264" s="12">
        <f t="shared" ref="F264" si="104">F263/(F262+F263)</f>
        <v>0.10795454545454546</v>
      </c>
      <c r="G264" s="12">
        <f t="shared" ref="G264" si="105">G263/(G262+G263)</f>
        <v>7.0085470085470086E-2</v>
      </c>
      <c r="H264" s="12">
        <f t="shared" ref="H264" si="106">H263/(H262+H263)</f>
        <v>3.5445757250268529E-2</v>
      </c>
      <c r="I264" s="12">
        <f t="shared" ref="I264" si="107">I263/(I262+I263)</f>
        <v>1.3805004314063849E-2</v>
      </c>
      <c r="J264" s="12">
        <f t="shared" ref="J264" si="108">J263/(J262+J263)</f>
        <v>8.9517078916372204E-3</v>
      </c>
      <c r="K264" s="12">
        <f t="shared" ref="K264" si="109">K263/(K262+K263)</f>
        <v>9.4915254237288138E-2</v>
      </c>
      <c r="L264" s="12">
        <f t="shared" ref="L264" si="110">L263/(L262+L263)</f>
        <v>1.3184584178498986E-2</v>
      </c>
      <c r="M264" s="12">
        <f t="shared" ref="M264" si="111">M263/(M262+M263)</f>
        <v>3.819350167435967E-2</v>
      </c>
      <c r="N264" s="12">
        <f t="shared" ref="N264" si="112">N263/(N262+N263)</f>
        <v>7.6923076923076927E-2</v>
      </c>
      <c r="O264" s="12">
        <f t="shared" ref="O264" si="113">O263/(O262+O263)</f>
        <v>1.2640449438202247E-2</v>
      </c>
      <c r="P264" s="12">
        <f t="shared" ref="P264" si="114">P263/(P262+P263)</f>
        <v>2.6717557251908396E-2</v>
      </c>
      <c r="Q264" s="12">
        <f t="shared" ref="Q264" si="115">Q263/(Q262+Q263)</f>
        <v>9.0909090909090912E-2</v>
      </c>
      <c r="R264" s="12">
        <f t="shared" ref="R264" si="116">R263/(R262+R263)</f>
        <v>0.22093023255813954</v>
      </c>
      <c r="S264" s="12" t="e">
        <f t="shared" ref="S264" si="117">S263/(S262+S263)</f>
        <v>#DIV/0!</v>
      </c>
      <c r="T264" s="13">
        <f t="shared" ref="T264" si="118">T263/(T262+T263)</f>
        <v>3.5700721610330423E-2</v>
      </c>
    </row>
    <row r="265" spans="1:20" ht="18" customHeight="1">
      <c r="A265" s="71"/>
      <c r="B265" s="17" t="s">
        <v>22</v>
      </c>
      <c r="C265" s="10">
        <v>637</v>
      </c>
      <c r="D265" s="10">
        <v>321</v>
      </c>
      <c r="E265" s="10">
        <v>315</v>
      </c>
      <c r="F265" s="14">
        <v>395</v>
      </c>
      <c r="G265" s="10">
        <v>271</v>
      </c>
      <c r="H265" s="10">
        <v>335</v>
      </c>
      <c r="I265" s="10">
        <v>376</v>
      </c>
      <c r="J265" s="10">
        <v>740</v>
      </c>
      <c r="K265" s="10">
        <v>141</v>
      </c>
      <c r="L265" s="10">
        <v>253</v>
      </c>
      <c r="M265" s="10">
        <v>1580</v>
      </c>
      <c r="N265" s="10">
        <v>7</v>
      </c>
      <c r="O265" s="10">
        <v>243</v>
      </c>
      <c r="P265" s="10">
        <v>151</v>
      </c>
      <c r="Q265" s="10">
        <v>12</v>
      </c>
      <c r="R265" s="10">
        <v>6</v>
      </c>
      <c r="S265" s="10">
        <v>0</v>
      </c>
      <c r="T265" s="11">
        <f>SUM(C265:S265)</f>
        <v>5783</v>
      </c>
    </row>
    <row r="266" spans="1:20" ht="18" customHeight="1">
      <c r="A266" s="71"/>
      <c r="B266" s="17" t="s">
        <v>23</v>
      </c>
      <c r="C266" s="15">
        <f t="shared" ref="C266" si="119">(C260+C261)/C265</f>
        <v>2.8147566718995289</v>
      </c>
      <c r="D266" s="15">
        <f t="shared" ref="D266" si="120">(D260+D261)/D265</f>
        <v>3.4485981308411215</v>
      </c>
      <c r="E266" s="15">
        <f t="shared" ref="E266" si="121">(E260+E261)/E265</f>
        <v>3.5968253968253969</v>
      </c>
      <c r="F266" s="15">
        <f t="shared" ref="F266" si="122">(F260+F261)/F265</f>
        <v>2.6734177215189874</v>
      </c>
      <c r="G266" s="15">
        <f t="shared" ref="G266" si="123">(G260+G261)/G265</f>
        <v>4.3099630996309966</v>
      </c>
      <c r="H266" s="15">
        <f t="shared" ref="H266" si="124">(H260+H261)/H265</f>
        <v>2.7761194029850746</v>
      </c>
      <c r="I266" s="15">
        <f t="shared" ref="I266" si="125">(I260+I261)/I265</f>
        <v>3.0824468085106385</v>
      </c>
      <c r="J266" s="15">
        <f t="shared" ref="J266" si="126">(J260+J261)/J265</f>
        <v>5.6783783783783788</v>
      </c>
      <c r="K266" s="15">
        <f t="shared" ref="K266" si="127">(K260+K261)/K265</f>
        <v>2.0851063829787235</v>
      </c>
      <c r="L266" s="15">
        <f t="shared" ref="L266" si="128">(L260+L261)/L265</f>
        <v>3.8656126482213438</v>
      </c>
      <c r="M266" s="15">
        <f t="shared" ref="M266" si="129">(M260+M261)/M265</f>
        <v>6.9924050632911392</v>
      </c>
      <c r="N266" s="15">
        <f t="shared" ref="N266" si="130">(N260+N261)/N265</f>
        <v>5.5714285714285712</v>
      </c>
      <c r="O266" s="15">
        <f t="shared" ref="O266" si="131">(O260+O261)/O265</f>
        <v>2.9094650205761319</v>
      </c>
      <c r="P266" s="15">
        <f t="shared" ref="P266" si="132">(P260+P261)/P265</f>
        <v>3.1986754966887418</v>
      </c>
      <c r="Q266" s="15">
        <f t="shared" ref="Q266" si="133">(Q260+Q261)/Q265</f>
        <v>2.75</v>
      </c>
      <c r="R266" s="15">
        <f t="shared" ref="R266" si="134">(R260+R261)/R265</f>
        <v>14.333333333333334</v>
      </c>
      <c r="S266" s="15" t="e">
        <f t="shared" ref="S266" si="135">(S260+S261)/S265</f>
        <v>#DIV/0!</v>
      </c>
      <c r="T266" s="16">
        <f t="shared" ref="T266" si="136">(T260+T261)/T265</f>
        <v>4.5332872211654847</v>
      </c>
    </row>
    <row r="267" spans="1:20" ht="18" customHeight="1">
      <c r="A267" s="70">
        <v>44664</v>
      </c>
      <c r="B267" s="17" t="s">
        <v>20</v>
      </c>
      <c r="C267" s="10">
        <v>227</v>
      </c>
      <c r="D267" s="10">
        <v>143</v>
      </c>
      <c r="E267" s="10">
        <v>105</v>
      </c>
      <c r="F267" s="10">
        <v>49</v>
      </c>
      <c r="G267" s="10">
        <v>45</v>
      </c>
      <c r="H267" s="10">
        <v>121</v>
      </c>
      <c r="I267" s="10">
        <v>54</v>
      </c>
      <c r="J267" s="10">
        <v>372</v>
      </c>
      <c r="K267" s="10">
        <v>13</v>
      </c>
      <c r="L267" s="10">
        <v>54</v>
      </c>
      <c r="M267" s="10">
        <v>1139</v>
      </c>
      <c r="N267" s="10">
        <v>12</v>
      </c>
      <c r="O267" s="10">
        <v>131</v>
      </c>
      <c r="P267" s="10">
        <v>99</v>
      </c>
      <c r="Q267" s="10">
        <v>2</v>
      </c>
      <c r="R267" s="10">
        <v>7</v>
      </c>
      <c r="S267" s="10">
        <v>0</v>
      </c>
      <c r="T267" s="11">
        <f>SUM(C267:S267)</f>
        <v>2573</v>
      </c>
    </row>
    <row r="268" spans="1:20" ht="18" customHeight="1">
      <c r="A268" s="71"/>
      <c r="B268" s="17" t="s">
        <v>21</v>
      </c>
      <c r="C268" s="10">
        <v>1177</v>
      </c>
      <c r="D268" s="10">
        <v>1228</v>
      </c>
      <c r="E268" s="10">
        <v>852</v>
      </c>
      <c r="F268" s="10">
        <v>171</v>
      </c>
      <c r="G268" s="10">
        <v>430</v>
      </c>
      <c r="H268" s="10">
        <v>1367</v>
      </c>
      <c r="I268" s="10">
        <v>1130</v>
      </c>
      <c r="J268" s="10">
        <v>2566</v>
      </c>
      <c r="K268" s="10">
        <v>636</v>
      </c>
      <c r="L268" s="10">
        <v>569</v>
      </c>
      <c r="M268" s="10">
        <v>13810</v>
      </c>
      <c r="N268" s="10">
        <v>22</v>
      </c>
      <c r="O268" s="10">
        <v>526</v>
      </c>
      <c r="P268" s="10">
        <v>220</v>
      </c>
      <c r="Q268" s="10">
        <v>80</v>
      </c>
      <c r="R268" s="10">
        <v>55</v>
      </c>
      <c r="S268" s="10">
        <v>0</v>
      </c>
      <c r="T268" s="11">
        <f>SUM(C268:S268)</f>
        <v>24839</v>
      </c>
    </row>
    <row r="269" spans="1:20" ht="18" customHeight="1">
      <c r="A269" s="71"/>
      <c r="B269" s="17" t="s">
        <v>24</v>
      </c>
      <c r="C269" s="10">
        <v>1361</v>
      </c>
      <c r="D269" s="10">
        <v>1445</v>
      </c>
      <c r="E269" s="10">
        <v>935</v>
      </c>
      <c r="F269" s="10">
        <v>196</v>
      </c>
      <c r="G269" s="10">
        <v>435</v>
      </c>
      <c r="H269" s="10">
        <v>1471</v>
      </c>
      <c r="I269" s="10">
        <v>1181</v>
      </c>
      <c r="J269" s="10">
        <v>2892</v>
      </c>
      <c r="K269" s="10">
        <v>634</v>
      </c>
      <c r="L269" s="10">
        <v>713</v>
      </c>
      <c r="M269" s="10">
        <v>14473</v>
      </c>
      <c r="N269" s="10">
        <v>34</v>
      </c>
      <c r="O269" s="10">
        <v>646</v>
      </c>
      <c r="P269" s="10">
        <v>313</v>
      </c>
      <c r="Q269" s="10">
        <v>80</v>
      </c>
      <c r="R269" s="10">
        <v>53</v>
      </c>
      <c r="S269" s="10">
        <v>0</v>
      </c>
      <c r="T269" s="11">
        <f>SUM(C269:S269)</f>
        <v>26862</v>
      </c>
    </row>
    <row r="270" spans="1:20" ht="18" customHeight="1">
      <c r="A270" s="71"/>
      <c r="B270" s="17" t="s">
        <v>25</v>
      </c>
      <c r="C270" s="10">
        <v>47</v>
      </c>
      <c r="D270" s="10">
        <v>47</v>
      </c>
      <c r="E270" s="10">
        <v>22</v>
      </c>
      <c r="F270" s="10">
        <v>24</v>
      </c>
      <c r="G270" s="10">
        <v>40</v>
      </c>
      <c r="H270" s="10">
        <v>17</v>
      </c>
      <c r="I270" s="10">
        <v>4</v>
      </c>
      <c r="J270" s="10">
        <v>47</v>
      </c>
      <c r="K270" s="10">
        <v>17</v>
      </c>
      <c r="L270" s="10">
        <v>8</v>
      </c>
      <c r="M270" s="10">
        <v>554</v>
      </c>
      <c r="N270" s="10">
        <v>0</v>
      </c>
      <c r="O270" s="10">
        <v>11</v>
      </c>
      <c r="P270" s="10">
        <v>6</v>
      </c>
      <c r="Q270" s="10">
        <v>3</v>
      </c>
      <c r="R270" s="10">
        <v>10</v>
      </c>
      <c r="S270" s="10">
        <v>0</v>
      </c>
      <c r="T270" s="11">
        <f>SUM(C270:S270)</f>
        <v>857</v>
      </c>
    </row>
    <row r="271" spans="1:20" ht="18" customHeight="1">
      <c r="A271" s="71"/>
      <c r="B271" s="17" t="s">
        <v>26</v>
      </c>
      <c r="C271" s="12">
        <f t="shared" ref="C271:T271" si="137">C270/(C269+C270)</f>
        <v>3.3380681818181816E-2</v>
      </c>
      <c r="D271" s="12">
        <f t="shared" si="137"/>
        <v>3.1501340482573727E-2</v>
      </c>
      <c r="E271" s="12">
        <f t="shared" si="137"/>
        <v>2.2988505747126436E-2</v>
      </c>
      <c r="F271" s="12">
        <f t="shared" si="137"/>
        <v>0.10909090909090909</v>
      </c>
      <c r="G271" s="12">
        <f t="shared" si="137"/>
        <v>8.4210526315789472E-2</v>
      </c>
      <c r="H271" s="12">
        <f t="shared" si="137"/>
        <v>1.1424731182795699E-2</v>
      </c>
      <c r="I271" s="12">
        <f t="shared" si="137"/>
        <v>3.3755274261603376E-3</v>
      </c>
      <c r="J271" s="12">
        <f t="shared" si="137"/>
        <v>1.5991833957128276E-2</v>
      </c>
      <c r="K271" s="12">
        <f t="shared" si="137"/>
        <v>2.6113671274961597E-2</v>
      </c>
      <c r="L271" s="12">
        <f t="shared" si="137"/>
        <v>1.1095700416088766E-2</v>
      </c>
      <c r="M271" s="12">
        <f t="shared" si="137"/>
        <v>3.6866972782325147E-2</v>
      </c>
      <c r="N271" s="12">
        <f t="shared" si="137"/>
        <v>0</v>
      </c>
      <c r="O271" s="12">
        <f t="shared" si="137"/>
        <v>1.6742770167427701E-2</v>
      </c>
      <c r="P271" s="12">
        <f t="shared" si="137"/>
        <v>1.8808777429467086E-2</v>
      </c>
      <c r="Q271" s="12">
        <f t="shared" si="137"/>
        <v>3.614457831325301E-2</v>
      </c>
      <c r="R271" s="12">
        <f t="shared" si="137"/>
        <v>0.15873015873015872</v>
      </c>
      <c r="S271" s="12" t="e">
        <f t="shared" si="137"/>
        <v>#DIV/0!</v>
      </c>
      <c r="T271" s="13">
        <f t="shared" si="137"/>
        <v>3.0917421263393339E-2</v>
      </c>
    </row>
    <row r="272" spans="1:20" ht="18" customHeight="1">
      <c r="A272" s="71"/>
      <c r="B272" s="17" t="s">
        <v>22</v>
      </c>
      <c r="C272" s="10">
        <v>516</v>
      </c>
      <c r="D272" s="10">
        <v>365</v>
      </c>
      <c r="E272" s="10">
        <v>315</v>
      </c>
      <c r="F272" s="14">
        <v>87</v>
      </c>
      <c r="G272" s="10">
        <v>127</v>
      </c>
      <c r="H272" s="10">
        <v>522</v>
      </c>
      <c r="I272" s="10">
        <v>381</v>
      </c>
      <c r="J272" s="10">
        <v>623</v>
      </c>
      <c r="K272" s="10">
        <v>231</v>
      </c>
      <c r="L272" s="10">
        <v>191</v>
      </c>
      <c r="M272" s="10">
        <v>1863</v>
      </c>
      <c r="N272" s="10">
        <v>4</v>
      </c>
      <c r="O272" s="10">
        <v>221</v>
      </c>
      <c r="P272" s="10">
        <v>77</v>
      </c>
      <c r="Q272" s="10">
        <v>10</v>
      </c>
      <c r="R272" s="10">
        <v>6</v>
      </c>
      <c r="S272" s="10">
        <v>0</v>
      </c>
      <c r="T272" s="11">
        <f>SUM(C272:S272)</f>
        <v>5539</v>
      </c>
    </row>
    <row r="273" spans="1:20" ht="18" customHeight="1">
      <c r="A273" s="71"/>
      <c r="B273" s="17" t="s">
        <v>23</v>
      </c>
      <c r="C273" s="15">
        <f t="shared" ref="C273:T273" si="138">(C267+C268)/C272</f>
        <v>2.7209302325581395</v>
      </c>
      <c r="D273" s="15">
        <f t="shared" si="138"/>
        <v>3.7561643835616438</v>
      </c>
      <c r="E273" s="15">
        <f t="shared" si="138"/>
        <v>3.038095238095238</v>
      </c>
      <c r="F273" s="15">
        <f t="shared" si="138"/>
        <v>2.5287356321839081</v>
      </c>
      <c r="G273" s="15">
        <f t="shared" si="138"/>
        <v>3.7401574803149606</v>
      </c>
      <c r="H273" s="15">
        <f t="shared" si="138"/>
        <v>2.8505747126436782</v>
      </c>
      <c r="I273" s="15">
        <f t="shared" si="138"/>
        <v>3.1076115485564304</v>
      </c>
      <c r="J273" s="15">
        <f t="shared" si="138"/>
        <v>4.7158908507223112</v>
      </c>
      <c r="K273" s="15">
        <f t="shared" si="138"/>
        <v>2.8095238095238093</v>
      </c>
      <c r="L273" s="15">
        <f t="shared" si="138"/>
        <v>3.261780104712042</v>
      </c>
      <c r="M273" s="15">
        <f t="shared" si="138"/>
        <v>8.0241545893719799</v>
      </c>
      <c r="N273" s="15">
        <f t="shared" si="138"/>
        <v>8.5</v>
      </c>
      <c r="O273" s="15">
        <f t="shared" si="138"/>
        <v>2.9728506787330318</v>
      </c>
      <c r="P273" s="15">
        <f t="shared" si="138"/>
        <v>4.1428571428571432</v>
      </c>
      <c r="Q273" s="15">
        <f t="shared" si="138"/>
        <v>8.1999999999999993</v>
      </c>
      <c r="R273" s="15">
        <f t="shared" si="138"/>
        <v>10.333333333333334</v>
      </c>
      <c r="S273" s="15" t="e">
        <f t="shared" si="138"/>
        <v>#DIV/0!</v>
      </c>
      <c r="T273" s="16">
        <f t="shared" si="138"/>
        <v>4.9489077450803398</v>
      </c>
    </row>
    <row r="274" spans="1:20" ht="18" customHeight="1">
      <c r="A274" s="70">
        <v>44665</v>
      </c>
      <c r="B274" s="17" t="s">
        <v>20</v>
      </c>
      <c r="C274" s="10">
        <v>268</v>
      </c>
      <c r="D274" s="10">
        <v>293</v>
      </c>
      <c r="E274" s="10">
        <v>148</v>
      </c>
      <c r="F274" s="10">
        <v>70</v>
      </c>
      <c r="G274" s="10">
        <v>45</v>
      </c>
      <c r="H274" s="10">
        <v>174</v>
      </c>
      <c r="I274" s="10">
        <v>48</v>
      </c>
      <c r="J274" s="10">
        <v>274</v>
      </c>
      <c r="K274" s="10">
        <v>50</v>
      </c>
      <c r="L274" s="10">
        <v>200</v>
      </c>
      <c r="M274" s="10">
        <v>1252</v>
      </c>
      <c r="N274" s="10">
        <v>23</v>
      </c>
      <c r="O274" s="10">
        <v>178</v>
      </c>
      <c r="P274" s="10">
        <v>128</v>
      </c>
      <c r="Q274" s="10">
        <v>20</v>
      </c>
      <c r="R274" s="10">
        <v>29</v>
      </c>
      <c r="S274" s="10">
        <v>0</v>
      </c>
      <c r="T274" s="11">
        <f>SUM(C274:S274)</f>
        <v>3200</v>
      </c>
    </row>
    <row r="275" spans="1:20" ht="18" customHeight="1">
      <c r="A275" s="71"/>
      <c r="B275" s="17" t="s">
        <v>21</v>
      </c>
      <c r="C275" s="10">
        <v>1739</v>
      </c>
      <c r="D275" s="10">
        <v>880</v>
      </c>
      <c r="E275" s="10">
        <v>715</v>
      </c>
      <c r="F275" s="10">
        <v>195</v>
      </c>
      <c r="G275" s="10">
        <v>218</v>
      </c>
      <c r="H275" s="10">
        <v>571</v>
      </c>
      <c r="I275" s="10">
        <v>622</v>
      </c>
      <c r="J275" s="10">
        <v>1906</v>
      </c>
      <c r="K275" s="10">
        <v>314</v>
      </c>
      <c r="L275" s="10">
        <v>597</v>
      </c>
      <c r="M275" s="10">
        <v>10386</v>
      </c>
      <c r="N275" s="10">
        <v>5</v>
      </c>
      <c r="O275" s="10">
        <v>583</v>
      </c>
      <c r="P275" s="10">
        <v>175</v>
      </c>
      <c r="Q275" s="10">
        <v>15</v>
      </c>
      <c r="R275" s="10">
        <v>29</v>
      </c>
      <c r="S275" s="10">
        <v>0</v>
      </c>
      <c r="T275" s="11">
        <f>SUM(C275:S275)</f>
        <v>18950</v>
      </c>
    </row>
    <row r="276" spans="1:20" ht="18" customHeight="1">
      <c r="A276" s="71"/>
      <c r="B276" s="17" t="s">
        <v>24</v>
      </c>
      <c r="C276" s="10">
        <v>1977</v>
      </c>
      <c r="D276" s="10">
        <v>1231</v>
      </c>
      <c r="E276" s="10">
        <v>972</v>
      </c>
      <c r="F276" s="10">
        <v>245</v>
      </c>
      <c r="G276" s="10">
        <v>235</v>
      </c>
      <c r="H276" s="10">
        <v>883</v>
      </c>
      <c r="I276" s="10">
        <v>814</v>
      </c>
      <c r="J276" s="10">
        <v>2355</v>
      </c>
      <c r="K276" s="10">
        <v>397</v>
      </c>
      <c r="L276" s="10">
        <v>796</v>
      </c>
      <c r="M276" s="10">
        <v>11286</v>
      </c>
      <c r="N276" s="10">
        <v>26</v>
      </c>
      <c r="O276" s="10">
        <v>751</v>
      </c>
      <c r="P276" s="10">
        <v>294</v>
      </c>
      <c r="Q276" s="10">
        <v>31</v>
      </c>
      <c r="R276" s="10">
        <v>55</v>
      </c>
      <c r="S276" s="10">
        <v>0</v>
      </c>
      <c r="T276" s="11">
        <f>SUM(C276:S276)</f>
        <v>22348</v>
      </c>
    </row>
    <row r="277" spans="1:20" ht="18" customHeight="1">
      <c r="A277" s="71"/>
      <c r="B277" s="17" t="s">
        <v>25</v>
      </c>
      <c r="C277" s="10">
        <v>36</v>
      </c>
      <c r="D277" s="10">
        <v>111</v>
      </c>
      <c r="E277" s="10">
        <v>26</v>
      </c>
      <c r="F277" s="10">
        <v>21</v>
      </c>
      <c r="G277" s="10">
        <v>29</v>
      </c>
      <c r="H277" s="10">
        <v>47</v>
      </c>
      <c r="I277" s="10">
        <v>3</v>
      </c>
      <c r="J277" s="10">
        <v>23</v>
      </c>
      <c r="K277" s="10">
        <v>20</v>
      </c>
      <c r="L277" s="10">
        <v>7</v>
      </c>
      <c r="M277" s="10">
        <v>370</v>
      </c>
      <c r="N277" s="10">
        <v>2</v>
      </c>
      <c r="O277" s="10">
        <v>10</v>
      </c>
      <c r="P277" s="10">
        <v>10</v>
      </c>
      <c r="Q277" s="10">
        <v>4</v>
      </c>
      <c r="R277" s="10">
        <v>5</v>
      </c>
      <c r="S277" s="10">
        <v>0</v>
      </c>
      <c r="T277" s="11">
        <f>SUM(C277:S277)</f>
        <v>724</v>
      </c>
    </row>
    <row r="278" spans="1:20" ht="18" customHeight="1">
      <c r="A278" s="71"/>
      <c r="B278" s="17" t="s">
        <v>26</v>
      </c>
      <c r="C278" s="12">
        <f t="shared" ref="C278:T278" si="139">C277/(C276+C277)</f>
        <v>1.7883755588673621E-2</v>
      </c>
      <c r="D278" s="12">
        <f t="shared" si="139"/>
        <v>8.2712369597615493E-2</v>
      </c>
      <c r="E278" s="12">
        <f t="shared" si="139"/>
        <v>2.6052104208416832E-2</v>
      </c>
      <c r="F278" s="12">
        <f t="shared" si="139"/>
        <v>7.8947368421052627E-2</v>
      </c>
      <c r="G278" s="12">
        <f t="shared" si="139"/>
        <v>0.10984848484848485</v>
      </c>
      <c r="H278" s="12">
        <f t="shared" si="139"/>
        <v>5.053763440860215E-2</v>
      </c>
      <c r="I278" s="12">
        <f t="shared" si="139"/>
        <v>3.6719706242350062E-3</v>
      </c>
      <c r="J278" s="12">
        <f t="shared" si="139"/>
        <v>9.6719932716568553E-3</v>
      </c>
      <c r="K278" s="12">
        <f t="shared" si="139"/>
        <v>4.7961630695443645E-2</v>
      </c>
      <c r="L278" s="12">
        <f t="shared" si="139"/>
        <v>8.717310087173101E-3</v>
      </c>
      <c r="M278" s="12">
        <f t="shared" si="139"/>
        <v>3.1743308167467399E-2</v>
      </c>
      <c r="N278" s="12">
        <f t="shared" si="139"/>
        <v>7.1428571428571425E-2</v>
      </c>
      <c r="O278" s="12">
        <f t="shared" si="139"/>
        <v>1.3140604467805518E-2</v>
      </c>
      <c r="P278" s="12">
        <f t="shared" si="139"/>
        <v>3.2894736842105261E-2</v>
      </c>
      <c r="Q278" s="12">
        <f t="shared" si="139"/>
        <v>0.11428571428571428</v>
      </c>
      <c r="R278" s="12">
        <f t="shared" si="139"/>
        <v>8.3333333333333329E-2</v>
      </c>
      <c r="S278" s="12" t="e">
        <f t="shared" si="139"/>
        <v>#DIV/0!</v>
      </c>
      <c r="T278" s="13">
        <f t="shared" si="139"/>
        <v>3.138002773925104E-2</v>
      </c>
    </row>
    <row r="279" spans="1:20" ht="18" customHeight="1">
      <c r="A279" s="71"/>
      <c r="B279" s="17" t="s">
        <v>22</v>
      </c>
      <c r="C279" s="10">
        <v>700</v>
      </c>
      <c r="D279" s="10">
        <v>360</v>
      </c>
      <c r="E279" s="10">
        <v>298</v>
      </c>
      <c r="F279" s="14">
        <v>96</v>
      </c>
      <c r="G279" s="10">
        <v>80</v>
      </c>
      <c r="H279" s="10">
        <v>330</v>
      </c>
      <c r="I279" s="10">
        <v>302</v>
      </c>
      <c r="J279" s="10">
        <v>530</v>
      </c>
      <c r="K279" s="10">
        <v>195</v>
      </c>
      <c r="L279" s="10">
        <v>219</v>
      </c>
      <c r="M279" s="10">
        <v>1704</v>
      </c>
      <c r="N279" s="10">
        <v>3</v>
      </c>
      <c r="O279" s="10">
        <v>189</v>
      </c>
      <c r="P279" s="10">
        <v>58</v>
      </c>
      <c r="Q279" s="10">
        <v>5</v>
      </c>
      <c r="R279" s="10">
        <v>5</v>
      </c>
      <c r="S279" s="10">
        <v>0</v>
      </c>
      <c r="T279" s="11">
        <f>SUM(C279:S279)</f>
        <v>5074</v>
      </c>
    </row>
    <row r="280" spans="1:20" ht="18" customHeight="1">
      <c r="A280" s="71"/>
      <c r="B280" s="17" t="s">
        <v>23</v>
      </c>
      <c r="C280" s="15">
        <f t="shared" ref="C280:T280" si="140">(C274+C275)/C279</f>
        <v>2.867142857142857</v>
      </c>
      <c r="D280" s="15">
        <f t="shared" si="140"/>
        <v>3.2583333333333333</v>
      </c>
      <c r="E280" s="15">
        <f t="shared" si="140"/>
        <v>2.8959731543624163</v>
      </c>
      <c r="F280" s="15">
        <f t="shared" si="140"/>
        <v>2.7604166666666665</v>
      </c>
      <c r="G280" s="15">
        <f t="shared" si="140"/>
        <v>3.2875000000000001</v>
      </c>
      <c r="H280" s="15">
        <f t="shared" si="140"/>
        <v>2.2575757575757578</v>
      </c>
      <c r="I280" s="15">
        <f t="shared" si="140"/>
        <v>2.2185430463576159</v>
      </c>
      <c r="J280" s="15">
        <f t="shared" si="140"/>
        <v>4.1132075471698117</v>
      </c>
      <c r="K280" s="15">
        <f t="shared" si="140"/>
        <v>1.8666666666666667</v>
      </c>
      <c r="L280" s="15">
        <f t="shared" si="140"/>
        <v>3.6392694063926943</v>
      </c>
      <c r="M280" s="15">
        <f t="shared" si="140"/>
        <v>6.82981220657277</v>
      </c>
      <c r="N280" s="15">
        <f t="shared" si="140"/>
        <v>9.3333333333333339</v>
      </c>
      <c r="O280" s="15">
        <f t="shared" si="140"/>
        <v>4.0264550264550261</v>
      </c>
      <c r="P280" s="15">
        <f t="shared" si="140"/>
        <v>5.2241379310344831</v>
      </c>
      <c r="Q280" s="15">
        <f t="shared" si="140"/>
        <v>7</v>
      </c>
      <c r="R280" s="15">
        <f t="shared" si="140"/>
        <v>11.6</v>
      </c>
      <c r="S280" s="15" t="e">
        <f t="shared" si="140"/>
        <v>#DIV/0!</v>
      </c>
      <c r="T280" s="16">
        <f t="shared" si="140"/>
        <v>4.3653921955065034</v>
      </c>
    </row>
    <row r="281" spans="1:20" ht="18" customHeight="1">
      <c r="A281" s="70">
        <v>44666</v>
      </c>
      <c r="B281" s="17" t="s">
        <v>20</v>
      </c>
      <c r="C281" s="10">
        <v>246</v>
      </c>
      <c r="D281" s="10">
        <v>277</v>
      </c>
      <c r="E281" s="10">
        <v>233</v>
      </c>
      <c r="F281" s="10">
        <v>92</v>
      </c>
      <c r="G281" s="10">
        <v>66</v>
      </c>
      <c r="H281" s="10">
        <v>287</v>
      </c>
      <c r="I281" s="10">
        <v>275</v>
      </c>
      <c r="J281" s="10">
        <v>301</v>
      </c>
      <c r="K281" s="10">
        <v>74</v>
      </c>
      <c r="L281" s="10">
        <v>173</v>
      </c>
      <c r="M281" s="10">
        <v>1142</v>
      </c>
      <c r="N281" s="10">
        <v>21</v>
      </c>
      <c r="O281" s="10">
        <v>198</v>
      </c>
      <c r="P281" s="10">
        <v>131</v>
      </c>
      <c r="Q281" s="10">
        <v>23</v>
      </c>
      <c r="R281" s="10">
        <v>51</v>
      </c>
      <c r="S281" s="10">
        <v>0</v>
      </c>
      <c r="T281" s="11">
        <f>SUM(C281:S281)</f>
        <v>3590</v>
      </c>
    </row>
    <row r="282" spans="1:20" ht="18" customHeight="1">
      <c r="A282" s="71"/>
      <c r="B282" s="17" t="s">
        <v>21</v>
      </c>
      <c r="C282" s="10">
        <v>1132</v>
      </c>
      <c r="D282" s="10">
        <v>1411</v>
      </c>
      <c r="E282" s="10">
        <v>516</v>
      </c>
      <c r="F282" s="10">
        <v>341</v>
      </c>
      <c r="G282" s="10">
        <v>359</v>
      </c>
      <c r="H282" s="10">
        <v>1210</v>
      </c>
      <c r="I282" s="10">
        <v>1135</v>
      </c>
      <c r="J282" s="10">
        <v>1087</v>
      </c>
      <c r="K282" s="10">
        <v>1245</v>
      </c>
      <c r="L282" s="10">
        <v>546</v>
      </c>
      <c r="M282" s="10">
        <v>8664</v>
      </c>
      <c r="N282" s="10">
        <v>5</v>
      </c>
      <c r="O282" s="10">
        <v>574</v>
      </c>
      <c r="P282" s="10">
        <v>403</v>
      </c>
      <c r="Q282" s="10">
        <v>80</v>
      </c>
      <c r="R282" s="10">
        <v>38</v>
      </c>
      <c r="S282" s="10">
        <v>0</v>
      </c>
      <c r="T282" s="11">
        <f>SUM(C282:S282)</f>
        <v>18746</v>
      </c>
    </row>
    <row r="283" spans="1:20" ht="18" customHeight="1">
      <c r="A283" s="71"/>
      <c r="B283" s="17" t="s">
        <v>24</v>
      </c>
      <c r="C283" s="10">
        <v>1358</v>
      </c>
      <c r="D283" s="10">
        <v>1648</v>
      </c>
      <c r="E283" s="10">
        <v>676</v>
      </c>
      <c r="F283" s="10">
        <v>405</v>
      </c>
      <c r="G283" s="10">
        <v>386</v>
      </c>
      <c r="H283" s="10">
        <v>1493</v>
      </c>
      <c r="I283" s="10">
        <v>1405</v>
      </c>
      <c r="J283" s="10">
        <v>1996</v>
      </c>
      <c r="K283" s="10">
        <v>1319</v>
      </c>
      <c r="L283" s="10">
        <v>727</v>
      </c>
      <c r="M283" s="10">
        <v>9753</v>
      </c>
      <c r="N283" s="10">
        <v>31</v>
      </c>
      <c r="O283" s="10">
        <v>762</v>
      </c>
      <c r="P283" s="10">
        <v>516</v>
      </c>
      <c r="Q283" s="10">
        <v>102</v>
      </c>
      <c r="R283" s="10">
        <v>84</v>
      </c>
      <c r="S283" s="10">
        <v>0</v>
      </c>
      <c r="T283" s="11">
        <f>SUM(C283:S283)</f>
        <v>22661</v>
      </c>
    </row>
    <row r="284" spans="1:20" ht="18" customHeight="1">
      <c r="A284" s="71"/>
      <c r="B284" s="17" t="s">
        <v>25</v>
      </c>
      <c r="C284" s="10">
        <v>26</v>
      </c>
      <c r="D284" s="10">
        <v>41</v>
      </c>
      <c r="E284" s="10">
        <v>76</v>
      </c>
      <c r="F284" s="10">
        <v>28</v>
      </c>
      <c r="G284" s="10">
        <v>40</v>
      </c>
      <c r="H284" s="10">
        <v>4</v>
      </c>
      <c r="I284" s="10">
        <v>6</v>
      </c>
      <c r="J284" s="10">
        <v>41</v>
      </c>
      <c r="K284" s="10">
        <v>4</v>
      </c>
      <c r="L284" s="10">
        <v>14</v>
      </c>
      <c r="M284" s="10">
        <v>529</v>
      </c>
      <c r="N284" s="10">
        <v>0</v>
      </c>
      <c r="O284" s="10">
        <v>11</v>
      </c>
      <c r="P284" s="10">
        <v>20</v>
      </c>
      <c r="Q284" s="10">
        <v>4</v>
      </c>
      <c r="R284" s="10">
        <v>8</v>
      </c>
      <c r="S284" s="10">
        <v>0</v>
      </c>
      <c r="T284" s="11">
        <f>SUM(C284:S284)</f>
        <v>852</v>
      </c>
    </row>
    <row r="285" spans="1:20" ht="18" customHeight="1">
      <c r="A285" s="71"/>
      <c r="B285" s="17" t="s">
        <v>26</v>
      </c>
      <c r="C285" s="12">
        <f t="shared" ref="C285:T285" si="141">C284/(C283+C284)</f>
        <v>1.8786127167630059E-2</v>
      </c>
      <c r="D285" s="12">
        <f t="shared" si="141"/>
        <v>2.4274718768502072E-2</v>
      </c>
      <c r="E285" s="12">
        <f t="shared" si="141"/>
        <v>0.10106382978723404</v>
      </c>
      <c r="F285" s="12">
        <f t="shared" si="141"/>
        <v>6.4665127020785224E-2</v>
      </c>
      <c r="G285" s="12">
        <f t="shared" si="141"/>
        <v>9.3896713615023469E-2</v>
      </c>
      <c r="H285" s="12">
        <f t="shared" si="141"/>
        <v>2.6720106880427524E-3</v>
      </c>
      <c r="I285" s="12">
        <f t="shared" si="141"/>
        <v>4.2523033309709423E-3</v>
      </c>
      <c r="J285" s="12">
        <f t="shared" si="141"/>
        <v>2.0127638684339717E-2</v>
      </c>
      <c r="K285" s="12">
        <f t="shared" si="141"/>
        <v>3.0234315948601664E-3</v>
      </c>
      <c r="L285" s="12">
        <f t="shared" si="141"/>
        <v>1.8893387314439947E-2</v>
      </c>
      <c r="M285" s="12">
        <f t="shared" si="141"/>
        <v>5.1449134409647927E-2</v>
      </c>
      <c r="N285" s="12">
        <f t="shared" si="141"/>
        <v>0</v>
      </c>
      <c r="O285" s="12">
        <f t="shared" si="141"/>
        <v>1.4230271668822769E-2</v>
      </c>
      <c r="P285" s="12">
        <f t="shared" si="141"/>
        <v>3.7313432835820892E-2</v>
      </c>
      <c r="Q285" s="12">
        <f t="shared" si="141"/>
        <v>3.7735849056603772E-2</v>
      </c>
      <c r="R285" s="12">
        <f t="shared" si="141"/>
        <v>8.6956521739130432E-2</v>
      </c>
      <c r="S285" s="12" t="e">
        <f t="shared" si="141"/>
        <v>#DIV/0!</v>
      </c>
      <c r="T285" s="13">
        <f t="shared" si="141"/>
        <v>3.623527410368732E-2</v>
      </c>
    </row>
    <row r="286" spans="1:20" ht="18" customHeight="1">
      <c r="A286" s="71"/>
      <c r="B286" s="17" t="s">
        <v>22</v>
      </c>
      <c r="C286" s="10">
        <v>601</v>
      </c>
      <c r="D286" s="10">
        <v>357</v>
      </c>
      <c r="E286" s="10">
        <v>285</v>
      </c>
      <c r="F286" s="14">
        <v>106</v>
      </c>
      <c r="G286" s="10">
        <v>64</v>
      </c>
      <c r="H286" s="10">
        <v>377</v>
      </c>
      <c r="I286" s="10">
        <v>402</v>
      </c>
      <c r="J286" s="10">
        <v>433</v>
      </c>
      <c r="K286" s="10">
        <v>234</v>
      </c>
      <c r="L286" s="10">
        <v>211</v>
      </c>
      <c r="M286" s="10">
        <v>1746</v>
      </c>
      <c r="N286" s="10">
        <v>2</v>
      </c>
      <c r="O286" s="10">
        <v>207</v>
      </c>
      <c r="P286" s="10">
        <v>112</v>
      </c>
      <c r="Q286" s="10">
        <v>11</v>
      </c>
      <c r="R286" s="10">
        <v>7</v>
      </c>
      <c r="S286" s="10">
        <v>0</v>
      </c>
      <c r="T286" s="11">
        <f>SUM(C286:S286)</f>
        <v>5155</v>
      </c>
    </row>
    <row r="287" spans="1:20" ht="18" customHeight="1">
      <c r="A287" s="71"/>
      <c r="B287" s="17" t="s">
        <v>23</v>
      </c>
      <c r="C287" s="15">
        <f t="shared" ref="C287:T287" si="142">(C281+C282)/C286</f>
        <v>2.2928452579034944</v>
      </c>
      <c r="D287" s="15">
        <f t="shared" si="142"/>
        <v>4.7282913165266107</v>
      </c>
      <c r="E287" s="15">
        <f t="shared" si="142"/>
        <v>2.6280701754385967</v>
      </c>
      <c r="F287" s="15">
        <f t="shared" si="142"/>
        <v>4.0849056603773581</v>
      </c>
      <c r="G287" s="15">
        <f t="shared" si="142"/>
        <v>6.640625</v>
      </c>
      <c r="H287" s="15">
        <f t="shared" si="142"/>
        <v>3.9708222811671088</v>
      </c>
      <c r="I287" s="15">
        <f t="shared" si="142"/>
        <v>3.5074626865671643</v>
      </c>
      <c r="J287" s="15">
        <f t="shared" si="142"/>
        <v>3.2055427251732103</v>
      </c>
      <c r="K287" s="15">
        <f t="shared" si="142"/>
        <v>5.6367521367521372</v>
      </c>
      <c r="L287" s="15">
        <f t="shared" si="142"/>
        <v>3.4075829383886256</v>
      </c>
      <c r="M287" s="15">
        <f t="shared" si="142"/>
        <v>5.6162657502863684</v>
      </c>
      <c r="N287" s="15">
        <f t="shared" si="142"/>
        <v>13</v>
      </c>
      <c r="O287" s="15">
        <f t="shared" si="142"/>
        <v>3.7294685990338166</v>
      </c>
      <c r="P287" s="15">
        <f t="shared" si="142"/>
        <v>4.7678571428571432</v>
      </c>
      <c r="Q287" s="15">
        <f t="shared" si="142"/>
        <v>9.3636363636363633</v>
      </c>
      <c r="R287" s="15">
        <f t="shared" si="142"/>
        <v>12.714285714285714</v>
      </c>
      <c r="S287" s="15" t="e">
        <f t="shared" si="142"/>
        <v>#DIV/0!</v>
      </c>
      <c r="T287" s="16">
        <f t="shared" si="142"/>
        <v>4.332880698351115</v>
      </c>
    </row>
    <row r="288" spans="1:20" ht="18" customHeight="1">
      <c r="A288" s="70">
        <v>44667</v>
      </c>
      <c r="B288" s="17" t="s">
        <v>20</v>
      </c>
      <c r="C288" s="10">
        <v>188</v>
      </c>
      <c r="D288" s="10">
        <v>170</v>
      </c>
      <c r="E288" s="10">
        <v>127</v>
      </c>
      <c r="F288" s="10">
        <v>143</v>
      </c>
      <c r="G288" s="10">
        <v>145</v>
      </c>
      <c r="H288" s="10">
        <v>157</v>
      </c>
      <c r="I288" s="10">
        <v>84</v>
      </c>
      <c r="J288" s="10">
        <v>890</v>
      </c>
      <c r="K288" s="10">
        <v>51</v>
      </c>
      <c r="L288" s="10">
        <v>103</v>
      </c>
      <c r="M288" s="10">
        <v>1002</v>
      </c>
      <c r="N288" s="10">
        <v>9</v>
      </c>
      <c r="O288" s="10">
        <v>87</v>
      </c>
      <c r="P288" s="10">
        <v>46</v>
      </c>
      <c r="Q288" s="10">
        <v>23</v>
      </c>
      <c r="R288" s="10">
        <v>13</v>
      </c>
      <c r="S288" s="10">
        <v>0</v>
      </c>
      <c r="T288" s="11">
        <f>SUM(C288:S288)</f>
        <v>3238</v>
      </c>
    </row>
    <row r="289" spans="1:20" ht="18" customHeight="1">
      <c r="A289" s="71"/>
      <c r="B289" s="17" t="s">
        <v>21</v>
      </c>
      <c r="C289" s="10">
        <v>1371</v>
      </c>
      <c r="D289" s="10">
        <v>1255</v>
      </c>
      <c r="E289" s="10">
        <v>579</v>
      </c>
      <c r="F289" s="10">
        <v>988</v>
      </c>
      <c r="G289" s="10">
        <v>940</v>
      </c>
      <c r="H289" s="10">
        <v>761</v>
      </c>
      <c r="I289" s="10">
        <v>771</v>
      </c>
      <c r="J289" s="10">
        <v>2132</v>
      </c>
      <c r="K289" s="10">
        <v>1234</v>
      </c>
      <c r="L289" s="10">
        <v>278</v>
      </c>
      <c r="M289" s="10">
        <v>9767</v>
      </c>
      <c r="N289" s="10">
        <v>11</v>
      </c>
      <c r="O289" s="10">
        <v>320</v>
      </c>
      <c r="P289" s="10">
        <v>258</v>
      </c>
      <c r="Q289" s="10">
        <v>28</v>
      </c>
      <c r="R289" s="10">
        <v>36</v>
      </c>
      <c r="S289" s="10">
        <v>0</v>
      </c>
      <c r="T289" s="11">
        <f>SUM(C289:S289)</f>
        <v>20729</v>
      </c>
    </row>
    <row r="290" spans="1:20" ht="18" customHeight="1">
      <c r="A290" s="71"/>
      <c r="B290" s="17" t="s">
        <v>24</v>
      </c>
      <c r="C290" s="10">
        <v>1527</v>
      </c>
      <c r="D290" s="10">
        <v>1485</v>
      </c>
      <c r="E290" s="10">
        <v>682</v>
      </c>
      <c r="F290" s="10">
        <v>1111</v>
      </c>
      <c r="G290" s="10">
        <v>1287</v>
      </c>
      <c r="H290" s="10">
        <v>990</v>
      </c>
      <c r="I290" s="10">
        <v>854</v>
      </c>
      <c r="J290" s="10">
        <v>3041</v>
      </c>
      <c r="K290" s="10">
        <v>1279</v>
      </c>
      <c r="L290" s="10">
        <v>672</v>
      </c>
      <c r="M290" s="10">
        <v>10365</v>
      </c>
      <c r="N290" s="10">
        <v>21</v>
      </c>
      <c r="O290" s="10">
        <v>406</v>
      </c>
      <c r="P290" s="10">
        <v>299</v>
      </c>
      <c r="Q290" s="10">
        <v>50</v>
      </c>
      <c r="R290" s="10">
        <v>29</v>
      </c>
      <c r="S290" s="10">
        <v>0</v>
      </c>
      <c r="T290" s="11">
        <f>SUM(C290:S290)</f>
        <v>24098</v>
      </c>
    </row>
    <row r="291" spans="1:20" ht="18" customHeight="1">
      <c r="A291" s="71"/>
      <c r="B291" s="17" t="s">
        <v>25</v>
      </c>
      <c r="C291" s="10">
        <v>38</v>
      </c>
      <c r="D291" s="10">
        <v>47</v>
      </c>
      <c r="E291" s="10">
        <v>24</v>
      </c>
      <c r="F291" s="10">
        <v>23</v>
      </c>
      <c r="G291" s="10">
        <v>44</v>
      </c>
      <c r="H291" s="10">
        <v>37</v>
      </c>
      <c r="I291" s="10">
        <v>6</v>
      </c>
      <c r="J291" s="10">
        <v>19</v>
      </c>
      <c r="K291" s="10">
        <v>14</v>
      </c>
      <c r="L291" s="10">
        <v>13</v>
      </c>
      <c r="M291" s="10">
        <v>426</v>
      </c>
      <c r="N291" s="10">
        <v>0</v>
      </c>
      <c r="O291" s="10">
        <v>4</v>
      </c>
      <c r="P291" s="10">
        <v>6</v>
      </c>
      <c r="Q291" s="10">
        <v>1</v>
      </c>
      <c r="R291" s="10">
        <v>20</v>
      </c>
      <c r="S291" s="10">
        <v>0</v>
      </c>
      <c r="T291" s="11">
        <f>SUM(C291:S291)</f>
        <v>722</v>
      </c>
    </row>
    <row r="292" spans="1:20" ht="18" customHeight="1">
      <c r="A292" s="71"/>
      <c r="B292" s="17" t="s">
        <v>26</v>
      </c>
      <c r="C292" s="12">
        <f t="shared" ref="C292:T292" si="143">C291/(C290+C291)</f>
        <v>2.428115015974441E-2</v>
      </c>
      <c r="D292" s="12">
        <f t="shared" si="143"/>
        <v>3.0678851174934726E-2</v>
      </c>
      <c r="E292" s="12">
        <f t="shared" si="143"/>
        <v>3.39943342776204E-2</v>
      </c>
      <c r="F292" s="12">
        <f t="shared" si="143"/>
        <v>2.0282186948853614E-2</v>
      </c>
      <c r="G292" s="12">
        <f t="shared" si="143"/>
        <v>3.3057851239669422E-2</v>
      </c>
      <c r="H292" s="12">
        <f t="shared" si="143"/>
        <v>3.6027263875365138E-2</v>
      </c>
      <c r="I292" s="12">
        <f t="shared" si="143"/>
        <v>6.9767441860465115E-3</v>
      </c>
      <c r="J292" s="12">
        <f t="shared" si="143"/>
        <v>6.2091503267973852E-3</v>
      </c>
      <c r="K292" s="12">
        <f t="shared" si="143"/>
        <v>1.082753286929621E-2</v>
      </c>
      <c r="L292" s="12">
        <f t="shared" si="143"/>
        <v>1.8978102189781021E-2</v>
      </c>
      <c r="M292" s="12">
        <f t="shared" si="143"/>
        <v>3.9477342229635809E-2</v>
      </c>
      <c r="N292" s="12">
        <f t="shared" si="143"/>
        <v>0</v>
      </c>
      <c r="O292" s="12">
        <f t="shared" si="143"/>
        <v>9.7560975609756097E-3</v>
      </c>
      <c r="P292" s="12">
        <f t="shared" si="143"/>
        <v>1.9672131147540985E-2</v>
      </c>
      <c r="Q292" s="12">
        <f t="shared" si="143"/>
        <v>1.9607843137254902E-2</v>
      </c>
      <c r="R292" s="12">
        <f t="shared" si="143"/>
        <v>0.40816326530612246</v>
      </c>
      <c r="S292" s="12" t="e">
        <f t="shared" si="143"/>
        <v>#DIV/0!</v>
      </c>
      <c r="T292" s="13">
        <f t="shared" si="143"/>
        <v>2.9089443996776793E-2</v>
      </c>
    </row>
    <row r="293" spans="1:20" ht="18" customHeight="1">
      <c r="A293" s="71"/>
      <c r="B293" s="17" t="s">
        <v>22</v>
      </c>
      <c r="C293" s="10">
        <v>570</v>
      </c>
      <c r="D293" s="10">
        <v>374</v>
      </c>
      <c r="E293" s="10">
        <v>179</v>
      </c>
      <c r="F293" s="14">
        <v>320</v>
      </c>
      <c r="G293" s="10">
        <v>280</v>
      </c>
      <c r="H293" s="10">
        <v>365</v>
      </c>
      <c r="I293" s="10">
        <v>307</v>
      </c>
      <c r="J293" s="10">
        <v>562</v>
      </c>
      <c r="K293" s="10">
        <v>333</v>
      </c>
      <c r="L293" s="10">
        <v>177</v>
      </c>
      <c r="M293" s="10">
        <v>1778</v>
      </c>
      <c r="N293" s="10">
        <v>1</v>
      </c>
      <c r="O293" s="10">
        <v>52</v>
      </c>
      <c r="P293" s="10">
        <v>62</v>
      </c>
      <c r="Q293" s="10">
        <v>4</v>
      </c>
      <c r="R293" s="10">
        <v>4</v>
      </c>
      <c r="S293" s="10">
        <v>0</v>
      </c>
      <c r="T293" s="11">
        <f>SUM(C293:S293)</f>
        <v>5368</v>
      </c>
    </row>
    <row r="294" spans="1:20" ht="18" customHeight="1">
      <c r="A294" s="71"/>
      <c r="B294" s="17" t="s">
        <v>23</v>
      </c>
      <c r="C294" s="15">
        <f t="shared" ref="C294:T294" si="144">(C288+C289)/C293</f>
        <v>2.7350877192982455</v>
      </c>
      <c r="D294" s="15">
        <f t="shared" si="144"/>
        <v>3.8101604278074865</v>
      </c>
      <c r="E294" s="15">
        <f t="shared" si="144"/>
        <v>3.9441340782122905</v>
      </c>
      <c r="F294" s="15">
        <f t="shared" si="144"/>
        <v>3.5343749999999998</v>
      </c>
      <c r="G294" s="15">
        <f t="shared" si="144"/>
        <v>3.875</v>
      </c>
      <c r="H294" s="15">
        <f t="shared" si="144"/>
        <v>2.515068493150685</v>
      </c>
      <c r="I294" s="15">
        <f t="shared" si="144"/>
        <v>2.785016286644951</v>
      </c>
      <c r="J294" s="15">
        <f t="shared" si="144"/>
        <v>5.3772241992882561</v>
      </c>
      <c r="K294" s="15">
        <f t="shared" si="144"/>
        <v>3.8588588588588588</v>
      </c>
      <c r="L294" s="15">
        <f t="shared" si="144"/>
        <v>2.152542372881356</v>
      </c>
      <c r="M294" s="15">
        <f t="shared" si="144"/>
        <v>6.0568053993250848</v>
      </c>
      <c r="N294" s="15">
        <f t="shared" si="144"/>
        <v>20</v>
      </c>
      <c r="O294" s="15">
        <f t="shared" si="144"/>
        <v>7.8269230769230766</v>
      </c>
      <c r="P294" s="15">
        <f t="shared" si="144"/>
        <v>4.903225806451613</v>
      </c>
      <c r="Q294" s="15">
        <f t="shared" si="144"/>
        <v>12.75</v>
      </c>
      <c r="R294" s="15">
        <f t="shared" si="144"/>
        <v>12.25</v>
      </c>
      <c r="S294" s="15" t="e">
        <f t="shared" si="144"/>
        <v>#DIV/0!</v>
      </c>
      <c r="T294" s="16">
        <f t="shared" si="144"/>
        <v>4.4647913561847989</v>
      </c>
    </row>
    <row r="295" spans="1:20" ht="18" customHeight="1">
      <c r="A295" s="70">
        <v>44668</v>
      </c>
      <c r="B295" s="17" t="s">
        <v>20</v>
      </c>
      <c r="C295" s="10">
        <v>186</v>
      </c>
      <c r="D295" s="10">
        <v>167</v>
      </c>
      <c r="E295" s="10">
        <v>62</v>
      </c>
      <c r="F295" s="10">
        <v>127</v>
      </c>
      <c r="G295" s="10">
        <v>330</v>
      </c>
      <c r="H295" s="10">
        <v>266</v>
      </c>
      <c r="I295" s="10">
        <v>26</v>
      </c>
      <c r="J295" s="10">
        <v>106</v>
      </c>
      <c r="K295" s="10">
        <v>85</v>
      </c>
      <c r="L295" s="10">
        <v>356</v>
      </c>
      <c r="M295" s="10">
        <v>521</v>
      </c>
      <c r="N295" s="10">
        <v>5</v>
      </c>
      <c r="O295" s="10">
        <v>153</v>
      </c>
      <c r="P295" s="10">
        <v>17</v>
      </c>
      <c r="Q295" s="10">
        <v>1</v>
      </c>
      <c r="R295" s="10">
        <v>9</v>
      </c>
      <c r="S295" s="10">
        <v>0</v>
      </c>
      <c r="T295" s="11">
        <f>SUM(C295:S295)</f>
        <v>2417</v>
      </c>
    </row>
    <row r="296" spans="1:20" ht="18" customHeight="1">
      <c r="A296" s="71"/>
      <c r="B296" s="17" t="s">
        <v>21</v>
      </c>
      <c r="C296" s="10">
        <v>1705</v>
      </c>
      <c r="D296" s="10">
        <v>1369</v>
      </c>
      <c r="E296" s="10">
        <v>568</v>
      </c>
      <c r="F296" s="10">
        <v>712</v>
      </c>
      <c r="G296" s="10">
        <v>894</v>
      </c>
      <c r="H296" s="10">
        <v>817</v>
      </c>
      <c r="I296" s="10">
        <v>855</v>
      </c>
      <c r="J296" s="10">
        <v>2131</v>
      </c>
      <c r="K296" s="10">
        <v>1265</v>
      </c>
      <c r="L296" s="10">
        <v>618</v>
      </c>
      <c r="M296" s="10">
        <v>6831</v>
      </c>
      <c r="N296" s="10">
        <v>19</v>
      </c>
      <c r="O296" s="10">
        <v>685</v>
      </c>
      <c r="P296" s="10">
        <v>329</v>
      </c>
      <c r="Q296" s="10">
        <v>18</v>
      </c>
      <c r="R296" s="10">
        <v>41</v>
      </c>
      <c r="S296" s="10">
        <v>0</v>
      </c>
      <c r="T296" s="11">
        <f>SUM(C296:S296)</f>
        <v>18857</v>
      </c>
    </row>
    <row r="297" spans="1:20" ht="18" customHeight="1">
      <c r="A297" s="71"/>
      <c r="B297" s="17" t="s">
        <v>24</v>
      </c>
      <c r="C297" s="10">
        <v>1826</v>
      </c>
      <c r="D297" s="10">
        <v>1499</v>
      </c>
      <c r="E297" s="10">
        <v>704</v>
      </c>
      <c r="F297" s="10">
        <v>827</v>
      </c>
      <c r="G297" s="10">
        <v>1193</v>
      </c>
      <c r="H297" s="10">
        <v>1144</v>
      </c>
      <c r="I297" s="10">
        <v>876</v>
      </c>
      <c r="J297" s="10">
        <v>2378</v>
      </c>
      <c r="K297" s="10">
        <v>1439</v>
      </c>
      <c r="L297" s="10">
        <v>966</v>
      </c>
      <c r="M297" s="10">
        <v>7510</v>
      </c>
      <c r="N297" s="10">
        <v>23</v>
      </c>
      <c r="O297" s="10">
        <v>897</v>
      </c>
      <c r="P297" s="10">
        <v>360</v>
      </c>
      <c r="Q297" s="10">
        <v>15</v>
      </c>
      <c r="R297" s="10">
        <v>30</v>
      </c>
      <c r="S297" s="10">
        <v>0</v>
      </c>
      <c r="T297" s="11">
        <f>SUM(C297:S297)</f>
        <v>21687</v>
      </c>
    </row>
    <row r="298" spans="1:20" ht="18" customHeight="1">
      <c r="A298" s="71"/>
      <c r="B298" s="17" t="s">
        <v>25</v>
      </c>
      <c r="C298" s="10">
        <v>70</v>
      </c>
      <c r="D298" s="10">
        <v>54</v>
      </c>
      <c r="E298" s="10">
        <v>35</v>
      </c>
      <c r="F298" s="10">
        <v>15</v>
      </c>
      <c r="G298" s="10">
        <v>32</v>
      </c>
      <c r="H298" s="10">
        <v>22</v>
      </c>
      <c r="I298" s="10">
        <v>11</v>
      </c>
      <c r="J298" s="10">
        <v>24</v>
      </c>
      <c r="K298" s="10">
        <v>11</v>
      </c>
      <c r="L298" s="10">
        <v>12</v>
      </c>
      <c r="M298" s="10">
        <v>230</v>
      </c>
      <c r="N298" s="10">
        <v>1</v>
      </c>
      <c r="O298" s="10">
        <v>8</v>
      </c>
      <c r="P298" s="10">
        <v>9</v>
      </c>
      <c r="Q298" s="10">
        <v>5</v>
      </c>
      <c r="R298" s="10">
        <v>22</v>
      </c>
      <c r="S298" s="10">
        <v>0</v>
      </c>
      <c r="T298" s="11">
        <f>SUM(C298:S298)</f>
        <v>561</v>
      </c>
    </row>
    <row r="299" spans="1:20" ht="18" customHeight="1">
      <c r="A299" s="71"/>
      <c r="B299" s="17" t="s">
        <v>26</v>
      </c>
      <c r="C299" s="12">
        <f t="shared" ref="C299:T299" si="145">C298/(C297+C298)</f>
        <v>3.6919831223628692E-2</v>
      </c>
      <c r="D299" s="12">
        <f t="shared" si="145"/>
        <v>3.4771410173857049E-2</v>
      </c>
      <c r="E299" s="12">
        <f t="shared" si="145"/>
        <v>4.7361299052774017E-2</v>
      </c>
      <c r="F299" s="12">
        <f t="shared" si="145"/>
        <v>1.7814726840855107E-2</v>
      </c>
      <c r="G299" s="12">
        <f t="shared" si="145"/>
        <v>2.6122448979591838E-2</v>
      </c>
      <c r="H299" s="12">
        <f t="shared" si="145"/>
        <v>1.8867924528301886E-2</v>
      </c>
      <c r="I299" s="12">
        <f t="shared" si="145"/>
        <v>1.2401352874859075E-2</v>
      </c>
      <c r="J299" s="12">
        <f t="shared" si="145"/>
        <v>9.9916736053288924E-3</v>
      </c>
      <c r="K299" s="12">
        <f t="shared" si="145"/>
        <v>7.5862068965517242E-3</v>
      </c>
      <c r="L299" s="12">
        <f t="shared" si="145"/>
        <v>1.2269938650306749E-2</v>
      </c>
      <c r="M299" s="12">
        <f t="shared" si="145"/>
        <v>2.9715762273901807E-2</v>
      </c>
      <c r="N299" s="12">
        <f t="shared" si="145"/>
        <v>4.1666666666666664E-2</v>
      </c>
      <c r="O299" s="12">
        <f t="shared" si="145"/>
        <v>8.8397790055248626E-3</v>
      </c>
      <c r="P299" s="12">
        <f t="shared" si="145"/>
        <v>2.4390243902439025E-2</v>
      </c>
      <c r="Q299" s="12">
        <f t="shared" si="145"/>
        <v>0.25</v>
      </c>
      <c r="R299" s="12">
        <f t="shared" si="145"/>
        <v>0.42307692307692307</v>
      </c>
      <c r="S299" s="12" t="e">
        <f t="shared" si="145"/>
        <v>#DIV/0!</v>
      </c>
      <c r="T299" s="13">
        <f t="shared" si="145"/>
        <v>2.5215749730312837E-2</v>
      </c>
    </row>
    <row r="300" spans="1:20" ht="18" customHeight="1">
      <c r="A300" s="71"/>
      <c r="B300" s="17" t="s">
        <v>22</v>
      </c>
      <c r="C300" s="10">
        <v>681</v>
      </c>
      <c r="D300" s="10">
        <v>349</v>
      </c>
      <c r="E300" s="10">
        <v>175</v>
      </c>
      <c r="F300" s="14">
        <v>292</v>
      </c>
      <c r="G300" s="10">
        <v>206</v>
      </c>
      <c r="H300" s="10">
        <v>398</v>
      </c>
      <c r="I300" s="10">
        <v>300</v>
      </c>
      <c r="J300" s="10">
        <v>506</v>
      </c>
      <c r="K300" s="10">
        <v>413</v>
      </c>
      <c r="L300" s="10">
        <v>204</v>
      </c>
      <c r="M300" s="10">
        <v>1550</v>
      </c>
      <c r="N300" s="10">
        <v>0</v>
      </c>
      <c r="O300" s="10">
        <v>162</v>
      </c>
      <c r="P300" s="10">
        <v>84</v>
      </c>
      <c r="Q300" s="10">
        <v>5</v>
      </c>
      <c r="R300" s="10">
        <v>1</v>
      </c>
      <c r="S300" s="10">
        <v>0</v>
      </c>
      <c r="T300" s="11">
        <f>SUM(C300:S300)</f>
        <v>5326</v>
      </c>
    </row>
    <row r="301" spans="1:20" ht="18" customHeight="1">
      <c r="A301" s="71"/>
      <c r="B301" s="17" t="s">
        <v>23</v>
      </c>
      <c r="C301" s="15">
        <f t="shared" ref="C301:T301" si="146">(C295+C296)/C300</f>
        <v>2.7767988252569751</v>
      </c>
      <c r="D301" s="15">
        <f t="shared" si="146"/>
        <v>4.4011461318051577</v>
      </c>
      <c r="E301" s="15">
        <f t="shared" si="146"/>
        <v>3.6</v>
      </c>
      <c r="F301" s="15">
        <f t="shared" si="146"/>
        <v>2.8732876712328768</v>
      </c>
      <c r="G301" s="15">
        <f t="shared" si="146"/>
        <v>5.941747572815534</v>
      </c>
      <c r="H301" s="15">
        <f t="shared" si="146"/>
        <v>2.721105527638191</v>
      </c>
      <c r="I301" s="15">
        <f t="shared" si="146"/>
        <v>2.9366666666666665</v>
      </c>
      <c r="J301" s="15">
        <f t="shared" si="146"/>
        <v>4.4209486166007901</v>
      </c>
      <c r="K301" s="15">
        <f t="shared" si="146"/>
        <v>3.2687651331719128</v>
      </c>
      <c r="L301" s="15">
        <f t="shared" si="146"/>
        <v>4.7745098039215685</v>
      </c>
      <c r="M301" s="15">
        <f t="shared" si="146"/>
        <v>4.7432258064516128</v>
      </c>
      <c r="N301" s="15" t="e">
        <f t="shared" si="146"/>
        <v>#DIV/0!</v>
      </c>
      <c r="O301" s="15">
        <f t="shared" si="146"/>
        <v>5.1728395061728394</v>
      </c>
      <c r="P301" s="15">
        <f t="shared" si="146"/>
        <v>4.1190476190476186</v>
      </c>
      <c r="Q301" s="15">
        <f t="shared" si="146"/>
        <v>3.8</v>
      </c>
      <c r="R301" s="15">
        <f t="shared" si="146"/>
        <v>50</v>
      </c>
      <c r="S301" s="15" t="e">
        <f t="shared" si="146"/>
        <v>#DIV/0!</v>
      </c>
      <c r="T301" s="16">
        <f t="shared" si="146"/>
        <v>3.9943672549755913</v>
      </c>
    </row>
    <row r="302" spans="1:20" ht="18" customHeight="1">
      <c r="A302" s="70">
        <v>44669</v>
      </c>
      <c r="B302" s="17" t="s">
        <v>20</v>
      </c>
      <c r="C302" s="10">
        <v>362</v>
      </c>
      <c r="D302" s="10">
        <v>68</v>
      </c>
      <c r="E302" s="10">
        <v>193</v>
      </c>
      <c r="F302" s="10">
        <v>203</v>
      </c>
      <c r="G302" s="10">
        <v>21</v>
      </c>
      <c r="H302" s="10">
        <v>233</v>
      </c>
      <c r="I302" s="10">
        <v>64</v>
      </c>
      <c r="J302" s="10">
        <v>312</v>
      </c>
      <c r="K302" s="10">
        <v>203</v>
      </c>
      <c r="L302" s="10">
        <v>72</v>
      </c>
      <c r="M302" s="10">
        <v>1075</v>
      </c>
      <c r="N302" s="10">
        <v>3</v>
      </c>
      <c r="O302" s="10">
        <v>191</v>
      </c>
      <c r="P302" s="10">
        <v>77</v>
      </c>
      <c r="Q302" s="10">
        <v>2</v>
      </c>
      <c r="R302" s="10">
        <v>5</v>
      </c>
      <c r="S302" s="10">
        <v>0</v>
      </c>
      <c r="T302" s="11">
        <f>SUM(C302:S302)</f>
        <v>3084</v>
      </c>
    </row>
    <row r="303" spans="1:20" ht="18" customHeight="1">
      <c r="A303" s="71"/>
      <c r="B303" s="17" t="s">
        <v>21</v>
      </c>
      <c r="C303" s="10">
        <v>2865</v>
      </c>
      <c r="D303" s="10">
        <v>501</v>
      </c>
      <c r="E303" s="10">
        <v>474</v>
      </c>
      <c r="F303" s="10">
        <v>797</v>
      </c>
      <c r="G303" s="10">
        <v>334</v>
      </c>
      <c r="H303" s="10">
        <v>845</v>
      </c>
      <c r="I303" s="10">
        <v>381</v>
      </c>
      <c r="J303" s="10">
        <v>949</v>
      </c>
      <c r="K303" s="10">
        <v>825</v>
      </c>
      <c r="L303" s="10">
        <v>492</v>
      </c>
      <c r="M303" s="10">
        <v>7561</v>
      </c>
      <c r="N303" s="10">
        <v>3</v>
      </c>
      <c r="O303" s="10">
        <v>570</v>
      </c>
      <c r="P303" s="10">
        <v>176</v>
      </c>
      <c r="Q303" s="10">
        <v>10</v>
      </c>
      <c r="R303" s="10">
        <v>16</v>
      </c>
      <c r="S303" s="10">
        <v>0</v>
      </c>
      <c r="T303" s="11">
        <f>SUM(C303:S303)</f>
        <v>16799</v>
      </c>
    </row>
    <row r="304" spans="1:20" ht="18" customHeight="1">
      <c r="A304" s="71"/>
      <c r="B304" s="17" t="s">
        <v>24</v>
      </c>
      <c r="C304" s="10">
        <v>3205</v>
      </c>
      <c r="D304" s="10">
        <v>535</v>
      </c>
      <c r="E304" s="10">
        <v>658</v>
      </c>
      <c r="F304" s="10">
        <v>985</v>
      </c>
      <c r="G304" s="10">
        <v>363</v>
      </c>
      <c r="H304" s="10">
        <v>1056</v>
      </c>
      <c r="I304" s="10">
        <v>478</v>
      </c>
      <c r="J304" s="10">
        <v>1356</v>
      </c>
      <c r="K304" s="10">
        <v>1017</v>
      </c>
      <c r="L304" s="10">
        <v>579</v>
      </c>
      <c r="M304" s="10">
        <v>8603</v>
      </c>
      <c r="N304" s="10">
        <v>7</v>
      </c>
      <c r="O304" s="10">
        <v>760</v>
      </c>
      <c r="P304" s="10">
        <v>230</v>
      </c>
      <c r="Q304" s="10">
        <v>14</v>
      </c>
      <c r="R304" s="10">
        <v>20</v>
      </c>
      <c r="S304" s="10">
        <v>0</v>
      </c>
      <c r="T304" s="11">
        <f>SUM(C304:S304)</f>
        <v>19866</v>
      </c>
    </row>
    <row r="305" spans="1:20" ht="18" customHeight="1">
      <c r="A305" s="71"/>
      <c r="B305" s="17" t="s">
        <v>25</v>
      </c>
      <c r="C305" s="10">
        <v>118</v>
      </c>
      <c r="D305" s="10">
        <v>37</v>
      </c>
      <c r="E305" s="10">
        <v>22</v>
      </c>
      <c r="F305" s="10">
        <v>25</v>
      </c>
      <c r="G305" s="10">
        <v>8</v>
      </c>
      <c r="H305" s="10">
        <v>36</v>
      </c>
      <c r="I305" s="10">
        <v>3</v>
      </c>
      <c r="J305" s="10">
        <v>16</v>
      </c>
      <c r="K305" s="10">
        <v>13</v>
      </c>
      <c r="L305" s="10">
        <v>9</v>
      </c>
      <c r="M305" s="10">
        <v>228</v>
      </c>
      <c r="N305" s="10">
        <v>0</v>
      </c>
      <c r="O305" s="10">
        <v>2</v>
      </c>
      <c r="P305" s="10">
        <v>27</v>
      </c>
      <c r="Q305" s="10">
        <v>0</v>
      </c>
      <c r="R305" s="10">
        <v>6</v>
      </c>
      <c r="S305" s="10">
        <v>0</v>
      </c>
      <c r="T305" s="11">
        <f>SUM(C305:S305)</f>
        <v>550</v>
      </c>
    </row>
    <row r="306" spans="1:20" ht="18" customHeight="1">
      <c r="A306" s="71"/>
      <c r="B306" s="17" t="s">
        <v>26</v>
      </c>
      <c r="C306" s="12">
        <f t="shared" ref="C306:T306" si="147">C305/(C304+C305)</f>
        <v>3.5510081251880828E-2</v>
      </c>
      <c r="D306" s="12">
        <f t="shared" si="147"/>
        <v>6.4685314685314688E-2</v>
      </c>
      <c r="E306" s="12">
        <f t="shared" si="147"/>
        <v>3.2352941176470591E-2</v>
      </c>
      <c r="F306" s="12">
        <f t="shared" si="147"/>
        <v>2.4752475247524754E-2</v>
      </c>
      <c r="G306" s="12">
        <f t="shared" si="147"/>
        <v>2.15633423180593E-2</v>
      </c>
      <c r="H306" s="12">
        <f t="shared" si="147"/>
        <v>3.2967032967032968E-2</v>
      </c>
      <c r="I306" s="12">
        <f t="shared" si="147"/>
        <v>6.2370062370062374E-3</v>
      </c>
      <c r="J306" s="12">
        <f t="shared" si="147"/>
        <v>1.1661807580174927E-2</v>
      </c>
      <c r="K306" s="12">
        <f t="shared" si="147"/>
        <v>1.262135922330097E-2</v>
      </c>
      <c r="L306" s="12">
        <f t="shared" si="147"/>
        <v>1.5306122448979591E-2</v>
      </c>
      <c r="M306" s="12">
        <f t="shared" si="147"/>
        <v>2.5818140640924019E-2</v>
      </c>
      <c r="N306" s="12">
        <f t="shared" si="147"/>
        <v>0</v>
      </c>
      <c r="O306" s="12">
        <f t="shared" si="147"/>
        <v>2.6246719160104987E-3</v>
      </c>
      <c r="P306" s="12">
        <f t="shared" si="147"/>
        <v>0.10505836575875487</v>
      </c>
      <c r="Q306" s="12">
        <f t="shared" si="147"/>
        <v>0</v>
      </c>
      <c r="R306" s="12">
        <f t="shared" si="147"/>
        <v>0.23076923076923078</v>
      </c>
      <c r="S306" s="12" t="e">
        <f t="shared" si="147"/>
        <v>#DIV/0!</v>
      </c>
      <c r="T306" s="13">
        <f t="shared" si="147"/>
        <v>2.6939655172413791E-2</v>
      </c>
    </row>
    <row r="307" spans="1:20" ht="18" customHeight="1">
      <c r="A307" s="71"/>
      <c r="B307" s="17" t="s">
        <v>22</v>
      </c>
      <c r="C307" s="10">
        <v>915</v>
      </c>
      <c r="D307" s="10">
        <v>171</v>
      </c>
      <c r="E307" s="10">
        <v>192</v>
      </c>
      <c r="F307" s="14">
        <v>290</v>
      </c>
      <c r="G307" s="10">
        <v>130</v>
      </c>
      <c r="H307" s="10">
        <v>433</v>
      </c>
      <c r="I307" s="10">
        <v>178</v>
      </c>
      <c r="J307" s="10">
        <v>328</v>
      </c>
      <c r="K307" s="10">
        <v>346</v>
      </c>
      <c r="L307" s="10">
        <v>185</v>
      </c>
      <c r="M307" s="10">
        <v>1397</v>
      </c>
      <c r="N307" s="10">
        <v>0</v>
      </c>
      <c r="O307" s="10">
        <v>201</v>
      </c>
      <c r="P307" s="10">
        <v>52</v>
      </c>
      <c r="Q307" s="10">
        <v>1</v>
      </c>
      <c r="R307" s="10">
        <v>0</v>
      </c>
      <c r="S307" s="10">
        <v>0</v>
      </c>
      <c r="T307" s="11">
        <f>SUM(C307:S307)</f>
        <v>4819</v>
      </c>
    </row>
    <row r="308" spans="1:20" ht="18" customHeight="1">
      <c r="A308" s="71"/>
      <c r="B308" s="17" t="s">
        <v>23</v>
      </c>
      <c r="C308" s="15">
        <f t="shared" ref="C308:T308" si="148">(C302+C303)/C307</f>
        <v>3.526775956284153</v>
      </c>
      <c r="D308" s="15">
        <f t="shared" si="148"/>
        <v>3.327485380116959</v>
      </c>
      <c r="E308" s="15">
        <f t="shared" si="148"/>
        <v>3.4739583333333335</v>
      </c>
      <c r="F308" s="15">
        <f t="shared" si="148"/>
        <v>3.4482758620689653</v>
      </c>
      <c r="G308" s="15">
        <f t="shared" si="148"/>
        <v>2.7307692307692308</v>
      </c>
      <c r="H308" s="15">
        <f t="shared" si="148"/>
        <v>2.4896073903002311</v>
      </c>
      <c r="I308" s="15">
        <f t="shared" si="148"/>
        <v>2.5</v>
      </c>
      <c r="J308" s="15">
        <f t="shared" si="148"/>
        <v>3.8445121951219514</v>
      </c>
      <c r="K308" s="15">
        <f t="shared" si="148"/>
        <v>2.9710982658959537</v>
      </c>
      <c r="L308" s="15">
        <f t="shared" si="148"/>
        <v>3.0486486486486486</v>
      </c>
      <c r="M308" s="15">
        <f t="shared" si="148"/>
        <v>6.1818181818181817</v>
      </c>
      <c r="N308" s="15" t="e">
        <f t="shared" si="148"/>
        <v>#DIV/0!</v>
      </c>
      <c r="O308" s="15">
        <f t="shared" si="148"/>
        <v>3.7860696517412937</v>
      </c>
      <c r="P308" s="15">
        <f t="shared" si="148"/>
        <v>4.865384615384615</v>
      </c>
      <c r="Q308" s="15">
        <f t="shared" si="148"/>
        <v>12</v>
      </c>
      <c r="R308" s="15" t="e">
        <f t="shared" si="148"/>
        <v>#DIV/0!</v>
      </c>
      <c r="S308" s="15" t="e">
        <f t="shared" si="148"/>
        <v>#DIV/0!</v>
      </c>
      <c r="T308" s="16">
        <f t="shared" si="148"/>
        <v>4.1259597426852048</v>
      </c>
    </row>
    <row r="309" spans="1:20" ht="18" customHeight="1">
      <c r="A309" s="70">
        <v>44670</v>
      </c>
      <c r="B309" s="17" t="s">
        <v>20</v>
      </c>
      <c r="C309" s="10">
        <v>368</v>
      </c>
      <c r="D309" s="10">
        <v>144</v>
      </c>
      <c r="E309" s="10">
        <v>53</v>
      </c>
      <c r="F309" s="10">
        <v>205</v>
      </c>
      <c r="G309" s="10">
        <v>100</v>
      </c>
      <c r="H309" s="10">
        <v>148</v>
      </c>
      <c r="I309" s="10">
        <v>64</v>
      </c>
      <c r="J309" s="10">
        <v>389</v>
      </c>
      <c r="K309" s="10">
        <v>41</v>
      </c>
      <c r="L309" s="10">
        <v>104</v>
      </c>
      <c r="M309" s="10">
        <v>720</v>
      </c>
      <c r="N309" s="10">
        <v>1</v>
      </c>
      <c r="O309" s="10">
        <v>58</v>
      </c>
      <c r="P309" s="10">
        <v>72</v>
      </c>
      <c r="Q309" s="10">
        <v>2</v>
      </c>
      <c r="R309" s="10">
        <v>25</v>
      </c>
      <c r="S309" s="10">
        <v>0</v>
      </c>
      <c r="T309" s="11">
        <f>SUM(C309:S309)</f>
        <v>2494</v>
      </c>
    </row>
    <row r="310" spans="1:20" ht="18" customHeight="1">
      <c r="A310" s="71"/>
      <c r="B310" s="17" t="s">
        <v>21</v>
      </c>
      <c r="C310" s="10">
        <v>2681</v>
      </c>
      <c r="D310" s="10">
        <v>1409</v>
      </c>
      <c r="E310" s="10">
        <v>555</v>
      </c>
      <c r="F310" s="10">
        <v>1502</v>
      </c>
      <c r="G310" s="10">
        <v>417</v>
      </c>
      <c r="H310" s="10">
        <v>598</v>
      </c>
      <c r="I310" s="10">
        <v>679</v>
      </c>
      <c r="J310" s="10">
        <v>1187</v>
      </c>
      <c r="K310" s="10">
        <v>905</v>
      </c>
      <c r="L310" s="10">
        <v>626</v>
      </c>
      <c r="M310" s="10">
        <v>4771</v>
      </c>
      <c r="N310" s="10">
        <v>1</v>
      </c>
      <c r="O310" s="10">
        <v>245</v>
      </c>
      <c r="P310" s="10">
        <v>261</v>
      </c>
      <c r="Q310" s="10">
        <v>57</v>
      </c>
      <c r="R310" s="10">
        <v>54</v>
      </c>
      <c r="S310" s="10">
        <v>0</v>
      </c>
      <c r="T310" s="11">
        <f>SUM(C310:S310)</f>
        <v>15948</v>
      </c>
    </row>
    <row r="311" spans="1:20" ht="18" customHeight="1">
      <c r="A311" s="71"/>
      <c r="B311" s="17" t="s">
        <v>24</v>
      </c>
      <c r="C311" s="10">
        <v>3046</v>
      </c>
      <c r="D311" s="10">
        <v>1513</v>
      </c>
      <c r="E311" s="10">
        <v>612</v>
      </c>
      <c r="F311" s="10">
        <v>1694</v>
      </c>
      <c r="G311" s="10">
        <v>516</v>
      </c>
      <c r="H311" s="10">
        <v>737</v>
      </c>
      <c r="I311" s="10">
        <v>763</v>
      </c>
      <c r="J311" s="10">
        <v>1593</v>
      </c>
      <c r="K311" s="10">
        <v>953</v>
      </c>
      <c r="L311" s="10">
        <v>733</v>
      </c>
      <c r="M311" s="10">
        <v>5500</v>
      </c>
      <c r="N311" s="10">
        <v>9</v>
      </c>
      <c r="O311" s="10">
        <v>323</v>
      </c>
      <c r="P311" s="10">
        <v>381</v>
      </c>
      <c r="Q311" s="10">
        <v>58</v>
      </c>
      <c r="R311" s="10">
        <v>80</v>
      </c>
      <c r="S311" s="10">
        <v>0</v>
      </c>
      <c r="T311" s="11">
        <f>SUM(C311:S311)</f>
        <v>18511</v>
      </c>
    </row>
    <row r="312" spans="1:20" ht="18" customHeight="1">
      <c r="A312" s="71"/>
      <c r="B312" s="17" t="s">
        <v>25</v>
      </c>
      <c r="C312" s="10">
        <v>38</v>
      </c>
      <c r="D312" s="10">
        <v>95</v>
      </c>
      <c r="E312" s="10">
        <v>6</v>
      </c>
      <c r="F312" s="10">
        <v>39</v>
      </c>
      <c r="G312" s="10">
        <v>12</v>
      </c>
      <c r="H312" s="10">
        <v>16</v>
      </c>
      <c r="I312" s="10">
        <v>3</v>
      </c>
      <c r="J312" s="10">
        <v>9</v>
      </c>
      <c r="K312" s="10">
        <v>4</v>
      </c>
      <c r="L312" s="10">
        <v>10</v>
      </c>
      <c r="M312" s="10">
        <v>146</v>
      </c>
      <c r="N312" s="10">
        <v>0</v>
      </c>
      <c r="O312" s="10">
        <v>2</v>
      </c>
      <c r="P312" s="10">
        <v>8</v>
      </c>
      <c r="Q312" s="10">
        <v>2</v>
      </c>
      <c r="R312" s="10">
        <v>0</v>
      </c>
      <c r="S312" s="10">
        <v>0</v>
      </c>
      <c r="T312" s="11">
        <f>SUM(C312:S312)</f>
        <v>390</v>
      </c>
    </row>
    <row r="313" spans="1:20" ht="18" customHeight="1">
      <c r="A313" s="71"/>
      <c r="B313" s="17" t="s">
        <v>26</v>
      </c>
      <c r="C313" s="12">
        <f t="shared" ref="C313:T313" si="149">C312/(C311+C312)</f>
        <v>1.232166018158236E-2</v>
      </c>
      <c r="D313" s="12">
        <f t="shared" si="149"/>
        <v>5.9079601990049753E-2</v>
      </c>
      <c r="E313" s="12">
        <f t="shared" si="149"/>
        <v>9.7087378640776691E-3</v>
      </c>
      <c r="F313" s="12">
        <f t="shared" si="149"/>
        <v>2.2504327755337564E-2</v>
      </c>
      <c r="G313" s="12">
        <f t="shared" si="149"/>
        <v>2.2727272727272728E-2</v>
      </c>
      <c r="H313" s="12">
        <f t="shared" si="149"/>
        <v>2.1248339973439574E-2</v>
      </c>
      <c r="I313" s="12">
        <f t="shared" si="149"/>
        <v>3.9164490861618795E-3</v>
      </c>
      <c r="J313" s="12">
        <f t="shared" si="149"/>
        <v>5.6179775280898875E-3</v>
      </c>
      <c r="K313" s="12">
        <f t="shared" si="149"/>
        <v>4.1797283176593526E-3</v>
      </c>
      <c r="L313" s="12">
        <f t="shared" si="149"/>
        <v>1.3458950201884253E-2</v>
      </c>
      <c r="M313" s="12">
        <f t="shared" si="149"/>
        <v>2.5859015232022671E-2</v>
      </c>
      <c r="N313" s="12">
        <f t="shared" si="149"/>
        <v>0</v>
      </c>
      <c r="O313" s="12">
        <f t="shared" si="149"/>
        <v>6.1538461538461538E-3</v>
      </c>
      <c r="P313" s="12">
        <f t="shared" si="149"/>
        <v>2.056555269922879E-2</v>
      </c>
      <c r="Q313" s="12">
        <f t="shared" si="149"/>
        <v>3.3333333333333333E-2</v>
      </c>
      <c r="R313" s="12">
        <f t="shared" si="149"/>
        <v>0</v>
      </c>
      <c r="S313" s="12" t="e">
        <f t="shared" si="149"/>
        <v>#DIV/0!</v>
      </c>
      <c r="T313" s="13">
        <f t="shared" si="149"/>
        <v>2.0633828897941908E-2</v>
      </c>
    </row>
    <row r="314" spans="1:20" ht="18" customHeight="1">
      <c r="A314" s="71"/>
      <c r="B314" s="17" t="s">
        <v>22</v>
      </c>
      <c r="C314" s="10">
        <v>953</v>
      </c>
      <c r="D314" s="10">
        <v>360</v>
      </c>
      <c r="E314" s="10">
        <v>196</v>
      </c>
      <c r="F314" s="14">
        <v>509</v>
      </c>
      <c r="G314" s="10">
        <v>152</v>
      </c>
      <c r="H314" s="10">
        <v>284</v>
      </c>
      <c r="I314" s="10">
        <v>275</v>
      </c>
      <c r="J314" s="10">
        <v>393</v>
      </c>
      <c r="K314" s="10">
        <v>295</v>
      </c>
      <c r="L314" s="10">
        <v>169</v>
      </c>
      <c r="M314" s="10">
        <v>1144</v>
      </c>
      <c r="N314" s="10">
        <v>2</v>
      </c>
      <c r="O314" s="10">
        <v>92</v>
      </c>
      <c r="P314" s="10">
        <v>93</v>
      </c>
      <c r="Q314" s="10">
        <v>0</v>
      </c>
      <c r="R314" s="10">
        <v>0</v>
      </c>
      <c r="S314" s="10">
        <v>0</v>
      </c>
      <c r="T314" s="11">
        <f>SUM(C314:S314)</f>
        <v>4917</v>
      </c>
    </row>
    <row r="315" spans="1:20" ht="18" customHeight="1">
      <c r="A315" s="71"/>
      <c r="B315" s="17" t="s">
        <v>23</v>
      </c>
      <c r="C315" s="15">
        <f t="shared" ref="C315:T315" si="150">(C309+C310)/C314</f>
        <v>3.1993704092339978</v>
      </c>
      <c r="D315" s="15">
        <f t="shared" si="150"/>
        <v>4.3138888888888891</v>
      </c>
      <c r="E315" s="15">
        <f t="shared" si="150"/>
        <v>3.1020408163265305</v>
      </c>
      <c r="F315" s="15">
        <f t="shared" si="150"/>
        <v>3.3536345776031435</v>
      </c>
      <c r="G315" s="15">
        <f t="shared" si="150"/>
        <v>3.4013157894736841</v>
      </c>
      <c r="H315" s="15">
        <f t="shared" si="150"/>
        <v>2.6267605633802815</v>
      </c>
      <c r="I315" s="15">
        <f t="shared" si="150"/>
        <v>2.7018181818181817</v>
      </c>
      <c r="J315" s="15">
        <f t="shared" si="150"/>
        <v>4.0101781170483459</v>
      </c>
      <c r="K315" s="15">
        <f t="shared" si="150"/>
        <v>3.2067796610169492</v>
      </c>
      <c r="L315" s="15">
        <f t="shared" si="150"/>
        <v>4.3195266272189352</v>
      </c>
      <c r="M315" s="15">
        <f t="shared" si="150"/>
        <v>4.799825174825175</v>
      </c>
      <c r="N315" s="15">
        <f t="shared" si="150"/>
        <v>1</v>
      </c>
      <c r="O315" s="15">
        <f t="shared" si="150"/>
        <v>3.2934782608695654</v>
      </c>
      <c r="P315" s="15">
        <f t="shared" si="150"/>
        <v>3.5806451612903225</v>
      </c>
      <c r="Q315" s="15" t="e">
        <f t="shared" si="150"/>
        <v>#DIV/0!</v>
      </c>
      <c r="R315" s="15" t="e">
        <f t="shared" si="150"/>
        <v>#DIV/0!</v>
      </c>
      <c r="S315" s="15" t="e">
        <f t="shared" si="150"/>
        <v>#DIV/0!</v>
      </c>
      <c r="T315" s="16">
        <f t="shared" si="150"/>
        <v>3.7506609721374824</v>
      </c>
    </row>
    <row r="316" spans="1:20" ht="18" customHeight="1">
      <c r="A316" s="70">
        <v>44671</v>
      </c>
      <c r="B316" s="17" t="s">
        <v>20</v>
      </c>
      <c r="C316" s="10">
        <v>252</v>
      </c>
      <c r="D316" s="10">
        <v>191</v>
      </c>
      <c r="E316" s="10">
        <v>123</v>
      </c>
      <c r="F316" s="10">
        <v>164</v>
      </c>
      <c r="G316" s="10">
        <v>49</v>
      </c>
      <c r="H316" s="10">
        <v>102</v>
      </c>
      <c r="I316" s="10">
        <v>202</v>
      </c>
      <c r="J316" s="10">
        <v>291</v>
      </c>
      <c r="K316" s="10">
        <v>107</v>
      </c>
      <c r="L316" s="10">
        <v>82</v>
      </c>
      <c r="M316" s="10">
        <v>756</v>
      </c>
      <c r="N316" s="10">
        <v>16</v>
      </c>
      <c r="O316" s="10">
        <v>165</v>
      </c>
      <c r="P316" s="10">
        <v>120</v>
      </c>
      <c r="Q316" s="10">
        <v>6</v>
      </c>
      <c r="R316" s="10">
        <v>8</v>
      </c>
      <c r="S316" s="10">
        <v>0</v>
      </c>
      <c r="T316" s="11">
        <f>SUM(C316:S316)</f>
        <v>2634</v>
      </c>
    </row>
    <row r="317" spans="1:20" ht="18" customHeight="1">
      <c r="A317" s="71"/>
      <c r="B317" s="17" t="s">
        <v>21</v>
      </c>
      <c r="C317" s="10">
        <v>2820</v>
      </c>
      <c r="D317" s="10">
        <v>1179</v>
      </c>
      <c r="E317" s="10">
        <v>602</v>
      </c>
      <c r="F317" s="10">
        <v>965</v>
      </c>
      <c r="G317" s="10">
        <v>504</v>
      </c>
      <c r="H317" s="10">
        <v>729</v>
      </c>
      <c r="I317" s="10">
        <v>1802</v>
      </c>
      <c r="J317" s="10">
        <v>1395</v>
      </c>
      <c r="K317" s="10">
        <v>723</v>
      </c>
      <c r="L317" s="10">
        <v>559</v>
      </c>
      <c r="M317" s="10">
        <v>3695</v>
      </c>
      <c r="N317" s="10">
        <v>3</v>
      </c>
      <c r="O317" s="10">
        <v>511</v>
      </c>
      <c r="P317" s="10">
        <v>157</v>
      </c>
      <c r="Q317" s="10">
        <v>22</v>
      </c>
      <c r="R317" s="10">
        <v>52</v>
      </c>
      <c r="S317" s="10">
        <v>0</v>
      </c>
      <c r="T317" s="11">
        <f>SUM(C317:S317)</f>
        <v>15718</v>
      </c>
    </row>
    <row r="318" spans="1:20" ht="18" customHeight="1">
      <c r="A318" s="71"/>
      <c r="B318" s="17" t="s">
        <v>24</v>
      </c>
      <c r="C318" s="10">
        <v>3051</v>
      </c>
      <c r="D318" s="10">
        <v>1407</v>
      </c>
      <c r="E318" s="10">
        <v>678</v>
      </c>
      <c r="F318" s="10">
        <v>1117</v>
      </c>
      <c r="G318" s="10">
        <v>523</v>
      </c>
      <c r="H318" s="10">
        <v>800</v>
      </c>
      <c r="I318" s="10">
        <v>1989</v>
      </c>
      <c r="J318" s="10">
        <v>1653</v>
      </c>
      <c r="K318" s="10">
        <v>805</v>
      </c>
      <c r="L318" s="10">
        <v>633</v>
      </c>
      <c r="M318" s="10">
        <v>4335</v>
      </c>
      <c r="N318" s="10">
        <v>24</v>
      </c>
      <c r="O318" s="10">
        <v>669</v>
      </c>
      <c r="P318" s="10">
        <v>273</v>
      </c>
      <c r="Q318" s="10">
        <v>32</v>
      </c>
      <c r="R318" s="10">
        <v>65</v>
      </c>
      <c r="S318" s="10">
        <v>0</v>
      </c>
      <c r="T318" s="11">
        <f>SUM(C318:S318)</f>
        <v>18054</v>
      </c>
    </row>
    <row r="319" spans="1:20" ht="18" customHeight="1">
      <c r="A319" s="71"/>
      <c r="B319" s="17" t="s">
        <v>25</v>
      </c>
      <c r="C319" s="10">
        <v>46</v>
      </c>
      <c r="D319" s="10">
        <v>40</v>
      </c>
      <c r="E319" s="10">
        <v>48</v>
      </c>
      <c r="F319" s="10">
        <v>13</v>
      </c>
      <c r="G319" s="10">
        <v>32</v>
      </c>
      <c r="H319" s="10">
        <v>32</v>
      </c>
      <c r="I319" s="10">
        <v>16</v>
      </c>
      <c r="J319" s="10">
        <v>33</v>
      </c>
      <c r="K319" s="10">
        <v>28</v>
      </c>
      <c r="L319" s="10">
        <v>8</v>
      </c>
      <c r="M319" s="10">
        <v>130</v>
      </c>
      <c r="N319" s="10">
        <v>1</v>
      </c>
      <c r="O319" s="10">
        <v>7</v>
      </c>
      <c r="P319" s="10">
        <v>7</v>
      </c>
      <c r="Q319" s="10">
        <v>0</v>
      </c>
      <c r="R319" s="10">
        <v>0</v>
      </c>
      <c r="S319" s="10">
        <v>0</v>
      </c>
      <c r="T319" s="11">
        <f>SUM(C319:S319)</f>
        <v>441</v>
      </c>
    </row>
    <row r="320" spans="1:20" ht="18" customHeight="1">
      <c r="A320" s="71"/>
      <c r="B320" s="17" t="s">
        <v>26</v>
      </c>
      <c r="C320" s="12">
        <f t="shared" ref="C320:T320" si="151">C319/(C318+C319)</f>
        <v>1.4853083629318696E-2</v>
      </c>
      <c r="D320" s="12">
        <f t="shared" si="151"/>
        <v>2.7643400138217002E-2</v>
      </c>
      <c r="E320" s="12">
        <f t="shared" si="151"/>
        <v>6.6115702479338845E-2</v>
      </c>
      <c r="F320" s="12">
        <f t="shared" si="151"/>
        <v>1.1504424778761062E-2</v>
      </c>
      <c r="G320" s="12">
        <f t="shared" si="151"/>
        <v>5.7657657657657659E-2</v>
      </c>
      <c r="H320" s="12">
        <f t="shared" si="151"/>
        <v>3.8461538461538464E-2</v>
      </c>
      <c r="I320" s="12">
        <f t="shared" si="151"/>
        <v>7.9800498753117202E-3</v>
      </c>
      <c r="J320" s="12">
        <f t="shared" si="151"/>
        <v>1.9572953736654804E-2</v>
      </c>
      <c r="K320" s="12">
        <f t="shared" si="151"/>
        <v>3.3613445378151259E-2</v>
      </c>
      <c r="L320" s="12">
        <f t="shared" si="151"/>
        <v>1.2480499219968799E-2</v>
      </c>
      <c r="M320" s="12">
        <f t="shared" si="151"/>
        <v>2.9115341545352745E-2</v>
      </c>
      <c r="N320" s="12">
        <f t="shared" si="151"/>
        <v>0.04</v>
      </c>
      <c r="O320" s="12">
        <f t="shared" si="151"/>
        <v>1.0355029585798817E-2</v>
      </c>
      <c r="P320" s="12">
        <f t="shared" si="151"/>
        <v>2.5000000000000001E-2</v>
      </c>
      <c r="Q320" s="12">
        <f t="shared" si="151"/>
        <v>0</v>
      </c>
      <c r="R320" s="12">
        <f t="shared" si="151"/>
        <v>0</v>
      </c>
      <c r="S320" s="12" t="e">
        <f t="shared" si="151"/>
        <v>#DIV/0!</v>
      </c>
      <c r="T320" s="13">
        <f t="shared" si="151"/>
        <v>2.3844282238442822E-2</v>
      </c>
    </row>
    <row r="321" spans="1:20" ht="18" customHeight="1">
      <c r="A321" s="71"/>
      <c r="B321" s="17" t="s">
        <v>22</v>
      </c>
      <c r="C321" s="10">
        <v>949</v>
      </c>
      <c r="D321" s="10">
        <v>380</v>
      </c>
      <c r="E321" s="10">
        <v>206</v>
      </c>
      <c r="F321" s="14">
        <v>368</v>
      </c>
      <c r="G321" s="10">
        <v>128</v>
      </c>
      <c r="H321" s="10">
        <v>347</v>
      </c>
      <c r="I321" s="10">
        <v>482</v>
      </c>
      <c r="J321" s="10">
        <v>411</v>
      </c>
      <c r="K321" s="10">
        <v>325</v>
      </c>
      <c r="L321" s="10">
        <v>179</v>
      </c>
      <c r="M321" s="10">
        <v>982</v>
      </c>
      <c r="N321" s="10">
        <v>1</v>
      </c>
      <c r="O321" s="10">
        <v>196</v>
      </c>
      <c r="P321" s="10">
        <v>60</v>
      </c>
      <c r="Q321" s="10">
        <v>0</v>
      </c>
      <c r="R321" s="10">
        <v>0</v>
      </c>
      <c r="S321" s="10">
        <v>0</v>
      </c>
      <c r="T321" s="11">
        <f>SUM(C321:S321)</f>
        <v>5014</v>
      </c>
    </row>
    <row r="322" spans="1:20" ht="18" customHeight="1">
      <c r="A322" s="71"/>
      <c r="B322" s="17" t="s">
        <v>23</v>
      </c>
      <c r="C322" s="15">
        <f t="shared" ref="C322:T322" si="152">(C316+C317)/C321</f>
        <v>3.2370916754478398</v>
      </c>
      <c r="D322" s="15">
        <f t="shared" si="152"/>
        <v>3.6052631578947367</v>
      </c>
      <c r="E322" s="15">
        <f t="shared" si="152"/>
        <v>3.5194174757281553</v>
      </c>
      <c r="F322" s="15">
        <f t="shared" si="152"/>
        <v>3.0679347826086958</v>
      </c>
      <c r="G322" s="15">
        <f t="shared" si="152"/>
        <v>4.3203125</v>
      </c>
      <c r="H322" s="15">
        <f t="shared" si="152"/>
        <v>2.3948126801152738</v>
      </c>
      <c r="I322" s="15">
        <f t="shared" si="152"/>
        <v>4.1576763485477182</v>
      </c>
      <c r="J322" s="15">
        <f t="shared" si="152"/>
        <v>4.1021897810218979</v>
      </c>
      <c r="K322" s="15">
        <f t="shared" si="152"/>
        <v>2.5538461538461537</v>
      </c>
      <c r="L322" s="15">
        <f t="shared" si="152"/>
        <v>3.5810055865921786</v>
      </c>
      <c r="M322" s="15">
        <f t="shared" si="152"/>
        <v>4.5325865580448061</v>
      </c>
      <c r="N322" s="15">
        <f t="shared" si="152"/>
        <v>19</v>
      </c>
      <c r="O322" s="15">
        <f t="shared" si="152"/>
        <v>3.4489795918367347</v>
      </c>
      <c r="P322" s="15">
        <f t="shared" si="152"/>
        <v>4.6166666666666663</v>
      </c>
      <c r="Q322" s="15" t="e">
        <f t="shared" si="152"/>
        <v>#DIV/0!</v>
      </c>
      <c r="R322" s="15" t="e">
        <f t="shared" si="152"/>
        <v>#DIV/0!</v>
      </c>
      <c r="S322" s="15" t="e">
        <f t="shared" si="152"/>
        <v>#DIV/0!</v>
      </c>
      <c r="T322" s="16">
        <f t="shared" si="152"/>
        <v>3.6601515755883525</v>
      </c>
    </row>
    <row r="323" spans="1:20" ht="18" customHeight="1">
      <c r="A323" s="70">
        <v>44672</v>
      </c>
      <c r="B323" s="17" t="s">
        <v>20</v>
      </c>
      <c r="C323" s="10">
        <v>192</v>
      </c>
      <c r="D323" s="10">
        <v>347</v>
      </c>
      <c r="E323" s="10">
        <v>85</v>
      </c>
      <c r="F323" s="10">
        <v>150</v>
      </c>
      <c r="G323" s="10">
        <v>94</v>
      </c>
      <c r="H323" s="10">
        <v>103</v>
      </c>
      <c r="I323" s="10">
        <v>54</v>
      </c>
      <c r="J323" s="10">
        <v>153</v>
      </c>
      <c r="K323" s="10">
        <v>136</v>
      </c>
      <c r="L323" s="10">
        <v>80</v>
      </c>
      <c r="M323" s="10">
        <v>409</v>
      </c>
      <c r="N323" s="10">
        <v>8</v>
      </c>
      <c r="O323" s="10">
        <v>22</v>
      </c>
      <c r="P323" s="10">
        <v>60</v>
      </c>
      <c r="Q323" s="10">
        <v>14</v>
      </c>
      <c r="R323" s="10">
        <v>24</v>
      </c>
      <c r="S323" s="10">
        <v>0</v>
      </c>
      <c r="T323" s="11">
        <f>SUM(C323:S323)</f>
        <v>1931</v>
      </c>
    </row>
    <row r="324" spans="1:20" ht="18" customHeight="1">
      <c r="A324" s="71"/>
      <c r="B324" s="17" t="s">
        <v>21</v>
      </c>
      <c r="C324" s="10">
        <v>1300</v>
      </c>
      <c r="D324" s="10">
        <v>940</v>
      </c>
      <c r="E324" s="10">
        <v>335</v>
      </c>
      <c r="F324" s="10">
        <v>1910</v>
      </c>
      <c r="G324" s="10">
        <v>364</v>
      </c>
      <c r="H324" s="10">
        <v>468</v>
      </c>
      <c r="I324" s="10">
        <v>483</v>
      </c>
      <c r="J324" s="10">
        <v>2318</v>
      </c>
      <c r="K324" s="10">
        <v>785</v>
      </c>
      <c r="L324" s="10">
        <v>688</v>
      </c>
      <c r="M324" s="10">
        <v>4064</v>
      </c>
      <c r="N324" s="10">
        <v>22</v>
      </c>
      <c r="O324" s="10">
        <v>468</v>
      </c>
      <c r="P324" s="10">
        <v>323</v>
      </c>
      <c r="Q324" s="10">
        <v>19</v>
      </c>
      <c r="R324" s="10">
        <v>91</v>
      </c>
      <c r="S324" s="10">
        <v>0</v>
      </c>
      <c r="T324" s="11">
        <f>SUM(C324:S324)</f>
        <v>14578</v>
      </c>
    </row>
    <row r="325" spans="1:20" ht="18" customHeight="1">
      <c r="A325" s="71"/>
      <c r="B325" s="17" t="s">
        <v>24</v>
      </c>
      <c r="C325" s="10">
        <v>1731</v>
      </c>
      <c r="D325" s="10">
        <v>1316</v>
      </c>
      <c r="E325" s="10">
        <v>488</v>
      </c>
      <c r="F325" s="10">
        <v>2047</v>
      </c>
      <c r="G325" s="10">
        <v>477</v>
      </c>
      <c r="H325" s="10">
        <v>879</v>
      </c>
      <c r="I325" s="10">
        <v>533</v>
      </c>
      <c r="J325" s="10">
        <v>2518</v>
      </c>
      <c r="K325" s="10">
        <v>965</v>
      </c>
      <c r="L325" s="10">
        <v>764</v>
      </c>
      <c r="M325" s="10">
        <v>4618</v>
      </c>
      <c r="N325" s="10">
        <v>30</v>
      </c>
      <c r="O325" s="10">
        <v>491</v>
      </c>
      <c r="P325" s="10">
        <v>368</v>
      </c>
      <c r="Q325" s="10">
        <v>34</v>
      </c>
      <c r="R325" s="10">
        <v>120</v>
      </c>
      <c r="S325" s="10">
        <v>0</v>
      </c>
      <c r="T325" s="11">
        <f>SUM(C325:S325)</f>
        <v>17379</v>
      </c>
    </row>
    <row r="326" spans="1:20" ht="18" customHeight="1">
      <c r="A326" s="71"/>
      <c r="B326" s="17" t="s">
        <v>25</v>
      </c>
      <c r="C326" s="10">
        <v>21</v>
      </c>
      <c r="D326" s="10">
        <v>50</v>
      </c>
      <c r="E326" s="10">
        <v>8</v>
      </c>
      <c r="F326" s="10">
        <v>17</v>
      </c>
      <c r="G326" s="10">
        <v>12</v>
      </c>
      <c r="H326" s="10">
        <v>6</v>
      </c>
      <c r="I326" s="10">
        <v>10</v>
      </c>
      <c r="J326" s="10">
        <v>45</v>
      </c>
      <c r="K326" s="10">
        <v>13</v>
      </c>
      <c r="L326" s="10">
        <v>12</v>
      </c>
      <c r="M326" s="10">
        <v>37</v>
      </c>
      <c r="N326" s="10">
        <v>0</v>
      </c>
      <c r="O326" s="10">
        <v>2</v>
      </c>
      <c r="P326" s="10">
        <v>17</v>
      </c>
      <c r="Q326" s="10">
        <v>0</v>
      </c>
      <c r="R326" s="10">
        <v>0</v>
      </c>
      <c r="S326" s="10">
        <v>0</v>
      </c>
      <c r="T326" s="11">
        <f>SUM(C326:S326)</f>
        <v>250</v>
      </c>
    </row>
    <row r="327" spans="1:20" ht="18" customHeight="1">
      <c r="A327" s="71"/>
      <c r="B327" s="17" t="s">
        <v>26</v>
      </c>
      <c r="C327" s="12">
        <f t="shared" ref="C327:T327" si="153">C326/(C325+C326)</f>
        <v>1.1986301369863013E-2</v>
      </c>
      <c r="D327" s="12">
        <f t="shared" si="153"/>
        <v>3.6603221083455345E-2</v>
      </c>
      <c r="E327" s="12">
        <f t="shared" si="153"/>
        <v>1.6129032258064516E-2</v>
      </c>
      <c r="F327" s="12">
        <f t="shared" si="153"/>
        <v>8.2364341085271325E-3</v>
      </c>
      <c r="G327" s="12">
        <f t="shared" si="153"/>
        <v>2.4539877300613498E-2</v>
      </c>
      <c r="H327" s="12">
        <f t="shared" si="153"/>
        <v>6.7796610169491523E-3</v>
      </c>
      <c r="I327" s="12">
        <f t="shared" si="153"/>
        <v>1.841620626151013E-2</v>
      </c>
      <c r="J327" s="12">
        <f t="shared" si="153"/>
        <v>1.7557549746390948E-2</v>
      </c>
      <c r="K327" s="12">
        <f t="shared" si="153"/>
        <v>1.3292433537832311E-2</v>
      </c>
      <c r="L327" s="12">
        <f t="shared" si="153"/>
        <v>1.5463917525773196E-2</v>
      </c>
      <c r="M327" s="12">
        <f t="shared" si="153"/>
        <v>7.9484425349087007E-3</v>
      </c>
      <c r="N327" s="12">
        <f t="shared" si="153"/>
        <v>0</v>
      </c>
      <c r="O327" s="12">
        <f t="shared" si="153"/>
        <v>4.0567951318458417E-3</v>
      </c>
      <c r="P327" s="12">
        <f t="shared" si="153"/>
        <v>4.4155844155844157E-2</v>
      </c>
      <c r="Q327" s="12">
        <f t="shared" si="153"/>
        <v>0</v>
      </c>
      <c r="R327" s="12">
        <f t="shared" si="153"/>
        <v>0</v>
      </c>
      <c r="S327" s="12" t="e">
        <f t="shared" si="153"/>
        <v>#DIV/0!</v>
      </c>
      <c r="T327" s="13">
        <f t="shared" si="153"/>
        <v>1.4181178739576833E-2</v>
      </c>
    </row>
    <row r="328" spans="1:20" ht="18" customHeight="1">
      <c r="A328" s="71"/>
      <c r="B328" s="17" t="s">
        <v>22</v>
      </c>
      <c r="C328" s="10">
        <v>658</v>
      </c>
      <c r="D328" s="10">
        <v>359</v>
      </c>
      <c r="E328" s="10">
        <v>159</v>
      </c>
      <c r="F328" s="14">
        <v>516</v>
      </c>
      <c r="G328" s="10">
        <v>131</v>
      </c>
      <c r="H328" s="10">
        <v>343</v>
      </c>
      <c r="I328" s="10">
        <v>200</v>
      </c>
      <c r="J328" s="10">
        <v>511</v>
      </c>
      <c r="K328" s="10">
        <v>308</v>
      </c>
      <c r="L328" s="10">
        <v>174</v>
      </c>
      <c r="M328" s="10">
        <v>1050</v>
      </c>
      <c r="N328" s="10">
        <v>1</v>
      </c>
      <c r="O328" s="10">
        <v>149</v>
      </c>
      <c r="P328" s="10">
        <v>94</v>
      </c>
      <c r="Q328" s="10">
        <v>0</v>
      </c>
      <c r="R328" s="10">
        <v>0</v>
      </c>
      <c r="S328" s="10">
        <v>0</v>
      </c>
      <c r="T328" s="11">
        <f>SUM(C328:S328)</f>
        <v>4653</v>
      </c>
    </row>
    <row r="329" spans="1:20" ht="18" customHeight="1">
      <c r="A329" s="71"/>
      <c r="B329" s="17" t="s">
        <v>23</v>
      </c>
      <c r="C329" s="15">
        <f t="shared" ref="C329:T329" si="154">(C323+C324)/C328</f>
        <v>2.2674772036474162</v>
      </c>
      <c r="D329" s="15">
        <f t="shared" si="154"/>
        <v>3.584958217270195</v>
      </c>
      <c r="E329" s="15">
        <f t="shared" si="154"/>
        <v>2.641509433962264</v>
      </c>
      <c r="F329" s="15">
        <f t="shared" si="154"/>
        <v>3.9922480620155039</v>
      </c>
      <c r="G329" s="15">
        <f t="shared" si="154"/>
        <v>3.4961832061068701</v>
      </c>
      <c r="H329" s="15">
        <f t="shared" si="154"/>
        <v>1.6647230320699709</v>
      </c>
      <c r="I329" s="15">
        <f t="shared" si="154"/>
        <v>2.6850000000000001</v>
      </c>
      <c r="J329" s="15">
        <f t="shared" si="154"/>
        <v>4.8356164383561646</v>
      </c>
      <c r="K329" s="15">
        <f t="shared" si="154"/>
        <v>2.9902597402597402</v>
      </c>
      <c r="L329" s="15">
        <f t="shared" si="154"/>
        <v>4.4137931034482758</v>
      </c>
      <c r="M329" s="15">
        <f t="shared" si="154"/>
        <v>4.26</v>
      </c>
      <c r="N329" s="15">
        <f t="shared" si="154"/>
        <v>30</v>
      </c>
      <c r="O329" s="15">
        <f t="shared" si="154"/>
        <v>3.2885906040268456</v>
      </c>
      <c r="P329" s="15">
        <f t="shared" si="154"/>
        <v>4.0744680851063828</v>
      </c>
      <c r="Q329" s="15" t="e">
        <f t="shared" si="154"/>
        <v>#DIV/0!</v>
      </c>
      <c r="R329" s="15" t="e">
        <f t="shared" si="154"/>
        <v>#DIV/0!</v>
      </c>
      <c r="S329" s="15" t="e">
        <f t="shared" si="154"/>
        <v>#DIV/0!</v>
      </c>
      <c r="T329" s="16">
        <f t="shared" si="154"/>
        <v>3.5480335267569312</v>
      </c>
    </row>
    <row r="330" spans="1:20" ht="18" customHeight="1">
      <c r="A330" s="70">
        <v>44673</v>
      </c>
      <c r="B330" s="17" t="s">
        <v>20</v>
      </c>
      <c r="C330" s="10">
        <v>435</v>
      </c>
      <c r="D330" s="10">
        <v>123</v>
      </c>
      <c r="E330" s="10">
        <v>164</v>
      </c>
      <c r="F330" s="10">
        <v>76</v>
      </c>
      <c r="G330" s="10">
        <v>71</v>
      </c>
      <c r="H330" s="10">
        <v>428</v>
      </c>
      <c r="I330" s="10">
        <v>88</v>
      </c>
      <c r="J330" s="10">
        <v>208</v>
      </c>
      <c r="K330" s="10">
        <v>179</v>
      </c>
      <c r="L330" s="10">
        <v>76</v>
      </c>
      <c r="M330" s="10">
        <v>704</v>
      </c>
      <c r="N330" s="10">
        <v>0</v>
      </c>
      <c r="O330" s="10">
        <v>120</v>
      </c>
      <c r="P330" s="10">
        <v>44</v>
      </c>
      <c r="Q330" s="10">
        <v>6</v>
      </c>
      <c r="R330" s="10">
        <v>14</v>
      </c>
      <c r="S330" s="10">
        <v>0</v>
      </c>
      <c r="T330" s="11">
        <f>SUM(C330:S330)</f>
        <v>2736</v>
      </c>
    </row>
    <row r="331" spans="1:20" ht="18" customHeight="1">
      <c r="A331" s="71"/>
      <c r="B331" s="17" t="s">
        <v>21</v>
      </c>
      <c r="C331" s="10">
        <v>2355</v>
      </c>
      <c r="D331" s="10">
        <v>1145</v>
      </c>
      <c r="E331" s="10">
        <v>498</v>
      </c>
      <c r="F331" s="10">
        <v>708</v>
      </c>
      <c r="G331" s="10">
        <v>443</v>
      </c>
      <c r="H331" s="10">
        <v>538</v>
      </c>
      <c r="I331" s="10">
        <v>1263</v>
      </c>
      <c r="J331" s="10">
        <v>1067</v>
      </c>
      <c r="K331" s="10">
        <v>1852</v>
      </c>
      <c r="L331" s="10">
        <v>414</v>
      </c>
      <c r="M331" s="10">
        <v>6921</v>
      </c>
      <c r="N331" s="10">
        <v>26</v>
      </c>
      <c r="O331" s="10">
        <v>2446</v>
      </c>
      <c r="P331" s="10">
        <v>314</v>
      </c>
      <c r="Q331" s="10">
        <v>1</v>
      </c>
      <c r="R331" s="10">
        <v>102</v>
      </c>
      <c r="S331" s="10">
        <v>0</v>
      </c>
      <c r="T331" s="11">
        <f>SUM(C331:S331)</f>
        <v>20093</v>
      </c>
    </row>
    <row r="332" spans="1:20" ht="18" customHeight="1">
      <c r="A332" s="71"/>
      <c r="B332" s="17" t="s">
        <v>24</v>
      </c>
      <c r="C332" s="10">
        <v>2833</v>
      </c>
      <c r="D332" s="10">
        <v>1224</v>
      </c>
      <c r="E332" s="10">
        <v>708</v>
      </c>
      <c r="F332" s="10">
        <v>769</v>
      </c>
      <c r="G332" s="10">
        <v>517</v>
      </c>
      <c r="H332" s="10">
        <v>991</v>
      </c>
      <c r="I332" s="10">
        <v>1342</v>
      </c>
      <c r="J332" s="10">
        <v>1276</v>
      </c>
      <c r="K332" s="10">
        <v>2009</v>
      </c>
      <c r="L332" s="10">
        <v>494</v>
      </c>
      <c r="M332" s="10">
        <v>7930</v>
      </c>
      <c r="N332" s="10">
        <v>25</v>
      </c>
      <c r="O332" s="10">
        <v>2564</v>
      </c>
      <c r="P332" s="10">
        <v>345</v>
      </c>
      <c r="Q332" s="10">
        <v>8</v>
      </c>
      <c r="R332" s="10">
        <v>117</v>
      </c>
      <c r="S332" s="10">
        <v>0</v>
      </c>
      <c r="T332" s="11">
        <f>SUM(C332:S332)</f>
        <v>23152</v>
      </c>
    </row>
    <row r="333" spans="1:20" ht="18" customHeight="1">
      <c r="A333" s="71"/>
      <c r="B333" s="17" t="s">
        <v>25</v>
      </c>
      <c r="C333" s="10">
        <v>10</v>
      </c>
      <c r="D333" s="10">
        <v>51</v>
      </c>
      <c r="E333" s="10">
        <v>5</v>
      </c>
      <c r="F333" s="10">
        <v>17</v>
      </c>
      <c r="G333" s="10">
        <v>6</v>
      </c>
      <c r="H333" s="10">
        <v>6</v>
      </c>
      <c r="I333" s="10">
        <v>14</v>
      </c>
      <c r="J333" s="10">
        <v>29</v>
      </c>
      <c r="K333" s="10">
        <v>24</v>
      </c>
      <c r="L333" s="10">
        <v>6</v>
      </c>
      <c r="M333" s="10">
        <v>31</v>
      </c>
      <c r="N333" s="10">
        <v>1</v>
      </c>
      <c r="O333" s="10">
        <v>4</v>
      </c>
      <c r="P333" s="10">
        <v>14</v>
      </c>
      <c r="Q333" s="10">
        <v>0</v>
      </c>
      <c r="R333" s="10">
        <v>0</v>
      </c>
      <c r="S333" s="10">
        <v>0</v>
      </c>
      <c r="T333" s="11">
        <f>SUM(C333:S333)</f>
        <v>218</v>
      </c>
    </row>
    <row r="334" spans="1:20" ht="18" customHeight="1">
      <c r="A334" s="71"/>
      <c r="B334" s="17" t="s">
        <v>26</v>
      </c>
      <c r="C334" s="12">
        <f t="shared" ref="C334:T334" si="155">C333/(C332+C333)</f>
        <v>3.5174111853675696E-3</v>
      </c>
      <c r="D334" s="12">
        <f t="shared" si="155"/>
        <v>0.04</v>
      </c>
      <c r="E334" s="12">
        <f t="shared" si="155"/>
        <v>7.0126227208976155E-3</v>
      </c>
      <c r="F334" s="12">
        <f t="shared" si="155"/>
        <v>2.1628498727735368E-2</v>
      </c>
      <c r="G334" s="12">
        <f t="shared" si="155"/>
        <v>1.1472275334608031E-2</v>
      </c>
      <c r="H334" s="12">
        <f t="shared" si="155"/>
        <v>6.018054162487462E-3</v>
      </c>
      <c r="I334" s="12">
        <f t="shared" si="155"/>
        <v>1.0324483775811209E-2</v>
      </c>
      <c r="J334" s="12">
        <f t="shared" si="155"/>
        <v>2.2222222222222223E-2</v>
      </c>
      <c r="K334" s="12">
        <f t="shared" si="155"/>
        <v>1.1805213969503197E-2</v>
      </c>
      <c r="L334" s="12">
        <f t="shared" si="155"/>
        <v>1.2E-2</v>
      </c>
      <c r="M334" s="12">
        <f t="shared" si="155"/>
        <v>3.8939831679437255E-3</v>
      </c>
      <c r="N334" s="12">
        <f t="shared" si="155"/>
        <v>3.8461538461538464E-2</v>
      </c>
      <c r="O334" s="12">
        <f t="shared" si="155"/>
        <v>1.557632398753894E-3</v>
      </c>
      <c r="P334" s="12">
        <f t="shared" si="155"/>
        <v>3.8997214484679667E-2</v>
      </c>
      <c r="Q334" s="12">
        <f t="shared" si="155"/>
        <v>0</v>
      </c>
      <c r="R334" s="12">
        <f t="shared" si="155"/>
        <v>0</v>
      </c>
      <c r="S334" s="12" t="e">
        <f t="shared" si="155"/>
        <v>#DIV/0!</v>
      </c>
      <c r="T334" s="13">
        <f t="shared" si="155"/>
        <v>9.3281985451433465E-3</v>
      </c>
    </row>
    <row r="335" spans="1:20" ht="18" customHeight="1">
      <c r="A335" s="71"/>
      <c r="B335" s="17" t="s">
        <v>22</v>
      </c>
      <c r="C335" s="10">
        <v>930</v>
      </c>
      <c r="D335" s="10">
        <v>321</v>
      </c>
      <c r="E335" s="10">
        <v>185</v>
      </c>
      <c r="F335" s="14">
        <v>238</v>
      </c>
      <c r="G335" s="10">
        <v>112</v>
      </c>
      <c r="H335" s="10">
        <v>391</v>
      </c>
      <c r="I335" s="10">
        <v>362</v>
      </c>
      <c r="J335" s="10">
        <v>328</v>
      </c>
      <c r="K335" s="10">
        <v>556</v>
      </c>
      <c r="L335" s="10">
        <v>156</v>
      </c>
      <c r="M335" s="10">
        <v>1522</v>
      </c>
      <c r="N335" s="10">
        <v>1</v>
      </c>
      <c r="O335" s="10">
        <v>119</v>
      </c>
      <c r="P335" s="10">
        <v>85</v>
      </c>
      <c r="Q335" s="10">
        <v>0</v>
      </c>
      <c r="R335" s="10">
        <v>0</v>
      </c>
      <c r="S335" s="10">
        <v>0</v>
      </c>
      <c r="T335" s="11">
        <f>SUM(C335:S335)</f>
        <v>5306</v>
      </c>
    </row>
    <row r="336" spans="1:20" ht="18" customHeight="1">
      <c r="A336" s="71"/>
      <c r="B336" s="17" t="s">
        <v>23</v>
      </c>
      <c r="C336" s="15">
        <f t="shared" ref="C336:T336" si="156">(C330+C331)/C335</f>
        <v>3</v>
      </c>
      <c r="D336" s="15">
        <f t="shared" si="156"/>
        <v>3.9501557632398754</v>
      </c>
      <c r="E336" s="15">
        <f t="shared" si="156"/>
        <v>3.5783783783783782</v>
      </c>
      <c r="F336" s="15">
        <f t="shared" si="156"/>
        <v>3.2941176470588234</v>
      </c>
      <c r="G336" s="15">
        <f t="shared" si="156"/>
        <v>4.5892857142857144</v>
      </c>
      <c r="H336" s="15">
        <f t="shared" si="156"/>
        <v>2.4705882352941178</v>
      </c>
      <c r="I336" s="15">
        <f t="shared" si="156"/>
        <v>3.7320441988950277</v>
      </c>
      <c r="J336" s="15">
        <f t="shared" si="156"/>
        <v>3.8871951219512195</v>
      </c>
      <c r="K336" s="15">
        <f t="shared" si="156"/>
        <v>3.6528776978417268</v>
      </c>
      <c r="L336" s="15">
        <f t="shared" si="156"/>
        <v>3.141025641025641</v>
      </c>
      <c r="M336" s="15">
        <f t="shared" si="156"/>
        <v>5.0098554533508546</v>
      </c>
      <c r="N336" s="15">
        <f t="shared" si="156"/>
        <v>26</v>
      </c>
      <c r="O336" s="15">
        <f t="shared" si="156"/>
        <v>21.563025210084035</v>
      </c>
      <c r="P336" s="15">
        <f t="shared" si="156"/>
        <v>4.2117647058823531</v>
      </c>
      <c r="Q336" s="15" t="e">
        <f t="shared" si="156"/>
        <v>#DIV/0!</v>
      </c>
      <c r="R336" s="15" t="e">
        <f t="shared" si="156"/>
        <v>#DIV/0!</v>
      </c>
      <c r="S336" s="15" t="e">
        <f t="shared" si="156"/>
        <v>#DIV/0!</v>
      </c>
      <c r="T336" s="16">
        <f t="shared" si="156"/>
        <v>4.3024877497173009</v>
      </c>
    </row>
    <row r="337" spans="1:20" ht="18" customHeight="1">
      <c r="A337" s="70">
        <v>44674</v>
      </c>
      <c r="B337" s="17" t="s">
        <v>20</v>
      </c>
      <c r="C337" s="10">
        <v>96</v>
      </c>
      <c r="D337" s="10">
        <v>91</v>
      </c>
      <c r="E337" s="10">
        <v>69</v>
      </c>
      <c r="F337" s="10">
        <v>40</v>
      </c>
      <c r="G337" s="10">
        <v>39</v>
      </c>
      <c r="H337" s="10">
        <v>82</v>
      </c>
      <c r="I337" s="10">
        <v>42</v>
      </c>
      <c r="J337" s="10">
        <v>108</v>
      </c>
      <c r="K337" s="10">
        <v>135</v>
      </c>
      <c r="L337" s="10">
        <v>73</v>
      </c>
      <c r="M337" s="10">
        <v>541</v>
      </c>
      <c r="N337" s="10">
        <v>0</v>
      </c>
      <c r="O337" s="10">
        <v>32</v>
      </c>
      <c r="P337" s="10">
        <v>26</v>
      </c>
      <c r="Q337" s="10">
        <v>1</v>
      </c>
      <c r="R337" s="10">
        <v>26</v>
      </c>
      <c r="S337" s="10">
        <v>0</v>
      </c>
      <c r="T337" s="11">
        <f>SUM(C337:S337)</f>
        <v>1401</v>
      </c>
    </row>
    <row r="338" spans="1:20" ht="18" customHeight="1">
      <c r="A338" s="71"/>
      <c r="B338" s="17" t="s">
        <v>21</v>
      </c>
      <c r="C338" s="10">
        <v>1721</v>
      </c>
      <c r="D338" s="10">
        <v>1530</v>
      </c>
      <c r="E338" s="10">
        <v>647</v>
      </c>
      <c r="F338" s="10">
        <v>402</v>
      </c>
      <c r="G338" s="10">
        <v>434</v>
      </c>
      <c r="H338" s="10">
        <v>732</v>
      </c>
      <c r="I338" s="10">
        <v>1215</v>
      </c>
      <c r="J338" s="10">
        <v>726</v>
      </c>
      <c r="K338" s="10">
        <v>2741</v>
      </c>
      <c r="L338" s="10">
        <v>675</v>
      </c>
      <c r="M338" s="10">
        <v>6742</v>
      </c>
      <c r="N338" s="10">
        <v>44</v>
      </c>
      <c r="O338" s="10">
        <v>610</v>
      </c>
      <c r="P338" s="10">
        <v>395</v>
      </c>
      <c r="Q338" s="10">
        <v>15</v>
      </c>
      <c r="R338" s="10">
        <v>182</v>
      </c>
      <c r="S338" s="10">
        <v>0</v>
      </c>
      <c r="T338" s="11">
        <f>SUM(C338:S338)</f>
        <v>18811</v>
      </c>
    </row>
    <row r="339" spans="1:20" ht="18" customHeight="1">
      <c r="A339" s="71"/>
      <c r="B339" s="17" t="s">
        <v>24</v>
      </c>
      <c r="C339" s="10">
        <v>1958</v>
      </c>
      <c r="D339" s="10">
        <v>1701</v>
      </c>
      <c r="E339" s="10">
        <v>710</v>
      </c>
      <c r="F339" s="10">
        <v>464</v>
      </c>
      <c r="G339" s="10">
        <v>477</v>
      </c>
      <c r="H339" s="10">
        <v>802</v>
      </c>
      <c r="I339" s="10">
        <v>1253</v>
      </c>
      <c r="J339" s="10">
        <v>851</v>
      </c>
      <c r="K339" s="10">
        <v>2849</v>
      </c>
      <c r="L339" s="10">
        <v>741</v>
      </c>
      <c r="M339" s="10">
        <v>7564</v>
      </c>
      <c r="N339" s="10">
        <v>43</v>
      </c>
      <c r="O339" s="10">
        <v>769</v>
      </c>
      <c r="P339" s="10">
        <v>381</v>
      </c>
      <c r="Q339" s="10">
        <v>8</v>
      </c>
      <c r="R339" s="10">
        <v>207</v>
      </c>
      <c r="S339" s="10">
        <v>0</v>
      </c>
      <c r="T339" s="11">
        <f>SUM(C339:S339)</f>
        <v>20778</v>
      </c>
    </row>
    <row r="340" spans="1:20" ht="18" customHeight="1">
      <c r="A340" s="71"/>
      <c r="B340" s="17" t="s">
        <v>25</v>
      </c>
      <c r="C340" s="10">
        <v>1</v>
      </c>
      <c r="D340" s="10">
        <v>21</v>
      </c>
      <c r="E340" s="10">
        <v>17</v>
      </c>
      <c r="F340" s="10">
        <v>7</v>
      </c>
      <c r="G340" s="10">
        <v>1</v>
      </c>
      <c r="H340" s="10">
        <v>17</v>
      </c>
      <c r="I340" s="10">
        <v>24</v>
      </c>
      <c r="J340" s="10">
        <v>26</v>
      </c>
      <c r="K340" s="10">
        <v>37</v>
      </c>
      <c r="L340" s="10">
        <v>10</v>
      </c>
      <c r="M340" s="10">
        <v>62</v>
      </c>
      <c r="N340" s="10">
        <v>1</v>
      </c>
      <c r="O340" s="10">
        <v>4</v>
      </c>
      <c r="P340" s="10">
        <v>43</v>
      </c>
      <c r="Q340" s="10">
        <v>8</v>
      </c>
      <c r="R340" s="10">
        <v>1</v>
      </c>
      <c r="S340" s="10">
        <v>0</v>
      </c>
      <c r="T340" s="11">
        <f>SUM(C340:S340)</f>
        <v>280</v>
      </c>
    </row>
    <row r="341" spans="1:20" ht="18" customHeight="1">
      <c r="A341" s="71"/>
      <c r="B341" s="17" t="s">
        <v>26</v>
      </c>
      <c r="C341" s="12">
        <f t="shared" ref="C341:T341" si="157">C340/(C339+C340)</f>
        <v>5.1046452271567128E-4</v>
      </c>
      <c r="D341" s="12">
        <f t="shared" si="157"/>
        <v>1.2195121951219513E-2</v>
      </c>
      <c r="E341" s="12">
        <f t="shared" si="157"/>
        <v>2.3383768913342505E-2</v>
      </c>
      <c r="F341" s="12">
        <f t="shared" si="157"/>
        <v>1.4861995753715499E-2</v>
      </c>
      <c r="G341" s="12">
        <f t="shared" si="157"/>
        <v>2.0920502092050207E-3</v>
      </c>
      <c r="H341" s="12">
        <f t="shared" si="157"/>
        <v>2.0757020757020756E-2</v>
      </c>
      <c r="I341" s="12">
        <f t="shared" si="157"/>
        <v>1.8794048551292093E-2</v>
      </c>
      <c r="J341" s="12">
        <f t="shared" si="157"/>
        <v>2.9646522234891677E-2</v>
      </c>
      <c r="K341" s="12">
        <f t="shared" si="157"/>
        <v>1.282051282051282E-2</v>
      </c>
      <c r="L341" s="12">
        <f t="shared" si="157"/>
        <v>1.3315579227696404E-2</v>
      </c>
      <c r="M341" s="12">
        <f t="shared" si="157"/>
        <v>8.130081300813009E-3</v>
      </c>
      <c r="N341" s="12">
        <f t="shared" si="157"/>
        <v>2.2727272727272728E-2</v>
      </c>
      <c r="O341" s="12">
        <f t="shared" si="157"/>
        <v>5.1746442432082798E-3</v>
      </c>
      <c r="P341" s="12">
        <f t="shared" si="157"/>
        <v>0.10141509433962265</v>
      </c>
      <c r="Q341" s="12">
        <f t="shared" si="157"/>
        <v>0.5</v>
      </c>
      <c r="R341" s="12">
        <f t="shared" si="157"/>
        <v>4.807692307692308E-3</v>
      </c>
      <c r="S341" s="12" t="e">
        <f t="shared" si="157"/>
        <v>#DIV/0!</v>
      </c>
      <c r="T341" s="13">
        <f t="shared" si="157"/>
        <v>1.3296609364612024E-2</v>
      </c>
    </row>
    <row r="342" spans="1:20" ht="18" customHeight="1">
      <c r="A342" s="71"/>
      <c r="B342" s="17" t="s">
        <v>22</v>
      </c>
      <c r="C342" s="10">
        <v>748</v>
      </c>
      <c r="D342" s="10">
        <v>308</v>
      </c>
      <c r="E342" s="10">
        <v>206</v>
      </c>
      <c r="F342" s="14">
        <v>127</v>
      </c>
      <c r="G342" s="10">
        <v>119</v>
      </c>
      <c r="H342" s="10">
        <v>297</v>
      </c>
      <c r="I342" s="10">
        <v>391</v>
      </c>
      <c r="J342" s="10">
        <v>225</v>
      </c>
      <c r="K342" s="10">
        <v>743</v>
      </c>
      <c r="L342" s="10">
        <v>169</v>
      </c>
      <c r="M342" s="10">
        <v>1472</v>
      </c>
      <c r="N342" s="10">
        <v>3</v>
      </c>
      <c r="O342" s="10">
        <v>168</v>
      </c>
      <c r="P342" s="10">
        <v>90</v>
      </c>
      <c r="Q342" s="10">
        <v>5</v>
      </c>
      <c r="R342" s="10">
        <v>0</v>
      </c>
      <c r="S342" s="10">
        <v>0</v>
      </c>
      <c r="T342" s="11">
        <f>SUM(C342:S342)</f>
        <v>5071</v>
      </c>
    </row>
    <row r="343" spans="1:20" ht="18" customHeight="1">
      <c r="A343" s="71"/>
      <c r="B343" s="17" t="s">
        <v>23</v>
      </c>
      <c r="C343" s="15">
        <f t="shared" ref="C343:T343" si="158">(C337+C338)/C342</f>
        <v>2.429144385026738</v>
      </c>
      <c r="D343" s="15">
        <f t="shared" si="158"/>
        <v>5.2629870129870131</v>
      </c>
      <c r="E343" s="15">
        <f t="shared" si="158"/>
        <v>3.4757281553398056</v>
      </c>
      <c r="F343" s="15">
        <f t="shared" si="158"/>
        <v>3.4803149606299213</v>
      </c>
      <c r="G343" s="15">
        <f t="shared" si="158"/>
        <v>3.9747899159663866</v>
      </c>
      <c r="H343" s="15">
        <f t="shared" si="158"/>
        <v>2.7407407407407409</v>
      </c>
      <c r="I343" s="15">
        <f t="shared" si="158"/>
        <v>3.214833759590793</v>
      </c>
      <c r="J343" s="15">
        <f t="shared" si="158"/>
        <v>3.7066666666666666</v>
      </c>
      <c r="K343" s="15">
        <f t="shared" si="158"/>
        <v>3.8707940780619112</v>
      </c>
      <c r="L343" s="15">
        <f t="shared" si="158"/>
        <v>4.4260355029585803</v>
      </c>
      <c r="M343" s="15">
        <f t="shared" si="158"/>
        <v>4.9476902173913047</v>
      </c>
      <c r="N343" s="15">
        <f t="shared" si="158"/>
        <v>14.666666666666666</v>
      </c>
      <c r="O343" s="15">
        <f t="shared" si="158"/>
        <v>3.8214285714285716</v>
      </c>
      <c r="P343" s="15">
        <f t="shared" si="158"/>
        <v>4.677777777777778</v>
      </c>
      <c r="Q343" s="15">
        <f t="shared" si="158"/>
        <v>3.2</v>
      </c>
      <c r="R343" s="15" t="e">
        <f t="shared" si="158"/>
        <v>#DIV/0!</v>
      </c>
      <c r="S343" s="15" t="e">
        <f t="shared" si="158"/>
        <v>#DIV/0!</v>
      </c>
      <c r="T343" s="16">
        <f t="shared" si="158"/>
        <v>3.9858016170380597</v>
      </c>
    </row>
    <row r="344" spans="1:20" ht="18" customHeight="1">
      <c r="A344" s="70">
        <v>44675</v>
      </c>
      <c r="B344" s="17" t="s">
        <v>20</v>
      </c>
      <c r="C344" s="10">
        <v>317</v>
      </c>
      <c r="D344" s="10">
        <v>228</v>
      </c>
      <c r="E344" s="10">
        <v>76</v>
      </c>
      <c r="F344" s="10">
        <v>142</v>
      </c>
      <c r="G344" s="10">
        <v>43</v>
      </c>
      <c r="H344" s="10">
        <v>106</v>
      </c>
      <c r="I344" s="10">
        <v>75</v>
      </c>
      <c r="J344" s="10">
        <v>143</v>
      </c>
      <c r="K344" s="10">
        <v>135</v>
      </c>
      <c r="L344" s="10">
        <v>132</v>
      </c>
      <c r="M344" s="10">
        <v>874</v>
      </c>
      <c r="N344" s="10">
        <v>0</v>
      </c>
      <c r="O344" s="10">
        <v>166</v>
      </c>
      <c r="P344" s="10">
        <v>8</v>
      </c>
      <c r="Q344" s="10">
        <v>0</v>
      </c>
      <c r="R344" s="10">
        <v>27</v>
      </c>
      <c r="S344" s="10">
        <v>0</v>
      </c>
      <c r="T344" s="11">
        <f>SUM(C344:S344)</f>
        <v>2472</v>
      </c>
    </row>
    <row r="345" spans="1:20" ht="18" customHeight="1">
      <c r="A345" s="71"/>
      <c r="B345" s="17" t="s">
        <v>21</v>
      </c>
      <c r="C345" s="10">
        <v>1337</v>
      </c>
      <c r="D345" s="10">
        <v>995</v>
      </c>
      <c r="E345" s="10">
        <v>619</v>
      </c>
      <c r="F345" s="10">
        <v>1460</v>
      </c>
      <c r="G345" s="10">
        <v>425</v>
      </c>
      <c r="H345" s="10">
        <v>498</v>
      </c>
      <c r="I345" s="10">
        <v>1125</v>
      </c>
      <c r="J345" s="10">
        <v>1053</v>
      </c>
      <c r="K345" s="10">
        <v>2306</v>
      </c>
      <c r="L345" s="10">
        <v>455</v>
      </c>
      <c r="M345" s="10">
        <v>5041</v>
      </c>
      <c r="N345" s="10">
        <v>68</v>
      </c>
      <c r="O345" s="10">
        <v>319</v>
      </c>
      <c r="P345" s="10">
        <v>241</v>
      </c>
      <c r="Q345" s="10">
        <v>5</v>
      </c>
      <c r="R345" s="10">
        <v>68</v>
      </c>
      <c r="S345" s="10">
        <v>0</v>
      </c>
      <c r="T345" s="11">
        <f>SUM(C345:S345)</f>
        <v>16015</v>
      </c>
    </row>
    <row r="346" spans="1:20" ht="18" customHeight="1">
      <c r="A346" s="71"/>
      <c r="B346" s="17" t="s">
        <v>24</v>
      </c>
      <c r="C346" s="10">
        <v>1752</v>
      </c>
      <c r="D346" s="10">
        <v>1380</v>
      </c>
      <c r="E346" s="10">
        <v>745</v>
      </c>
      <c r="F346" s="10">
        <v>1682</v>
      </c>
      <c r="G346" s="10">
        <v>474</v>
      </c>
      <c r="H346" s="10">
        <v>644</v>
      </c>
      <c r="I346" s="10">
        <v>1209</v>
      </c>
      <c r="J346" s="10">
        <v>1196</v>
      </c>
      <c r="K346" s="10">
        <v>2489</v>
      </c>
      <c r="L346" s="10">
        <v>594</v>
      </c>
      <c r="M346" s="10">
        <v>6108</v>
      </c>
      <c r="N346" s="10">
        <v>67</v>
      </c>
      <c r="O346" s="10">
        <v>548</v>
      </c>
      <c r="P346" s="10">
        <v>248</v>
      </c>
      <c r="Q346" s="10">
        <v>7</v>
      </c>
      <c r="R346" s="10">
        <v>95</v>
      </c>
      <c r="S346" s="10">
        <v>0</v>
      </c>
      <c r="T346" s="11">
        <f>SUM(C346:S346)</f>
        <v>19238</v>
      </c>
    </row>
    <row r="347" spans="1:20" ht="18" customHeight="1">
      <c r="A347" s="71"/>
      <c r="B347" s="17" t="s">
        <v>25</v>
      </c>
      <c r="C347" s="10">
        <v>3</v>
      </c>
      <c r="D347" s="10">
        <v>16</v>
      </c>
      <c r="E347" s="10">
        <v>4</v>
      </c>
      <c r="F347" s="10">
        <v>20</v>
      </c>
      <c r="G347" s="10">
        <v>3</v>
      </c>
      <c r="H347" s="10">
        <v>11</v>
      </c>
      <c r="I347" s="10">
        <v>26</v>
      </c>
      <c r="J347" s="10">
        <v>33</v>
      </c>
      <c r="K347" s="10">
        <v>17</v>
      </c>
      <c r="L347" s="10">
        <v>7</v>
      </c>
      <c r="M347" s="10">
        <v>73</v>
      </c>
      <c r="N347" s="10">
        <v>1</v>
      </c>
      <c r="O347" s="10">
        <v>0</v>
      </c>
      <c r="P347" s="10">
        <v>3</v>
      </c>
      <c r="Q347" s="10">
        <v>0</v>
      </c>
      <c r="R347" s="10">
        <v>0</v>
      </c>
      <c r="S347" s="10">
        <v>0</v>
      </c>
      <c r="T347" s="11">
        <f>SUM(C347:S347)</f>
        <v>217</v>
      </c>
    </row>
    <row r="348" spans="1:20" ht="18" customHeight="1">
      <c r="A348" s="71"/>
      <c r="B348" s="17" t="s">
        <v>26</v>
      </c>
      <c r="C348" s="12">
        <f t="shared" ref="C348:T348" si="159">C347/(C346+C347)</f>
        <v>1.7094017094017094E-3</v>
      </c>
      <c r="D348" s="12">
        <f t="shared" si="159"/>
        <v>1.1461318051575931E-2</v>
      </c>
      <c r="E348" s="12">
        <f t="shared" si="159"/>
        <v>5.3404539385847796E-3</v>
      </c>
      <c r="F348" s="12">
        <f t="shared" si="159"/>
        <v>1.1750881316098707E-2</v>
      </c>
      <c r="G348" s="12">
        <f t="shared" si="159"/>
        <v>6.2893081761006293E-3</v>
      </c>
      <c r="H348" s="12">
        <f t="shared" si="159"/>
        <v>1.6793893129770993E-2</v>
      </c>
      <c r="I348" s="12">
        <f t="shared" si="159"/>
        <v>2.1052631578947368E-2</v>
      </c>
      <c r="J348" s="12">
        <f t="shared" si="159"/>
        <v>2.6851098454027666E-2</v>
      </c>
      <c r="K348" s="12">
        <f t="shared" si="159"/>
        <v>6.7837190742218679E-3</v>
      </c>
      <c r="L348" s="12">
        <f t="shared" si="159"/>
        <v>1.1647254575707155E-2</v>
      </c>
      <c r="M348" s="12">
        <f t="shared" si="159"/>
        <v>1.1810386668823815E-2</v>
      </c>
      <c r="N348" s="12">
        <f t="shared" si="159"/>
        <v>1.4705882352941176E-2</v>
      </c>
      <c r="O348" s="12">
        <f t="shared" si="159"/>
        <v>0</v>
      </c>
      <c r="P348" s="12">
        <f t="shared" si="159"/>
        <v>1.1952191235059761E-2</v>
      </c>
      <c r="Q348" s="12">
        <f t="shared" si="159"/>
        <v>0</v>
      </c>
      <c r="R348" s="12">
        <f t="shared" si="159"/>
        <v>0</v>
      </c>
      <c r="S348" s="12" t="e">
        <f t="shared" si="159"/>
        <v>#DIV/0!</v>
      </c>
      <c r="T348" s="13">
        <f t="shared" si="159"/>
        <v>1.1153945001285017E-2</v>
      </c>
    </row>
    <row r="349" spans="1:20" ht="18" customHeight="1">
      <c r="A349" s="71"/>
      <c r="B349" s="17" t="s">
        <v>22</v>
      </c>
      <c r="C349" s="10">
        <v>718</v>
      </c>
      <c r="D349" s="10">
        <v>375</v>
      </c>
      <c r="E349" s="10">
        <v>179</v>
      </c>
      <c r="F349" s="14">
        <v>542</v>
      </c>
      <c r="G349" s="10">
        <v>138</v>
      </c>
      <c r="H349" s="10">
        <v>240</v>
      </c>
      <c r="I349" s="10">
        <v>378</v>
      </c>
      <c r="J349" s="10">
        <v>328</v>
      </c>
      <c r="K349" s="10">
        <v>586</v>
      </c>
      <c r="L349" s="10">
        <v>184</v>
      </c>
      <c r="M349" s="10">
        <v>1320</v>
      </c>
      <c r="N349" s="10">
        <v>4</v>
      </c>
      <c r="O349" s="10">
        <v>88</v>
      </c>
      <c r="P349" s="10">
        <v>58</v>
      </c>
      <c r="Q349" s="10">
        <v>4</v>
      </c>
      <c r="R349" s="10">
        <v>1</v>
      </c>
      <c r="S349" s="10">
        <v>0</v>
      </c>
      <c r="T349" s="11">
        <f>SUM(C349:S349)</f>
        <v>5143</v>
      </c>
    </row>
    <row r="350" spans="1:20" ht="18" customHeight="1">
      <c r="A350" s="71"/>
      <c r="B350" s="17" t="s">
        <v>23</v>
      </c>
      <c r="C350" s="15">
        <f t="shared" ref="C350:T350" si="160">(C344+C345)/C349</f>
        <v>2.3036211699164344</v>
      </c>
      <c r="D350" s="15">
        <f t="shared" si="160"/>
        <v>3.2613333333333334</v>
      </c>
      <c r="E350" s="15">
        <f t="shared" si="160"/>
        <v>3.8826815642458099</v>
      </c>
      <c r="F350" s="15">
        <f t="shared" si="160"/>
        <v>2.9557195571955721</v>
      </c>
      <c r="G350" s="15">
        <f t="shared" si="160"/>
        <v>3.3913043478260869</v>
      </c>
      <c r="H350" s="15">
        <f t="shared" si="160"/>
        <v>2.5166666666666666</v>
      </c>
      <c r="I350" s="15">
        <f t="shared" si="160"/>
        <v>3.1746031746031744</v>
      </c>
      <c r="J350" s="15">
        <f t="shared" si="160"/>
        <v>3.6463414634146343</v>
      </c>
      <c r="K350" s="15">
        <f t="shared" si="160"/>
        <v>4.1655290102389078</v>
      </c>
      <c r="L350" s="15">
        <f t="shared" si="160"/>
        <v>3.1902173913043477</v>
      </c>
      <c r="M350" s="15">
        <f t="shared" si="160"/>
        <v>4.4810606060606064</v>
      </c>
      <c r="N350" s="15">
        <f t="shared" si="160"/>
        <v>17</v>
      </c>
      <c r="O350" s="15">
        <f t="shared" si="160"/>
        <v>5.5113636363636367</v>
      </c>
      <c r="P350" s="15">
        <f t="shared" si="160"/>
        <v>4.2931034482758621</v>
      </c>
      <c r="Q350" s="15">
        <f t="shared" si="160"/>
        <v>1.25</v>
      </c>
      <c r="R350" s="15">
        <f t="shared" si="160"/>
        <v>95</v>
      </c>
      <c r="S350" s="15" t="e">
        <f t="shared" si="160"/>
        <v>#DIV/0!</v>
      </c>
      <c r="T350" s="16">
        <f t="shared" si="160"/>
        <v>3.5945945945945947</v>
      </c>
    </row>
    <row r="351" spans="1:20" ht="18" customHeight="1">
      <c r="A351" s="70">
        <v>44676</v>
      </c>
      <c r="B351" s="17" t="s">
        <v>20</v>
      </c>
      <c r="C351" s="10">
        <v>156</v>
      </c>
      <c r="D351" s="10">
        <v>209</v>
      </c>
      <c r="E351" s="10">
        <v>97</v>
      </c>
      <c r="F351" s="10">
        <v>131</v>
      </c>
      <c r="G351" s="10">
        <v>47</v>
      </c>
      <c r="H351" s="10">
        <v>138</v>
      </c>
      <c r="I351" s="10">
        <v>65</v>
      </c>
      <c r="J351" s="10">
        <v>61</v>
      </c>
      <c r="K351" s="10">
        <v>216</v>
      </c>
      <c r="L351" s="10">
        <v>58</v>
      </c>
      <c r="M351" s="10">
        <v>292</v>
      </c>
      <c r="N351" s="10">
        <v>0</v>
      </c>
      <c r="O351" s="10">
        <v>108</v>
      </c>
      <c r="P351" s="10">
        <v>44</v>
      </c>
      <c r="Q351" s="10">
        <v>3</v>
      </c>
      <c r="R351" s="10">
        <v>36</v>
      </c>
      <c r="S351" s="10">
        <v>0</v>
      </c>
      <c r="T351" s="11">
        <f>SUM(C351:S351)</f>
        <v>1661</v>
      </c>
    </row>
    <row r="352" spans="1:20" ht="18" customHeight="1">
      <c r="A352" s="71"/>
      <c r="B352" s="17" t="s">
        <v>21</v>
      </c>
      <c r="C352" s="10">
        <v>2238</v>
      </c>
      <c r="D352" s="10">
        <v>990</v>
      </c>
      <c r="E352" s="10">
        <v>398</v>
      </c>
      <c r="F352" s="10">
        <v>771</v>
      </c>
      <c r="G352" s="10">
        <v>290</v>
      </c>
      <c r="H352" s="10">
        <v>1107</v>
      </c>
      <c r="I352" s="10">
        <v>1156</v>
      </c>
      <c r="J352" s="10">
        <v>633</v>
      </c>
      <c r="K352" s="10">
        <v>1295</v>
      </c>
      <c r="L352" s="10">
        <v>419</v>
      </c>
      <c r="M352" s="10">
        <v>3497</v>
      </c>
      <c r="N352" s="10">
        <v>21</v>
      </c>
      <c r="O352" s="10">
        <v>504</v>
      </c>
      <c r="P352" s="10">
        <v>313</v>
      </c>
      <c r="Q352" s="10">
        <v>8</v>
      </c>
      <c r="R352" s="10">
        <v>426</v>
      </c>
      <c r="S352" s="10">
        <v>0</v>
      </c>
      <c r="T352" s="11">
        <f>SUM(C352:S352)</f>
        <v>14066</v>
      </c>
    </row>
    <row r="353" spans="1:20" ht="18" customHeight="1">
      <c r="A353" s="71"/>
      <c r="B353" s="17" t="s">
        <v>24</v>
      </c>
      <c r="C353" s="10">
        <v>2670</v>
      </c>
      <c r="D353" s="10">
        <v>1331</v>
      </c>
      <c r="E353" s="10">
        <v>531</v>
      </c>
      <c r="F353" s="10">
        <v>1013</v>
      </c>
      <c r="G353" s="10">
        <v>414</v>
      </c>
      <c r="H353" s="10">
        <v>1256</v>
      </c>
      <c r="I353" s="10">
        <v>1178</v>
      </c>
      <c r="J353" s="10">
        <v>710</v>
      </c>
      <c r="K353" s="10">
        <v>1751</v>
      </c>
      <c r="L353" s="10">
        <v>523</v>
      </c>
      <c r="M353" s="10">
        <v>3863</v>
      </c>
      <c r="N353" s="10">
        <v>22</v>
      </c>
      <c r="O353" s="10">
        <v>636</v>
      </c>
      <c r="P353" s="10">
        <v>379</v>
      </c>
      <c r="Q353" s="10">
        <v>12</v>
      </c>
      <c r="R353" s="10">
        <v>474</v>
      </c>
      <c r="S353" s="10">
        <v>0</v>
      </c>
      <c r="T353" s="11">
        <f>SUM(C353:S353)</f>
        <v>16763</v>
      </c>
    </row>
    <row r="354" spans="1:20" ht="18" customHeight="1">
      <c r="A354" s="71"/>
      <c r="B354" s="17" t="s">
        <v>25</v>
      </c>
      <c r="C354" s="10">
        <v>1</v>
      </c>
      <c r="D354" s="10">
        <v>10</v>
      </c>
      <c r="E354" s="10">
        <v>3</v>
      </c>
      <c r="F354" s="10">
        <v>3</v>
      </c>
      <c r="G354" s="10">
        <v>4</v>
      </c>
      <c r="H354" s="10">
        <v>14</v>
      </c>
      <c r="I354" s="10">
        <v>66</v>
      </c>
      <c r="J354" s="10">
        <v>7</v>
      </c>
      <c r="K354" s="10">
        <v>35</v>
      </c>
      <c r="L354" s="10">
        <v>20</v>
      </c>
      <c r="M354" s="10">
        <v>49</v>
      </c>
      <c r="N354" s="10">
        <v>0</v>
      </c>
      <c r="O354" s="10">
        <v>5</v>
      </c>
      <c r="P354" s="10">
        <v>0</v>
      </c>
      <c r="Q354" s="10">
        <v>0</v>
      </c>
      <c r="R354" s="10">
        <v>0</v>
      </c>
      <c r="S354" s="10">
        <v>0</v>
      </c>
      <c r="T354" s="11">
        <f>SUM(C354:S354)</f>
        <v>217</v>
      </c>
    </row>
    <row r="355" spans="1:20" ht="18" customHeight="1">
      <c r="A355" s="71"/>
      <c r="B355" s="17" t="s">
        <v>26</v>
      </c>
      <c r="C355" s="12">
        <f t="shared" ref="C355:T355" si="161">C354/(C353+C354)</f>
        <v>3.7439161362785476E-4</v>
      </c>
      <c r="D355" s="12">
        <f t="shared" si="161"/>
        <v>7.4571215510812828E-3</v>
      </c>
      <c r="E355" s="12">
        <f t="shared" si="161"/>
        <v>5.6179775280898875E-3</v>
      </c>
      <c r="F355" s="12">
        <f t="shared" si="161"/>
        <v>2.952755905511811E-3</v>
      </c>
      <c r="G355" s="12">
        <f t="shared" si="161"/>
        <v>9.5693779904306216E-3</v>
      </c>
      <c r="H355" s="12">
        <f t="shared" si="161"/>
        <v>1.1023622047244094E-2</v>
      </c>
      <c r="I355" s="12">
        <f t="shared" si="161"/>
        <v>5.3054662379421219E-2</v>
      </c>
      <c r="J355" s="12">
        <f t="shared" si="161"/>
        <v>9.7629009762900971E-3</v>
      </c>
      <c r="K355" s="12">
        <f t="shared" si="161"/>
        <v>1.9596864501679731E-2</v>
      </c>
      <c r="L355" s="12">
        <f t="shared" si="161"/>
        <v>3.6832412523020261E-2</v>
      </c>
      <c r="M355" s="12">
        <f t="shared" si="161"/>
        <v>1.2525562372188138E-2</v>
      </c>
      <c r="N355" s="12">
        <f t="shared" si="161"/>
        <v>0</v>
      </c>
      <c r="O355" s="12">
        <f t="shared" si="161"/>
        <v>7.8003120124804995E-3</v>
      </c>
      <c r="P355" s="12">
        <f t="shared" si="161"/>
        <v>0</v>
      </c>
      <c r="Q355" s="12">
        <f t="shared" si="161"/>
        <v>0</v>
      </c>
      <c r="R355" s="12">
        <f t="shared" si="161"/>
        <v>0</v>
      </c>
      <c r="S355" s="12" t="e">
        <f t="shared" si="161"/>
        <v>#DIV/0!</v>
      </c>
      <c r="T355" s="13">
        <f t="shared" si="161"/>
        <v>1.2779740871613663E-2</v>
      </c>
    </row>
    <row r="356" spans="1:20" ht="18" customHeight="1">
      <c r="A356" s="71"/>
      <c r="B356" s="17" t="s">
        <v>22</v>
      </c>
      <c r="C356" s="10">
        <v>895</v>
      </c>
      <c r="D356" s="10">
        <v>310</v>
      </c>
      <c r="E356" s="10">
        <v>135</v>
      </c>
      <c r="F356" s="14">
        <v>306</v>
      </c>
      <c r="G356" s="10">
        <v>119</v>
      </c>
      <c r="H356" s="10">
        <v>428</v>
      </c>
      <c r="I356" s="10">
        <v>342</v>
      </c>
      <c r="J356" s="10">
        <v>199</v>
      </c>
      <c r="K356" s="10">
        <v>388</v>
      </c>
      <c r="L356" s="10">
        <v>162</v>
      </c>
      <c r="M356" s="10">
        <v>926</v>
      </c>
      <c r="N356" s="10">
        <v>0</v>
      </c>
      <c r="O356" s="10">
        <v>144</v>
      </c>
      <c r="P356" s="10">
        <v>99</v>
      </c>
      <c r="Q356" s="10">
        <v>3</v>
      </c>
      <c r="R356" s="10">
        <v>1</v>
      </c>
      <c r="S356" s="10">
        <v>0</v>
      </c>
      <c r="T356" s="11">
        <f>SUM(C356:S356)</f>
        <v>4457</v>
      </c>
    </row>
    <row r="357" spans="1:20" ht="18" customHeight="1">
      <c r="A357" s="71"/>
      <c r="B357" s="17" t="s">
        <v>23</v>
      </c>
      <c r="C357" s="15">
        <f t="shared" ref="C357:T357" si="162">(C351+C352)/C356</f>
        <v>2.6748603351955307</v>
      </c>
      <c r="D357" s="15">
        <f t="shared" si="162"/>
        <v>3.8677419354838709</v>
      </c>
      <c r="E357" s="15">
        <f t="shared" si="162"/>
        <v>3.6666666666666665</v>
      </c>
      <c r="F357" s="15">
        <f t="shared" si="162"/>
        <v>2.9477124183006538</v>
      </c>
      <c r="G357" s="15">
        <f t="shared" si="162"/>
        <v>2.8319327731092439</v>
      </c>
      <c r="H357" s="15">
        <f t="shared" si="162"/>
        <v>2.9088785046728973</v>
      </c>
      <c r="I357" s="15">
        <f t="shared" si="162"/>
        <v>3.5701754385964914</v>
      </c>
      <c r="J357" s="15">
        <f t="shared" si="162"/>
        <v>3.487437185929648</v>
      </c>
      <c r="K357" s="15">
        <f t="shared" si="162"/>
        <v>3.8943298969072164</v>
      </c>
      <c r="L357" s="15">
        <f t="shared" si="162"/>
        <v>2.9444444444444446</v>
      </c>
      <c r="M357" s="15">
        <f t="shared" si="162"/>
        <v>4.0917926565874732</v>
      </c>
      <c r="N357" s="15" t="e">
        <f t="shared" si="162"/>
        <v>#DIV/0!</v>
      </c>
      <c r="O357" s="15">
        <f t="shared" si="162"/>
        <v>4.25</v>
      </c>
      <c r="P357" s="15">
        <f t="shared" si="162"/>
        <v>3.606060606060606</v>
      </c>
      <c r="Q357" s="15">
        <f t="shared" si="162"/>
        <v>3.6666666666666665</v>
      </c>
      <c r="R357" s="15">
        <f t="shared" si="162"/>
        <v>462</v>
      </c>
      <c r="S357" s="15" t="e">
        <f t="shared" si="162"/>
        <v>#DIV/0!</v>
      </c>
      <c r="T357" s="16">
        <f t="shared" si="162"/>
        <v>3.5286066861117344</v>
      </c>
    </row>
    <row r="358" spans="1:20" ht="18" customHeight="1">
      <c r="A358" s="70">
        <v>44677</v>
      </c>
      <c r="B358" s="17" t="s">
        <v>20</v>
      </c>
      <c r="C358" s="10">
        <v>301</v>
      </c>
      <c r="D358" s="10">
        <v>173</v>
      </c>
      <c r="E358" s="10">
        <v>64</v>
      </c>
      <c r="F358" s="10">
        <v>145</v>
      </c>
      <c r="G358" s="10">
        <v>104</v>
      </c>
      <c r="H358" s="10">
        <v>37</v>
      </c>
      <c r="I358" s="10">
        <v>47</v>
      </c>
      <c r="J358" s="10">
        <v>71</v>
      </c>
      <c r="K358" s="10">
        <v>295</v>
      </c>
      <c r="L358" s="10">
        <v>89</v>
      </c>
      <c r="M358" s="10">
        <v>206</v>
      </c>
      <c r="N358" s="10">
        <v>2</v>
      </c>
      <c r="O358" s="10">
        <v>29</v>
      </c>
      <c r="P358" s="10">
        <v>27</v>
      </c>
      <c r="Q358" s="10">
        <v>2</v>
      </c>
      <c r="R358" s="10">
        <v>14</v>
      </c>
      <c r="S358" s="10">
        <v>0</v>
      </c>
      <c r="T358" s="11">
        <f>SUM(C358:S358)</f>
        <v>1606</v>
      </c>
    </row>
    <row r="359" spans="1:20" ht="18" customHeight="1">
      <c r="A359" s="71"/>
      <c r="B359" s="17" t="s">
        <v>21</v>
      </c>
      <c r="C359" s="10">
        <v>853</v>
      </c>
      <c r="D359" s="10">
        <v>436</v>
      </c>
      <c r="E359" s="10">
        <v>287</v>
      </c>
      <c r="F359" s="10">
        <v>1236</v>
      </c>
      <c r="G359" s="10">
        <v>248</v>
      </c>
      <c r="H359" s="10">
        <v>1064</v>
      </c>
      <c r="I359" s="10">
        <v>1034</v>
      </c>
      <c r="J359" s="10">
        <v>644</v>
      </c>
      <c r="K359" s="10">
        <v>1648</v>
      </c>
      <c r="L359" s="10">
        <v>336</v>
      </c>
      <c r="M359" s="10">
        <v>2117</v>
      </c>
      <c r="N359" s="10">
        <v>18</v>
      </c>
      <c r="O359" s="10">
        <v>156</v>
      </c>
      <c r="P359" s="10">
        <v>281</v>
      </c>
      <c r="Q359" s="10">
        <v>11</v>
      </c>
      <c r="R359" s="10">
        <v>448</v>
      </c>
      <c r="S359" s="10">
        <v>0</v>
      </c>
      <c r="T359" s="11">
        <f>SUM(C359:S359)</f>
        <v>10817</v>
      </c>
    </row>
    <row r="360" spans="1:20" ht="18" customHeight="1">
      <c r="A360" s="71"/>
      <c r="B360" s="17" t="s">
        <v>24</v>
      </c>
      <c r="C360" s="10">
        <v>1228</v>
      </c>
      <c r="D360" s="10">
        <v>888</v>
      </c>
      <c r="E360" s="10">
        <v>418</v>
      </c>
      <c r="F360" s="10">
        <v>1385</v>
      </c>
      <c r="G360" s="10">
        <v>363</v>
      </c>
      <c r="H360" s="10">
        <v>1129</v>
      </c>
      <c r="I360" s="10">
        <v>1106</v>
      </c>
      <c r="J360" s="10">
        <v>748</v>
      </c>
      <c r="K360" s="10">
        <v>1952</v>
      </c>
      <c r="L360" s="10">
        <v>434</v>
      </c>
      <c r="M360" s="10">
        <v>2637</v>
      </c>
      <c r="N360" s="10">
        <v>27</v>
      </c>
      <c r="O360" s="10">
        <v>285</v>
      </c>
      <c r="P360" s="10">
        <v>311</v>
      </c>
      <c r="Q360" s="10">
        <v>13</v>
      </c>
      <c r="R360" s="10">
        <v>467</v>
      </c>
      <c r="S360" s="10">
        <v>0</v>
      </c>
      <c r="T360" s="11">
        <f>SUM(C360:S360)</f>
        <v>13391</v>
      </c>
    </row>
    <row r="361" spans="1:20" ht="18" customHeight="1">
      <c r="A361" s="71"/>
      <c r="B361" s="17" t="s">
        <v>25</v>
      </c>
      <c r="C361" s="10">
        <v>0</v>
      </c>
      <c r="D361" s="10">
        <v>16</v>
      </c>
      <c r="E361" s="10">
        <v>1</v>
      </c>
      <c r="F361" s="10">
        <v>9</v>
      </c>
      <c r="G361" s="10">
        <v>2</v>
      </c>
      <c r="H361" s="10">
        <v>7</v>
      </c>
      <c r="I361" s="10">
        <v>0</v>
      </c>
      <c r="J361" s="10">
        <v>1</v>
      </c>
      <c r="K361" s="10">
        <v>24</v>
      </c>
      <c r="L361" s="10">
        <v>0</v>
      </c>
      <c r="M361" s="10">
        <v>108</v>
      </c>
      <c r="N361" s="10">
        <v>1</v>
      </c>
      <c r="O361" s="10">
        <v>2</v>
      </c>
      <c r="P361" s="10">
        <v>0</v>
      </c>
      <c r="Q361" s="10">
        <v>0</v>
      </c>
      <c r="R361" s="10">
        <v>0</v>
      </c>
      <c r="S361" s="10">
        <v>0</v>
      </c>
      <c r="T361" s="11">
        <f>SUM(C361:S361)</f>
        <v>171</v>
      </c>
    </row>
    <row r="362" spans="1:20" ht="18" customHeight="1">
      <c r="A362" s="71"/>
      <c r="B362" s="17" t="s">
        <v>26</v>
      </c>
      <c r="C362" s="12">
        <f t="shared" ref="C362:T362" si="163">C361/(C360+C361)</f>
        <v>0</v>
      </c>
      <c r="D362" s="12">
        <f t="shared" si="163"/>
        <v>1.7699115044247787E-2</v>
      </c>
      <c r="E362" s="12">
        <f t="shared" si="163"/>
        <v>2.3866348448687352E-3</v>
      </c>
      <c r="F362" s="12">
        <f t="shared" si="163"/>
        <v>6.4562410329985654E-3</v>
      </c>
      <c r="G362" s="12">
        <f t="shared" si="163"/>
        <v>5.4794520547945206E-3</v>
      </c>
      <c r="H362" s="12">
        <f t="shared" si="163"/>
        <v>6.1619718309859151E-3</v>
      </c>
      <c r="I362" s="12">
        <f t="shared" si="163"/>
        <v>0</v>
      </c>
      <c r="J362" s="12">
        <f t="shared" si="163"/>
        <v>1.3351134846461949E-3</v>
      </c>
      <c r="K362" s="12">
        <f t="shared" si="163"/>
        <v>1.2145748987854251E-2</v>
      </c>
      <c r="L362" s="12">
        <f t="shared" si="163"/>
        <v>0</v>
      </c>
      <c r="M362" s="12">
        <f t="shared" si="163"/>
        <v>3.9344262295081971E-2</v>
      </c>
      <c r="N362" s="12">
        <f t="shared" si="163"/>
        <v>3.5714285714285712E-2</v>
      </c>
      <c r="O362" s="12">
        <f t="shared" si="163"/>
        <v>6.9686411149825784E-3</v>
      </c>
      <c r="P362" s="12">
        <f t="shared" si="163"/>
        <v>0</v>
      </c>
      <c r="Q362" s="12">
        <f t="shared" si="163"/>
        <v>0</v>
      </c>
      <c r="R362" s="12">
        <f t="shared" si="163"/>
        <v>0</v>
      </c>
      <c r="S362" s="12" t="e">
        <f t="shared" si="163"/>
        <v>#DIV/0!</v>
      </c>
      <c r="T362" s="13">
        <f t="shared" si="163"/>
        <v>1.2608759769945436E-2</v>
      </c>
    </row>
    <row r="363" spans="1:20" ht="18" customHeight="1">
      <c r="A363" s="71"/>
      <c r="B363" s="17" t="s">
        <v>22</v>
      </c>
      <c r="C363" s="10">
        <v>522</v>
      </c>
      <c r="D363" s="10">
        <v>269</v>
      </c>
      <c r="E363" s="10">
        <v>137</v>
      </c>
      <c r="F363" s="14">
        <v>376</v>
      </c>
      <c r="G363" s="10">
        <v>106</v>
      </c>
      <c r="H363" s="10">
        <v>355</v>
      </c>
      <c r="I363" s="10">
        <v>339</v>
      </c>
      <c r="J363" s="10">
        <v>197</v>
      </c>
      <c r="K363" s="10">
        <v>515</v>
      </c>
      <c r="L363" s="10">
        <v>113</v>
      </c>
      <c r="M363" s="10">
        <v>740</v>
      </c>
      <c r="N363" s="10">
        <v>1</v>
      </c>
      <c r="O363" s="10">
        <v>91</v>
      </c>
      <c r="P363" s="10">
        <v>63</v>
      </c>
      <c r="Q363" s="10">
        <v>5</v>
      </c>
      <c r="R363" s="10">
        <v>3</v>
      </c>
      <c r="S363" s="10">
        <v>0</v>
      </c>
      <c r="T363" s="11">
        <f>SUM(C363:S363)</f>
        <v>3832</v>
      </c>
    </row>
    <row r="364" spans="1:20" ht="18" customHeight="1">
      <c r="A364" s="71"/>
      <c r="B364" s="17" t="s">
        <v>23</v>
      </c>
      <c r="C364" s="15">
        <f t="shared" ref="C364:T364" si="164">(C358+C359)/C363</f>
        <v>2.210727969348659</v>
      </c>
      <c r="D364" s="15">
        <f t="shared" si="164"/>
        <v>2.2639405204460967</v>
      </c>
      <c r="E364" s="15">
        <f t="shared" si="164"/>
        <v>2.562043795620438</v>
      </c>
      <c r="F364" s="15">
        <f t="shared" si="164"/>
        <v>3.6728723404255321</v>
      </c>
      <c r="G364" s="15">
        <f t="shared" si="164"/>
        <v>3.3207547169811322</v>
      </c>
      <c r="H364" s="15">
        <f t="shared" si="164"/>
        <v>3.1014084507042252</v>
      </c>
      <c r="I364" s="15">
        <f t="shared" si="164"/>
        <v>3.1887905604719764</v>
      </c>
      <c r="J364" s="15">
        <f t="shared" si="164"/>
        <v>3.6294416243654823</v>
      </c>
      <c r="K364" s="15">
        <f t="shared" si="164"/>
        <v>3.7728155339805824</v>
      </c>
      <c r="L364" s="15">
        <f t="shared" si="164"/>
        <v>3.7610619469026547</v>
      </c>
      <c r="M364" s="15">
        <f t="shared" si="164"/>
        <v>3.1391891891891892</v>
      </c>
      <c r="N364" s="15">
        <f t="shared" si="164"/>
        <v>20</v>
      </c>
      <c r="O364" s="15">
        <f t="shared" si="164"/>
        <v>2.0329670329670328</v>
      </c>
      <c r="P364" s="15">
        <f t="shared" si="164"/>
        <v>4.8888888888888893</v>
      </c>
      <c r="Q364" s="15">
        <f t="shared" si="164"/>
        <v>2.6</v>
      </c>
      <c r="R364" s="15">
        <f t="shared" si="164"/>
        <v>154</v>
      </c>
      <c r="S364" s="15" t="e">
        <f t="shared" si="164"/>
        <v>#DIV/0!</v>
      </c>
      <c r="T364" s="16">
        <f t="shared" si="164"/>
        <v>3.2419102296450939</v>
      </c>
    </row>
    <row r="365" spans="1:20" ht="18" customHeight="1">
      <c r="A365" s="70">
        <v>44678</v>
      </c>
      <c r="B365" s="17" t="s">
        <v>20</v>
      </c>
      <c r="C365" s="10">
        <v>135</v>
      </c>
      <c r="D365" s="10">
        <v>212</v>
      </c>
      <c r="E365" s="10">
        <v>19</v>
      </c>
      <c r="F365" s="10">
        <v>32</v>
      </c>
      <c r="G365" s="10">
        <v>24</v>
      </c>
      <c r="H365" s="10">
        <v>68</v>
      </c>
      <c r="I365" s="10">
        <v>60</v>
      </c>
      <c r="J365" s="10">
        <v>51</v>
      </c>
      <c r="K365" s="10">
        <v>52</v>
      </c>
      <c r="L365" s="10">
        <v>13</v>
      </c>
      <c r="M365" s="10">
        <v>534</v>
      </c>
      <c r="N365" s="10">
        <v>10</v>
      </c>
      <c r="O365" s="10">
        <v>52</v>
      </c>
      <c r="P365" s="10">
        <v>4</v>
      </c>
      <c r="Q365" s="10">
        <v>0</v>
      </c>
      <c r="R365" s="10">
        <v>26</v>
      </c>
      <c r="S365" s="10">
        <v>0</v>
      </c>
      <c r="T365" s="11">
        <f>SUM(C365:S365)</f>
        <v>1292</v>
      </c>
    </row>
    <row r="366" spans="1:20" ht="18" customHeight="1">
      <c r="A366" s="71"/>
      <c r="B366" s="17" t="s">
        <v>21</v>
      </c>
      <c r="C366" s="10">
        <v>0</v>
      </c>
      <c r="D366" s="10">
        <v>0</v>
      </c>
      <c r="E366" s="10">
        <v>0</v>
      </c>
      <c r="F366" s="10">
        <v>741</v>
      </c>
      <c r="G366" s="10">
        <v>199</v>
      </c>
      <c r="H366" s="10">
        <v>621</v>
      </c>
      <c r="I366" s="10">
        <v>404</v>
      </c>
      <c r="J366" s="10">
        <v>221</v>
      </c>
      <c r="K366" s="10">
        <v>802</v>
      </c>
      <c r="L366" s="10">
        <v>189</v>
      </c>
      <c r="M366" s="10">
        <v>1103</v>
      </c>
      <c r="N366" s="10">
        <v>24</v>
      </c>
      <c r="O366" s="10">
        <v>0</v>
      </c>
      <c r="P366" s="10">
        <v>72</v>
      </c>
      <c r="Q366" s="10">
        <v>1</v>
      </c>
      <c r="R366" s="10">
        <v>172</v>
      </c>
      <c r="S366" s="10">
        <v>0</v>
      </c>
      <c r="T366" s="11">
        <f>SUM(C366:S366)</f>
        <v>4549</v>
      </c>
    </row>
    <row r="367" spans="1:20" ht="18" customHeight="1">
      <c r="A367" s="71"/>
      <c r="B367" s="17" t="s">
        <v>24</v>
      </c>
      <c r="C367" s="10">
        <v>1452</v>
      </c>
      <c r="D367" s="10">
        <v>544</v>
      </c>
      <c r="E367" s="10">
        <v>189</v>
      </c>
      <c r="F367" s="10">
        <v>1074</v>
      </c>
      <c r="G367" s="10">
        <v>292</v>
      </c>
      <c r="H367" s="10">
        <v>1069</v>
      </c>
      <c r="I367" s="10">
        <v>526</v>
      </c>
      <c r="J367" s="10">
        <v>319</v>
      </c>
      <c r="K367" s="10">
        <v>1097</v>
      </c>
      <c r="L367" s="10">
        <v>292</v>
      </c>
      <c r="M367" s="10">
        <v>2896</v>
      </c>
      <c r="N367" s="10">
        <v>41</v>
      </c>
      <c r="O367" s="10">
        <v>229</v>
      </c>
      <c r="P367" s="10">
        <v>208</v>
      </c>
      <c r="Q367" s="10">
        <v>3</v>
      </c>
      <c r="R367" s="10">
        <v>199</v>
      </c>
      <c r="S367" s="10">
        <v>0</v>
      </c>
      <c r="T367" s="11">
        <f>SUM(C367:S367)</f>
        <v>10430</v>
      </c>
    </row>
    <row r="368" spans="1:20" ht="18" customHeight="1">
      <c r="A368" s="71"/>
      <c r="B368" s="17" t="s">
        <v>25</v>
      </c>
      <c r="C368" s="10">
        <v>0</v>
      </c>
      <c r="D368" s="10">
        <v>8</v>
      </c>
      <c r="E368" s="10">
        <v>19</v>
      </c>
      <c r="F368" s="10">
        <v>15</v>
      </c>
      <c r="G368" s="10">
        <v>9</v>
      </c>
      <c r="H368" s="10">
        <v>22</v>
      </c>
      <c r="I368" s="10">
        <v>0</v>
      </c>
      <c r="J368" s="10">
        <v>2</v>
      </c>
      <c r="K368" s="10">
        <v>18</v>
      </c>
      <c r="L368" s="10">
        <v>0</v>
      </c>
      <c r="M368" s="10">
        <v>97</v>
      </c>
      <c r="N368" s="10">
        <v>0</v>
      </c>
      <c r="O368" s="10">
        <v>2</v>
      </c>
      <c r="P368" s="10">
        <v>0</v>
      </c>
      <c r="Q368" s="10">
        <v>0</v>
      </c>
      <c r="R368" s="10">
        <v>0</v>
      </c>
      <c r="S368" s="10">
        <v>0</v>
      </c>
      <c r="T368" s="11">
        <f>SUM(C368:S368)</f>
        <v>192</v>
      </c>
    </row>
    <row r="369" spans="1:20" ht="18" customHeight="1">
      <c r="A369" s="71"/>
      <c r="B369" s="17" t="s">
        <v>26</v>
      </c>
      <c r="C369" s="12">
        <f t="shared" ref="C369:T369" si="165">C368/(C367+C368)</f>
        <v>0</v>
      </c>
      <c r="D369" s="12">
        <f t="shared" si="165"/>
        <v>1.4492753623188406E-2</v>
      </c>
      <c r="E369" s="12">
        <f t="shared" si="165"/>
        <v>9.1346153846153841E-2</v>
      </c>
      <c r="F369" s="12">
        <f t="shared" si="165"/>
        <v>1.3774104683195593E-2</v>
      </c>
      <c r="G369" s="12">
        <f t="shared" si="165"/>
        <v>2.9900332225913623E-2</v>
      </c>
      <c r="H369" s="12">
        <f t="shared" si="165"/>
        <v>2.0164986251145739E-2</v>
      </c>
      <c r="I369" s="12">
        <f t="shared" si="165"/>
        <v>0</v>
      </c>
      <c r="J369" s="12">
        <f t="shared" si="165"/>
        <v>6.2305295950155761E-3</v>
      </c>
      <c r="K369" s="12">
        <f t="shared" si="165"/>
        <v>1.6143497757847534E-2</v>
      </c>
      <c r="L369" s="12">
        <f t="shared" si="165"/>
        <v>0</v>
      </c>
      <c r="M369" s="12">
        <f t="shared" si="165"/>
        <v>3.2408954226528564E-2</v>
      </c>
      <c r="N369" s="12">
        <f t="shared" si="165"/>
        <v>0</v>
      </c>
      <c r="O369" s="12">
        <f t="shared" si="165"/>
        <v>8.658008658008658E-3</v>
      </c>
      <c r="P369" s="12">
        <f t="shared" si="165"/>
        <v>0</v>
      </c>
      <c r="Q369" s="12">
        <f t="shared" si="165"/>
        <v>0</v>
      </c>
      <c r="R369" s="12">
        <f t="shared" si="165"/>
        <v>0</v>
      </c>
      <c r="S369" s="12" t="e">
        <f t="shared" si="165"/>
        <v>#DIV/0!</v>
      </c>
      <c r="T369" s="13">
        <f t="shared" si="165"/>
        <v>1.8075691960082848E-2</v>
      </c>
    </row>
    <row r="370" spans="1:20" ht="18" customHeight="1">
      <c r="A370" s="71"/>
      <c r="B370" s="17" t="s">
        <v>22</v>
      </c>
      <c r="C370" s="10">
        <v>609</v>
      </c>
      <c r="D370" s="10">
        <v>133</v>
      </c>
      <c r="E370" s="10">
        <v>76</v>
      </c>
      <c r="F370" s="14">
        <v>403</v>
      </c>
      <c r="G370" s="10">
        <v>99</v>
      </c>
      <c r="H370" s="10">
        <v>361</v>
      </c>
      <c r="I370" s="10">
        <v>220</v>
      </c>
      <c r="J370" s="10">
        <v>98</v>
      </c>
      <c r="K370" s="10">
        <v>312</v>
      </c>
      <c r="L370" s="10">
        <v>73</v>
      </c>
      <c r="M370" s="10">
        <v>741</v>
      </c>
      <c r="N370" s="10">
        <v>0</v>
      </c>
      <c r="O370" s="10">
        <v>93</v>
      </c>
      <c r="P370" s="10">
        <v>50</v>
      </c>
      <c r="Q370" s="10">
        <v>2</v>
      </c>
      <c r="R370" s="10">
        <v>4</v>
      </c>
      <c r="S370" s="10">
        <v>0</v>
      </c>
      <c r="T370" s="11">
        <f>SUM(C370:S370)</f>
        <v>3274</v>
      </c>
    </row>
    <row r="371" spans="1:20" ht="18" customHeight="1">
      <c r="A371" s="71"/>
      <c r="B371" s="17" t="s">
        <v>23</v>
      </c>
      <c r="C371" s="15">
        <f t="shared" ref="C371:T371" si="166">(C365+C366)/C370</f>
        <v>0.22167487684729065</v>
      </c>
      <c r="D371" s="15">
        <f t="shared" si="166"/>
        <v>1.5939849624060149</v>
      </c>
      <c r="E371" s="15">
        <f t="shared" si="166"/>
        <v>0.25</v>
      </c>
      <c r="F371" s="15">
        <f t="shared" si="166"/>
        <v>1.9181141439205955</v>
      </c>
      <c r="G371" s="15">
        <f t="shared" si="166"/>
        <v>2.2525252525252526</v>
      </c>
      <c r="H371" s="15">
        <f t="shared" si="166"/>
        <v>1.9085872576177285</v>
      </c>
      <c r="I371" s="15">
        <f t="shared" si="166"/>
        <v>2.1090909090909089</v>
      </c>
      <c r="J371" s="15">
        <f t="shared" si="166"/>
        <v>2.7755102040816326</v>
      </c>
      <c r="K371" s="15">
        <f t="shared" si="166"/>
        <v>2.7371794871794872</v>
      </c>
      <c r="L371" s="15">
        <f t="shared" si="166"/>
        <v>2.7671232876712328</v>
      </c>
      <c r="M371" s="15">
        <f t="shared" si="166"/>
        <v>2.2091767881241564</v>
      </c>
      <c r="N371" s="15" t="e">
        <f t="shared" si="166"/>
        <v>#DIV/0!</v>
      </c>
      <c r="O371" s="15">
        <f t="shared" si="166"/>
        <v>0.55913978494623651</v>
      </c>
      <c r="P371" s="15">
        <f t="shared" si="166"/>
        <v>1.52</v>
      </c>
      <c r="Q371" s="15">
        <f t="shared" si="166"/>
        <v>0.5</v>
      </c>
      <c r="R371" s="15">
        <f t="shared" si="166"/>
        <v>49.5</v>
      </c>
      <c r="S371" s="15" t="e">
        <f t="shared" si="166"/>
        <v>#DIV/0!</v>
      </c>
      <c r="T371" s="16">
        <f t="shared" si="166"/>
        <v>1.7840562003665241</v>
      </c>
    </row>
    <row r="372" spans="1:20" ht="18" customHeight="1">
      <c r="A372" s="70">
        <v>44679</v>
      </c>
      <c r="B372" s="17" t="s">
        <v>20</v>
      </c>
      <c r="C372" s="10">
        <v>1370</v>
      </c>
      <c r="D372" s="10">
        <v>527</v>
      </c>
      <c r="E372" s="10">
        <v>263</v>
      </c>
      <c r="F372" s="10">
        <v>349</v>
      </c>
      <c r="G372" s="10">
        <v>96</v>
      </c>
      <c r="H372" s="10">
        <v>469</v>
      </c>
      <c r="I372" s="10">
        <v>75</v>
      </c>
      <c r="J372" s="10">
        <v>70</v>
      </c>
      <c r="K372" s="10">
        <v>277</v>
      </c>
      <c r="L372" s="10">
        <v>132</v>
      </c>
      <c r="M372" s="10">
        <v>1456</v>
      </c>
      <c r="N372" s="10">
        <v>8</v>
      </c>
      <c r="O372" s="10">
        <v>252</v>
      </c>
      <c r="P372" s="10">
        <v>137</v>
      </c>
      <c r="Q372" s="10">
        <v>3</v>
      </c>
      <c r="R372" s="10">
        <v>3</v>
      </c>
      <c r="S372" s="10">
        <v>0</v>
      </c>
      <c r="T372" s="11">
        <f>SUM(C372:S372)</f>
        <v>5487</v>
      </c>
    </row>
    <row r="373" spans="1:20" ht="18" customHeight="1">
      <c r="A373" s="71"/>
      <c r="B373" s="17" t="s">
        <v>21</v>
      </c>
      <c r="C373" s="10">
        <v>1044</v>
      </c>
      <c r="D373" s="10">
        <v>889</v>
      </c>
      <c r="E373" s="10">
        <v>330</v>
      </c>
      <c r="F373" s="10">
        <v>925</v>
      </c>
      <c r="G373" s="10">
        <v>116</v>
      </c>
      <c r="H373" s="10">
        <v>898</v>
      </c>
      <c r="I373" s="10">
        <v>717</v>
      </c>
      <c r="J373" s="10">
        <v>216</v>
      </c>
      <c r="K373" s="10">
        <v>862</v>
      </c>
      <c r="L373" s="10">
        <v>343</v>
      </c>
      <c r="M373" s="10">
        <v>1927</v>
      </c>
      <c r="N373" s="10">
        <v>19</v>
      </c>
      <c r="O373" s="10">
        <v>140</v>
      </c>
      <c r="P373" s="10">
        <v>97</v>
      </c>
      <c r="Q373" s="10">
        <v>2</v>
      </c>
      <c r="R373" s="10">
        <v>35</v>
      </c>
      <c r="S373" s="10">
        <v>0</v>
      </c>
      <c r="T373" s="11">
        <f>SUM(C373:S373)</f>
        <v>8560</v>
      </c>
    </row>
    <row r="374" spans="1:20" ht="18" customHeight="1">
      <c r="A374" s="71"/>
      <c r="B374" s="17" t="s">
        <v>24</v>
      </c>
      <c r="C374" s="10">
        <v>2656</v>
      </c>
      <c r="D374" s="10">
        <v>1580</v>
      </c>
      <c r="E374" s="10">
        <v>647</v>
      </c>
      <c r="F374" s="10">
        <v>1356</v>
      </c>
      <c r="G374" s="10">
        <v>234</v>
      </c>
      <c r="H374" s="10">
        <v>1374</v>
      </c>
      <c r="I374" s="10">
        <v>808</v>
      </c>
      <c r="J374" s="10">
        <v>421</v>
      </c>
      <c r="K374" s="10">
        <v>1222</v>
      </c>
      <c r="L374" s="10">
        <v>488</v>
      </c>
      <c r="M374" s="10">
        <v>3401</v>
      </c>
      <c r="N374" s="10">
        <v>28</v>
      </c>
      <c r="O374" s="10">
        <v>396</v>
      </c>
      <c r="P374" s="10">
        <v>269</v>
      </c>
      <c r="Q374" s="10">
        <v>6</v>
      </c>
      <c r="R374" s="10">
        <v>38</v>
      </c>
      <c r="S374" s="10">
        <v>0</v>
      </c>
      <c r="T374" s="11">
        <f>SUM(C374:S374)</f>
        <v>14924</v>
      </c>
    </row>
    <row r="375" spans="1:20" ht="18" customHeight="1">
      <c r="A375" s="71"/>
      <c r="B375" s="17" t="s">
        <v>25</v>
      </c>
      <c r="C375" s="10">
        <v>0</v>
      </c>
      <c r="D375" s="10">
        <v>0</v>
      </c>
      <c r="E375" s="10">
        <v>0</v>
      </c>
      <c r="F375" s="10">
        <v>8</v>
      </c>
      <c r="G375" s="10">
        <v>1</v>
      </c>
      <c r="H375" s="10">
        <v>0</v>
      </c>
      <c r="I375" s="10">
        <v>0</v>
      </c>
      <c r="J375" s="10">
        <v>1</v>
      </c>
      <c r="K375" s="10">
        <v>21</v>
      </c>
      <c r="L375" s="10">
        <v>0</v>
      </c>
      <c r="M375" s="10">
        <v>71</v>
      </c>
      <c r="N375" s="10">
        <v>0</v>
      </c>
      <c r="O375" s="10">
        <v>6</v>
      </c>
      <c r="P375" s="10">
        <v>0</v>
      </c>
      <c r="Q375" s="10">
        <v>0</v>
      </c>
      <c r="R375" s="10">
        <v>0</v>
      </c>
      <c r="S375" s="10">
        <v>0</v>
      </c>
      <c r="T375" s="11">
        <f>SUM(C375:S375)</f>
        <v>108</v>
      </c>
    </row>
    <row r="376" spans="1:20" ht="18" customHeight="1">
      <c r="A376" s="71"/>
      <c r="B376" s="17" t="s">
        <v>26</v>
      </c>
      <c r="C376" s="12">
        <f t="shared" ref="C376:T376" si="167">C375/(C374+C375)</f>
        <v>0</v>
      </c>
      <c r="D376" s="12">
        <f t="shared" si="167"/>
        <v>0</v>
      </c>
      <c r="E376" s="12">
        <f t="shared" si="167"/>
        <v>0</v>
      </c>
      <c r="F376" s="12">
        <f t="shared" si="167"/>
        <v>5.8651026392961877E-3</v>
      </c>
      <c r="G376" s="12">
        <f t="shared" si="167"/>
        <v>4.2553191489361703E-3</v>
      </c>
      <c r="H376" s="12">
        <f t="shared" si="167"/>
        <v>0</v>
      </c>
      <c r="I376" s="12">
        <f t="shared" si="167"/>
        <v>0</v>
      </c>
      <c r="J376" s="12">
        <f t="shared" si="167"/>
        <v>2.3696682464454978E-3</v>
      </c>
      <c r="K376" s="12">
        <f t="shared" si="167"/>
        <v>1.6894609814963796E-2</v>
      </c>
      <c r="L376" s="12">
        <f t="shared" si="167"/>
        <v>0</v>
      </c>
      <c r="M376" s="12">
        <f t="shared" si="167"/>
        <v>2.044930875576037E-2</v>
      </c>
      <c r="N376" s="12">
        <f t="shared" si="167"/>
        <v>0</v>
      </c>
      <c r="O376" s="12">
        <f t="shared" si="167"/>
        <v>1.4925373134328358E-2</v>
      </c>
      <c r="P376" s="12">
        <f t="shared" si="167"/>
        <v>0</v>
      </c>
      <c r="Q376" s="12">
        <f t="shared" si="167"/>
        <v>0</v>
      </c>
      <c r="R376" s="12">
        <f t="shared" si="167"/>
        <v>0</v>
      </c>
      <c r="S376" s="12" t="e">
        <f t="shared" si="167"/>
        <v>#DIV/0!</v>
      </c>
      <c r="T376" s="13">
        <f t="shared" si="167"/>
        <v>7.1846726982437463E-3</v>
      </c>
    </row>
    <row r="377" spans="1:20" ht="18" customHeight="1">
      <c r="A377" s="71"/>
      <c r="B377" s="17" t="s">
        <v>22</v>
      </c>
      <c r="C377" s="10">
        <v>575</v>
      </c>
      <c r="D377" s="10">
        <v>298</v>
      </c>
      <c r="E377" s="10">
        <v>130</v>
      </c>
      <c r="F377" s="14">
        <v>361</v>
      </c>
      <c r="G377" s="10">
        <v>79</v>
      </c>
      <c r="H377" s="10">
        <v>341</v>
      </c>
      <c r="I377" s="10">
        <v>213</v>
      </c>
      <c r="J377" s="10">
        <v>100</v>
      </c>
      <c r="K377" s="10">
        <v>277</v>
      </c>
      <c r="L377" s="10">
        <v>107</v>
      </c>
      <c r="M377" s="10">
        <v>689</v>
      </c>
      <c r="N377" s="10">
        <v>1</v>
      </c>
      <c r="O377" s="10">
        <v>68</v>
      </c>
      <c r="P377" s="10">
        <v>50</v>
      </c>
      <c r="Q377" s="10">
        <v>0</v>
      </c>
      <c r="R377" s="10">
        <v>6</v>
      </c>
      <c r="S377" s="10">
        <v>0</v>
      </c>
      <c r="T377" s="11">
        <f>SUM(C377:S377)</f>
        <v>3295</v>
      </c>
    </row>
    <row r="378" spans="1:20" ht="18" customHeight="1">
      <c r="A378" s="71"/>
      <c r="B378" s="17" t="s">
        <v>23</v>
      </c>
      <c r="C378" s="15">
        <f t="shared" ref="C378:T378" si="168">(C372+C373)/C377</f>
        <v>4.1982608695652175</v>
      </c>
      <c r="D378" s="15">
        <f t="shared" si="168"/>
        <v>4.7516778523489931</v>
      </c>
      <c r="E378" s="15">
        <f t="shared" si="168"/>
        <v>4.5615384615384613</v>
      </c>
      <c r="F378" s="15">
        <f t="shared" si="168"/>
        <v>3.5290858725761773</v>
      </c>
      <c r="G378" s="15">
        <f t="shared" si="168"/>
        <v>2.6835443037974684</v>
      </c>
      <c r="H378" s="15">
        <f t="shared" si="168"/>
        <v>4.0087976539589443</v>
      </c>
      <c r="I378" s="15">
        <f t="shared" si="168"/>
        <v>3.7183098591549295</v>
      </c>
      <c r="J378" s="15">
        <f t="shared" si="168"/>
        <v>2.86</v>
      </c>
      <c r="K378" s="15">
        <f t="shared" si="168"/>
        <v>4.1119133574007218</v>
      </c>
      <c r="L378" s="15">
        <f t="shared" si="168"/>
        <v>4.4392523364485985</v>
      </c>
      <c r="M378" s="15">
        <f t="shared" si="168"/>
        <v>4.9100145137880986</v>
      </c>
      <c r="N378" s="15">
        <f t="shared" si="168"/>
        <v>27</v>
      </c>
      <c r="O378" s="15">
        <f t="shared" si="168"/>
        <v>5.7647058823529411</v>
      </c>
      <c r="P378" s="15">
        <f t="shared" si="168"/>
        <v>4.68</v>
      </c>
      <c r="Q378" s="15" t="e">
        <f t="shared" si="168"/>
        <v>#DIV/0!</v>
      </c>
      <c r="R378" s="15">
        <f t="shared" si="168"/>
        <v>6.333333333333333</v>
      </c>
      <c r="S378" s="15" t="e">
        <f t="shared" si="168"/>
        <v>#DIV/0!</v>
      </c>
      <c r="T378" s="16">
        <f t="shared" si="168"/>
        <v>4.2631259484066764</v>
      </c>
    </row>
    <row r="379" spans="1:20" ht="18" customHeight="1">
      <c r="A379" s="70">
        <v>44680</v>
      </c>
      <c r="B379" s="17" t="s">
        <v>20</v>
      </c>
      <c r="C379" s="10">
        <v>250</v>
      </c>
      <c r="D379" s="10">
        <v>214</v>
      </c>
      <c r="E379" s="10">
        <v>58</v>
      </c>
      <c r="F379" s="10">
        <v>124</v>
      </c>
      <c r="G379" s="10">
        <v>55</v>
      </c>
      <c r="H379" s="10">
        <v>22</v>
      </c>
      <c r="I379" s="10">
        <v>27</v>
      </c>
      <c r="J379" s="10">
        <v>144</v>
      </c>
      <c r="K379" s="10">
        <v>130</v>
      </c>
      <c r="L379" s="10">
        <v>22</v>
      </c>
      <c r="M379" s="10">
        <v>131</v>
      </c>
      <c r="N379" s="10">
        <v>1</v>
      </c>
      <c r="O379" s="10">
        <v>24</v>
      </c>
      <c r="P379" s="10">
        <v>46</v>
      </c>
      <c r="Q379" s="10">
        <v>1</v>
      </c>
      <c r="R379" s="10">
        <v>0</v>
      </c>
      <c r="S379" s="10">
        <v>0</v>
      </c>
      <c r="T379" s="11">
        <f>SUM(C379:S379)</f>
        <v>1249</v>
      </c>
    </row>
    <row r="380" spans="1:20" ht="18" customHeight="1">
      <c r="A380" s="71"/>
      <c r="B380" s="17" t="s">
        <v>21</v>
      </c>
      <c r="C380" s="10">
        <v>1040</v>
      </c>
      <c r="D380" s="10">
        <v>262</v>
      </c>
      <c r="E380" s="10">
        <v>280</v>
      </c>
      <c r="F380" s="10">
        <v>1050</v>
      </c>
      <c r="G380" s="10">
        <v>64</v>
      </c>
      <c r="H380" s="10">
        <v>957</v>
      </c>
      <c r="I380" s="10">
        <v>720</v>
      </c>
      <c r="J380" s="10">
        <v>322</v>
      </c>
      <c r="K380" s="10">
        <v>979</v>
      </c>
      <c r="L380" s="10">
        <v>208</v>
      </c>
      <c r="M380" s="10">
        <v>1875</v>
      </c>
      <c r="N380" s="10">
        <v>18</v>
      </c>
      <c r="O380" s="10">
        <v>91</v>
      </c>
      <c r="P380" s="10">
        <v>91</v>
      </c>
      <c r="Q380" s="10">
        <v>24</v>
      </c>
      <c r="R380" s="10">
        <v>268</v>
      </c>
      <c r="S380" s="10">
        <v>0</v>
      </c>
      <c r="T380" s="11">
        <f>SUM(C380:S380)</f>
        <v>8249</v>
      </c>
    </row>
    <row r="381" spans="1:20" ht="18" customHeight="1">
      <c r="A381" s="71"/>
      <c r="B381" s="17" t="s">
        <v>24</v>
      </c>
      <c r="C381" s="10">
        <v>1399</v>
      </c>
      <c r="D381" s="10">
        <v>602</v>
      </c>
      <c r="E381" s="10">
        <v>377</v>
      </c>
      <c r="F381" s="10">
        <v>1267</v>
      </c>
      <c r="G381" s="10">
        <v>141</v>
      </c>
      <c r="H381" s="10">
        <v>1015</v>
      </c>
      <c r="I381" s="10">
        <v>767</v>
      </c>
      <c r="J381" s="10">
        <v>516</v>
      </c>
      <c r="K381" s="10">
        <v>1197</v>
      </c>
      <c r="L381" s="10">
        <v>268</v>
      </c>
      <c r="M381" s="10">
        <v>2028</v>
      </c>
      <c r="N381" s="10">
        <v>19</v>
      </c>
      <c r="O381" s="10">
        <v>134</v>
      </c>
      <c r="P381" s="10">
        <v>156</v>
      </c>
      <c r="Q381" s="10">
        <v>26</v>
      </c>
      <c r="R381" s="10">
        <v>269</v>
      </c>
      <c r="S381" s="10">
        <v>0</v>
      </c>
      <c r="T381" s="11">
        <f>SUM(C381:S381)</f>
        <v>10181</v>
      </c>
    </row>
    <row r="382" spans="1:20" ht="18" customHeight="1">
      <c r="A382" s="71"/>
      <c r="B382" s="17" t="s">
        <v>25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1">
        <f>SUM(C382:S382)</f>
        <v>0</v>
      </c>
    </row>
    <row r="383" spans="1:20" ht="18" customHeight="1">
      <c r="A383" s="71"/>
      <c r="B383" s="17" t="s">
        <v>26</v>
      </c>
      <c r="C383" s="12">
        <f t="shared" ref="C383:T383" si="169">C382/(C381+C382)</f>
        <v>0</v>
      </c>
      <c r="D383" s="12">
        <f t="shared" si="169"/>
        <v>0</v>
      </c>
      <c r="E383" s="12">
        <f t="shared" si="169"/>
        <v>0</v>
      </c>
      <c r="F383" s="12">
        <f t="shared" si="169"/>
        <v>0</v>
      </c>
      <c r="G383" s="12">
        <f t="shared" si="169"/>
        <v>0</v>
      </c>
      <c r="H383" s="12">
        <f t="shared" si="169"/>
        <v>0</v>
      </c>
      <c r="I383" s="12">
        <f t="shared" si="169"/>
        <v>0</v>
      </c>
      <c r="J383" s="12">
        <f t="shared" si="169"/>
        <v>0</v>
      </c>
      <c r="K383" s="12">
        <f t="shared" si="169"/>
        <v>0</v>
      </c>
      <c r="L383" s="12">
        <f t="shared" si="169"/>
        <v>0</v>
      </c>
      <c r="M383" s="12">
        <f t="shared" si="169"/>
        <v>0</v>
      </c>
      <c r="N383" s="12">
        <f t="shared" si="169"/>
        <v>0</v>
      </c>
      <c r="O383" s="12">
        <f t="shared" si="169"/>
        <v>0</v>
      </c>
      <c r="P383" s="12">
        <f t="shared" si="169"/>
        <v>0</v>
      </c>
      <c r="Q383" s="12">
        <f t="shared" si="169"/>
        <v>0</v>
      </c>
      <c r="R383" s="12">
        <f t="shared" si="169"/>
        <v>0</v>
      </c>
      <c r="S383" s="12" t="e">
        <f t="shared" si="169"/>
        <v>#DIV/0!</v>
      </c>
      <c r="T383" s="13">
        <f t="shared" si="169"/>
        <v>0</v>
      </c>
    </row>
    <row r="384" spans="1:20" ht="18" customHeight="1">
      <c r="A384" s="71"/>
      <c r="B384" s="17" t="s">
        <v>22</v>
      </c>
      <c r="C384" s="10">
        <v>508</v>
      </c>
      <c r="D384" s="10">
        <v>180</v>
      </c>
      <c r="E384" s="10">
        <v>95</v>
      </c>
      <c r="F384" s="14">
        <v>407</v>
      </c>
      <c r="G384" s="10">
        <v>41</v>
      </c>
      <c r="H384" s="10">
        <v>285</v>
      </c>
      <c r="I384" s="10">
        <v>247</v>
      </c>
      <c r="J384" s="10">
        <v>125</v>
      </c>
      <c r="K384" s="10">
        <v>386</v>
      </c>
      <c r="L384" s="10">
        <v>68</v>
      </c>
      <c r="M384" s="10">
        <v>658</v>
      </c>
      <c r="N384" s="10">
        <v>2</v>
      </c>
      <c r="O384" s="10">
        <v>58</v>
      </c>
      <c r="P384" s="10">
        <v>29</v>
      </c>
      <c r="Q384" s="10">
        <v>2</v>
      </c>
      <c r="R384" s="10">
        <v>7</v>
      </c>
      <c r="S384" s="10">
        <v>0</v>
      </c>
      <c r="T384" s="11">
        <f>SUM(C384:S384)</f>
        <v>3098</v>
      </c>
    </row>
    <row r="385" spans="1:20" ht="18" customHeight="1">
      <c r="A385" s="71"/>
      <c r="B385" s="17" t="s">
        <v>23</v>
      </c>
      <c r="C385" s="15">
        <f t="shared" ref="C385:T385" si="170">(C379+C380)/C384</f>
        <v>2.5393700787401574</v>
      </c>
      <c r="D385" s="15">
        <f t="shared" si="170"/>
        <v>2.6444444444444444</v>
      </c>
      <c r="E385" s="15">
        <f t="shared" si="170"/>
        <v>3.5578947368421052</v>
      </c>
      <c r="F385" s="15">
        <f t="shared" si="170"/>
        <v>2.8845208845208847</v>
      </c>
      <c r="G385" s="15">
        <f t="shared" si="170"/>
        <v>2.9024390243902438</v>
      </c>
      <c r="H385" s="15">
        <f t="shared" si="170"/>
        <v>3.4350877192982456</v>
      </c>
      <c r="I385" s="15">
        <f t="shared" si="170"/>
        <v>3.0242914979757085</v>
      </c>
      <c r="J385" s="15">
        <f t="shared" si="170"/>
        <v>3.7280000000000002</v>
      </c>
      <c r="K385" s="15">
        <f t="shared" si="170"/>
        <v>2.8730569948186528</v>
      </c>
      <c r="L385" s="15">
        <f t="shared" si="170"/>
        <v>3.3823529411764706</v>
      </c>
      <c r="M385" s="15">
        <f t="shared" si="170"/>
        <v>3.0486322188449848</v>
      </c>
      <c r="N385" s="15">
        <f t="shared" si="170"/>
        <v>9.5</v>
      </c>
      <c r="O385" s="15">
        <f t="shared" si="170"/>
        <v>1.9827586206896552</v>
      </c>
      <c r="P385" s="15">
        <f t="shared" si="170"/>
        <v>4.7241379310344831</v>
      </c>
      <c r="Q385" s="15">
        <f t="shared" si="170"/>
        <v>12.5</v>
      </c>
      <c r="R385" s="15">
        <f t="shared" si="170"/>
        <v>38.285714285714285</v>
      </c>
      <c r="S385" s="15" t="e">
        <f t="shared" si="170"/>
        <v>#DIV/0!</v>
      </c>
      <c r="T385" s="16">
        <f t="shared" si="170"/>
        <v>3.0658489347966431</v>
      </c>
    </row>
    <row r="386" spans="1:20" ht="18" customHeight="1">
      <c r="A386" s="70">
        <v>44681</v>
      </c>
      <c r="B386" s="17" t="s">
        <v>20</v>
      </c>
      <c r="C386" s="10">
        <v>110</v>
      </c>
      <c r="D386" s="10">
        <v>136</v>
      </c>
      <c r="E386" s="10">
        <v>40</v>
      </c>
      <c r="F386" s="10">
        <v>110</v>
      </c>
      <c r="G386" s="10">
        <v>27</v>
      </c>
      <c r="H386" s="10">
        <v>47</v>
      </c>
      <c r="I386" s="10">
        <v>22</v>
      </c>
      <c r="J386" s="10">
        <v>53</v>
      </c>
      <c r="K386" s="10">
        <v>112</v>
      </c>
      <c r="L386" s="10">
        <v>41</v>
      </c>
      <c r="M386" s="10">
        <v>37</v>
      </c>
      <c r="N386" s="10">
        <v>0</v>
      </c>
      <c r="O386" s="10">
        <v>29</v>
      </c>
      <c r="P386" s="10">
        <v>21</v>
      </c>
      <c r="Q386" s="10">
        <v>2</v>
      </c>
      <c r="R386" s="10">
        <v>1</v>
      </c>
      <c r="S386" s="10">
        <v>0</v>
      </c>
      <c r="T386" s="11">
        <f>SUM(C386:S386)</f>
        <v>788</v>
      </c>
    </row>
    <row r="387" spans="1:20" ht="18" customHeight="1">
      <c r="A387" s="71"/>
      <c r="B387" s="17" t="s">
        <v>21</v>
      </c>
      <c r="C387" s="10">
        <v>921</v>
      </c>
      <c r="D387" s="10">
        <v>316</v>
      </c>
      <c r="E387" s="10">
        <v>108</v>
      </c>
      <c r="F387" s="10">
        <v>850</v>
      </c>
      <c r="G387" s="10">
        <v>80</v>
      </c>
      <c r="H387" s="10">
        <v>533</v>
      </c>
      <c r="I387" s="10">
        <v>292</v>
      </c>
      <c r="J387" s="10">
        <v>354</v>
      </c>
      <c r="K387" s="10">
        <v>948</v>
      </c>
      <c r="L387" s="10">
        <v>204</v>
      </c>
      <c r="M387" s="10">
        <v>1474</v>
      </c>
      <c r="N387" s="10">
        <v>9</v>
      </c>
      <c r="O387" s="10">
        <v>72</v>
      </c>
      <c r="P387" s="10">
        <v>86</v>
      </c>
      <c r="Q387" s="10">
        <v>1</v>
      </c>
      <c r="R387" s="10">
        <v>307</v>
      </c>
      <c r="S387" s="10">
        <v>0</v>
      </c>
      <c r="T387" s="11">
        <f>SUM(C387:S387)</f>
        <v>6555</v>
      </c>
    </row>
    <row r="388" spans="1:20" ht="18" customHeight="1">
      <c r="A388" s="71"/>
      <c r="B388" s="17" t="s">
        <v>24</v>
      </c>
      <c r="C388" s="10">
        <v>1156</v>
      </c>
      <c r="D388" s="10">
        <v>488</v>
      </c>
      <c r="E388" s="10">
        <v>181</v>
      </c>
      <c r="F388" s="10">
        <v>996</v>
      </c>
      <c r="G388" s="10">
        <v>114</v>
      </c>
      <c r="H388" s="10">
        <v>591</v>
      </c>
      <c r="I388" s="10">
        <v>342</v>
      </c>
      <c r="J388" s="10">
        <v>431</v>
      </c>
      <c r="K388" s="10">
        <v>1133</v>
      </c>
      <c r="L388" s="10">
        <v>259</v>
      </c>
      <c r="M388" s="10">
        <v>1625</v>
      </c>
      <c r="N388" s="10">
        <v>11</v>
      </c>
      <c r="O388" s="10">
        <v>105</v>
      </c>
      <c r="P388" s="10">
        <v>128</v>
      </c>
      <c r="Q388" s="10">
        <v>4</v>
      </c>
      <c r="R388" s="10">
        <v>308</v>
      </c>
      <c r="S388" s="10">
        <v>0</v>
      </c>
      <c r="T388" s="11">
        <f>SUM(C388:S388)</f>
        <v>7872</v>
      </c>
    </row>
    <row r="389" spans="1:20" ht="18" customHeight="1">
      <c r="A389" s="71"/>
      <c r="B389" s="17" t="s">
        <v>25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1">
        <f>SUM(C389:S389)</f>
        <v>0</v>
      </c>
    </row>
    <row r="390" spans="1:20" ht="18" customHeight="1">
      <c r="A390" s="71"/>
      <c r="B390" s="17" t="s">
        <v>26</v>
      </c>
      <c r="C390" s="12">
        <f t="shared" ref="C390:T390" si="171">C389/(C388+C389)</f>
        <v>0</v>
      </c>
      <c r="D390" s="12">
        <f t="shared" si="171"/>
        <v>0</v>
      </c>
      <c r="E390" s="12">
        <f t="shared" si="171"/>
        <v>0</v>
      </c>
      <c r="F390" s="12">
        <f t="shared" si="171"/>
        <v>0</v>
      </c>
      <c r="G390" s="12">
        <f t="shared" si="171"/>
        <v>0</v>
      </c>
      <c r="H390" s="12">
        <f t="shared" si="171"/>
        <v>0</v>
      </c>
      <c r="I390" s="12">
        <f t="shared" si="171"/>
        <v>0</v>
      </c>
      <c r="J390" s="12">
        <f t="shared" si="171"/>
        <v>0</v>
      </c>
      <c r="K390" s="12">
        <f t="shared" si="171"/>
        <v>0</v>
      </c>
      <c r="L390" s="12">
        <f t="shared" si="171"/>
        <v>0</v>
      </c>
      <c r="M390" s="12">
        <f t="shared" si="171"/>
        <v>0</v>
      </c>
      <c r="N390" s="12">
        <f t="shared" si="171"/>
        <v>0</v>
      </c>
      <c r="O390" s="12">
        <f t="shared" si="171"/>
        <v>0</v>
      </c>
      <c r="P390" s="12">
        <f t="shared" si="171"/>
        <v>0</v>
      </c>
      <c r="Q390" s="12">
        <f t="shared" si="171"/>
        <v>0</v>
      </c>
      <c r="R390" s="12">
        <f t="shared" si="171"/>
        <v>0</v>
      </c>
      <c r="S390" s="12" t="e">
        <f t="shared" si="171"/>
        <v>#DIV/0!</v>
      </c>
      <c r="T390" s="13">
        <f t="shared" si="171"/>
        <v>0</v>
      </c>
    </row>
    <row r="391" spans="1:20" ht="18" customHeight="1">
      <c r="A391" s="71"/>
      <c r="B391" s="17" t="s">
        <v>22</v>
      </c>
      <c r="C391" s="10">
        <v>489</v>
      </c>
      <c r="D391" s="10">
        <v>116</v>
      </c>
      <c r="E391" s="10">
        <v>68</v>
      </c>
      <c r="F391" s="14">
        <v>313</v>
      </c>
      <c r="G391" s="10">
        <v>46</v>
      </c>
      <c r="H391" s="10">
        <v>209</v>
      </c>
      <c r="I391" s="10">
        <v>141</v>
      </c>
      <c r="J391" s="10">
        <v>88</v>
      </c>
      <c r="K391" s="10">
        <v>388</v>
      </c>
      <c r="L391" s="10">
        <v>50</v>
      </c>
      <c r="M391" s="10">
        <v>440</v>
      </c>
      <c r="N391" s="10">
        <v>0</v>
      </c>
      <c r="O391" s="10">
        <v>49</v>
      </c>
      <c r="P391" s="10">
        <v>35</v>
      </c>
      <c r="Q391" s="10">
        <v>0</v>
      </c>
      <c r="R391" s="10">
        <v>4</v>
      </c>
      <c r="S391" s="10">
        <v>0</v>
      </c>
      <c r="T391" s="11">
        <f>SUM(C391:S391)</f>
        <v>2436</v>
      </c>
    </row>
    <row r="392" spans="1:20" ht="18" customHeight="1">
      <c r="A392" s="71"/>
      <c r="B392" s="17" t="s">
        <v>23</v>
      </c>
      <c r="C392" s="15">
        <f t="shared" ref="C392:T392" si="172">(C386+C387)/C391</f>
        <v>2.1083844580777096</v>
      </c>
      <c r="D392" s="15">
        <f t="shared" si="172"/>
        <v>3.896551724137931</v>
      </c>
      <c r="E392" s="15">
        <f t="shared" si="172"/>
        <v>2.1764705882352939</v>
      </c>
      <c r="F392" s="15">
        <f t="shared" si="172"/>
        <v>3.0670926517571884</v>
      </c>
      <c r="G392" s="15">
        <f t="shared" si="172"/>
        <v>2.3260869565217392</v>
      </c>
      <c r="H392" s="15">
        <f t="shared" si="172"/>
        <v>2.7751196172248802</v>
      </c>
      <c r="I392" s="15">
        <f t="shared" si="172"/>
        <v>2.226950354609929</v>
      </c>
      <c r="J392" s="15">
        <f t="shared" si="172"/>
        <v>4.625</v>
      </c>
      <c r="K392" s="15">
        <f t="shared" si="172"/>
        <v>2.731958762886598</v>
      </c>
      <c r="L392" s="15">
        <f t="shared" si="172"/>
        <v>4.9000000000000004</v>
      </c>
      <c r="M392" s="15">
        <f t="shared" si="172"/>
        <v>3.4340909090909091</v>
      </c>
      <c r="N392" s="15" t="e">
        <f t="shared" si="172"/>
        <v>#DIV/0!</v>
      </c>
      <c r="O392" s="15">
        <f t="shared" si="172"/>
        <v>2.0612244897959182</v>
      </c>
      <c r="P392" s="15">
        <f t="shared" si="172"/>
        <v>3.0571428571428569</v>
      </c>
      <c r="Q392" s="15" t="e">
        <f t="shared" si="172"/>
        <v>#DIV/0!</v>
      </c>
      <c r="R392" s="15">
        <f t="shared" si="172"/>
        <v>77</v>
      </c>
      <c r="S392" s="15" t="e">
        <f t="shared" si="172"/>
        <v>#DIV/0!</v>
      </c>
      <c r="T392" s="16">
        <f t="shared" si="172"/>
        <v>3.014367816091954</v>
      </c>
    </row>
    <row r="393" spans="1:20" ht="18" customHeight="1">
      <c r="A393" s="70">
        <v>44682</v>
      </c>
      <c r="B393" s="17" t="s">
        <v>20</v>
      </c>
      <c r="C393" s="10">
        <v>128</v>
      </c>
      <c r="D393" s="10">
        <v>71</v>
      </c>
      <c r="E393" s="10">
        <v>33</v>
      </c>
      <c r="F393" s="10">
        <v>70</v>
      </c>
      <c r="G393" s="10">
        <v>12</v>
      </c>
      <c r="H393" s="10">
        <v>69</v>
      </c>
      <c r="I393" s="10">
        <v>35</v>
      </c>
      <c r="J393" s="10">
        <v>29</v>
      </c>
      <c r="K393" s="10">
        <v>94</v>
      </c>
      <c r="L393" s="10">
        <v>14</v>
      </c>
      <c r="M393" s="10">
        <v>132</v>
      </c>
      <c r="N393" s="10">
        <v>2</v>
      </c>
      <c r="O393" s="10">
        <v>12</v>
      </c>
      <c r="P393" s="10">
        <v>24</v>
      </c>
      <c r="Q393" s="10">
        <v>1</v>
      </c>
      <c r="R393" s="10">
        <v>1</v>
      </c>
      <c r="S393" s="10">
        <v>0</v>
      </c>
      <c r="T393" s="11">
        <f>SUM(C393:S393)</f>
        <v>727</v>
      </c>
    </row>
    <row r="394" spans="1:20" ht="18" customHeight="1">
      <c r="A394" s="71"/>
      <c r="B394" s="17" t="s">
        <v>21</v>
      </c>
      <c r="C394" s="10">
        <v>970</v>
      </c>
      <c r="D394" s="10">
        <v>347</v>
      </c>
      <c r="E394" s="10">
        <v>206</v>
      </c>
      <c r="F394" s="10">
        <v>617</v>
      </c>
      <c r="G394" s="10">
        <v>83</v>
      </c>
      <c r="H394" s="10">
        <v>587</v>
      </c>
      <c r="I394" s="10">
        <v>403</v>
      </c>
      <c r="J394" s="10">
        <v>336</v>
      </c>
      <c r="K394" s="10">
        <v>875</v>
      </c>
      <c r="L394" s="10">
        <v>251</v>
      </c>
      <c r="M394" s="10">
        <v>1506</v>
      </c>
      <c r="N394" s="10">
        <v>12</v>
      </c>
      <c r="O394" s="10">
        <v>83</v>
      </c>
      <c r="P394" s="10">
        <v>88</v>
      </c>
      <c r="Q394" s="10">
        <v>12</v>
      </c>
      <c r="R394" s="10">
        <v>75</v>
      </c>
      <c r="S394" s="10">
        <v>0</v>
      </c>
      <c r="T394" s="11">
        <f>SUM(C394:S394)</f>
        <v>6451</v>
      </c>
    </row>
    <row r="395" spans="1:20" ht="18" customHeight="1">
      <c r="A395" s="71"/>
      <c r="B395" s="17" t="s">
        <v>24</v>
      </c>
      <c r="C395" s="10">
        <v>1104</v>
      </c>
      <c r="D395" s="10">
        <v>439</v>
      </c>
      <c r="E395" s="10">
        <v>243</v>
      </c>
      <c r="F395" s="10">
        <v>702</v>
      </c>
      <c r="G395" s="10">
        <v>95</v>
      </c>
      <c r="H395" s="10">
        <v>648</v>
      </c>
      <c r="I395" s="10">
        <v>467</v>
      </c>
      <c r="J395" s="10">
        <v>386</v>
      </c>
      <c r="K395" s="10">
        <v>972</v>
      </c>
      <c r="L395" s="10">
        <v>268</v>
      </c>
      <c r="M395" s="10">
        <v>1642</v>
      </c>
      <c r="N395" s="10">
        <v>14</v>
      </c>
      <c r="O395" s="10">
        <v>92</v>
      </c>
      <c r="P395" s="10">
        <v>114</v>
      </c>
      <c r="Q395" s="10">
        <v>13</v>
      </c>
      <c r="R395" s="10">
        <v>76</v>
      </c>
      <c r="S395" s="10">
        <v>0</v>
      </c>
      <c r="T395" s="11">
        <f>SUM(C395:S395)</f>
        <v>7275</v>
      </c>
    </row>
    <row r="396" spans="1:20" ht="18" customHeight="1">
      <c r="A396" s="71"/>
      <c r="B396" s="17" t="s">
        <v>25</v>
      </c>
      <c r="C396" s="10">
        <v>8</v>
      </c>
      <c r="D396" s="10">
        <v>3</v>
      </c>
      <c r="E396" s="10">
        <v>0</v>
      </c>
      <c r="F396" s="10">
        <v>0</v>
      </c>
      <c r="G396" s="10">
        <v>0</v>
      </c>
      <c r="H396" s="10">
        <v>21</v>
      </c>
      <c r="I396" s="10">
        <v>0</v>
      </c>
      <c r="J396" s="10">
        <v>0</v>
      </c>
      <c r="K396" s="10">
        <v>11</v>
      </c>
      <c r="L396" s="10">
        <v>0</v>
      </c>
      <c r="M396" s="10">
        <v>10</v>
      </c>
      <c r="N396" s="10">
        <v>0</v>
      </c>
      <c r="O396" s="10">
        <v>4</v>
      </c>
      <c r="P396" s="10">
        <v>1</v>
      </c>
      <c r="Q396" s="10">
        <v>0</v>
      </c>
      <c r="R396" s="10">
        <v>0</v>
      </c>
      <c r="S396" s="10">
        <v>0</v>
      </c>
      <c r="T396" s="11">
        <f>SUM(C396:S396)</f>
        <v>58</v>
      </c>
    </row>
    <row r="397" spans="1:20" ht="18" customHeight="1">
      <c r="A397" s="71"/>
      <c r="B397" s="17" t="s">
        <v>26</v>
      </c>
      <c r="C397" s="12">
        <f t="shared" ref="C397:T397" si="173">C396/(C395+C396)</f>
        <v>7.1942446043165471E-3</v>
      </c>
      <c r="D397" s="12">
        <f t="shared" si="173"/>
        <v>6.7873303167420816E-3</v>
      </c>
      <c r="E397" s="12">
        <f t="shared" si="173"/>
        <v>0</v>
      </c>
      <c r="F397" s="12">
        <f t="shared" si="173"/>
        <v>0</v>
      </c>
      <c r="G397" s="12">
        <f t="shared" si="173"/>
        <v>0</v>
      </c>
      <c r="H397" s="12">
        <f t="shared" si="173"/>
        <v>3.1390134529147982E-2</v>
      </c>
      <c r="I397" s="12">
        <f t="shared" si="173"/>
        <v>0</v>
      </c>
      <c r="J397" s="12">
        <f t="shared" si="173"/>
        <v>0</v>
      </c>
      <c r="K397" s="12">
        <f t="shared" si="173"/>
        <v>1.1190233977619531E-2</v>
      </c>
      <c r="L397" s="12">
        <f t="shared" si="173"/>
        <v>0</v>
      </c>
      <c r="M397" s="12">
        <f t="shared" si="173"/>
        <v>6.0532687651331718E-3</v>
      </c>
      <c r="N397" s="12">
        <f t="shared" si="173"/>
        <v>0</v>
      </c>
      <c r="O397" s="12">
        <f t="shared" si="173"/>
        <v>4.1666666666666664E-2</v>
      </c>
      <c r="P397" s="12">
        <f t="shared" si="173"/>
        <v>8.6956521739130436E-3</v>
      </c>
      <c r="Q397" s="12">
        <f t="shared" si="173"/>
        <v>0</v>
      </c>
      <c r="R397" s="12">
        <f t="shared" si="173"/>
        <v>0</v>
      </c>
      <c r="S397" s="12" t="e">
        <f t="shared" si="173"/>
        <v>#DIV/0!</v>
      </c>
      <c r="T397" s="13">
        <f t="shared" si="173"/>
        <v>7.909450429564981E-3</v>
      </c>
    </row>
    <row r="398" spans="1:20" ht="18" customHeight="1">
      <c r="A398" s="71"/>
      <c r="B398" s="17" t="s">
        <v>22</v>
      </c>
      <c r="C398" s="10">
        <v>485</v>
      </c>
      <c r="D398" s="10">
        <v>113</v>
      </c>
      <c r="E398" s="10">
        <v>60</v>
      </c>
      <c r="F398" s="14">
        <v>234</v>
      </c>
      <c r="G398" s="10">
        <v>39</v>
      </c>
      <c r="H398" s="10">
        <v>250</v>
      </c>
      <c r="I398" s="10">
        <v>192</v>
      </c>
      <c r="J398" s="10">
        <v>88</v>
      </c>
      <c r="K398" s="10">
        <v>326</v>
      </c>
      <c r="L398" s="10">
        <v>44</v>
      </c>
      <c r="M398" s="10">
        <v>513</v>
      </c>
      <c r="N398" s="10">
        <v>0</v>
      </c>
      <c r="O398" s="10">
        <v>42</v>
      </c>
      <c r="P398" s="10">
        <v>37</v>
      </c>
      <c r="Q398" s="10">
        <v>0</v>
      </c>
      <c r="R398" s="10">
        <v>9</v>
      </c>
      <c r="S398" s="10">
        <v>0</v>
      </c>
      <c r="T398" s="11">
        <f>SUM(C398:S398)</f>
        <v>2432</v>
      </c>
    </row>
    <row r="399" spans="1:20" ht="18" customHeight="1">
      <c r="A399" s="71"/>
      <c r="B399" s="17" t="s">
        <v>23</v>
      </c>
      <c r="C399" s="15">
        <f t="shared" ref="C399:T399" si="174">(C393+C394)/C398</f>
        <v>2.2639175257731958</v>
      </c>
      <c r="D399" s="15">
        <f t="shared" si="174"/>
        <v>3.6991150442477876</v>
      </c>
      <c r="E399" s="15">
        <f t="shared" si="174"/>
        <v>3.9833333333333334</v>
      </c>
      <c r="F399" s="15">
        <f t="shared" si="174"/>
        <v>2.9358974358974357</v>
      </c>
      <c r="G399" s="15">
        <f t="shared" si="174"/>
        <v>2.4358974358974357</v>
      </c>
      <c r="H399" s="15">
        <f t="shared" si="174"/>
        <v>2.6240000000000001</v>
      </c>
      <c r="I399" s="15">
        <f t="shared" si="174"/>
        <v>2.28125</v>
      </c>
      <c r="J399" s="15">
        <f t="shared" si="174"/>
        <v>4.1477272727272725</v>
      </c>
      <c r="K399" s="15">
        <f t="shared" si="174"/>
        <v>2.9723926380368098</v>
      </c>
      <c r="L399" s="15">
        <f t="shared" si="174"/>
        <v>6.0227272727272725</v>
      </c>
      <c r="M399" s="15">
        <f t="shared" si="174"/>
        <v>3.192982456140351</v>
      </c>
      <c r="N399" s="15" t="e">
        <f t="shared" si="174"/>
        <v>#DIV/0!</v>
      </c>
      <c r="O399" s="15">
        <f t="shared" si="174"/>
        <v>2.2619047619047619</v>
      </c>
      <c r="P399" s="15">
        <f t="shared" si="174"/>
        <v>3.0270270270270272</v>
      </c>
      <c r="Q399" s="15" t="e">
        <f t="shared" si="174"/>
        <v>#DIV/0!</v>
      </c>
      <c r="R399" s="15">
        <f t="shared" si="174"/>
        <v>8.4444444444444446</v>
      </c>
      <c r="S399" s="15" t="e">
        <f t="shared" si="174"/>
        <v>#DIV/0!</v>
      </c>
      <c r="T399" s="16">
        <f t="shared" si="174"/>
        <v>2.9514802631578947</v>
      </c>
    </row>
    <row r="400" spans="1:20" ht="18" customHeight="1">
      <c r="A400" s="70">
        <v>44683</v>
      </c>
      <c r="B400" s="17" t="s">
        <v>20</v>
      </c>
      <c r="C400" s="10">
        <v>17</v>
      </c>
      <c r="D400" s="10">
        <v>38</v>
      </c>
      <c r="E400" s="10">
        <v>4</v>
      </c>
      <c r="F400" s="10">
        <v>20</v>
      </c>
      <c r="G400" s="10">
        <v>1</v>
      </c>
      <c r="H400" s="10">
        <v>18</v>
      </c>
      <c r="I400" s="10">
        <v>34</v>
      </c>
      <c r="J400" s="10">
        <v>28</v>
      </c>
      <c r="K400" s="10">
        <v>33</v>
      </c>
      <c r="L400" s="10">
        <v>4</v>
      </c>
      <c r="M400" s="10">
        <v>38</v>
      </c>
      <c r="N400" s="10">
        <v>0</v>
      </c>
      <c r="O400" s="10">
        <v>29</v>
      </c>
      <c r="P400" s="10">
        <v>10</v>
      </c>
      <c r="Q400" s="10">
        <v>0</v>
      </c>
      <c r="R400" s="10">
        <v>0</v>
      </c>
      <c r="S400" s="10">
        <v>0</v>
      </c>
      <c r="T400" s="11">
        <f>SUM(C400:S400)</f>
        <v>274</v>
      </c>
    </row>
    <row r="401" spans="1:20" ht="18" customHeight="1">
      <c r="A401" s="71"/>
      <c r="B401" s="17" t="s">
        <v>21</v>
      </c>
      <c r="C401" s="10">
        <v>931</v>
      </c>
      <c r="D401" s="10">
        <v>358</v>
      </c>
      <c r="E401" s="10">
        <v>143</v>
      </c>
      <c r="F401" s="10">
        <v>588</v>
      </c>
      <c r="G401" s="10">
        <v>73</v>
      </c>
      <c r="H401" s="10">
        <v>340</v>
      </c>
      <c r="I401" s="10">
        <v>333</v>
      </c>
      <c r="J401" s="10">
        <v>247</v>
      </c>
      <c r="K401" s="10">
        <v>585</v>
      </c>
      <c r="L401" s="10">
        <v>271</v>
      </c>
      <c r="M401" s="10">
        <v>1108</v>
      </c>
      <c r="N401" s="10">
        <v>7</v>
      </c>
      <c r="O401" s="10">
        <v>33</v>
      </c>
      <c r="P401" s="10">
        <v>82</v>
      </c>
      <c r="Q401" s="10">
        <v>10</v>
      </c>
      <c r="R401" s="10">
        <v>135</v>
      </c>
      <c r="S401" s="10">
        <v>0</v>
      </c>
      <c r="T401" s="11">
        <f>SUM(C401:S401)</f>
        <v>5244</v>
      </c>
    </row>
    <row r="402" spans="1:20" ht="18" customHeight="1">
      <c r="A402" s="71"/>
      <c r="B402" s="17" t="s">
        <v>24</v>
      </c>
      <c r="C402" s="10">
        <v>931</v>
      </c>
      <c r="D402" s="10">
        <v>414</v>
      </c>
      <c r="E402" s="10">
        <v>145</v>
      </c>
      <c r="F402" s="10">
        <v>614</v>
      </c>
      <c r="G402" s="10">
        <v>79</v>
      </c>
      <c r="H402" s="10">
        <v>366</v>
      </c>
      <c r="I402" s="10">
        <v>388</v>
      </c>
      <c r="J402" s="10">
        <v>287</v>
      </c>
      <c r="K402" s="10">
        <v>622</v>
      </c>
      <c r="L402" s="10">
        <v>279</v>
      </c>
      <c r="M402" s="10">
        <v>1160</v>
      </c>
      <c r="N402" s="10">
        <v>7</v>
      </c>
      <c r="O402" s="10">
        <v>68</v>
      </c>
      <c r="P402" s="10">
        <v>94</v>
      </c>
      <c r="Q402" s="10">
        <v>8</v>
      </c>
      <c r="R402" s="10">
        <v>134</v>
      </c>
      <c r="S402" s="10">
        <v>0</v>
      </c>
      <c r="T402" s="11">
        <f>SUM(C402:S402)</f>
        <v>5596</v>
      </c>
    </row>
    <row r="403" spans="1:20" ht="18" customHeight="1">
      <c r="A403" s="71"/>
      <c r="B403" s="17" t="s">
        <v>25</v>
      </c>
      <c r="C403" s="10">
        <v>43</v>
      </c>
      <c r="D403" s="10">
        <v>3</v>
      </c>
      <c r="E403" s="10">
        <v>6</v>
      </c>
      <c r="F403" s="10">
        <v>2</v>
      </c>
      <c r="G403" s="10">
        <v>0</v>
      </c>
      <c r="H403" s="10">
        <v>0</v>
      </c>
      <c r="I403" s="10">
        <v>0</v>
      </c>
      <c r="J403" s="10">
        <v>0</v>
      </c>
      <c r="K403" s="10">
        <v>14</v>
      </c>
      <c r="L403" s="10">
        <v>0</v>
      </c>
      <c r="M403" s="10">
        <v>2</v>
      </c>
      <c r="N403" s="10">
        <v>0</v>
      </c>
      <c r="O403" s="10">
        <v>0</v>
      </c>
      <c r="P403" s="10">
        <v>0</v>
      </c>
      <c r="Q403" s="10">
        <v>2</v>
      </c>
      <c r="R403" s="10">
        <v>1</v>
      </c>
      <c r="S403" s="10">
        <v>0</v>
      </c>
      <c r="T403" s="11">
        <f>SUM(C403:S403)</f>
        <v>73</v>
      </c>
    </row>
    <row r="404" spans="1:20" ht="18" customHeight="1">
      <c r="A404" s="71"/>
      <c r="B404" s="17" t="s">
        <v>26</v>
      </c>
      <c r="C404" s="12">
        <f t="shared" ref="C404:T404" si="175">C403/(C402+C403)</f>
        <v>4.4147843942505136E-2</v>
      </c>
      <c r="D404" s="12">
        <f t="shared" si="175"/>
        <v>7.1942446043165471E-3</v>
      </c>
      <c r="E404" s="12">
        <f t="shared" si="175"/>
        <v>3.9735099337748346E-2</v>
      </c>
      <c r="F404" s="12">
        <f t="shared" si="175"/>
        <v>3.246753246753247E-3</v>
      </c>
      <c r="G404" s="12">
        <f t="shared" si="175"/>
        <v>0</v>
      </c>
      <c r="H404" s="12">
        <f t="shared" si="175"/>
        <v>0</v>
      </c>
      <c r="I404" s="12">
        <f t="shared" si="175"/>
        <v>0</v>
      </c>
      <c r="J404" s="12">
        <f t="shared" si="175"/>
        <v>0</v>
      </c>
      <c r="K404" s="12">
        <f t="shared" si="175"/>
        <v>2.20125786163522E-2</v>
      </c>
      <c r="L404" s="12">
        <f t="shared" si="175"/>
        <v>0</v>
      </c>
      <c r="M404" s="12">
        <f t="shared" si="175"/>
        <v>1.7211703958691911E-3</v>
      </c>
      <c r="N404" s="12">
        <f t="shared" si="175"/>
        <v>0</v>
      </c>
      <c r="O404" s="12">
        <f t="shared" si="175"/>
        <v>0</v>
      </c>
      <c r="P404" s="12">
        <f t="shared" si="175"/>
        <v>0</v>
      </c>
      <c r="Q404" s="12">
        <f t="shared" si="175"/>
        <v>0.2</v>
      </c>
      <c r="R404" s="12">
        <f t="shared" si="175"/>
        <v>7.4074074074074077E-3</v>
      </c>
      <c r="S404" s="12" t="e">
        <f t="shared" si="175"/>
        <v>#DIV/0!</v>
      </c>
      <c r="T404" s="13">
        <f t="shared" si="175"/>
        <v>1.2877050626212735E-2</v>
      </c>
    </row>
    <row r="405" spans="1:20" ht="18" customHeight="1">
      <c r="A405" s="71"/>
      <c r="B405" s="17" t="s">
        <v>22</v>
      </c>
      <c r="C405" s="10">
        <v>427</v>
      </c>
      <c r="D405" s="10">
        <v>89</v>
      </c>
      <c r="E405" s="10">
        <v>68</v>
      </c>
      <c r="F405" s="14">
        <v>236</v>
      </c>
      <c r="G405" s="10">
        <v>38</v>
      </c>
      <c r="H405" s="10">
        <v>173</v>
      </c>
      <c r="I405" s="10">
        <v>127</v>
      </c>
      <c r="J405" s="10">
        <v>69</v>
      </c>
      <c r="K405" s="10">
        <v>262</v>
      </c>
      <c r="L405" s="10">
        <v>48</v>
      </c>
      <c r="M405" s="10">
        <v>409</v>
      </c>
      <c r="N405" s="10">
        <v>0</v>
      </c>
      <c r="O405" s="10">
        <v>28</v>
      </c>
      <c r="P405" s="10">
        <v>22</v>
      </c>
      <c r="Q405" s="10">
        <v>3</v>
      </c>
      <c r="R405" s="10">
        <v>8</v>
      </c>
      <c r="S405" s="10">
        <v>0</v>
      </c>
      <c r="T405" s="11">
        <f>SUM(C405:S405)</f>
        <v>2007</v>
      </c>
    </row>
    <row r="406" spans="1:20" ht="18" customHeight="1">
      <c r="A406" s="71"/>
      <c r="B406" s="17" t="s">
        <v>23</v>
      </c>
      <c r="C406" s="15">
        <f t="shared" ref="C406:T406" si="176">(C400+C401)/C405</f>
        <v>2.2201405152224822</v>
      </c>
      <c r="D406" s="15">
        <f t="shared" si="176"/>
        <v>4.4494382022471912</v>
      </c>
      <c r="E406" s="15">
        <f t="shared" si="176"/>
        <v>2.1617647058823528</v>
      </c>
      <c r="F406" s="15">
        <f t="shared" si="176"/>
        <v>2.5762711864406778</v>
      </c>
      <c r="G406" s="15">
        <f t="shared" si="176"/>
        <v>1.9473684210526316</v>
      </c>
      <c r="H406" s="15">
        <f t="shared" si="176"/>
        <v>2.0693641618497112</v>
      </c>
      <c r="I406" s="15">
        <f t="shared" si="176"/>
        <v>2.8897637795275593</v>
      </c>
      <c r="J406" s="15">
        <f t="shared" si="176"/>
        <v>3.9855072463768115</v>
      </c>
      <c r="K406" s="15">
        <f t="shared" si="176"/>
        <v>2.3587786259541983</v>
      </c>
      <c r="L406" s="15">
        <f t="shared" si="176"/>
        <v>5.729166666666667</v>
      </c>
      <c r="M406" s="15">
        <f t="shared" si="176"/>
        <v>2.801955990220049</v>
      </c>
      <c r="N406" s="15" t="e">
        <f t="shared" si="176"/>
        <v>#DIV/0!</v>
      </c>
      <c r="O406" s="15">
        <f t="shared" si="176"/>
        <v>2.2142857142857144</v>
      </c>
      <c r="P406" s="15">
        <f t="shared" si="176"/>
        <v>4.1818181818181817</v>
      </c>
      <c r="Q406" s="15">
        <f t="shared" si="176"/>
        <v>3.3333333333333335</v>
      </c>
      <c r="R406" s="15">
        <f t="shared" si="176"/>
        <v>16.875</v>
      </c>
      <c r="S406" s="15" t="e">
        <f t="shared" si="176"/>
        <v>#DIV/0!</v>
      </c>
      <c r="T406" s="16">
        <f t="shared" si="176"/>
        <v>2.7493771798704536</v>
      </c>
    </row>
    <row r="407" spans="1:20" ht="18" customHeight="1">
      <c r="A407" s="70">
        <v>44684</v>
      </c>
      <c r="B407" s="17" t="s">
        <v>20</v>
      </c>
      <c r="C407" s="10">
        <v>27</v>
      </c>
      <c r="D407" s="10">
        <v>26</v>
      </c>
      <c r="E407" s="10">
        <v>6</v>
      </c>
      <c r="F407" s="10">
        <v>17</v>
      </c>
      <c r="G407" s="10">
        <v>8</v>
      </c>
      <c r="H407" s="10">
        <v>11</v>
      </c>
      <c r="I407" s="10">
        <v>27</v>
      </c>
      <c r="J407" s="10">
        <v>15</v>
      </c>
      <c r="K407" s="10">
        <v>34</v>
      </c>
      <c r="L407" s="10">
        <v>4</v>
      </c>
      <c r="M407" s="10">
        <v>49</v>
      </c>
      <c r="N407" s="10">
        <v>0</v>
      </c>
      <c r="O407" s="10">
        <v>34</v>
      </c>
      <c r="P407" s="10">
        <v>2</v>
      </c>
      <c r="Q407" s="10">
        <v>0</v>
      </c>
      <c r="R407" s="10">
        <v>0</v>
      </c>
      <c r="S407" s="10">
        <v>0</v>
      </c>
      <c r="T407" s="11">
        <f>SUM(C407:S407)</f>
        <v>260</v>
      </c>
    </row>
    <row r="408" spans="1:20" ht="18" customHeight="1">
      <c r="A408" s="71"/>
      <c r="B408" s="17" t="s">
        <v>21</v>
      </c>
      <c r="C408" s="10">
        <v>894</v>
      </c>
      <c r="D408" s="10">
        <v>329</v>
      </c>
      <c r="E408" s="10">
        <v>91</v>
      </c>
      <c r="F408" s="10">
        <v>537</v>
      </c>
      <c r="G408" s="10">
        <v>53</v>
      </c>
      <c r="H408" s="10">
        <v>342</v>
      </c>
      <c r="I408" s="10">
        <v>374</v>
      </c>
      <c r="J408" s="10">
        <v>215</v>
      </c>
      <c r="K408" s="10">
        <v>572</v>
      </c>
      <c r="L408" s="10">
        <v>167</v>
      </c>
      <c r="M408" s="10">
        <v>807</v>
      </c>
      <c r="N408" s="10">
        <v>2</v>
      </c>
      <c r="O408" s="10">
        <v>12</v>
      </c>
      <c r="P408" s="10">
        <v>37</v>
      </c>
      <c r="Q408" s="10">
        <v>6</v>
      </c>
      <c r="R408" s="10">
        <v>98</v>
      </c>
      <c r="S408" s="10">
        <v>0</v>
      </c>
      <c r="T408" s="11">
        <f>SUM(C408:S408)</f>
        <v>4536</v>
      </c>
    </row>
    <row r="409" spans="1:20" ht="18" customHeight="1">
      <c r="A409" s="71"/>
      <c r="B409" s="17" t="s">
        <v>24</v>
      </c>
      <c r="C409" s="10">
        <v>904</v>
      </c>
      <c r="D409" s="10">
        <v>361</v>
      </c>
      <c r="E409" s="10">
        <v>98</v>
      </c>
      <c r="F409" s="10">
        <v>565</v>
      </c>
      <c r="G409" s="10">
        <v>62</v>
      </c>
      <c r="H409" s="10">
        <v>356</v>
      </c>
      <c r="I409" s="10">
        <v>415</v>
      </c>
      <c r="J409" s="10">
        <v>252</v>
      </c>
      <c r="K409" s="10">
        <v>614</v>
      </c>
      <c r="L409" s="10">
        <v>174</v>
      </c>
      <c r="M409" s="10">
        <v>882</v>
      </c>
      <c r="N409" s="10">
        <v>4</v>
      </c>
      <c r="O409" s="10">
        <v>86</v>
      </c>
      <c r="P409" s="10">
        <v>43</v>
      </c>
      <c r="Q409" s="10">
        <v>5</v>
      </c>
      <c r="R409" s="10">
        <v>98</v>
      </c>
      <c r="S409" s="10">
        <v>0</v>
      </c>
      <c r="T409" s="11">
        <f>SUM(C409:S409)</f>
        <v>4919</v>
      </c>
    </row>
    <row r="410" spans="1:20" ht="18" customHeight="1">
      <c r="A410" s="71"/>
      <c r="B410" s="17" t="s">
        <v>25</v>
      </c>
      <c r="C410" s="10">
        <v>35</v>
      </c>
      <c r="D410" s="10">
        <v>2</v>
      </c>
      <c r="E410" s="10">
        <v>4</v>
      </c>
      <c r="F410" s="10">
        <v>0</v>
      </c>
      <c r="G410" s="10">
        <v>0</v>
      </c>
      <c r="H410" s="10">
        <v>2</v>
      </c>
      <c r="I410" s="10">
        <v>6</v>
      </c>
      <c r="J410" s="10">
        <v>0</v>
      </c>
      <c r="K410" s="10">
        <v>6</v>
      </c>
      <c r="L410" s="10">
        <v>1</v>
      </c>
      <c r="M410" s="10">
        <v>1</v>
      </c>
      <c r="N410" s="10">
        <v>0</v>
      </c>
      <c r="O410" s="10">
        <v>4</v>
      </c>
      <c r="P410" s="10">
        <v>0</v>
      </c>
      <c r="Q410" s="10">
        <v>1</v>
      </c>
      <c r="R410" s="10">
        <v>1</v>
      </c>
      <c r="S410" s="10">
        <v>0</v>
      </c>
      <c r="T410" s="11">
        <f>SUM(C410:S410)</f>
        <v>63</v>
      </c>
    </row>
    <row r="411" spans="1:20" ht="18" customHeight="1">
      <c r="A411" s="71"/>
      <c r="B411" s="17" t="s">
        <v>26</v>
      </c>
      <c r="C411" s="12">
        <f t="shared" ref="C411:T411" si="177">C410/(C409+C410)</f>
        <v>3.727369542066028E-2</v>
      </c>
      <c r="D411" s="12">
        <f t="shared" si="177"/>
        <v>5.5096418732782371E-3</v>
      </c>
      <c r="E411" s="12">
        <f t="shared" si="177"/>
        <v>3.9215686274509803E-2</v>
      </c>
      <c r="F411" s="12">
        <f t="shared" si="177"/>
        <v>0</v>
      </c>
      <c r="G411" s="12">
        <f t="shared" si="177"/>
        <v>0</v>
      </c>
      <c r="H411" s="12">
        <f t="shared" si="177"/>
        <v>5.5865921787709499E-3</v>
      </c>
      <c r="I411" s="12">
        <f t="shared" si="177"/>
        <v>1.4251781472684086E-2</v>
      </c>
      <c r="J411" s="12">
        <f t="shared" si="177"/>
        <v>0</v>
      </c>
      <c r="K411" s="12">
        <f t="shared" si="177"/>
        <v>9.6774193548387101E-3</v>
      </c>
      <c r="L411" s="12">
        <f t="shared" si="177"/>
        <v>5.7142857142857143E-3</v>
      </c>
      <c r="M411" s="12">
        <f t="shared" si="177"/>
        <v>1.1325028312570782E-3</v>
      </c>
      <c r="N411" s="12">
        <f t="shared" si="177"/>
        <v>0</v>
      </c>
      <c r="O411" s="12">
        <f t="shared" si="177"/>
        <v>4.4444444444444446E-2</v>
      </c>
      <c r="P411" s="12">
        <f t="shared" si="177"/>
        <v>0</v>
      </c>
      <c r="Q411" s="12">
        <f t="shared" si="177"/>
        <v>0.16666666666666666</v>
      </c>
      <c r="R411" s="12">
        <f t="shared" si="177"/>
        <v>1.0101010101010102E-2</v>
      </c>
      <c r="S411" s="12" t="e">
        <f t="shared" si="177"/>
        <v>#DIV/0!</v>
      </c>
      <c r="T411" s="13">
        <f t="shared" si="177"/>
        <v>1.2645523885989562E-2</v>
      </c>
    </row>
    <row r="412" spans="1:20" ht="18" customHeight="1">
      <c r="A412" s="71"/>
      <c r="B412" s="17" t="s">
        <v>22</v>
      </c>
      <c r="C412" s="10">
        <v>411</v>
      </c>
      <c r="D412" s="10">
        <v>77</v>
      </c>
      <c r="E412" s="10">
        <v>49</v>
      </c>
      <c r="F412" s="14">
        <v>247</v>
      </c>
      <c r="G412" s="10">
        <v>23</v>
      </c>
      <c r="H412" s="10">
        <v>182</v>
      </c>
      <c r="I412" s="10">
        <v>158</v>
      </c>
      <c r="J412" s="10">
        <v>67</v>
      </c>
      <c r="K412" s="10">
        <v>232</v>
      </c>
      <c r="L412" s="10">
        <v>20</v>
      </c>
      <c r="M412" s="10">
        <v>337</v>
      </c>
      <c r="N412" s="10">
        <v>0</v>
      </c>
      <c r="O412" s="10">
        <v>39</v>
      </c>
      <c r="P412" s="10">
        <v>19</v>
      </c>
      <c r="Q412" s="10">
        <v>3</v>
      </c>
      <c r="R412" s="10">
        <v>11</v>
      </c>
      <c r="S412" s="10">
        <v>0</v>
      </c>
      <c r="T412" s="11">
        <f>SUM(C412:S412)</f>
        <v>1875</v>
      </c>
    </row>
    <row r="413" spans="1:20" ht="18" customHeight="1">
      <c r="A413" s="71"/>
      <c r="B413" s="17" t="s">
        <v>23</v>
      </c>
      <c r="C413" s="15">
        <f t="shared" ref="C413:T413" si="178">(C407+C408)/C412</f>
        <v>2.2408759124087592</v>
      </c>
      <c r="D413" s="15">
        <f t="shared" si="178"/>
        <v>4.6103896103896105</v>
      </c>
      <c r="E413" s="15">
        <f t="shared" si="178"/>
        <v>1.9795918367346939</v>
      </c>
      <c r="F413" s="15">
        <f t="shared" si="178"/>
        <v>2.2429149797570851</v>
      </c>
      <c r="G413" s="15">
        <f t="shared" si="178"/>
        <v>2.652173913043478</v>
      </c>
      <c r="H413" s="15">
        <f t="shared" si="178"/>
        <v>1.9395604395604396</v>
      </c>
      <c r="I413" s="15">
        <f t="shared" si="178"/>
        <v>2.537974683544304</v>
      </c>
      <c r="J413" s="15">
        <f t="shared" si="178"/>
        <v>3.4328358208955225</v>
      </c>
      <c r="K413" s="15">
        <f t="shared" si="178"/>
        <v>2.6120689655172415</v>
      </c>
      <c r="L413" s="15">
        <f t="shared" si="178"/>
        <v>8.5500000000000007</v>
      </c>
      <c r="M413" s="15">
        <f t="shared" si="178"/>
        <v>2.5400593471810091</v>
      </c>
      <c r="N413" s="15" t="e">
        <f t="shared" si="178"/>
        <v>#DIV/0!</v>
      </c>
      <c r="O413" s="15">
        <f t="shared" si="178"/>
        <v>1.1794871794871795</v>
      </c>
      <c r="P413" s="15">
        <f t="shared" si="178"/>
        <v>2.0526315789473686</v>
      </c>
      <c r="Q413" s="15">
        <f t="shared" si="178"/>
        <v>2</v>
      </c>
      <c r="R413" s="15">
        <f t="shared" si="178"/>
        <v>8.9090909090909083</v>
      </c>
      <c r="S413" s="15" t="e">
        <f t="shared" si="178"/>
        <v>#DIV/0!</v>
      </c>
      <c r="T413" s="16">
        <f t="shared" si="178"/>
        <v>2.5578666666666665</v>
      </c>
    </row>
    <row r="414" spans="1:20" ht="18" customHeight="1">
      <c r="A414" s="70">
        <v>44685</v>
      </c>
      <c r="B414" s="17" t="s">
        <v>20</v>
      </c>
      <c r="C414" s="10">
        <v>21</v>
      </c>
      <c r="D414" s="10">
        <v>13</v>
      </c>
      <c r="E414" s="10">
        <v>5</v>
      </c>
      <c r="F414" s="10">
        <v>20</v>
      </c>
      <c r="G414" s="10">
        <v>3</v>
      </c>
      <c r="H414" s="10">
        <v>16</v>
      </c>
      <c r="I414" s="10">
        <v>24</v>
      </c>
      <c r="J414" s="10">
        <v>25</v>
      </c>
      <c r="K414" s="10">
        <v>19</v>
      </c>
      <c r="L414" s="10">
        <v>4</v>
      </c>
      <c r="M414" s="10">
        <v>50</v>
      </c>
      <c r="N414" s="10">
        <v>1</v>
      </c>
      <c r="O414" s="10">
        <v>55</v>
      </c>
      <c r="P414" s="10">
        <v>4</v>
      </c>
      <c r="Q414" s="10">
        <v>0</v>
      </c>
      <c r="R414" s="10">
        <v>1</v>
      </c>
      <c r="S414" s="10">
        <v>0</v>
      </c>
      <c r="T414" s="11">
        <f>SUM(C414:S414)</f>
        <v>261</v>
      </c>
    </row>
    <row r="415" spans="1:20" ht="18" customHeight="1">
      <c r="A415" s="71"/>
      <c r="B415" s="17" t="s">
        <v>21</v>
      </c>
      <c r="C415" s="10">
        <v>722</v>
      </c>
      <c r="D415" s="10">
        <v>310</v>
      </c>
      <c r="E415" s="10">
        <v>115</v>
      </c>
      <c r="F415" s="10">
        <v>503</v>
      </c>
      <c r="G415" s="10">
        <v>87</v>
      </c>
      <c r="H415" s="10">
        <v>307</v>
      </c>
      <c r="I415" s="10">
        <v>325</v>
      </c>
      <c r="J415" s="10">
        <v>253</v>
      </c>
      <c r="K415" s="10">
        <v>429</v>
      </c>
      <c r="L415" s="10">
        <v>205</v>
      </c>
      <c r="M415" s="10">
        <v>828</v>
      </c>
      <c r="N415" s="10">
        <v>0</v>
      </c>
      <c r="O415" s="10">
        <v>4</v>
      </c>
      <c r="P415" s="10">
        <v>66</v>
      </c>
      <c r="Q415" s="10">
        <v>1</v>
      </c>
      <c r="R415" s="10">
        <v>53</v>
      </c>
      <c r="S415" s="10">
        <v>0</v>
      </c>
      <c r="T415" s="11">
        <f>SUM(C415:S415)</f>
        <v>4208</v>
      </c>
    </row>
    <row r="416" spans="1:20" ht="18" customHeight="1">
      <c r="A416" s="71"/>
      <c r="B416" s="17" t="s">
        <v>24</v>
      </c>
      <c r="C416" s="10">
        <v>763</v>
      </c>
      <c r="D416" s="10">
        <v>328</v>
      </c>
      <c r="E416" s="10">
        <v>115</v>
      </c>
      <c r="F416" s="10">
        <v>544</v>
      </c>
      <c r="G416" s="10">
        <v>91</v>
      </c>
      <c r="H416" s="10">
        <v>323</v>
      </c>
      <c r="I416" s="10">
        <v>393</v>
      </c>
      <c r="J416" s="10">
        <v>285</v>
      </c>
      <c r="K416" s="10">
        <v>455</v>
      </c>
      <c r="L416" s="10">
        <v>214</v>
      </c>
      <c r="M416" s="10">
        <v>887</v>
      </c>
      <c r="N416" s="10">
        <v>3</v>
      </c>
      <c r="O416" s="10">
        <v>89</v>
      </c>
      <c r="P416" s="10">
        <v>70</v>
      </c>
      <c r="Q416" s="10">
        <v>1</v>
      </c>
      <c r="R416" s="10">
        <v>56</v>
      </c>
      <c r="S416" s="10">
        <v>0</v>
      </c>
      <c r="T416" s="11">
        <f>SUM(C416:S416)</f>
        <v>4617</v>
      </c>
    </row>
    <row r="417" spans="1:20" ht="18" customHeight="1">
      <c r="A417" s="71"/>
      <c r="B417" s="17" t="s">
        <v>25</v>
      </c>
      <c r="C417" s="10">
        <v>12</v>
      </c>
      <c r="D417" s="10">
        <v>2</v>
      </c>
      <c r="E417" s="10">
        <v>6</v>
      </c>
      <c r="F417" s="10">
        <v>1</v>
      </c>
      <c r="G417" s="10">
        <v>0</v>
      </c>
      <c r="H417" s="10">
        <v>3</v>
      </c>
      <c r="I417" s="10">
        <v>0</v>
      </c>
      <c r="J417" s="10">
        <v>0</v>
      </c>
      <c r="K417" s="10">
        <v>4</v>
      </c>
      <c r="L417" s="10">
        <v>1</v>
      </c>
      <c r="M417" s="10">
        <v>2</v>
      </c>
      <c r="N417" s="10">
        <v>0</v>
      </c>
      <c r="O417" s="10">
        <v>3</v>
      </c>
      <c r="P417" s="10">
        <v>0</v>
      </c>
      <c r="Q417" s="10">
        <v>0</v>
      </c>
      <c r="R417" s="10">
        <v>0</v>
      </c>
      <c r="S417" s="10">
        <v>0</v>
      </c>
      <c r="T417" s="11">
        <f>SUM(C417:S417)</f>
        <v>34</v>
      </c>
    </row>
    <row r="418" spans="1:20" ht="18" customHeight="1">
      <c r="A418" s="71"/>
      <c r="B418" s="17" t="s">
        <v>26</v>
      </c>
      <c r="C418" s="12">
        <f t="shared" ref="C418:T418" si="179">C417/(C416+C417)</f>
        <v>1.5483870967741935E-2</v>
      </c>
      <c r="D418" s="12">
        <f t="shared" si="179"/>
        <v>6.0606060606060606E-3</v>
      </c>
      <c r="E418" s="12">
        <f t="shared" si="179"/>
        <v>4.9586776859504134E-2</v>
      </c>
      <c r="F418" s="12">
        <f t="shared" si="179"/>
        <v>1.834862385321101E-3</v>
      </c>
      <c r="G418" s="12">
        <f t="shared" si="179"/>
        <v>0</v>
      </c>
      <c r="H418" s="12">
        <f t="shared" si="179"/>
        <v>9.202453987730062E-3</v>
      </c>
      <c r="I418" s="12">
        <f t="shared" si="179"/>
        <v>0</v>
      </c>
      <c r="J418" s="12">
        <f t="shared" si="179"/>
        <v>0</v>
      </c>
      <c r="K418" s="12">
        <f t="shared" si="179"/>
        <v>8.7145969498910684E-3</v>
      </c>
      <c r="L418" s="12">
        <f t="shared" si="179"/>
        <v>4.6511627906976744E-3</v>
      </c>
      <c r="M418" s="12">
        <f t="shared" si="179"/>
        <v>2.2497187851518562E-3</v>
      </c>
      <c r="N418" s="12">
        <f t="shared" si="179"/>
        <v>0</v>
      </c>
      <c r="O418" s="12">
        <f t="shared" si="179"/>
        <v>3.2608695652173912E-2</v>
      </c>
      <c r="P418" s="12">
        <f t="shared" si="179"/>
        <v>0</v>
      </c>
      <c r="Q418" s="12">
        <f t="shared" si="179"/>
        <v>0</v>
      </c>
      <c r="R418" s="12">
        <f t="shared" si="179"/>
        <v>0</v>
      </c>
      <c r="S418" s="12" t="e">
        <f t="shared" si="179"/>
        <v>#DIV/0!</v>
      </c>
      <c r="T418" s="13">
        <f t="shared" si="179"/>
        <v>7.3102558589550632E-3</v>
      </c>
    </row>
    <row r="419" spans="1:20" ht="18" customHeight="1">
      <c r="A419" s="71"/>
      <c r="B419" s="17" t="s">
        <v>22</v>
      </c>
      <c r="C419" s="10">
        <v>364</v>
      </c>
      <c r="D419" s="10">
        <v>90</v>
      </c>
      <c r="E419" s="10">
        <v>48</v>
      </c>
      <c r="F419" s="14">
        <v>225</v>
      </c>
      <c r="G419" s="10">
        <v>36</v>
      </c>
      <c r="H419" s="10">
        <v>113</v>
      </c>
      <c r="I419" s="10">
        <v>127</v>
      </c>
      <c r="J419" s="10">
        <v>56</v>
      </c>
      <c r="K419" s="10">
        <v>209</v>
      </c>
      <c r="L419" s="10">
        <v>53</v>
      </c>
      <c r="M419" s="10">
        <v>337</v>
      </c>
      <c r="N419" s="10">
        <v>0</v>
      </c>
      <c r="O419" s="10">
        <v>54</v>
      </c>
      <c r="P419" s="10">
        <v>19</v>
      </c>
      <c r="Q419" s="10">
        <v>0</v>
      </c>
      <c r="R419" s="10">
        <v>8</v>
      </c>
      <c r="S419" s="10">
        <v>0</v>
      </c>
      <c r="T419" s="11">
        <f>SUM(C419:S419)</f>
        <v>1739</v>
      </c>
    </row>
    <row r="420" spans="1:20" ht="18" customHeight="1">
      <c r="A420" s="71"/>
      <c r="B420" s="17" t="s">
        <v>23</v>
      </c>
      <c r="C420" s="15">
        <f t="shared" ref="C420:T420" si="180">(C414+C415)/C419</f>
        <v>2.0412087912087911</v>
      </c>
      <c r="D420" s="15">
        <f t="shared" si="180"/>
        <v>3.588888888888889</v>
      </c>
      <c r="E420" s="15">
        <f t="shared" si="180"/>
        <v>2.5</v>
      </c>
      <c r="F420" s="15">
        <f t="shared" si="180"/>
        <v>2.3244444444444445</v>
      </c>
      <c r="G420" s="15">
        <f t="shared" si="180"/>
        <v>2.5</v>
      </c>
      <c r="H420" s="15">
        <f t="shared" si="180"/>
        <v>2.8584070796460175</v>
      </c>
      <c r="I420" s="15">
        <f t="shared" si="180"/>
        <v>2.7480314960629921</v>
      </c>
      <c r="J420" s="15">
        <f t="shared" si="180"/>
        <v>4.9642857142857144</v>
      </c>
      <c r="K420" s="15">
        <f t="shared" si="180"/>
        <v>2.1435406698564594</v>
      </c>
      <c r="L420" s="15">
        <f t="shared" si="180"/>
        <v>3.9433962264150941</v>
      </c>
      <c r="M420" s="15">
        <f t="shared" si="180"/>
        <v>2.6053412462908012</v>
      </c>
      <c r="N420" s="15" t="e">
        <f t="shared" si="180"/>
        <v>#DIV/0!</v>
      </c>
      <c r="O420" s="15">
        <f t="shared" si="180"/>
        <v>1.0925925925925926</v>
      </c>
      <c r="P420" s="15">
        <f t="shared" si="180"/>
        <v>3.6842105263157894</v>
      </c>
      <c r="Q420" s="15" t="e">
        <f t="shared" si="180"/>
        <v>#DIV/0!</v>
      </c>
      <c r="R420" s="15">
        <f t="shared" si="180"/>
        <v>6.75</v>
      </c>
      <c r="S420" s="15" t="e">
        <f t="shared" si="180"/>
        <v>#DIV/0!</v>
      </c>
      <c r="T420" s="16">
        <f t="shared" si="180"/>
        <v>2.5698677400805061</v>
      </c>
    </row>
    <row r="421" spans="1:20" ht="18" customHeight="1">
      <c r="A421" s="70">
        <v>44686</v>
      </c>
      <c r="B421" s="17" t="s">
        <v>20</v>
      </c>
      <c r="C421" s="10">
        <v>35</v>
      </c>
      <c r="D421" s="10">
        <v>9</v>
      </c>
      <c r="E421" s="10">
        <v>1</v>
      </c>
      <c r="F421" s="10">
        <v>30</v>
      </c>
      <c r="G421" s="10">
        <v>1</v>
      </c>
      <c r="H421" s="10">
        <v>15</v>
      </c>
      <c r="I421" s="10">
        <v>47</v>
      </c>
      <c r="J421" s="10">
        <v>9</v>
      </c>
      <c r="K421" s="10">
        <v>19</v>
      </c>
      <c r="L421" s="10">
        <v>9</v>
      </c>
      <c r="M421" s="10">
        <v>28</v>
      </c>
      <c r="N421" s="10">
        <v>1</v>
      </c>
      <c r="O421" s="10">
        <v>38</v>
      </c>
      <c r="P421" s="10">
        <v>0</v>
      </c>
      <c r="Q421" s="10">
        <v>0</v>
      </c>
      <c r="R421" s="10">
        <v>3</v>
      </c>
      <c r="S421" s="10">
        <v>0</v>
      </c>
      <c r="T421" s="11">
        <f>SUM(C421:S421)</f>
        <v>245</v>
      </c>
    </row>
    <row r="422" spans="1:20" ht="18" customHeight="1">
      <c r="A422" s="71"/>
      <c r="B422" s="17" t="s">
        <v>21</v>
      </c>
      <c r="C422" s="10">
        <v>693</v>
      </c>
      <c r="D422" s="10">
        <v>302</v>
      </c>
      <c r="E422" s="10">
        <v>80</v>
      </c>
      <c r="F422" s="10">
        <v>470</v>
      </c>
      <c r="G422" s="10">
        <v>75</v>
      </c>
      <c r="H422" s="10">
        <v>241</v>
      </c>
      <c r="I422" s="10">
        <v>341</v>
      </c>
      <c r="J422" s="10">
        <v>208</v>
      </c>
      <c r="K422" s="10">
        <v>463</v>
      </c>
      <c r="L422" s="10">
        <v>189</v>
      </c>
      <c r="M422" s="10">
        <v>635</v>
      </c>
      <c r="N422" s="10">
        <v>0</v>
      </c>
      <c r="O422" s="10">
        <v>43</v>
      </c>
      <c r="P422" s="10">
        <v>55</v>
      </c>
      <c r="Q422" s="10">
        <v>10</v>
      </c>
      <c r="R422" s="10">
        <v>46</v>
      </c>
      <c r="S422" s="10">
        <v>0</v>
      </c>
      <c r="T422" s="11">
        <f>SUM(C422:S422)</f>
        <v>3851</v>
      </c>
    </row>
    <row r="423" spans="1:20" ht="18" customHeight="1">
      <c r="A423" s="71"/>
      <c r="B423" s="17" t="s">
        <v>24</v>
      </c>
      <c r="C423" s="10">
        <v>768</v>
      </c>
      <c r="D423" s="10">
        <v>322</v>
      </c>
      <c r="E423" s="10">
        <v>85</v>
      </c>
      <c r="F423" s="10">
        <v>513</v>
      </c>
      <c r="G423" s="10">
        <v>79</v>
      </c>
      <c r="H423" s="10">
        <v>266</v>
      </c>
      <c r="I423" s="10">
        <v>409</v>
      </c>
      <c r="J423" s="10">
        <v>235</v>
      </c>
      <c r="K423" s="10">
        <v>498</v>
      </c>
      <c r="L423" s="10">
        <v>201</v>
      </c>
      <c r="M423" s="10">
        <v>673</v>
      </c>
      <c r="N423" s="10">
        <v>2</v>
      </c>
      <c r="O423" s="10">
        <v>79</v>
      </c>
      <c r="P423" s="10">
        <v>56</v>
      </c>
      <c r="Q423" s="10">
        <v>10</v>
      </c>
      <c r="R423" s="10">
        <v>50</v>
      </c>
      <c r="S423" s="10">
        <v>0</v>
      </c>
      <c r="T423" s="11">
        <f>SUM(C423:S423)</f>
        <v>4246</v>
      </c>
    </row>
    <row r="424" spans="1:20" ht="18" customHeight="1">
      <c r="A424" s="71"/>
      <c r="B424" s="17" t="s">
        <v>25</v>
      </c>
      <c r="C424" s="10">
        <v>4</v>
      </c>
      <c r="D424" s="10">
        <v>1</v>
      </c>
      <c r="E424" s="10">
        <v>2</v>
      </c>
      <c r="F424" s="10">
        <v>2</v>
      </c>
      <c r="G424" s="10">
        <v>0</v>
      </c>
      <c r="H424" s="10">
        <v>1</v>
      </c>
      <c r="I424" s="10">
        <v>2</v>
      </c>
      <c r="J424" s="10">
        <v>0</v>
      </c>
      <c r="K424" s="10">
        <v>2</v>
      </c>
      <c r="L424" s="10">
        <v>0</v>
      </c>
      <c r="M424" s="10">
        <v>4</v>
      </c>
      <c r="N424" s="10">
        <v>0</v>
      </c>
      <c r="O424" s="10">
        <v>4</v>
      </c>
      <c r="P424" s="10">
        <v>0</v>
      </c>
      <c r="Q424" s="10">
        <v>1</v>
      </c>
      <c r="R424" s="10">
        <v>0</v>
      </c>
      <c r="S424" s="10">
        <v>0</v>
      </c>
      <c r="T424" s="11">
        <f>SUM(C424:S424)</f>
        <v>23</v>
      </c>
    </row>
    <row r="425" spans="1:20" ht="18" customHeight="1">
      <c r="A425" s="71"/>
      <c r="B425" s="17" t="s">
        <v>26</v>
      </c>
      <c r="C425" s="12">
        <f t="shared" ref="C425:T425" si="181">C424/(C423+C424)</f>
        <v>5.1813471502590676E-3</v>
      </c>
      <c r="D425" s="12">
        <f t="shared" si="181"/>
        <v>3.0959752321981426E-3</v>
      </c>
      <c r="E425" s="12">
        <f t="shared" si="181"/>
        <v>2.2988505747126436E-2</v>
      </c>
      <c r="F425" s="12">
        <f t="shared" si="181"/>
        <v>3.8834951456310678E-3</v>
      </c>
      <c r="G425" s="12">
        <f t="shared" si="181"/>
        <v>0</v>
      </c>
      <c r="H425" s="12">
        <f t="shared" si="181"/>
        <v>3.7453183520599251E-3</v>
      </c>
      <c r="I425" s="12">
        <f t="shared" si="181"/>
        <v>4.8661800486618006E-3</v>
      </c>
      <c r="J425" s="12">
        <f t="shared" si="181"/>
        <v>0</v>
      </c>
      <c r="K425" s="12">
        <f t="shared" si="181"/>
        <v>4.0000000000000001E-3</v>
      </c>
      <c r="L425" s="12">
        <f t="shared" si="181"/>
        <v>0</v>
      </c>
      <c r="M425" s="12">
        <f t="shared" si="181"/>
        <v>5.9084194977843431E-3</v>
      </c>
      <c r="N425" s="12">
        <f t="shared" si="181"/>
        <v>0</v>
      </c>
      <c r="O425" s="12">
        <f t="shared" si="181"/>
        <v>4.8192771084337352E-2</v>
      </c>
      <c r="P425" s="12">
        <f t="shared" si="181"/>
        <v>0</v>
      </c>
      <c r="Q425" s="12">
        <f t="shared" si="181"/>
        <v>9.0909090909090912E-2</v>
      </c>
      <c r="R425" s="12">
        <f t="shared" si="181"/>
        <v>0</v>
      </c>
      <c r="S425" s="12" t="e">
        <f t="shared" si="181"/>
        <v>#DIV/0!</v>
      </c>
      <c r="T425" s="13">
        <f t="shared" si="181"/>
        <v>5.3876786132583745E-3</v>
      </c>
    </row>
    <row r="426" spans="1:20" ht="18" customHeight="1">
      <c r="A426" s="71"/>
      <c r="B426" s="17" t="s">
        <v>22</v>
      </c>
      <c r="C426" s="10">
        <v>377</v>
      </c>
      <c r="D426" s="10">
        <v>78</v>
      </c>
      <c r="E426" s="10">
        <v>40</v>
      </c>
      <c r="F426" s="14">
        <v>206</v>
      </c>
      <c r="G426" s="10">
        <v>47</v>
      </c>
      <c r="H426" s="10">
        <v>132</v>
      </c>
      <c r="I426" s="10">
        <v>123</v>
      </c>
      <c r="J426" s="10">
        <v>50</v>
      </c>
      <c r="K426" s="10">
        <v>224</v>
      </c>
      <c r="L426" s="10">
        <v>40</v>
      </c>
      <c r="M426" s="10">
        <v>266</v>
      </c>
      <c r="N426" s="10">
        <v>0</v>
      </c>
      <c r="O426" s="10">
        <v>43</v>
      </c>
      <c r="P426" s="10">
        <v>20</v>
      </c>
      <c r="Q426" s="10">
        <v>2</v>
      </c>
      <c r="R426" s="10">
        <v>8</v>
      </c>
      <c r="S426" s="10">
        <v>0</v>
      </c>
      <c r="T426" s="11">
        <f>SUM(C426:S426)</f>
        <v>1656</v>
      </c>
    </row>
    <row r="427" spans="1:20" ht="18" customHeight="1">
      <c r="A427" s="71"/>
      <c r="B427" s="17" t="s">
        <v>23</v>
      </c>
      <c r="C427" s="15">
        <f t="shared" ref="C427:T427" si="182">(C421+C422)/C426</f>
        <v>1.9310344827586208</v>
      </c>
      <c r="D427" s="15">
        <f t="shared" si="182"/>
        <v>3.9871794871794872</v>
      </c>
      <c r="E427" s="15">
        <f t="shared" si="182"/>
        <v>2.0249999999999999</v>
      </c>
      <c r="F427" s="15">
        <f t="shared" si="182"/>
        <v>2.4271844660194173</v>
      </c>
      <c r="G427" s="15">
        <f t="shared" si="182"/>
        <v>1.6170212765957446</v>
      </c>
      <c r="H427" s="15">
        <f t="shared" si="182"/>
        <v>1.9393939393939394</v>
      </c>
      <c r="I427" s="15">
        <f t="shared" si="182"/>
        <v>3.154471544715447</v>
      </c>
      <c r="J427" s="15">
        <f t="shared" si="182"/>
        <v>4.34</v>
      </c>
      <c r="K427" s="15">
        <f t="shared" si="182"/>
        <v>2.1517857142857144</v>
      </c>
      <c r="L427" s="15">
        <f t="shared" si="182"/>
        <v>4.95</v>
      </c>
      <c r="M427" s="15">
        <f t="shared" si="182"/>
        <v>2.492481203007519</v>
      </c>
      <c r="N427" s="15" t="e">
        <f t="shared" si="182"/>
        <v>#DIV/0!</v>
      </c>
      <c r="O427" s="15">
        <f t="shared" si="182"/>
        <v>1.8837209302325582</v>
      </c>
      <c r="P427" s="15">
        <f t="shared" si="182"/>
        <v>2.75</v>
      </c>
      <c r="Q427" s="15">
        <f t="shared" si="182"/>
        <v>5</v>
      </c>
      <c r="R427" s="15">
        <f t="shared" si="182"/>
        <v>6.125</v>
      </c>
      <c r="S427" s="15" t="e">
        <f t="shared" si="182"/>
        <v>#DIV/0!</v>
      </c>
      <c r="T427" s="16">
        <f t="shared" si="182"/>
        <v>2.4734299516908211</v>
      </c>
    </row>
    <row r="428" spans="1:20" ht="18" customHeight="1">
      <c r="A428" s="70">
        <v>44687</v>
      </c>
      <c r="B428" s="17" t="s">
        <v>20</v>
      </c>
      <c r="C428" s="10">
        <v>60</v>
      </c>
      <c r="D428" s="10">
        <v>19</v>
      </c>
      <c r="E428" s="10">
        <v>7</v>
      </c>
      <c r="F428" s="10">
        <v>16</v>
      </c>
      <c r="G428" s="10">
        <v>5</v>
      </c>
      <c r="H428" s="10">
        <v>17</v>
      </c>
      <c r="I428" s="10">
        <v>30</v>
      </c>
      <c r="J428" s="10">
        <v>28</v>
      </c>
      <c r="K428" s="10">
        <v>21</v>
      </c>
      <c r="L428" s="10">
        <v>3</v>
      </c>
      <c r="M428" s="10">
        <v>33</v>
      </c>
      <c r="N428" s="10">
        <v>3</v>
      </c>
      <c r="O428" s="10">
        <v>5</v>
      </c>
      <c r="P428" s="10">
        <v>3</v>
      </c>
      <c r="Q428" s="10">
        <v>2</v>
      </c>
      <c r="R428" s="10">
        <v>1</v>
      </c>
      <c r="S428" s="10">
        <v>0</v>
      </c>
      <c r="T428" s="11">
        <f>SUM(C428:S428)</f>
        <v>253</v>
      </c>
    </row>
    <row r="429" spans="1:20" ht="18" customHeight="1">
      <c r="A429" s="71"/>
      <c r="B429" s="17" t="s">
        <v>21</v>
      </c>
      <c r="C429" s="10">
        <v>537</v>
      </c>
      <c r="D429" s="10">
        <v>307</v>
      </c>
      <c r="E429" s="10">
        <v>61</v>
      </c>
      <c r="F429" s="10">
        <v>452</v>
      </c>
      <c r="G429" s="10">
        <v>70</v>
      </c>
      <c r="H429" s="10">
        <v>252</v>
      </c>
      <c r="I429" s="10">
        <v>389</v>
      </c>
      <c r="J429" s="10">
        <v>275</v>
      </c>
      <c r="K429" s="10">
        <v>461</v>
      </c>
      <c r="L429" s="10">
        <v>187</v>
      </c>
      <c r="M429" s="10">
        <v>545</v>
      </c>
      <c r="N429" s="10">
        <v>3</v>
      </c>
      <c r="O429" s="10">
        <v>3</v>
      </c>
      <c r="P429" s="10">
        <v>164</v>
      </c>
      <c r="Q429" s="10">
        <v>19</v>
      </c>
      <c r="R429" s="10">
        <v>99</v>
      </c>
      <c r="S429" s="10">
        <v>0</v>
      </c>
      <c r="T429" s="11">
        <f>SUM(C429:S429)</f>
        <v>3824</v>
      </c>
    </row>
    <row r="430" spans="1:20" ht="18" customHeight="1">
      <c r="A430" s="71"/>
      <c r="B430" s="17" t="s">
        <v>24</v>
      </c>
      <c r="C430" s="10">
        <v>626</v>
      </c>
      <c r="D430" s="10">
        <v>328</v>
      </c>
      <c r="E430" s="10">
        <v>71</v>
      </c>
      <c r="F430" s="10">
        <v>484</v>
      </c>
      <c r="G430" s="10">
        <v>77</v>
      </c>
      <c r="H430" s="10">
        <v>277</v>
      </c>
      <c r="I430" s="10">
        <v>425</v>
      </c>
      <c r="J430" s="10">
        <v>309</v>
      </c>
      <c r="K430" s="10">
        <v>500</v>
      </c>
      <c r="L430" s="10">
        <v>201</v>
      </c>
      <c r="M430" s="10">
        <v>577</v>
      </c>
      <c r="N430" s="10">
        <v>7</v>
      </c>
      <c r="O430" s="10">
        <v>24</v>
      </c>
      <c r="P430" s="10">
        <v>169</v>
      </c>
      <c r="Q430" s="10">
        <v>21</v>
      </c>
      <c r="R430" s="10">
        <v>100</v>
      </c>
      <c r="S430" s="10">
        <v>0</v>
      </c>
      <c r="T430" s="11">
        <f>SUM(C430:S430)</f>
        <v>4196</v>
      </c>
    </row>
    <row r="431" spans="1:20" ht="18" customHeight="1">
      <c r="A431" s="71"/>
      <c r="B431" s="17" t="s">
        <v>25</v>
      </c>
      <c r="C431" s="10">
        <v>1</v>
      </c>
      <c r="D431" s="10">
        <v>2</v>
      </c>
      <c r="E431" s="10">
        <v>0</v>
      </c>
      <c r="F431" s="10">
        <v>0</v>
      </c>
      <c r="G431" s="10">
        <v>0</v>
      </c>
      <c r="H431" s="10">
        <v>2</v>
      </c>
      <c r="I431" s="10">
        <v>0</v>
      </c>
      <c r="J431" s="10">
        <v>0</v>
      </c>
      <c r="K431" s="10">
        <v>2</v>
      </c>
      <c r="L431" s="10">
        <v>0</v>
      </c>
      <c r="M431" s="10">
        <v>7</v>
      </c>
      <c r="N431" s="10">
        <v>1</v>
      </c>
      <c r="O431" s="10">
        <v>3</v>
      </c>
      <c r="P431" s="10">
        <v>0</v>
      </c>
      <c r="Q431" s="10">
        <v>0</v>
      </c>
      <c r="R431" s="10">
        <v>0</v>
      </c>
      <c r="S431" s="10">
        <v>0</v>
      </c>
      <c r="T431" s="11">
        <f>SUM(C431:S431)</f>
        <v>18</v>
      </c>
    </row>
    <row r="432" spans="1:20" ht="18" customHeight="1">
      <c r="A432" s="71"/>
      <c r="B432" s="17" t="s">
        <v>26</v>
      </c>
      <c r="C432" s="12">
        <f t="shared" ref="C432:T432" si="183">C431/(C430+C431)</f>
        <v>1.594896331738437E-3</v>
      </c>
      <c r="D432" s="12">
        <f t="shared" si="183"/>
        <v>6.0606060606060606E-3</v>
      </c>
      <c r="E432" s="12">
        <f t="shared" si="183"/>
        <v>0</v>
      </c>
      <c r="F432" s="12">
        <f t="shared" si="183"/>
        <v>0</v>
      </c>
      <c r="G432" s="12">
        <f t="shared" si="183"/>
        <v>0</v>
      </c>
      <c r="H432" s="12">
        <f t="shared" si="183"/>
        <v>7.1684587813620072E-3</v>
      </c>
      <c r="I432" s="12">
        <f t="shared" si="183"/>
        <v>0</v>
      </c>
      <c r="J432" s="12">
        <f t="shared" si="183"/>
        <v>0</v>
      </c>
      <c r="K432" s="12">
        <f t="shared" si="183"/>
        <v>3.9840637450199202E-3</v>
      </c>
      <c r="L432" s="12">
        <f t="shared" si="183"/>
        <v>0</v>
      </c>
      <c r="M432" s="12">
        <f t="shared" si="183"/>
        <v>1.1986301369863013E-2</v>
      </c>
      <c r="N432" s="12">
        <f t="shared" si="183"/>
        <v>0.125</v>
      </c>
      <c r="O432" s="12">
        <f t="shared" si="183"/>
        <v>0.1111111111111111</v>
      </c>
      <c r="P432" s="12">
        <f t="shared" si="183"/>
        <v>0</v>
      </c>
      <c r="Q432" s="12">
        <f t="shared" si="183"/>
        <v>0</v>
      </c>
      <c r="R432" s="12">
        <f t="shared" si="183"/>
        <v>0</v>
      </c>
      <c r="S432" s="12" t="e">
        <f t="shared" si="183"/>
        <v>#DIV/0!</v>
      </c>
      <c r="T432" s="13">
        <f t="shared" si="183"/>
        <v>4.2714760322733747E-3</v>
      </c>
    </row>
    <row r="433" spans="1:20" ht="18" customHeight="1">
      <c r="A433" s="71"/>
      <c r="B433" s="17" t="s">
        <v>22</v>
      </c>
      <c r="C433" s="10">
        <v>294</v>
      </c>
      <c r="D433" s="10">
        <v>74</v>
      </c>
      <c r="E433" s="10">
        <v>32</v>
      </c>
      <c r="F433" s="14">
        <v>231</v>
      </c>
      <c r="G433" s="10">
        <v>34</v>
      </c>
      <c r="H433" s="10">
        <v>120</v>
      </c>
      <c r="I433" s="10">
        <v>115</v>
      </c>
      <c r="J433" s="10">
        <v>45</v>
      </c>
      <c r="K433" s="10">
        <v>234</v>
      </c>
      <c r="L433" s="10">
        <v>32</v>
      </c>
      <c r="M433" s="10">
        <v>269</v>
      </c>
      <c r="N433" s="10">
        <v>1</v>
      </c>
      <c r="O433" s="10">
        <v>16</v>
      </c>
      <c r="P433" s="10">
        <v>24</v>
      </c>
      <c r="Q433" s="10">
        <v>1</v>
      </c>
      <c r="R433" s="10">
        <v>7</v>
      </c>
      <c r="S433" s="10">
        <v>0</v>
      </c>
      <c r="T433" s="11">
        <f>SUM(C433:S433)</f>
        <v>1529</v>
      </c>
    </row>
    <row r="434" spans="1:20" ht="18" customHeight="1">
      <c r="A434" s="71"/>
      <c r="B434" s="17" t="s">
        <v>23</v>
      </c>
      <c r="C434" s="15">
        <f t="shared" ref="C434:T434" si="184">(C428+C429)/C433</f>
        <v>2.0306122448979593</v>
      </c>
      <c r="D434" s="15">
        <f t="shared" si="184"/>
        <v>4.4054054054054053</v>
      </c>
      <c r="E434" s="15">
        <f t="shared" si="184"/>
        <v>2.125</v>
      </c>
      <c r="F434" s="15">
        <f t="shared" si="184"/>
        <v>2.0259740259740258</v>
      </c>
      <c r="G434" s="15">
        <f t="shared" si="184"/>
        <v>2.2058823529411766</v>
      </c>
      <c r="H434" s="15">
        <f t="shared" si="184"/>
        <v>2.2416666666666667</v>
      </c>
      <c r="I434" s="15">
        <f t="shared" si="184"/>
        <v>3.6434782608695651</v>
      </c>
      <c r="J434" s="15">
        <f t="shared" si="184"/>
        <v>6.7333333333333334</v>
      </c>
      <c r="K434" s="15">
        <f t="shared" si="184"/>
        <v>2.0598290598290596</v>
      </c>
      <c r="L434" s="15">
        <f t="shared" si="184"/>
        <v>5.9375</v>
      </c>
      <c r="M434" s="15">
        <f t="shared" si="184"/>
        <v>2.1486988847583643</v>
      </c>
      <c r="N434" s="15">
        <f t="shared" si="184"/>
        <v>6</v>
      </c>
      <c r="O434" s="15">
        <f t="shared" si="184"/>
        <v>0.5</v>
      </c>
      <c r="P434" s="15">
        <f t="shared" si="184"/>
        <v>6.958333333333333</v>
      </c>
      <c r="Q434" s="15">
        <f t="shared" si="184"/>
        <v>21</v>
      </c>
      <c r="R434" s="15">
        <f t="shared" si="184"/>
        <v>14.285714285714286</v>
      </c>
      <c r="S434" s="15" t="e">
        <f t="shared" si="184"/>
        <v>#DIV/0!</v>
      </c>
      <c r="T434" s="16">
        <f t="shared" si="184"/>
        <v>2.6664486592544145</v>
      </c>
    </row>
    <row r="435" spans="1:20" ht="18" customHeight="1">
      <c r="A435" s="70">
        <v>44688</v>
      </c>
      <c r="B435" s="17" t="s">
        <v>20</v>
      </c>
      <c r="C435" s="10">
        <v>37</v>
      </c>
      <c r="D435" s="10">
        <v>10</v>
      </c>
      <c r="E435" s="10">
        <v>3</v>
      </c>
      <c r="F435" s="10">
        <v>19</v>
      </c>
      <c r="G435" s="10">
        <v>5</v>
      </c>
      <c r="H435" s="10">
        <v>24</v>
      </c>
      <c r="I435" s="10">
        <v>7</v>
      </c>
      <c r="J435" s="10">
        <v>13</v>
      </c>
      <c r="K435" s="10">
        <v>33</v>
      </c>
      <c r="L435" s="10">
        <v>11</v>
      </c>
      <c r="M435" s="10">
        <v>28</v>
      </c>
      <c r="N435" s="10">
        <v>0</v>
      </c>
      <c r="O435" s="10">
        <v>22</v>
      </c>
      <c r="P435" s="10">
        <v>3</v>
      </c>
      <c r="Q435" s="10">
        <v>0</v>
      </c>
      <c r="R435" s="10">
        <v>0</v>
      </c>
      <c r="S435" s="10">
        <v>0</v>
      </c>
      <c r="T435" s="11">
        <f>SUM(C435:S435)</f>
        <v>215</v>
      </c>
    </row>
    <row r="436" spans="1:20" ht="18" customHeight="1">
      <c r="A436" s="71"/>
      <c r="B436" s="17" t="s">
        <v>21</v>
      </c>
      <c r="C436" s="10">
        <v>522</v>
      </c>
      <c r="D436" s="10">
        <v>274</v>
      </c>
      <c r="E436" s="10">
        <v>57</v>
      </c>
      <c r="F436" s="10">
        <v>507</v>
      </c>
      <c r="G436" s="10">
        <v>49</v>
      </c>
      <c r="H436" s="10">
        <v>210</v>
      </c>
      <c r="I436" s="10">
        <v>594</v>
      </c>
      <c r="J436" s="10">
        <v>209</v>
      </c>
      <c r="K436" s="10">
        <v>295</v>
      </c>
      <c r="L436" s="10">
        <v>82</v>
      </c>
      <c r="M436" s="10">
        <v>632</v>
      </c>
      <c r="N436" s="10">
        <v>0</v>
      </c>
      <c r="O436" s="10">
        <v>16</v>
      </c>
      <c r="P436" s="10">
        <v>30</v>
      </c>
      <c r="Q436" s="10">
        <v>7</v>
      </c>
      <c r="R436" s="10">
        <v>48</v>
      </c>
      <c r="S436" s="10">
        <v>0</v>
      </c>
      <c r="T436" s="11">
        <f>SUM(C436:S436)</f>
        <v>3532</v>
      </c>
    </row>
    <row r="437" spans="1:20" ht="18" customHeight="1">
      <c r="A437" s="71"/>
      <c r="B437" s="17" t="s">
        <v>24</v>
      </c>
      <c r="C437" s="10">
        <v>612</v>
      </c>
      <c r="D437" s="10">
        <v>298</v>
      </c>
      <c r="E437" s="10">
        <v>65</v>
      </c>
      <c r="F437" s="10">
        <v>548</v>
      </c>
      <c r="G437" s="10">
        <v>56</v>
      </c>
      <c r="H437" s="10">
        <v>271</v>
      </c>
      <c r="I437" s="10">
        <v>613</v>
      </c>
      <c r="J437" s="10">
        <v>226</v>
      </c>
      <c r="K437" s="10">
        <v>345</v>
      </c>
      <c r="L437" s="10">
        <v>119</v>
      </c>
      <c r="M437" s="10">
        <v>669</v>
      </c>
      <c r="N437" s="10">
        <v>0</v>
      </c>
      <c r="O437" s="10">
        <v>48</v>
      </c>
      <c r="P437" s="10">
        <v>34</v>
      </c>
      <c r="Q437" s="10">
        <v>9</v>
      </c>
      <c r="R437" s="10">
        <v>51</v>
      </c>
      <c r="S437" s="10">
        <v>0</v>
      </c>
      <c r="T437" s="11">
        <f>SUM(C437:S437)</f>
        <v>3964</v>
      </c>
    </row>
    <row r="438" spans="1:20" ht="18" customHeight="1">
      <c r="A438" s="71"/>
      <c r="B438" s="17" t="s">
        <v>25</v>
      </c>
      <c r="C438" s="10">
        <v>0</v>
      </c>
      <c r="D438" s="10">
        <v>1</v>
      </c>
      <c r="E438" s="10">
        <v>0</v>
      </c>
      <c r="F438" s="10">
        <v>0</v>
      </c>
      <c r="G438" s="10">
        <v>0</v>
      </c>
      <c r="H438" s="10">
        <v>1</v>
      </c>
      <c r="I438" s="10">
        <v>0</v>
      </c>
      <c r="J438" s="10">
        <v>1</v>
      </c>
      <c r="K438" s="10">
        <v>0</v>
      </c>
      <c r="L438" s="10">
        <v>0</v>
      </c>
      <c r="M438" s="10">
        <v>6</v>
      </c>
      <c r="N438" s="10">
        <v>0</v>
      </c>
      <c r="O438" s="10">
        <v>0</v>
      </c>
      <c r="P438" s="10">
        <v>0</v>
      </c>
      <c r="Q438" s="10">
        <v>2</v>
      </c>
      <c r="R438" s="10">
        <v>0</v>
      </c>
      <c r="S438" s="10">
        <v>0</v>
      </c>
      <c r="T438" s="11">
        <f>SUM(C438:S438)</f>
        <v>11</v>
      </c>
    </row>
    <row r="439" spans="1:20" ht="18" customHeight="1">
      <c r="A439" s="71"/>
      <c r="B439" s="17" t="s">
        <v>26</v>
      </c>
      <c r="C439" s="12">
        <f t="shared" ref="C439:T439" si="185">C438/(C437+C438)</f>
        <v>0</v>
      </c>
      <c r="D439" s="12">
        <f t="shared" si="185"/>
        <v>3.3444816053511705E-3</v>
      </c>
      <c r="E439" s="12">
        <f t="shared" si="185"/>
        <v>0</v>
      </c>
      <c r="F439" s="12">
        <f t="shared" si="185"/>
        <v>0</v>
      </c>
      <c r="G439" s="12">
        <f t="shared" si="185"/>
        <v>0</v>
      </c>
      <c r="H439" s="12">
        <f t="shared" si="185"/>
        <v>3.6764705882352941E-3</v>
      </c>
      <c r="I439" s="12">
        <f t="shared" si="185"/>
        <v>0</v>
      </c>
      <c r="J439" s="12">
        <f t="shared" si="185"/>
        <v>4.4052863436123352E-3</v>
      </c>
      <c r="K439" s="12">
        <f t="shared" si="185"/>
        <v>0</v>
      </c>
      <c r="L439" s="12">
        <f t="shared" si="185"/>
        <v>0</v>
      </c>
      <c r="M439" s="12">
        <f t="shared" si="185"/>
        <v>8.8888888888888889E-3</v>
      </c>
      <c r="N439" s="12" t="e">
        <f t="shared" si="185"/>
        <v>#DIV/0!</v>
      </c>
      <c r="O439" s="12">
        <f t="shared" si="185"/>
        <v>0</v>
      </c>
      <c r="P439" s="12">
        <f t="shared" si="185"/>
        <v>0</v>
      </c>
      <c r="Q439" s="12">
        <f t="shared" si="185"/>
        <v>0.18181818181818182</v>
      </c>
      <c r="R439" s="12">
        <f t="shared" si="185"/>
        <v>0</v>
      </c>
      <c r="S439" s="12" t="e">
        <f t="shared" si="185"/>
        <v>#DIV/0!</v>
      </c>
      <c r="T439" s="13">
        <f t="shared" si="185"/>
        <v>2.7672955974842768E-3</v>
      </c>
    </row>
    <row r="440" spans="1:20" ht="18" customHeight="1">
      <c r="A440" s="71"/>
      <c r="B440" s="17" t="s">
        <v>22</v>
      </c>
      <c r="C440" s="10">
        <v>323</v>
      </c>
      <c r="D440" s="10">
        <v>63</v>
      </c>
      <c r="E440" s="10">
        <v>30</v>
      </c>
      <c r="F440" s="14">
        <v>226</v>
      </c>
      <c r="G440" s="10">
        <v>28</v>
      </c>
      <c r="H440" s="10">
        <v>146</v>
      </c>
      <c r="I440" s="10">
        <v>156</v>
      </c>
      <c r="J440" s="10">
        <v>33</v>
      </c>
      <c r="K440" s="10">
        <v>169</v>
      </c>
      <c r="L440" s="10">
        <v>18</v>
      </c>
      <c r="M440" s="10">
        <v>208</v>
      </c>
      <c r="N440" s="10">
        <v>0</v>
      </c>
      <c r="O440" s="10">
        <v>31</v>
      </c>
      <c r="P440" s="10">
        <v>13</v>
      </c>
      <c r="Q440" s="10">
        <v>2</v>
      </c>
      <c r="R440" s="10">
        <v>5</v>
      </c>
      <c r="S440" s="10">
        <v>0</v>
      </c>
      <c r="T440" s="11">
        <f>SUM(C440:S440)</f>
        <v>1451</v>
      </c>
    </row>
    <row r="441" spans="1:20" ht="18" customHeight="1">
      <c r="A441" s="71"/>
      <c r="B441" s="17" t="s">
        <v>23</v>
      </c>
      <c r="C441" s="15">
        <f t="shared" ref="C441:T441" si="186">(C435+C436)/C440</f>
        <v>1.7306501547987616</v>
      </c>
      <c r="D441" s="15">
        <f t="shared" si="186"/>
        <v>4.5079365079365079</v>
      </c>
      <c r="E441" s="15">
        <f t="shared" si="186"/>
        <v>2</v>
      </c>
      <c r="F441" s="15">
        <f t="shared" si="186"/>
        <v>2.3274336283185839</v>
      </c>
      <c r="G441" s="15">
        <f t="shared" si="186"/>
        <v>1.9285714285714286</v>
      </c>
      <c r="H441" s="15">
        <f t="shared" si="186"/>
        <v>1.6027397260273972</v>
      </c>
      <c r="I441" s="15">
        <f t="shared" si="186"/>
        <v>3.8525641025641026</v>
      </c>
      <c r="J441" s="15">
        <f t="shared" si="186"/>
        <v>6.7272727272727275</v>
      </c>
      <c r="K441" s="15">
        <f t="shared" si="186"/>
        <v>1.9408284023668638</v>
      </c>
      <c r="L441" s="15">
        <f t="shared" si="186"/>
        <v>5.166666666666667</v>
      </c>
      <c r="M441" s="15">
        <f t="shared" si="186"/>
        <v>3.1730769230769229</v>
      </c>
      <c r="N441" s="15" t="e">
        <f t="shared" si="186"/>
        <v>#DIV/0!</v>
      </c>
      <c r="O441" s="15">
        <f t="shared" si="186"/>
        <v>1.2258064516129032</v>
      </c>
      <c r="P441" s="15">
        <f t="shared" si="186"/>
        <v>2.5384615384615383</v>
      </c>
      <c r="Q441" s="15">
        <f t="shared" si="186"/>
        <v>3.5</v>
      </c>
      <c r="R441" s="15">
        <f t="shared" si="186"/>
        <v>9.6</v>
      </c>
      <c r="S441" s="15" t="e">
        <f t="shared" si="186"/>
        <v>#DIV/0!</v>
      </c>
      <c r="T441" s="16">
        <f t="shared" si="186"/>
        <v>2.5823569951757408</v>
      </c>
    </row>
    <row r="442" spans="1:20" ht="18" customHeight="1">
      <c r="A442" s="71"/>
      <c r="B442" s="17" t="s">
        <v>37</v>
      </c>
      <c r="C442" s="12">
        <v>0.81420000000000003</v>
      </c>
      <c r="D442" s="12">
        <v>0.73019999999999996</v>
      </c>
      <c r="E442" s="12">
        <v>0.76670000000000005</v>
      </c>
      <c r="F442" s="12">
        <v>0.7611</v>
      </c>
      <c r="G442" s="12">
        <v>0.60709999999999997</v>
      </c>
      <c r="H442" s="12">
        <v>0.73970000000000002</v>
      </c>
      <c r="I442" s="12">
        <v>0.6603</v>
      </c>
      <c r="J442" s="12">
        <v>0.54549999999999998</v>
      </c>
      <c r="K442" s="12">
        <v>0.78700000000000003</v>
      </c>
      <c r="L442" s="12">
        <v>0.61109999999999998</v>
      </c>
      <c r="M442" s="12">
        <v>0.74039999999999995</v>
      </c>
      <c r="N442" s="15" t="e">
        <f>0/0</f>
        <v>#DIV/0!</v>
      </c>
      <c r="O442" s="12">
        <v>0.5161</v>
      </c>
      <c r="P442" s="12">
        <v>0.3846</v>
      </c>
      <c r="Q442" s="12">
        <v>0</v>
      </c>
      <c r="R442" s="12">
        <v>0.8</v>
      </c>
      <c r="S442" s="15" t="s">
        <v>34</v>
      </c>
      <c r="T442" s="35">
        <v>0.73950000000000005</v>
      </c>
    </row>
    <row r="443" spans="1:20" ht="18" customHeight="1">
      <c r="A443" s="70">
        <v>44689</v>
      </c>
      <c r="B443" s="17" t="s">
        <v>20</v>
      </c>
      <c r="C443" s="10">
        <v>60</v>
      </c>
      <c r="D443" s="10">
        <v>22</v>
      </c>
      <c r="E443" s="10">
        <v>7</v>
      </c>
      <c r="F443" s="10">
        <v>38</v>
      </c>
      <c r="G443" s="10">
        <v>5</v>
      </c>
      <c r="H443" s="10">
        <v>54</v>
      </c>
      <c r="I443" s="10">
        <v>18</v>
      </c>
      <c r="J443" s="10">
        <v>9</v>
      </c>
      <c r="K443" s="10">
        <v>25</v>
      </c>
      <c r="L443" s="10">
        <v>27</v>
      </c>
      <c r="M443" s="10">
        <v>34</v>
      </c>
      <c r="N443" s="10">
        <v>2</v>
      </c>
      <c r="O443" s="10">
        <v>13</v>
      </c>
      <c r="P443" s="10">
        <v>1</v>
      </c>
      <c r="Q443" s="10">
        <v>4</v>
      </c>
      <c r="R443" s="10">
        <v>3</v>
      </c>
      <c r="S443" s="10">
        <v>0</v>
      </c>
      <c r="T443" s="11">
        <f>SUM(C443:S443)</f>
        <v>322</v>
      </c>
    </row>
    <row r="444" spans="1:20" ht="18" customHeight="1">
      <c r="A444" s="71"/>
      <c r="B444" s="17" t="s">
        <v>21</v>
      </c>
      <c r="C444" s="10">
        <v>411</v>
      </c>
      <c r="D444" s="10">
        <v>275</v>
      </c>
      <c r="E444" s="10">
        <v>69</v>
      </c>
      <c r="F444" s="10">
        <v>567</v>
      </c>
      <c r="G444" s="10">
        <v>43</v>
      </c>
      <c r="H444" s="10">
        <v>244</v>
      </c>
      <c r="I444" s="10">
        <v>539</v>
      </c>
      <c r="J444" s="10">
        <v>207</v>
      </c>
      <c r="K444" s="10">
        <v>289</v>
      </c>
      <c r="L444" s="10">
        <v>93</v>
      </c>
      <c r="M444" s="10">
        <v>652</v>
      </c>
      <c r="N444" s="10">
        <v>2</v>
      </c>
      <c r="O444" s="10">
        <v>21</v>
      </c>
      <c r="P444" s="10">
        <v>46</v>
      </c>
      <c r="Q444" s="10">
        <v>1</v>
      </c>
      <c r="R444" s="10">
        <v>10</v>
      </c>
      <c r="S444" s="10">
        <v>0</v>
      </c>
      <c r="T444" s="11">
        <f>SUM(C444:S444)</f>
        <v>3469</v>
      </c>
    </row>
    <row r="445" spans="1:20" ht="18" customHeight="1">
      <c r="A445" s="71"/>
      <c r="B445" s="17" t="s">
        <v>24</v>
      </c>
      <c r="C445" s="10">
        <v>502</v>
      </c>
      <c r="D445" s="10">
        <v>305</v>
      </c>
      <c r="E445" s="10">
        <v>77</v>
      </c>
      <c r="F445" s="10">
        <v>619</v>
      </c>
      <c r="G445" s="10">
        <v>49</v>
      </c>
      <c r="H445" s="10">
        <v>317</v>
      </c>
      <c r="I445" s="10">
        <v>576</v>
      </c>
      <c r="J445" s="10">
        <v>225</v>
      </c>
      <c r="K445" s="10">
        <v>332</v>
      </c>
      <c r="L445" s="10">
        <v>136</v>
      </c>
      <c r="M445" s="10">
        <v>690</v>
      </c>
      <c r="N445" s="10">
        <v>4</v>
      </c>
      <c r="O445" s="10">
        <v>35</v>
      </c>
      <c r="P445" s="10">
        <v>49</v>
      </c>
      <c r="Q445" s="10">
        <v>6</v>
      </c>
      <c r="R445" s="10">
        <v>16</v>
      </c>
      <c r="S445" s="10">
        <v>0</v>
      </c>
      <c r="T445" s="11">
        <f>SUM(C445:S445)</f>
        <v>3938</v>
      </c>
    </row>
    <row r="446" spans="1:20" ht="18" customHeight="1">
      <c r="A446" s="71"/>
      <c r="B446" s="17" t="s">
        <v>25</v>
      </c>
      <c r="C446" s="10">
        <v>0</v>
      </c>
      <c r="D446" s="10">
        <v>1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2</v>
      </c>
      <c r="N446" s="10">
        <v>0</v>
      </c>
      <c r="O446" s="10">
        <v>5</v>
      </c>
      <c r="P446" s="10">
        <v>0</v>
      </c>
      <c r="Q446" s="10">
        <v>0</v>
      </c>
      <c r="R446" s="10">
        <v>0</v>
      </c>
      <c r="S446" s="10">
        <v>0</v>
      </c>
      <c r="T446" s="11">
        <f>SUM(C446:S446)</f>
        <v>9</v>
      </c>
    </row>
    <row r="447" spans="1:20" ht="18" customHeight="1">
      <c r="A447" s="71"/>
      <c r="B447" s="17" t="s">
        <v>26</v>
      </c>
      <c r="C447" s="12">
        <f t="shared" ref="C447:T447" si="187">C446/(C445+C446)</f>
        <v>0</v>
      </c>
      <c r="D447" s="12">
        <f t="shared" si="187"/>
        <v>3.2679738562091504E-3</v>
      </c>
      <c r="E447" s="12">
        <f t="shared" si="187"/>
        <v>0</v>
      </c>
      <c r="F447" s="12">
        <f t="shared" si="187"/>
        <v>1.6129032258064516E-3</v>
      </c>
      <c r="G447" s="12">
        <f t="shared" si="187"/>
        <v>0</v>
      </c>
      <c r="H447" s="12">
        <f t="shared" si="187"/>
        <v>0</v>
      </c>
      <c r="I447" s="12">
        <f t="shared" si="187"/>
        <v>0</v>
      </c>
      <c r="J447" s="12">
        <f t="shared" si="187"/>
        <v>0</v>
      </c>
      <c r="K447" s="12">
        <f t="shared" si="187"/>
        <v>0</v>
      </c>
      <c r="L447" s="12">
        <f t="shared" si="187"/>
        <v>0</v>
      </c>
      <c r="M447" s="12">
        <f t="shared" si="187"/>
        <v>2.8901734104046241E-3</v>
      </c>
      <c r="N447" s="12">
        <f t="shared" si="187"/>
        <v>0</v>
      </c>
      <c r="O447" s="12">
        <f t="shared" si="187"/>
        <v>0.125</v>
      </c>
      <c r="P447" s="12">
        <f t="shared" si="187"/>
        <v>0</v>
      </c>
      <c r="Q447" s="12">
        <f t="shared" si="187"/>
        <v>0</v>
      </c>
      <c r="R447" s="12">
        <f t="shared" si="187"/>
        <v>0</v>
      </c>
      <c r="S447" s="12" t="e">
        <f t="shared" si="187"/>
        <v>#DIV/0!</v>
      </c>
      <c r="T447" s="13">
        <f t="shared" si="187"/>
        <v>2.2802128198631871E-3</v>
      </c>
    </row>
    <row r="448" spans="1:20" ht="18" customHeight="1">
      <c r="A448" s="71"/>
      <c r="B448" s="17" t="s">
        <v>22</v>
      </c>
      <c r="C448" s="10">
        <v>254</v>
      </c>
      <c r="D448" s="10">
        <v>71</v>
      </c>
      <c r="E448" s="10">
        <v>30</v>
      </c>
      <c r="F448" s="14">
        <v>231</v>
      </c>
      <c r="G448" s="10">
        <v>27</v>
      </c>
      <c r="H448" s="10">
        <v>148</v>
      </c>
      <c r="I448" s="10">
        <v>135</v>
      </c>
      <c r="J448" s="10">
        <v>38</v>
      </c>
      <c r="K448" s="10">
        <v>169</v>
      </c>
      <c r="L448" s="10">
        <v>17</v>
      </c>
      <c r="M448" s="10">
        <v>263</v>
      </c>
      <c r="N448" s="10">
        <v>0</v>
      </c>
      <c r="O448" s="10">
        <v>22</v>
      </c>
      <c r="P448" s="10">
        <v>25</v>
      </c>
      <c r="Q448" s="10">
        <v>0</v>
      </c>
      <c r="R448" s="10">
        <v>7</v>
      </c>
      <c r="S448" s="10">
        <v>0</v>
      </c>
      <c r="T448" s="11">
        <f>SUM(C448:S448)</f>
        <v>1437</v>
      </c>
    </row>
    <row r="449" spans="1:20" ht="18" customHeight="1">
      <c r="A449" s="71"/>
      <c r="B449" s="17" t="s">
        <v>23</v>
      </c>
      <c r="C449" s="15">
        <f t="shared" ref="C449:T449" si="188">(C443+C444)/C448</f>
        <v>1.8543307086614174</v>
      </c>
      <c r="D449" s="15">
        <f t="shared" si="188"/>
        <v>4.183098591549296</v>
      </c>
      <c r="E449" s="15">
        <f t="shared" si="188"/>
        <v>2.5333333333333332</v>
      </c>
      <c r="F449" s="15">
        <f t="shared" si="188"/>
        <v>2.6190476190476191</v>
      </c>
      <c r="G449" s="15">
        <f t="shared" si="188"/>
        <v>1.7777777777777777</v>
      </c>
      <c r="H449" s="15">
        <f t="shared" si="188"/>
        <v>2.0135135135135136</v>
      </c>
      <c r="I449" s="15">
        <f t="shared" si="188"/>
        <v>4.1259259259259258</v>
      </c>
      <c r="J449" s="15">
        <f t="shared" si="188"/>
        <v>5.6842105263157894</v>
      </c>
      <c r="K449" s="15">
        <f t="shared" si="188"/>
        <v>1.8579881656804733</v>
      </c>
      <c r="L449" s="15">
        <f t="shared" si="188"/>
        <v>7.0588235294117645</v>
      </c>
      <c r="M449" s="15">
        <f t="shared" si="188"/>
        <v>2.6083650190114067</v>
      </c>
      <c r="N449" s="15" t="e">
        <f t="shared" si="188"/>
        <v>#DIV/0!</v>
      </c>
      <c r="O449" s="15">
        <f t="shared" si="188"/>
        <v>1.5454545454545454</v>
      </c>
      <c r="P449" s="15">
        <f t="shared" si="188"/>
        <v>1.88</v>
      </c>
      <c r="Q449" s="15" t="e">
        <f t="shared" si="188"/>
        <v>#DIV/0!</v>
      </c>
      <c r="R449" s="15">
        <f t="shared" si="188"/>
        <v>1.8571428571428572</v>
      </c>
      <c r="S449" s="15" t="e">
        <f t="shared" si="188"/>
        <v>#DIV/0!</v>
      </c>
      <c r="T449" s="16">
        <f t="shared" si="188"/>
        <v>2.6381350034794711</v>
      </c>
    </row>
    <row r="450" spans="1:20" ht="18" customHeight="1">
      <c r="A450" s="71"/>
      <c r="B450" s="17" t="s">
        <v>37</v>
      </c>
      <c r="C450" s="12">
        <v>0.77170000000000005</v>
      </c>
      <c r="D450" s="12">
        <v>0.64790000000000003</v>
      </c>
      <c r="E450" s="12">
        <v>0.7</v>
      </c>
      <c r="F450" s="12">
        <v>0.74890000000000001</v>
      </c>
      <c r="G450" s="12">
        <v>0.62960000000000005</v>
      </c>
      <c r="H450" s="12">
        <v>0.72299999999999998</v>
      </c>
      <c r="I450" s="12">
        <v>0.74070000000000003</v>
      </c>
      <c r="J450" s="12">
        <v>0.52629999999999999</v>
      </c>
      <c r="K450" s="12">
        <v>0.84019999999999995</v>
      </c>
      <c r="L450" s="12">
        <v>0.35289999999999999</v>
      </c>
      <c r="M450" s="12">
        <v>0.75290000000000001</v>
      </c>
      <c r="N450" s="15" t="e">
        <f>0/0</f>
        <v>#DIV/0!</v>
      </c>
      <c r="O450" s="12">
        <v>0.59089999999999998</v>
      </c>
      <c r="P450" s="12">
        <v>0.52</v>
      </c>
      <c r="Q450" s="15" t="e">
        <f>0/0</f>
        <v>#DIV/0!</v>
      </c>
      <c r="R450" s="12">
        <v>0.85709999999999997</v>
      </c>
      <c r="S450" s="15" t="e">
        <f>0/0</f>
        <v>#DIV/0!</v>
      </c>
      <c r="T450" s="35">
        <v>0.73760000000000003</v>
      </c>
    </row>
    <row r="451" spans="1:20" ht="18" customHeight="1">
      <c r="A451" s="70">
        <v>44690</v>
      </c>
      <c r="B451" s="17" t="s">
        <v>20</v>
      </c>
      <c r="C451" s="10">
        <v>36</v>
      </c>
      <c r="D451" s="10">
        <v>21</v>
      </c>
      <c r="E451" s="10">
        <v>1</v>
      </c>
      <c r="F451" s="10">
        <v>22</v>
      </c>
      <c r="G451" s="10">
        <v>7</v>
      </c>
      <c r="H451" s="10">
        <v>31</v>
      </c>
      <c r="I451" s="10">
        <v>28</v>
      </c>
      <c r="J451" s="10">
        <v>13</v>
      </c>
      <c r="K451" s="10">
        <v>25</v>
      </c>
      <c r="L451" s="10">
        <v>17</v>
      </c>
      <c r="M451" s="10">
        <v>20</v>
      </c>
      <c r="N451" s="10">
        <v>0</v>
      </c>
      <c r="O451" s="10">
        <v>7</v>
      </c>
      <c r="P451" s="10">
        <v>2</v>
      </c>
      <c r="Q451" s="10">
        <v>1</v>
      </c>
      <c r="R451" s="10">
        <v>3</v>
      </c>
      <c r="S451" s="10">
        <v>0</v>
      </c>
      <c r="T451" s="11">
        <f>SUM(C451:S451)</f>
        <v>234</v>
      </c>
    </row>
    <row r="452" spans="1:20" ht="18" customHeight="1">
      <c r="A452" s="71"/>
      <c r="B452" s="17" t="s">
        <v>21</v>
      </c>
      <c r="C452" s="10">
        <v>362</v>
      </c>
      <c r="D452" s="10">
        <v>86</v>
      </c>
      <c r="E452" s="10">
        <v>50</v>
      </c>
      <c r="F452" s="10">
        <v>348</v>
      </c>
      <c r="G452" s="10">
        <v>38</v>
      </c>
      <c r="H452" s="10">
        <v>202</v>
      </c>
      <c r="I452" s="10">
        <v>324</v>
      </c>
      <c r="J452" s="10">
        <v>308</v>
      </c>
      <c r="K452" s="10">
        <v>127</v>
      </c>
      <c r="L452" s="10">
        <v>109</v>
      </c>
      <c r="M452" s="10">
        <v>555</v>
      </c>
      <c r="N452" s="10">
        <v>1</v>
      </c>
      <c r="O452" s="10">
        <v>15</v>
      </c>
      <c r="P452" s="10">
        <v>43</v>
      </c>
      <c r="Q452" s="10">
        <v>5</v>
      </c>
      <c r="R452" s="10">
        <v>6</v>
      </c>
      <c r="S452" s="10">
        <v>0</v>
      </c>
      <c r="T452" s="11">
        <f>SUM(C452:S452)</f>
        <v>2579</v>
      </c>
    </row>
    <row r="453" spans="1:20" ht="18" customHeight="1">
      <c r="A453" s="71"/>
      <c r="B453" s="17" t="s">
        <v>24</v>
      </c>
      <c r="C453" s="10">
        <v>413</v>
      </c>
      <c r="D453" s="10">
        <v>128</v>
      </c>
      <c r="E453" s="10">
        <v>53</v>
      </c>
      <c r="F453" s="10">
        <v>392</v>
      </c>
      <c r="G453" s="10">
        <v>50</v>
      </c>
      <c r="H453" s="10">
        <v>269</v>
      </c>
      <c r="I453" s="10">
        <v>383</v>
      </c>
      <c r="J453" s="10">
        <v>328</v>
      </c>
      <c r="K453" s="10">
        <v>162</v>
      </c>
      <c r="L453" s="10">
        <v>147</v>
      </c>
      <c r="M453" s="10">
        <v>587</v>
      </c>
      <c r="N453" s="10">
        <v>1</v>
      </c>
      <c r="O453" s="10">
        <v>26</v>
      </c>
      <c r="P453" s="10">
        <v>55</v>
      </c>
      <c r="Q453" s="10">
        <v>6</v>
      </c>
      <c r="R453" s="10">
        <v>9</v>
      </c>
      <c r="S453" s="10">
        <v>0</v>
      </c>
      <c r="T453" s="11">
        <f>SUM(C453:S453)</f>
        <v>3009</v>
      </c>
    </row>
    <row r="454" spans="1:20" ht="18" customHeight="1">
      <c r="A454" s="71"/>
      <c r="B454" s="17" t="s">
        <v>25</v>
      </c>
      <c r="C454" s="10">
        <v>1</v>
      </c>
      <c r="D454" s="10">
        <v>0</v>
      </c>
      <c r="E454" s="10">
        <v>0</v>
      </c>
      <c r="F454" s="10">
        <v>1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1</v>
      </c>
      <c r="M454" s="10">
        <v>1</v>
      </c>
      <c r="N454" s="10">
        <v>0</v>
      </c>
      <c r="O454" s="10">
        <v>0</v>
      </c>
      <c r="P454" s="10">
        <v>1</v>
      </c>
      <c r="Q454" s="10">
        <v>0</v>
      </c>
      <c r="R454" s="10">
        <v>0</v>
      </c>
      <c r="S454" s="10">
        <v>0</v>
      </c>
      <c r="T454" s="11">
        <f>SUM(C454:S454)</f>
        <v>5</v>
      </c>
    </row>
    <row r="455" spans="1:20" ht="18" customHeight="1">
      <c r="A455" s="71"/>
      <c r="B455" s="17" t="s">
        <v>26</v>
      </c>
      <c r="C455" s="12">
        <f t="shared" ref="C455:T455" si="189">C454/(C453+C454)</f>
        <v>2.4154589371980675E-3</v>
      </c>
      <c r="D455" s="12">
        <f t="shared" si="189"/>
        <v>0</v>
      </c>
      <c r="E455" s="12">
        <f t="shared" si="189"/>
        <v>0</v>
      </c>
      <c r="F455" s="12">
        <f t="shared" si="189"/>
        <v>2.5445292620865142E-3</v>
      </c>
      <c r="G455" s="12">
        <f t="shared" si="189"/>
        <v>0</v>
      </c>
      <c r="H455" s="12">
        <f t="shared" si="189"/>
        <v>0</v>
      </c>
      <c r="I455" s="12">
        <f t="shared" si="189"/>
        <v>0</v>
      </c>
      <c r="J455" s="12">
        <f t="shared" si="189"/>
        <v>0</v>
      </c>
      <c r="K455" s="12">
        <f t="shared" si="189"/>
        <v>0</v>
      </c>
      <c r="L455" s="12">
        <f t="shared" si="189"/>
        <v>6.7567567567567571E-3</v>
      </c>
      <c r="M455" s="12">
        <f t="shared" si="189"/>
        <v>1.7006802721088435E-3</v>
      </c>
      <c r="N455" s="12">
        <f t="shared" si="189"/>
        <v>0</v>
      </c>
      <c r="O455" s="12">
        <f t="shared" si="189"/>
        <v>0</v>
      </c>
      <c r="P455" s="12">
        <f t="shared" si="189"/>
        <v>1.7857142857142856E-2</v>
      </c>
      <c r="Q455" s="12">
        <f t="shared" si="189"/>
        <v>0</v>
      </c>
      <c r="R455" s="12">
        <f t="shared" si="189"/>
        <v>0</v>
      </c>
      <c r="S455" s="12" t="e">
        <f t="shared" si="189"/>
        <v>#DIV/0!</v>
      </c>
      <c r="T455" s="13">
        <f t="shared" si="189"/>
        <v>1.6589250165892503E-3</v>
      </c>
    </row>
    <row r="456" spans="1:20" ht="18" customHeight="1">
      <c r="A456" s="71"/>
      <c r="B456" s="17" t="s">
        <v>22</v>
      </c>
      <c r="C456" s="10">
        <v>208</v>
      </c>
      <c r="D456" s="10">
        <v>26</v>
      </c>
      <c r="E456" s="10">
        <v>31</v>
      </c>
      <c r="F456" s="14">
        <v>161</v>
      </c>
      <c r="G456" s="10">
        <v>31</v>
      </c>
      <c r="H456" s="10">
        <v>126</v>
      </c>
      <c r="I456" s="10">
        <v>92</v>
      </c>
      <c r="J456" s="10">
        <v>43</v>
      </c>
      <c r="K456" s="10">
        <v>65</v>
      </c>
      <c r="L456" s="10">
        <v>27</v>
      </c>
      <c r="M456" s="10">
        <v>236</v>
      </c>
      <c r="N456" s="10">
        <v>0</v>
      </c>
      <c r="O456" s="10">
        <v>20</v>
      </c>
      <c r="P456" s="10">
        <v>23</v>
      </c>
      <c r="Q456" s="10">
        <v>3</v>
      </c>
      <c r="R456" s="10">
        <v>4</v>
      </c>
      <c r="S456" s="10">
        <v>0</v>
      </c>
      <c r="T456" s="11">
        <f>SUM(C456:S456)</f>
        <v>1096</v>
      </c>
    </row>
    <row r="457" spans="1:20" ht="18" customHeight="1">
      <c r="A457" s="71"/>
      <c r="B457" s="17" t="s">
        <v>23</v>
      </c>
      <c r="C457" s="15">
        <f t="shared" ref="C457:T457" si="190">(C451+C452)/C456</f>
        <v>1.9134615384615385</v>
      </c>
      <c r="D457" s="15">
        <f t="shared" si="190"/>
        <v>4.115384615384615</v>
      </c>
      <c r="E457" s="15">
        <f t="shared" si="190"/>
        <v>1.6451612903225807</v>
      </c>
      <c r="F457" s="15">
        <f t="shared" si="190"/>
        <v>2.298136645962733</v>
      </c>
      <c r="G457" s="15">
        <f t="shared" si="190"/>
        <v>1.4516129032258065</v>
      </c>
      <c r="H457" s="15">
        <f t="shared" si="190"/>
        <v>1.8492063492063493</v>
      </c>
      <c r="I457" s="15">
        <f t="shared" si="190"/>
        <v>3.8260869565217392</v>
      </c>
      <c r="J457" s="15">
        <f t="shared" si="190"/>
        <v>7.4651162790697674</v>
      </c>
      <c r="K457" s="15">
        <f t="shared" si="190"/>
        <v>2.3384615384615386</v>
      </c>
      <c r="L457" s="15">
        <f t="shared" si="190"/>
        <v>4.666666666666667</v>
      </c>
      <c r="M457" s="15">
        <f t="shared" si="190"/>
        <v>2.4364406779661016</v>
      </c>
      <c r="N457" s="15" t="e">
        <f t="shared" si="190"/>
        <v>#DIV/0!</v>
      </c>
      <c r="O457" s="15">
        <f t="shared" si="190"/>
        <v>1.1000000000000001</v>
      </c>
      <c r="P457" s="15">
        <f t="shared" si="190"/>
        <v>1.9565217391304348</v>
      </c>
      <c r="Q457" s="15">
        <f t="shared" si="190"/>
        <v>2</v>
      </c>
      <c r="R457" s="15">
        <f t="shared" si="190"/>
        <v>2.25</v>
      </c>
      <c r="S457" s="15" t="e">
        <f t="shared" si="190"/>
        <v>#DIV/0!</v>
      </c>
      <c r="T457" s="16">
        <f t="shared" si="190"/>
        <v>2.5666058394160585</v>
      </c>
    </row>
    <row r="458" spans="1:20" ht="18" customHeight="1">
      <c r="A458" s="71"/>
      <c r="B458" s="17" t="s">
        <v>37</v>
      </c>
      <c r="C458" s="12">
        <v>0.82689999999999997</v>
      </c>
      <c r="D458" s="12">
        <v>0.76919999999999999</v>
      </c>
      <c r="E458" s="12">
        <v>0.80649999999999999</v>
      </c>
      <c r="F458" s="12">
        <v>0.83850000000000002</v>
      </c>
      <c r="G458" s="12">
        <v>0.5161</v>
      </c>
      <c r="H458" s="12">
        <v>0.627</v>
      </c>
      <c r="I458" s="12">
        <v>0.81520000000000004</v>
      </c>
      <c r="J458" s="12">
        <v>0.62790000000000001</v>
      </c>
      <c r="K458" s="12">
        <v>0.78459999999999996</v>
      </c>
      <c r="L458" s="12">
        <v>0.25929999999999997</v>
      </c>
      <c r="M458" s="12">
        <v>0.76690000000000003</v>
      </c>
      <c r="N458" s="15" t="e">
        <f>0/0</f>
        <v>#DIV/0!</v>
      </c>
      <c r="O458" s="12">
        <v>0.5</v>
      </c>
      <c r="P458" s="12">
        <v>0.78259999999999996</v>
      </c>
      <c r="Q458" s="12">
        <v>0.33329999999999999</v>
      </c>
      <c r="R458" s="12">
        <v>0.75</v>
      </c>
      <c r="S458" s="15" t="e">
        <f>0/0</f>
        <v>#DIV/0!</v>
      </c>
      <c r="T458" s="35">
        <v>0.74909999999999999</v>
      </c>
    </row>
    <row r="459" spans="1:20" ht="18" customHeight="1">
      <c r="A459" s="70">
        <v>44691</v>
      </c>
      <c r="B459" s="17" t="s">
        <v>20</v>
      </c>
      <c r="C459" s="10">
        <v>19</v>
      </c>
      <c r="D459" s="10">
        <v>23</v>
      </c>
      <c r="E459" s="10">
        <v>2</v>
      </c>
      <c r="F459" s="10">
        <v>28</v>
      </c>
      <c r="G459" s="10">
        <v>5</v>
      </c>
      <c r="H459" s="10">
        <v>48</v>
      </c>
      <c r="I459" s="10">
        <v>32</v>
      </c>
      <c r="J459" s="10">
        <v>7</v>
      </c>
      <c r="K459" s="10">
        <v>11</v>
      </c>
      <c r="L459" s="10">
        <v>20</v>
      </c>
      <c r="M459" s="10">
        <v>16</v>
      </c>
      <c r="N459" s="10">
        <v>0</v>
      </c>
      <c r="O459" s="10">
        <v>6</v>
      </c>
      <c r="P459" s="10">
        <v>11</v>
      </c>
      <c r="Q459" s="10">
        <v>0</v>
      </c>
      <c r="R459" s="10">
        <v>0</v>
      </c>
      <c r="S459" s="10">
        <v>0</v>
      </c>
      <c r="T459" s="11">
        <f>SUM(C459:S459)</f>
        <v>228</v>
      </c>
    </row>
    <row r="460" spans="1:20" ht="18" customHeight="1">
      <c r="A460" s="71"/>
      <c r="B460" s="17" t="s">
        <v>21</v>
      </c>
      <c r="C460" s="10">
        <v>227</v>
      </c>
      <c r="D460" s="10">
        <v>51</v>
      </c>
      <c r="E460" s="10">
        <v>13</v>
      </c>
      <c r="F460" s="10">
        <v>182</v>
      </c>
      <c r="G460" s="10">
        <v>23</v>
      </c>
      <c r="H460" s="10">
        <v>83</v>
      </c>
      <c r="I460" s="10">
        <v>101</v>
      </c>
      <c r="J460" s="10">
        <v>69</v>
      </c>
      <c r="K460" s="10">
        <v>127</v>
      </c>
      <c r="L460" s="10">
        <v>0</v>
      </c>
      <c r="M460" s="10">
        <v>246</v>
      </c>
      <c r="N460" s="10">
        <v>0</v>
      </c>
      <c r="O460" s="10">
        <v>12</v>
      </c>
      <c r="P460" s="10">
        <v>14</v>
      </c>
      <c r="Q460" s="10">
        <v>0</v>
      </c>
      <c r="R460" s="10">
        <v>8</v>
      </c>
      <c r="S460" s="10">
        <v>0</v>
      </c>
      <c r="T460" s="11">
        <f>SUM(C460:S460)</f>
        <v>1156</v>
      </c>
    </row>
    <row r="461" spans="1:20" ht="18" customHeight="1">
      <c r="A461" s="71"/>
      <c r="B461" s="17" t="s">
        <v>24</v>
      </c>
      <c r="C461" s="10">
        <v>264</v>
      </c>
      <c r="D461" s="10">
        <v>83</v>
      </c>
      <c r="E461" s="10">
        <v>16</v>
      </c>
      <c r="F461" s="10">
        <v>219</v>
      </c>
      <c r="G461" s="10">
        <v>30</v>
      </c>
      <c r="H461" s="10">
        <v>136</v>
      </c>
      <c r="I461" s="10">
        <v>167</v>
      </c>
      <c r="J461" s="10">
        <v>79</v>
      </c>
      <c r="K461" s="10">
        <v>142</v>
      </c>
      <c r="L461" s="10">
        <v>34</v>
      </c>
      <c r="M461" s="10">
        <v>263</v>
      </c>
      <c r="N461" s="10">
        <v>0</v>
      </c>
      <c r="O461" s="10">
        <v>19</v>
      </c>
      <c r="P461" s="10">
        <v>27</v>
      </c>
      <c r="Q461" s="10">
        <v>0</v>
      </c>
      <c r="R461" s="10">
        <v>8</v>
      </c>
      <c r="S461" s="10">
        <v>0</v>
      </c>
      <c r="T461" s="11">
        <f>SUM(C461:S461)</f>
        <v>1487</v>
      </c>
    </row>
    <row r="462" spans="1:20" ht="18" customHeight="1">
      <c r="A462" s="71"/>
      <c r="B462" s="17" t="s">
        <v>25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1">
        <f>SUM(C462:S462)</f>
        <v>0</v>
      </c>
    </row>
    <row r="463" spans="1:20" ht="18" customHeight="1">
      <c r="A463" s="71"/>
      <c r="B463" s="17" t="s">
        <v>26</v>
      </c>
      <c r="C463" s="12">
        <f t="shared" ref="C463:T463" si="191">C462/(C461+C462)</f>
        <v>0</v>
      </c>
      <c r="D463" s="12">
        <f t="shared" si="191"/>
        <v>0</v>
      </c>
      <c r="E463" s="12">
        <f t="shared" si="191"/>
        <v>0</v>
      </c>
      <c r="F463" s="12">
        <f t="shared" si="191"/>
        <v>0</v>
      </c>
      <c r="G463" s="12">
        <f t="shared" si="191"/>
        <v>0</v>
      </c>
      <c r="H463" s="12">
        <f t="shared" si="191"/>
        <v>0</v>
      </c>
      <c r="I463" s="12">
        <f t="shared" si="191"/>
        <v>0</v>
      </c>
      <c r="J463" s="12">
        <f t="shared" si="191"/>
        <v>0</v>
      </c>
      <c r="K463" s="12">
        <f t="shared" si="191"/>
        <v>0</v>
      </c>
      <c r="L463" s="12">
        <f t="shared" si="191"/>
        <v>0</v>
      </c>
      <c r="M463" s="12">
        <f t="shared" si="191"/>
        <v>0</v>
      </c>
      <c r="N463" s="12" t="e">
        <f t="shared" si="191"/>
        <v>#DIV/0!</v>
      </c>
      <c r="O463" s="12">
        <f t="shared" si="191"/>
        <v>0</v>
      </c>
      <c r="P463" s="12">
        <f t="shared" si="191"/>
        <v>0</v>
      </c>
      <c r="Q463" s="12" t="e">
        <f t="shared" si="191"/>
        <v>#DIV/0!</v>
      </c>
      <c r="R463" s="12">
        <f t="shared" si="191"/>
        <v>0</v>
      </c>
      <c r="S463" s="12" t="e">
        <f t="shared" si="191"/>
        <v>#DIV/0!</v>
      </c>
      <c r="T463" s="13">
        <f t="shared" si="191"/>
        <v>0</v>
      </c>
    </row>
    <row r="464" spans="1:20" ht="18" customHeight="1">
      <c r="A464" s="71"/>
      <c r="B464" s="17" t="s">
        <v>22</v>
      </c>
      <c r="C464" s="10">
        <v>141</v>
      </c>
      <c r="D464" s="10">
        <v>24</v>
      </c>
      <c r="E464" s="10">
        <v>7</v>
      </c>
      <c r="F464" s="14">
        <v>108</v>
      </c>
      <c r="G464" s="10">
        <v>19</v>
      </c>
      <c r="H464" s="10">
        <v>63</v>
      </c>
      <c r="I464" s="10">
        <v>28</v>
      </c>
      <c r="J464" s="10">
        <v>6</v>
      </c>
      <c r="K464" s="10">
        <v>88</v>
      </c>
      <c r="L464" s="10">
        <v>5</v>
      </c>
      <c r="M464" s="10">
        <v>92</v>
      </c>
      <c r="N464" s="10">
        <v>0</v>
      </c>
      <c r="O464" s="10">
        <v>13</v>
      </c>
      <c r="P464" s="10">
        <v>10</v>
      </c>
      <c r="Q464" s="10">
        <v>0</v>
      </c>
      <c r="R464" s="10">
        <v>3</v>
      </c>
      <c r="S464" s="10">
        <v>0</v>
      </c>
      <c r="T464" s="11">
        <f>SUM(C464:S464)</f>
        <v>607</v>
      </c>
    </row>
    <row r="465" spans="1:20" ht="18" customHeight="1">
      <c r="A465" s="71"/>
      <c r="B465" s="17" t="s">
        <v>23</v>
      </c>
      <c r="C465" s="15">
        <f t="shared" ref="C465:T465" si="192">(C459+C460)/C464</f>
        <v>1.7446808510638299</v>
      </c>
      <c r="D465" s="15">
        <f t="shared" si="192"/>
        <v>3.0833333333333335</v>
      </c>
      <c r="E465" s="15">
        <f t="shared" si="192"/>
        <v>2.1428571428571428</v>
      </c>
      <c r="F465" s="15">
        <f t="shared" si="192"/>
        <v>1.9444444444444444</v>
      </c>
      <c r="G465" s="15">
        <f t="shared" si="192"/>
        <v>1.4736842105263157</v>
      </c>
      <c r="H465" s="15">
        <f t="shared" si="192"/>
        <v>2.0793650793650795</v>
      </c>
      <c r="I465" s="15">
        <f t="shared" si="192"/>
        <v>4.75</v>
      </c>
      <c r="J465" s="15">
        <f t="shared" si="192"/>
        <v>12.666666666666666</v>
      </c>
      <c r="K465" s="15">
        <f t="shared" si="192"/>
        <v>1.5681818181818181</v>
      </c>
      <c r="L465" s="15">
        <f t="shared" si="192"/>
        <v>4</v>
      </c>
      <c r="M465" s="15">
        <f t="shared" si="192"/>
        <v>2.847826086956522</v>
      </c>
      <c r="N465" s="15" t="e">
        <f t="shared" si="192"/>
        <v>#DIV/0!</v>
      </c>
      <c r="O465" s="15">
        <f t="shared" si="192"/>
        <v>1.3846153846153846</v>
      </c>
      <c r="P465" s="15">
        <f t="shared" si="192"/>
        <v>2.5</v>
      </c>
      <c r="Q465" s="15" t="e">
        <f t="shared" si="192"/>
        <v>#DIV/0!</v>
      </c>
      <c r="R465" s="15">
        <f t="shared" si="192"/>
        <v>2.6666666666666665</v>
      </c>
      <c r="S465" s="15" t="e">
        <f t="shared" si="192"/>
        <v>#DIV/0!</v>
      </c>
      <c r="T465" s="16">
        <f t="shared" si="192"/>
        <v>2.2800658978583197</v>
      </c>
    </row>
    <row r="466" spans="1:20" ht="18" customHeight="1">
      <c r="A466" s="71"/>
      <c r="B466" s="17" t="s">
        <v>37</v>
      </c>
      <c r="C466" s="12">
        <v>0.8014</v>
      </c>
      <c r="D466" s="12">
        <v>0.66669999999999996</v>
      </c>
      <c r="E466" s="12">
        <v>0.1429</v>
      </c>
      <c r="F466" s="12">
        <v>0.81479999999999997</v>
      </c>
      <c r="G466" s="12">
        <v>0.52629999999999999</v>
      </c>
      <c r="H466" s="12">
        <v>0.71430000000000005</v>
      </c>
      <c r="I466" s="12">
        <v>0.67859999999999998</v>
      </c>
      <c r="J466" s="12">
        <v>0.66669999999999996</v>
      </c>
      <c r="K466" s="12">
        <v>0.79549999999999998</v>
      </c>
      <c r="L466" s="12">
        <v>0.4</v>
      </c>
      <c r="M466" s="12">
        <v>0.64129999999999998</v>
      </c>
      <c r="N466" s="15" t="e">
        <f>0/0</f>
        <v>#DIV/0!</v>
      </c>
      <c r="O466" s="12">
        <v>0.46150000000000002</v>
      </c>
      <c r="P466" s="12">
        <v>0.8</v>
      </c>
      <c r="Q466" s="15" t="e">
        <f>0/0</f>
        <v>#DIV/0!</v>
      </c>
      <c r="R466" s="12">
        <v>1</v>
      </c>
      <c r="S466" s="15" t="e">
        <f>0/0</f>
        <v>#DIV/0!</v>
      </c>
      <c r="T466" s="35">
        <v>0.73150000000000004</v>
      </c>
    </row>
    <row r="467" spans="1:20" ht="18" customHeight="1">
      <c r="A467" s="70">
        <v>44692</v>
      </c>
      <c r="B467" s="17" t="s">
        <v>20</v>
      </c>
      <c r="C467" s="10">
        <v>19</v>
      </c>
      <c r="D467" s="10">
        <v>9</v>
      </c>
      <c r="E467" s="10">
        <v>1</v>
      </c>
      <c r="F467" s="10">
        <v>12</v>
      </c>
      <c r="G467" s="10">
        <v>2</v>
      </c>
      <c r="H467" s="10">
        <v>18</v>
      </c>
      <c r="I467" s="10">
        <v>34</v>
      </c>
      <c r="J467" s="10">
        <v>3</v>
      </c>
      <c r="K467" s="10">
        <v>11</v>
      </c>
      <c r="L467" s="10">
        <v>18</v>
      </c>
      <c r="M467" s="10">
        <v>10</v>
      </c>
      <c r="N467" s="10">
        <v>0</v>
      </c>
      <c r="O467" s="10">
        <v>4</v>
      </c>
      <c r="P467" s="10">
        <v>3</v>
      </c>
      <c r="Q467" s="10">
        <v>0</v>
      </c>
      <c r="R467" s="10">
        <v>0</v>
      </c>
      <c r="S467" s="10">
        <v>0</v>
      </c>
      <c r="T467" s="11">
        <f>SUM(C467:S467)</f>
        <v>144</v>
      </c>
    </row>
    <row r="468" spans="1:20" ht="18" customHeight="1">
      <c r="A468" s="71"/>
      <c r="B468" s="17" t="s">
        <v>21</v>
      </c>
      <c r="C468" s="10">
        <v>204</v>
      </c>
      <c r="D468" s="10">
        <v>63</v>
      </c>
      <c r="E468" s="10">
        <v>39</v>
      </c>
      <c r="F468" s="10">
        <v>134</v>
      </c>
      <c r="G468" s="10">
        <v>26</v>
      </c>
      <c r="H468" s="10">
        <v>80</v>
      </c>
      <c r="I468" s="10">
        <v>103</v>
      </c>
      <c r="J468" s="10">
        <v>74</v>
      </c>
      <c r="K468" s="10">
        <v>106</v>
      </c>
      <c r="L468" s="10">
        <v>30</v>
      </c>
      <c r="M468" s="10">
        <v>233</v>
      </c>
      <c r="N468" s="10">
        <v>3</v>
      </c>
      <c r="O468" s="10">
        <v>4</v>
      </c>
      <c r="P468" s="10">
        <v>33</v>
      </c>
      <c r="Q468" s="10">
        <v>4</v>
      </c>
      <c r="R468" s="10">
        <v>1</v>
      </c>
      <c r="S468" s="10">
        <v>0</v>
      </c>
      <c r="T468" s="11">
        <f>SUM(C468:S468)</f>
        <v>1137</v>
      </c>
    </row>
    <row r="469" spans="1:20" ht="18" customHeight="1">
      <c r="A469" s="71"/>
      <c r="B469" s="17" t="s">
        <v>24</v>
      </c>
      <c r="C469" s="10">
        <v>246</v>
      </c>
      <c r="D469" s="10">
        <v>73</v>
      </c>
      <c r="E469" s="10">
        <v>40</v>
      </c>
      <c r="F469" s="10">
        <v>170</v>
      </c>
      <c r="G469" s="10">
        <v>29</v>
      </c>
      <c r="H469" s="10">
        <v>102</v>
      </c>
      <c r="I469" s="10">
        <v>165</v>
      </c>
      <c r="J469" s="10">
        <v>91</v>
      </c>
      <c r="K469" s="10">
        <v>129</v>
      </c>
      <c r="L469" s="10">
        <v>90</v>
      </c>
      <c r="M469" s="10">
        <v>250</v>
      </c>
      <c r="N469" s="10">
        <v>3</v>
      </c>
      <c r="O469" s="10">
        <v>14</v>
      </c>
      <c r="P469" s="10">
        <v>37</v>
      </c>
      <c r="Q469" s="10">
        <v>4</v>
      </c>
      <c r="R469" s="10">
        <v>4</v>
      </c>
      <c r="S469" s="10">
        <v>0</v>
      </c>
      <c r="T469" s="11">
        <f>SUM(C469:S469)</f>
        <v>1447</v>
      </c>
    </row>
    <row r="470" spans="1:20" ht="18" customHeight="1">
      <c r="A470" s="71"/>
      <c r="B470" s="17" t="s">
        <v>25</v>
      </c>
      <c r="C470" s="10">
        <v>0</v>
      </c>
      <c r="D470" s="10">
        <v>1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</v>
      </c>
      <c r="R470" s="10">
        <v>0</v>
      </c>
      <c r="S470" s="10">
        <v>0</v>
      </c>
      <c r="T470" s="11">
        <f>SUM(C470:S470)</f>
        <v>2</v>
      </c>
    </row>
    <row r="471" spans="1:20" ht="18" customHeight="1">
      <c r="A471" s="71"/>
      <c r="B471" s="17" t="s">
        <v>26</v>
      </c>
      <c r="C471" s="12">
        <f t="shared" ref="C471:T471" si="193">C470/(C469+C470)</f>
        <v>0</v>
      </c>
      <c r="D471" s="12">
        <f t="shared" si="193"/>
        <v>1.3513513513513514E-2</v>
      </c>
      <c r="E471" s="12">
        <f t="shared" si="193"/>
        <v>0</v>
      </c>
      <c r="F471" s="12">
        <f t="shared" si="193"/>
        <v>0</v>
      </c>
      <c r="G471" s="12">
        <f t="shared" si="193"/>
        <v>0</v>
      </c>
      <c r="H471" s="12">
        <f t="shared" si="193"/>
        <v>0</v>
      </c>
      <c r="I471" s="12">
        <f t="shared" si="193"/>
        <v>0</v>
      </c>
      <c r="J471" s="12">
        <f t="shared" si="193"/>
        <v>0</v>
      </c>
      <c r="K471" s="12">
        <f t="shared" si="193"/>
        <v>0</v>
      </c>
      <c r="L471" s="12">
        <f t="shared" si="193"/>
        <v>0</v>
      </c>
      <c r="M471" s="12">
        <f t="shared" si="193"/>
        <v>0</v>
      </c>
      <c r="N471" s="12">
        <f t="shared" si="193"/>
        <v>0</v>
      </c>
      <c r="O471" s="12">
        <f t="shared" si="193"/>
        <v>0</v>
      </c>
      <c r="P471" s="12">
        <f t="shared" si="193"/>
        <v>0</v>
      </c>
      <c r="Q471" s="12">
        <f t="shared" si="193"/>
        <v>0.2</v>
      </c>
      <c r="R471" s="12">
        <f t="shared" si="193"/>
        <v>0</v>
      </c>
      <c r="S471" s="12" t="e">
        <f t="shared" si="193"/>
        <v>#DIV/0!</v>
      </c>
      <c r="T471" s="13">
        <f t="shared" si="193"/>
        <v>1.3802622498274672E-3</v>
      </c>
    </row>
    <row r="472" spans="1:20" ht="18" customHeight="1">
      <c r="A472" s="71"/>
      <c r="B472" s="17" t="s">
        <v>22</v>
      </c>
      <c r="C472" s="10">
        <v>134</v>
      </c>
      <c r="D472" s="10">
        <v>23</v>
      </c>
      <c r="E472" s="10">
        <v>10</v>
      </c>
      <c r="F472" s="14">
        <v>88</v>
      </c>
      <c r="G472" s="10">
        <v>16</v>
      </c>
      <c r="H472" s="10">
        <v>52</v>
      </c>
      <c r="I472" s="10">
        <v>66</v>
      </c>
      <c r="J472" s="10">
        <v>5</v>
      </c>
      <c r="K472" s="10">
        <v>72</v>
      </c>
      <c r="L472" s="10">
        <v>10</v>
      </c>
      <c r="M472" s="10">
        <v>98</v>
      </c>
      <c r="N472" s="10">
        <v>0</v>
      </c>
      <c r="O472" s="10">
        <v>5</v>
      </c>
      <c r="P472" s="10">
        <v>13</v>
      </c>
      <c r="Q472" s="10">
        <v>1</v>
      </c>
      <c r="R472" s="10">
        <v>3</v>
      </c>
      <c r="S472" s="10">
        <v>0</v>
      </c>
      <c r="T472" s="11">
        <f>SUM(C472:S472)</f>
        <v>596</v>
      </c>
    </row>
    <row r="473" spans="1:20" ht="18" customHeight="1">
      <c r="A473" s="71"/>
      <c r="B473" s="17" t="s">
        <v>23</v>
      </c>
      <c r="C473" s="15">
        <f t="shared" ref="C473:T473" si="194">(C467+C468)/C472</f>
        <v>1.664179104477612</v>
      </c>
      <c r="D473" s="15">
        <f t="shared" si="194"/>
        <v>3.1304347826086958</v>
      </c>
      <c r="E473" s="15">
        <f t="shared" si="194"/>
        <v>4</v>
      </c>
      <c r="F473" s="15">
        <f t="shared" si="194"/>
        <v>1.6590909090909092</v>
      </c>
      <c r="G473" s="15">
        <f t="shared" si="194"/>
        <v>1.75</v>
      </c>
      <c r="H473" s="15">
        <f t="shared" si="194"/>
        <v>1.8846153846153846</v>
      </c>
      <c r="I473" s="15">
        <f t="shared" si="194"/>
        <v>2.0757575757575757</v>
      </c>
      <c r="J473" s="15">
        <f t="shared" si="194"/>
        <v>15.4</v>
      </c>
      <c r="K473" s="15">
        <f t="shared" si="194"/>
        <v>1.625</v>
      </c>
      <c r="L473" s="15">
        <f t="shared" si="194"/>
        <v>4.8</v>
      </c>
      <c r="M473" s="15">
        <f t="shared" si="194"/>
        <v>2.4795918367346941</v>
      </c>
      <c r="N473" s="15" t="e">
        <f t="shared" si="194"/>
        <v>#DIV/0!</v>
      </c>
      <c r="O473" s="15">
        <f t="shared" si="194"/>
        <v>1.6</v>
      </c>
      <c r="P473" s="15">
        <f t="shared" si="194"/>
        <v>2.7692307692307692</v>
      </c>
      <c r="Q473" s="15">
        <f t="shared" si="194"/>
        <v>4</v>
      </c>
      <c r="R473" s="15">
        <f t="shared" si="194"/>
        <v>0.33333333333333331</v>
      </c>
      <c r="S473" s="15" t="e">
        <f t="shared" si="194"/>
        <v>#DIV/0!</v>
      </c>
      <c r="T473" s="16">
        <f t="shared" si="194"/>
        <v>2.1493288590604025</v>
      </c>
    </row>
    <row r="474" spans="1:20" ht="18" customHeight="1">
      <c r="A474" s="71"/>
      <c r="B474" s="17" t="s">
        <v>37</v>
      </c>
      <c r="C474" s="12">
        <v>0.77610000000000001</v>
      </c>
      <c r="D474" s="12">
        <v>0.6522</v>
      </c>
      <c r="E474" s="12">
        <v>0.8</v>
      </c>
      <c r="F474" s="12">
        <v>0.80679999999999996</v>
      </c>
      <c r="G474" s="12">
        <v>0.5625</v>
      </c>
      <c r="H474" s="12">
        <v>0.65380000000000005</v>
      </c>
      <c r="I474" s="12">
        <v>0.57579999999999998</v>
      </c>
      <c r="J474" s="12">
        <v>0.6</v>
      </c>
      <c r="K474" s="12">
        <v>0.65280000000000005</v>
      </c>
      <c r="L474" s="12">
        <v>0.3</v>
      </c>
      <c r="M474" s="12">
        <v>0.75509999999999999</v>
      </c>
      <c r="N474" s="15" t="e">
        <f>0/0</f>
        <v>#DIV/0!</v>
      </c>
      <c r="O474" s="12">
        <v>0.6</v>
      </c>
      <c r="P474" s="12">
        <v>0.92310000000000003</v>
      </c>
      <c r="Q474" s="12">
        <v>0</v>
      </c>
      <c r="R474" s="12">
        <v>0.66669999999999996</v>
      </c>
      <c r="S474" s="15" t="e">
        <f>0/0</f>
        <v>#DIV/0!</v>
      </c>
      <c r="T474" s="35">
        <v>0.71140000000000003</v>
      </c>
    </row>
    <row r="475" spans="1:20" ht="18" customHeight="1">
      <c r="A475" s="70">
        <v>44693</v>
      </c>
      <c r="B475" s="17" t="s">
        <v>20</v>
      </c>
      <c r="C475" s="10">
        <v>23</v>
      </c>
      <c r="D475" s="10">
        <v>5</v>
      </c>
      <c r="E475" s="10">
        <v>0</v>
      </c>
      <c r="F475" s="10">
        <v>35</v>
      </c>
      <c r="G475" s="10">
        <v>2</v>
      </c>
      <c r="H475" s="10">
        <v>24</v>
      </c>
      <c r="I475" s="10">
        <v>34</v>
      </c>
      <c r="J475" s="10">
        <v>15</v>
      </c>
      <c r="K475" s="10">
        <v>19</v>
      </c>
      <c r="L475" s="10">
        <v>42</v>
      </c>
      <c r="M475" s="10">
        <v>17</v>
      </c>
      <c r="N475" s="10">
        <v>0</v>
      </c>
      <c r="O475" s="10">
        <v>7</v>
      </c>
      <c r="P475" s="10">
        <v>1</v>
      </c>
      <c r="Q475" s="10">
        <v>0</v>
      </c>
      <c r="R475" s="10">
        <v>3</v>
      </c>
      <c r="S475" s="10">
        <v>0</v>
      </c>
      <c r="T475" s="11">
        <f>SUM(C475:S475)</f>
        <v>227</v>
      </c>
    </row>
    <row r="476" spans="1:20" ht="18" customHeight="1">
      <c r="A476" s="71"/>
      <c r="B476" s="17" t="s">
        <v>21</v>
      </c>
      <c r="C476" s="10">
        <v>252</v>
      </c>
      <c r="D476" s="10">
        <v>66</v>
      </c>
      <c r="E476" s="10">
        <v>59</v>
      </c>
      <c r="F476" s="10">
        <v>150</v>
      </c>
      <c r="G476" s="10">
        <v>24</v>
      </c>
      <c r="H476" s="10">
        <v>76</v>
      </c>
      <c r="I476" s="10">
        <v>499</v>
      </c>
      <c r="J476" s="10">
        <v>120</v>
      </c>
      <c r="K476" s="10">
        <v>153</v>
      </c>
      <c r="L476" s="10">
        <v>31</v>
      </c>
      <c r="M476" s="10">
        <v>255</v>
      </c>
      <c r="N476" s="10">
        <v>1</v>
      </c>
      <c r="O476" s="10">
        <v>13</v>
      </c>
      <c r="P476" s="10">
        <v>10</v>
      </c>
      <c r="Q476" s="10">
        <v>0</v>
      </c>
      <c r="R476" s="10">
        <v>6</v>
      </c>
      <c r="S476" s="10">
        <v>0</v>
      </c>
      <c r="T476" s="11">
        <f>SUM(C476:S476)</f>
        <v>1715</v>
      </c>
    </row>
    <row r="477" spans="1:20" ht="18" customHeight="1">
      <c r="A477" s="71"/>
      <c r="B477" s="17" t="s">
        <v>24</v>
      </c>
      <c r="C477" s="10">
        <v>297</v>
      </c>
      <c r="D477" s="10">
        <v>93</v>
      </c>
      <c r="E477" s="10">
        <v>59</v>
      </c>
      <c r="F477" s="10">
        <v>207</v>
      </c>
      <c r="G477" s="10">
        <v>29</v>
      </c>
      <c r="H477" s="10">
        <v>103</v>
      </c>
      <c r="I477" s="10">
        <v>549</v>
      </c>
      <c r="J477" s="10">
        <v>143</v>
      </c>
      <c r="K477" s="10">
        <v>174</v>
      </c>
      <c r="L477" s="10">
        <v>109</v>
      </c>
      <c r="M477" s="10">
        <v>276</v>
      </c>
      <c r="N477" s="10">
        <v>1</v>
      </c>
      <c r="O477" s="10">
        <v>22</v>
      </c>
      <c r="P477" s="10">
        <v>20</v>
      </c>
      <c r="Q477" s="10">
        <v>1</v>
      </c>
      <c r="R477" s="10">
        <v>9</v>
      </c>
      <c r="S477" s="10">
        <v>0</v>
      </c>
      <c r="T477" s="11">
        <f>SUM(C477:S477)</f>
        <v>2092</v>
      </c>
    </row>
    <row r="478" spans="1:20" ht="18" customHeight="1">
      <c r="A478" s="71"/>
      <c r="B478" s="17" t="s">
        <v>25</v>
      </c>
      <c r="C478" s="10">
        <v>0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4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1">
        <f>SUM(C478:S478)</f>
        <v>4</v>
      </c>
    </row>
    <row r="479" spans="1:20" ht="18" customHeight="1">
      <c r="A479" s="71"/>
      <c r="B479" s="17" t="s">
        <v>26</v>
      </c>
      <c r="C479" s="12">
        <f t="shared" ref="C479:T479" si="195">C478/(C477+C478)</f>
        <v>0</v>
      </c>
      <c r="D479" s="12">
        <f t="shared" si="195"/>
        <v>0</v>
      </c>
      <c r="E479" s="12">
        <f t="shared" si="195"/>
        <v>0</v>
      </c>
      <c r="F479" s="12">
        <f t="shared" si="195"/>
        <v>0</v>
      </c>
      <c r="G479" s="12">
        <f t="shared" si="195"/>
        <v>0</v>
      </c>
      <c r="H479" s="12">
        <f t="shared" si="195"/>
        <v>0</v>
      </c>
      <c r="I479" s="12">
        <f t="shared" si="195"/>
        <v>0</v>
      </c>
      <c r="J479" s="12">
        <f t="shared" si="195"/>
        <v>0</v>
      </c>
      <c r="K479" s="12">
        <f t="shared" si="195"/>
        <v>0</v>
      </c>
      <c r="L479" s="12">
        <f t="shared" si="195"/>
        <v>0</v>
      </c>
      <c r="M479" s="12">
        <f t="shared" si="195"/>
        <v>1.4285714285714285E-2</v>
      </c>
      <c r="N479" s="12">
        <f t="shared" si="195"/>
        <v>0</v>
      </c>
      <c r="O479" s="12">
        <f t="shared" si="195"/>
        <v>0</v>
      </c>
      <c r="P479" s="12">
        <f t="shared" si="195"/>
        <v>0</v>
      </c>
      <c r="Q479" s="12">
        <f t="shared" si="195"/>
        <v>0</v>
      </c>
      <c r="R479" s="12">
        <f t="shared" si="195"/>
        <v>0</v>
      </c>
      <c r="S479" s="12" t="e">
        <f t="shared" si="195"/>
        <v>#DIV/0!</v>
      </c>
      <c r="T479" s="13">
        <f t="shared" si="195"/>
        <v>1.9083969465648854E-3</v>
      </c>
    </row>
    <row r="480" spans="1:20" ht="18" customHeight="1">
      <c r="A480" s="71"/>
      <c r="B480" s="17" t="s">
        <v>22</v>
      </c>
      <c r="C480" s="10">
        <v>158</v>
      </c>
      <c r="D480" s="10">
        <v>26</v>
      </c>
      <c r="E480" s="10">
        <v>31</v>
      </c>
      <c r="F480" s="14">
        <v>80</v>
      </c>
      <c r="G480" s="10">
        <v>15</v>
      </c>
      <c r="H480" s="10">
        <v>56</v>
      </c>
      <c r="I480" s="10">
        <v>117</v>
      </c>
      <c r="J480" s="10">
        <v>26</v>
      </c>
      <c r="K480" s="10">
        <v>93</v>
      </c>
      <c r="L480" s="10">
        <v>10</v>
      </c>
      <c r="M480" s="10">
        <v>116</v>
      </c>
      <c r="N480" s="10">
        <v>0</v>
      </c>
      <c r="O480" s="10">
        <v>11</v>
      </c>
      <c r="P480" s="10">
        <v>9</v>
      </c>
      <c r="Q480" s="10">
        <v>0</v>
      </c>
      <c r="R480" s="10">
        <v>3</v>
      </c>
      <c r="S480" s="10">
        <v>0</v>
      </c>
      <c r="T480" s="11">
        <f>SUM(C480:S480)</f>
        <v>751</v>
      </c>
    </row>
    <row r="481" spans="1:20" ht="18" customHeight="1">
      <c r="A481" s="71"/>
      <c r="B481" s="17" t="s">
        <v>23</v>
      </c>
      <c r="C481" s="15">
        <f t="shared" ref="C481:T481" si="196">(C475+C476)/C480</f>
        <v>1.740506329113924</v>
      </c>
      <c r="D481" s="15">
        <f t="shared" si="196"/>
        <v>2.7307692307692308</v>
      </c>
      <c r="E481" s="15">
        <f t="shared" si="196"/>
        <v>1.903225806451613</v>
      </c>
      <c r="F481" s="15">
        <f t="shared" si="196"/>
        <v>2.3125</v>
      </c>
      <c r="G481" s="15">
        <f t="shared" si="196"/>
        <v>1.7333333333333334</v>
      </c>
      <c r="H481" s="15">
        <f t="shared" si="196"/>
        <v>1.7857142857142858</v>
      </c>
      <c r="I481" s="15">
        <f t="shared" si="196"/>
        <v>4.5555555555555554</v>
      </c>
      <c r="J481" s="15">
        <f t="shared" si="196"/>
        <v>5.1923076923076925</v>
      </c>
      <c r="K481" s="15">
        <f t="shared" si="196"/>
        <v>1.8494623655913978</v>
      </c>
      <c r="L481" s="15">
        <f t="shared" si="196"/>
        <v>7.3</v>
      </c>
      <c r="M481" s="15">
        <f t="shared" si="196"/>
        <v>2.3448275862068964</v>
      </c>
      <c r="N481" s="15" t="e">
        <f t="shared" si="196"/>
        <v>#DIV/0!</v>
      </c>
      <c r="O481" s="15">
        <f t="shared" si="196"/>
        <v>1.8181818181818181</v>
      </c>
      <c r="P481" s="15">
        <f t="shared" si="196"/>
        <v>1.2222222222222223</v>
      </c>
      <c r="Q481" s="15" t="e">
        <f t="shared" si="196"/>
        <v>#DIV/0!</v>
      </c>
      <c r="R481" s="15">
        <f t="shared" si="196"/>
        <v>3</v>
      </c>
      <c r="S481" s="15" t="e">
        <f t="shared" si="196"/>
        <v>#DIV/0!</v>
      </c>
      <c r="T481" s="16">
        <f t="shared" si="196"/>
        <v>2.585885486018642</v>
      </c>
    </row>
    <row r="482" spans="1:20" ht="18" customHeight="1">
      <c r="A482" s="71"/>
      <c r="B482" s="17" t="s">
        <v>37</v>
      </c>
      <c r="C482" s="12">
        <v>0.73419999999999996</v>
      </c>
      <c r="D482" s="12">
        <v>0.53849999999999998</v>
      </c>
      <c r="E482" s="12">
        <v>0.5484</v>
      </c>
      <c r="F482" s="12">
        <v>0.75</v>
      </c>
      <c r="G482" s="12">
        <v>0.66669999999999996</v>
      </c>
      <c r="H482" s="12">
        <v>0.69640000000000002</v>
      </c>
      <c r="I482" s="12">
        <v>0.68379999999999996</v>
      </c>
      <c r="J482" s="12">
        <v>0.57689999999999997</v>
      </c>
      <c r="K482" s="12">
        <v>0.66669999999999996</v>
      </c>
      <c r="L482" s="12">
        <v>0.3</v>
      </c>
      <c r="M482" s="12">
        <v>0.69830000000000003</v>
      </c>
      <c r="N482" s="15" t="e">
        <f>0/0</f>
        <v>#DIV/0!</v>
      </c>
      <c r="O482" s="12">
        <v>0.36359999999999998</v>
      </c>
      <c r="P482" s="12">
        <v>0.66669999999999996</v>
      </c>
      <c r="Q482" s="15" t="e">
        <f>0/0</f>
        <v>#DIV/0!</v>
      </c>
      <c r="R482" s="12">
        <v>1</v>
      </c>
      <c r="S482" s="15" t="e">
        <f>0/0</f>
        <v>#DIV/0!</v>
      </c>
      <c r="T482" s="35">
        <v>0.68179999999999996</v>
      </c>
    </row>
    <row r="483" spans="1:20" ht="18" customHeight="1">
      <c r="A483" s="70">
        <v>44694</v>
      </c>
      <c r="B483" s="17" t="s">
        <v>20</v>
      </c>
      <c r="C483" s="10">
        <v>24</v>
      </c>
      <c r="D483" s="10">
        <v>23</v>
      </c>
      <c r="E483" s="10">
        <v>0</v>
      </c>
      <c r="F483" s="10">
        <v>34</v>
      </c>
      <c r="G483" s="10">
        <v>4</v>
      </c>
      <c r="H483" s="10">
        <v>17</v>
      </c>
      <c r="I483" s="10">
        <v>18</v>
      </c>
      <c r="J483" s="10">
        <v>12</v>
      </c>
      <c r="K483" s="10">
        <v>9</v>
      </c>
      <c r="L483" s="10">
        <v>26</v>
      </c>
      <c r="M483" s="10">
        <v>15</v>
      </c>
      <c r="N483" s="10">
        <v>0</v>
      </c>
      <c r="O483" s="10">
        <v>3</v>
      </c>
      <c r="P483" s="10">
        <v>9</v>
      </c>
      <c r="Q483" s="10">
        <v>0</v>
      </c>
      <c r="R483" s="10">
        <v>0</v>
      </c>
      <c r="S483" s="10">
        <v>0</v>
      </c>
      <c r="T483" s="11">
        <f>SUM(C483:S483)</f>
        <v>194</v>
      </c>
    </row>
    <row r="484" spans="1:20" ht="18" customHeight="1">
      <c r="A484" s="71"/>
      <c r="B484" s="17" t="s">
        <v>21</v>
      </c>
      <c r="C484" s="10">
        <v>203</v>
      </c>
      <c r="D484" s="10">
        <v>80</v>
      </c>
      <c r="E484" s="10">
        <v>35</v>
      </c>
      <c r="F484" s="10">
        <v>144</v>
      </c>
      <c r="G484" s="10">
        <v>22</v>
      </c>
      <c r="H484" s="10">
        <v>73</v>
      </c>
      <c r="I484" s="10">
        <v>386</v>
      </c>
      <c r="J484" s="10">
        <v>113</v>
      </c>
      <c r="K484" s="10">
        <v>134</v>
      </c>
      <c r="L484" s="10">
        <v>0</v>
      </c>
      <c r="M484" s="10">
        <v>170</v>
      </c>
      <c r="N484" s="10">
        <v>7</v>
      </c>
      <c r="O484" s="10">
        <v>8</v>
      </c>
      <c r="P484" s="10">
        <v>13</v>
      </c>
      <c r="Q484" s="10">
        <v>0</v>
      </c>
      <c r="R484" s="10">
        <v>1</v>
      </c>
      <c r="S484" s="10">
        <v>0</v>
      </c>
      <c r="T484" s="11">
        <f>SUM(C484:S484)</f>
        <v>1389</v>
      </c>
    </row>
    <row r="485" spans="1:20" ht="18" customHeight="1">
      <c r="A485" s="71"/>
      <c r="B485" s="17" t="s">
        <v>24</v>
      </c>
      <c r="C485" s="10">
        <v>243</v>
      </c>
      <c r="D485" s="10">
        <v>105</v>
      </c>
      <c r="E485" s="10">
        <v>37</v>
      </c>
      <c r="F485" s="10">
        <v>184</v>
      </c>
      <c r="G485" s="10">
        <v>28</v>
      </c>
      <c r="H485" s="10">
        <v>91</v>
      </c>
      <c r="I485" s="10">
        <v>415</v>
      </c>
      <c r="J485" s="10">
        <v>129</v>
      </c>
      <c r="K485" s="10">
        <v>154</v>
      </c>
      <c r="L485" s="10">
        <v>63</v>
      </c>
      <c r="M485" s="10">
        <v>187</v>
      </c>
      <c r="N485" s="10">
        <v>7</v>
      </c>
      <c r="O485" s="10">
        <v>11</v>
      </c>
      <c r="P485" s="10">
        <v>24</v>
      </c>
      <c r="Q485" s="10">
        <v>0</v>
      </c>
      <c r="R485" s="10">
        <v>2</v>
      </c>
      <c r="S485" s="10">
        <v>0</v>
      </c>
      <c r="T485" s="11">
        <f>SUM(C485:S485)</f>
        <v>1680</v>
      </c>
    </row>
    <row r="486" spans="1:20" ht="18" customHeight="1">
      <c r="A486" s="71"/>
      <c r="B486" s="17" t="s">
        <v>25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1</v>
      </c>
      <c r="S486" s="10">
        <v>0</v>
      </c>
      <c r="T486" s="11">
        <f>SUM(C486:S486)</f>
        <v>1</v>
      </c>
    </row>
    <row r="487" spans="1:20" ht="18" customHeight="1">
      <c r="A487" s="71"/>
      <c r="B487" s="17" t="s">
        <v>26</v>
      </c>
      <c r="C487" s="12">
        <f t="shared" ref="C487:T487" si="197">C486/(C485+C486)</f>
        <v>0</v>
      </c>
      <c r="D487" s="12">
        <f t="shared" si="197"/>
        <v>0</v>
      </c>
      <c r="E487" s="12">
        <f t="shared" si="197"/>
        <v>0</v>
      </c>
      <c r="F487" s="12">
        <f t="shared" si="197"/>
        <v>0</v>
      </c>
      <c r="G487" s="12">
        <f t="shared" si="197"/>
        <v>0</v>
      </c>
      <c r="H487" s="12">
        <f t="shared" si="197"/>
        <v>0</v>
      </c>
      <c r="I487" s="12">
        <f t="shared" si="197"/>
        <v>0</v>
      </c>
      <c r="J487" s="12">
        <f t="shared" si="197"/>
        <v>0</v>
      </c>
      <c r="K487" s="12">
        <f t="shared" si="197"/>
        <v>0</v>
      </c>
      <c r="L487" s="12">
        <f t="shared" si="197"/>
        <v>0</v>
      </c>
      <c r="M487" s="12">
        <f t="shared" si="197"/>
        <v>0</v>
      </c>
      <c r="N487" s="12">
        <f t="shared" si="197"/>
        <v>0</v>
      </c>
      <c r="O487" s="12">
        <f t="shared" si="197"/>
        <v>0</v>
      </c>
      <c r="P487" s="12">
        <f t="shared" si="197"/>
        <v>0</v>
      </c>
      <c r="Q487" s="12" t="e">
        <f t="shared" si="197"/>
        <v>#DIV/0!</v>
      </c>
      <c r="R487" s="12">
        <f t="shared" si="197"/>
        <v>0.33333333333333331</v>
      </c>
      <c r="S487" s="12" t="e">
        <f t="shared" si="197"/>
        <v>#DIV/0!</v>
      </c>
      <c r="T487" s="13">
        <f t="shared" si="197"/>
        <v>5.9488399762046404E-4</v>
      </c>
    </row>
    <row r="488" spans="1:20" ht="18" customHeight="1">
      <c r="A488" s="71"/>
      <c r="B488" s="17" t="s">
        <v>22</v>
      </c>
      <c r="C488" s="10">
        <v>141</v>
      </c>
      <c r="D488" s="10">
        <v>32</v>
      </c>
      <c r="E488" s="10">
        <v>13</v>
      </c>
      <c r="F488" s="14">
        <v>76</v>
      </c>
      <c r="G488" s="10">
        <v>17</v>
      </c>
      <c r="H488" s="10">
        <v>59</v>
      </c>
      <c r="I488" s="10">
        <v>102</v>
      </c>
      <c r="J488" s="10">
        <v>25</v>
      </c>
      <c r="K488" s="10">
        <v>76</v>
      </c>
      <c r="L488" s="10">
        <v>6</v>
      </c>
      <c r="M488" s="10">
        <v>83</v>
      </c>
      <c r="N488" s="10">
        <v>0</v>
      </c>
      <c r="O488" s="10">
        <v>5</v>
      </c>
      <c r="P488" s="10">
        <v>10</v>
      </c>
      <c r="Q488" s="10">
        <v>0</v>
      </c>
      <c r="R488" s="10">
        <v>3</v>
      </c>
      <c r="S488" s="10">
        <v>0</v>
      </c>
      <c r="T488" s="11">
        <f>SUM(C488:S488)</f>
        <v>648</v>
      </c>
    </row>
    <row r="489" spans="1:20" ht="18" customHeight="1">
      <c r="A489" s="71"/>
      <c r="B489" s="17" t="s">
        <v>23</v>
      </c>
      <c r="C489" s="15">
        <f t="shared" ref="C489:T489" si="198">(C483+C484)/C488</f>
        <v>1.6099290780141844</v>
      </c>
      <c r="D489" s="15">
        <f t="shared" si="198"/>
        <v>3.21875</v>
      </c>
      <c r="E489" s="15">
        <f t="shared" si="198"/>
        <v>2.6923076923076925</v>
      </c>
      <c r="F489" s="15">
        <f t="shared" si="198"/>
        <v>2.3421052631578947</v>
      </c>
      <c r="G489" s="15">
        <f t="shared" si="198"/>
        <v>1.5294117647058822</v>
      </c>
      <c r="H489" s="15">
        <f t="shared" si="198"/>
        <v>1.5254237288135593</v>
      </c>
      <c r="I489" s="15">
        <f t="shared" si="198"/>
        <v>3.9607843137254903</v>
      </c>
      <c r="J489" s="15">
        <f t="shared" si="198"/>
        <v>5</v>
      </c>
      <c r="K489" s="15">
        <f t="shared" si="198"/>
        <v>1.881578947368421</v>
      </c>
      <c r="L489" s="15">
        <f t="shared" si="198"/>
        <v>4.333333333333333</v>
      </c>
      <c r="M489" s="15">
        <f t="shared" si="198"/>
        <v>2.2289156626506026</v>
      </c>
      <c r="N489" s="15" t="e">
        <f t="shared" si="198"/>
        <v>#DIV/0!</v>
      </c>
      <c r="O489" s="15">
        <f t="shared" si="198"/>
        <v>2.2000000000000002</v>
      </c>
      <c r="P489" s="15">
        <f t="shared" si="198"/>
        <v>2.2000000000000002</v>
      </c>
      <c r="Q489" s="15" t="e">
        <f t="shared" si="198"/>
        <v>#DIV/0!</v>
      </c>
      <c r="R489" s="15">
        <f t="shared" si="198"/>
        <v>0.33333333333333331</v>
      </c>
      <c r="S489" s="15" t="e">
        <f t="shared" si="198"/>
        <v>#DIV/0!</v>
      </c>
      <c r="T489" s="16">
        <f t="shared" si="198"/>
        <v>2.4429012345679011</v>
      </c>
    </row>
    <row r="490" spans="1:20" ht="18" customHeight="1">
      <c r="A490" s="71"/>
      <c r="B490" s="17" t="s">
        <v>37</v>
      </c>
      <c r="C490" s="12">
        <v>0.63119999999999998</v>
      </c>
      <c r="D490" s="12">
        <v>0.4375</v>
      </c>
      <c r="E490" s="12">
        <v>0.76919999999999999</v>
      </c>
      <c r="F490" s="12">
        <v>0.76319999999999999</v>
      </c>
      <c r="G490" s="12">
        <v>0.70589999999999997</v>
      </c>
      <c r="H490" s="12">
        <v>0.74580000000000002</v>
      </c>
      <c r="I490" s="12">
        <v>0.70589999999999997</v>
      </c>
      <c r="J490" s="12">
        <v>0.44</v>
      </c>
      <c r="K490" s="12">
        <v>0.69740000000000002</v>
      </c>
      <c r="L490" s="12">
        <v>0.33329999999999999</v>
      </c>
      <c r="M490" s="12">
        <v>0.63859999999999995</v>
      </c>
      <c r="N490" s="15" t="e">
        <f>0/0</f>
        <v>#DIV/0!</v>
      </c>
      <c r="O490" s="12">
        <v>0.6</v>
      </c>
      <c r="P490" s="12">
        <v>0.6</v>
      </c>
      <c r="Q490" s="15" t="e">
        <f>0/0</f>
        <v>#DIV/0!</v>
      </c>
      <c r="R490" s="12">
        <v>0.66669999999999996</v>
      </c>
      <c r="S490" s="15" t="e">
        <f>0/0</f>
        <v>#DIV/0!</v>
      </c>
      <c r="T490" s="35">
        <v>0.66359999999999997</v>
      </c>
    </row>
    <row r="491" spans="1:20" ht="18" customHeight="1">
      <c r="A491" s="70">
        <v>44695</v>
      </c>
      <c r="B491" s="17" t="s">
        <v>20</v>
      </c>
      <c r="C491" s="10">
        <v>18</v>
      </c>
      <c r="D491" s="10">
        <v>2</v>
      </c>
      <c r="E491" s="10">
        <v>2</v>
      </c>
      <c r="F491" s="10">
        <v>27</v>
      </c>
      <c r="G491" s="10">
        <v>2</v>
      </c>
      <c r="H491" s="10">
        <v>3</v>
      </c>
      <c r="I491" s="10">
        <v>18</v>
      </c>
      <c r="J491" s="10">
        <v>6</v>
      </c>
      <c r="K491" s="10">
        <v>19</v>
      </c>
      <c r="L491" s="10">
        <v>52</v>
      </c>
      <c r="M491" s="10">
        <v>13</v>
      </c>
      <c r="N491" s="10">
        <v>0</v>
      </c>
      <c r="O491" s="10">
        <v>0</v>
      </c>
      <c r="P491" s="10">
        <v>2</v>
      </c>
      <c r="Q491" s="10">
        <v>2</v>
      </c>
      <c r="R491" s="10">
        <v>0</v>
      </c>
      <c r="S491" s="10">
        <v>0</v>
      </c>
      <c r="T491" s="11">
        <f>SUM(C491:S491)</f>
        <v>166</v>
      </c>
    </row>
    <row r="492" spans="1:20" ht="18" customHeight="1">
      <c r="A492" s="71"/>
      <c r="B492" s="17" t="s">
        <v>21</v>
      </c>
      <c r="C492" s="10">
        <v>159</v>
      </c>
      <c r="D492" s="10">
        <v>84</v>
      </c>
      <c r="E492" s="10">
        <v>48</v>
      </c>
      <c r="F492" s="10">
        <v>114</v>
      </c>
      <c r="G492" s="10">
        <v>24</v>
      </c>
      <c r="H492" s="10">
        <v>64</v>
      </c>
      <c r="I492" s="10">
        <v>294</v>
      </c>
      <c r="J492" s="10">
        <v>75</v>
      </c>
      <c r="K492" s="10">
        <v>95</v>
      </c>
      <c r="L492" s="10">
        <v>24</v>
      </c>
      <c r="M492" s="10">
        <v>134</v>
      </c>
      <c r="N492" s="10">
        <v>15</v>
      </c>
      <c r="O492" s="10">
        <v>5</v>
      </c>
      <c r="P492" s="10">
        <v>25</v>
      </c>
      <c r="Q492" s="10">
        <v>0</v>
      </c>
      <c r="R492" s="10">
        <v>0</v>
      </c>
      <c r="S492" s="10">
        <v>0</v>
      </c>
      <c r="T492" s="11">
        <f>SUM(C492:S492)</f>
        <v>1160</v>
      </c>
    </row>
    <row r="493" spans="1:20" ht="18" customHeight="1">
      <c r="A493" s="71"/>
      <c r="B493" s="17" t="s">
        <v>24</v>
      </c>
      <c r="C493" s="10">
        <v>186</v>
      </c>
      <c r="D493" s="10">
        <v>89</v>
      </c>
      <c r="E493" s="10">
        <v>50</v>
      </c>
      <c r="F493" s="10">
        <v>143</v>
      </c>
      <c r="G493" s="10">
        <v>28</v>
      </c>
      <c r="H493" s="10">
        <v>67</v>
      </c>
      <c r="I493" s="10">
        <v>321</v>
      </c>
      <c r="J493" s="10">
        <v>81</v>
      </c>
      <c r="K493" s="10">
        <v>117</v>
      </c>
      <c r="L493" s="10">
        <v>84</v>
      </c>
      <c r="M493" s="10">
        <v>150</v>
      </c>
      <c r="N493" s="10">
        <v>16</v>
      </c>
      <c r="O493" s="10">
        <v>6</v>
      </c>
      <c r="P493" s="10">
        <v>28</v>
      </c>
      <c r="Q493" s="10">
        <v>2</v>
      </c>
      <c r="R493" s="10">
        <v>1</v>
      </c>
      <c r="S493" s="10">
        <v>0</v>
      </c>
      <c r="T493" s="11">
        <f>SUM(C493:S493)</f>
        <v>1369</v>
      </c>
    </row>
    <row r="494" spans="1:20" ht="18" customHeight="1">
      <c r="A494" s="71"/>
      <c r="B494" s="17" t="s">
        <v>25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1">
        <f>SUM(C494:S494)</f>
        <v>0</v>
      </c>
    </row>
    <row r="495" spans="1:20" ht="18" customHeight="1">
      <c r="A495" s="71"/>
      <c r="B495" s="17" t="s">
        <v>26</v>
      </c>
      <c r="C495" s="12">
        <f t="shared" ref="C495:T495" si="199">C494/(C493+C494)</f>
        <v>0</v>
      </c>
      <c r="D495" s="12">
        <f t="shared" si="199"/>
        <v>0</v>
      </c>
      <c r="E495" s="12">
        <f t="shared" si="199"/>
        <v>0</v>
      </c>
      <c r="F495" s="12">
        <f t="shared" si="199"/>
        <v>0</v>
      </c>
      <c r="G495" s="12">
        <f t="shared" si="199"/>
        <v>0</v>
      </c>
      <c r="H495" s="12">
        <f t="shared" si="199"/>
        <v>0</v>
      </c>
      <c r="I495" s="12">
        <f t="shared" si="199"/>
        <v>0</v>
      </c>
      <c r="J495" s="12">
        <f t="shared" si="199"/>
        <v>0</v>
      </c>
      <c r="K495" s="12">
        <f t="shared" si="199"/>
        <v>0</v>
      </c>
      <c r="L495" s="12">
        <f t="shared" si="199"/>
        <v>0</v>
      </c>
      <c r="M495" s="12">
        <f t="shared" si="199"/>
        <v>0</v>
      </c>
      <c r="N495" s="12">
        <f t="shared" si="199"/>
        <v>0</v>
      </c>
      <c r="O495" s="12">
        <f t="shared" si="199"/>
        <v>0</v>
      </c>
      <c r="P495" s="12">
        <f t="shared" si="199"/>
        <v>0</v>
      </c>
      <c r="Q495" s="12">
        <f t="shared" si="199"/>
        <v>0</v>
      </c>
      <c r="R495" s="12">
        <f t="shared" si="199"/>
        <v>0</v>
      </c>
      <c r="S495" s="12" t="e">
        <f t="shared" si="199"/>
        <v>#DIV/0!</v>
      </c>
      <c r="T495" s="13">
        <f t="shared" si="199"/>
        <v>0</v>
      </c>
    </row>
    <row r="496" spans="1:20" ht="18" customHeight="1">
      <c r="A496" s="71"/>
      <c r="B496" s="17" t="s">
        <v>22</v>
      </c>
      <c r="C496" s="10">
        <v>109</v>
      </c>
      <c r="D496" s="10">
        <v>28</v>
      </c>
      <c r="E496" s="10">
        <v>22</v>
      </c>
      <c r="F496" s="14">
        <v>67</v>
      </c>
      <c r="G496" s="10">
        <v>21</v>
      </c>
      <c r="H496" s="10">
        <v>52</v>
      </c>
      <c r="I496" s="10">
        <v>100</v>
      </c>
      <c r="J496" s="10">
        <v>19</v>
      </c>
      <c r="K496" s="10">
        <v>59</v>
      </c>
      <c r="L496" s="10">
        <v>5</v>
      </c>
      <c r="M496" s="10">
        <v>66</v>
      </c>
      <c r="N496" s="10">
        <v>2</v>
      </c>
      <c r="O496" s="10">
        <v>3</v>
      </c>
      <c r="P496" s="10">
        <v>8</v>
      </c>
      <c r="Q496" s="10">
        <v>0</v>
      </c>
      <c r="R496" s="10">
        <v>1</v>
      </c>
      <c r="S496" s="10">
        <v>0</v>
      </c>
      <c r="T496" s="11">
        <f>SUM(C496:S496)</f>
        <v>562</v>
      </c>
    </row>
    <row r="497" spans="1:20" ht="18" customHeight="1">
      <c r="A497" s="71"/>
      <c r="B497" s="17" t="s">
        <v>23</v>
      </c>
      <c r="C497" s="15">
        <f t="shared" ref="C497:T497" si="200">(C491+C492)/C496</f>
        <v>1.6238532110091743</v>
      </c>
      <c r="D497" s="15">
        <f t="shared" si="200"/>
        <v>3.0714285714285716</v>
      </c>
      <c r="E497" s="15">
        <f t="shared" si="200"/>
        <v>2.2727272727272729</v>
      </c>
      <c r="F497" s="15">
        <f t="shared" si="200"/>
        <v>2.1044776119402986</v>
      </c>
      <c r="G497" s="15">
        <f t="shared" si="200"/>
        <v>1.2380952380952381</v>
      </c>
      <c r="H497" s="15">
        <f t="shared" si="200"/>
        <v>1.2884615384615385</v>
      </c>
      <c r="I497" s="15">
        <f t="shared" si="200"/>
        <v>3.12</v>
      </c>
      <c r="J497" s="15">
        <f t="shared" si="200"/>
        <v>4.2631578947368425</v>
      </c>
      <c r="K497" s="15">
        <f t="shared" si="200"/>
        <v>1.9322033898305084</v>
      </c>
      <c r="L497" s="15">
        <f t="shared" si="200"/>
        <v>15.2</v>
      </c>
      <c r="M497" s="15">
        <f t="shared" si="200"/>
        <v>2.2272727272727271</v>
      </c>
      <c r="N497" s="15">
        <f t="shared" si="200"/>
        <v>7.5</v>
      </c>
      <c r="O497" s="15">
        <f t="shared" si="200"/>
        <v>1.6666666666666667</v>
      </c>
      <c r="P497" s="15">
        <f t="shared" si="200"/>
        <v>3.375</v>
      </c>
      <c r="Q497" s="15" t="e">
        <f t="shared" si="200"/>
        <v>#DIV/0!</v>
      </c>
      <c r="R497" s="15">
        <f t="shared" si="200"/>
        <v>0</v>
      </c>
      <c r="S497" s="15" t="e">
        <f t="shared" si="200"/>
        <v>#DIV/0!</v>
      </c>
      <c r="T497" s="16">
        <f t="shared" si="200"/>
        <v>2.3594306049822062</v>
      </c>
    </row>
    <row r="498" spans="1:20" ht="18" customHeight="1">
      <c r="A498" s="71"/>
      <c r="B498" s="17" t="s">
        <v>37</v>
      </c>
      <c r="C498" s="12">
        <v>0.75229999999999997</v>
      </c>
      <c r="D498" s="12">
        <v>0.53569999999999995</v>
      </c>
      <c r="E498" s="12">
        <v>0.5</v>
      </c>
      <c r="F498" s="12">
        <v>0.71640000000000004</v>
      </c>
      <c r="G498" s="12">
        <v>0.38100000000000001</v>
      </c>
      <c r="H498" s="12">
        <v>0.5</v>
      </c>
      <c r="I498" s="12">
        <v>0.56999999999999995</v>
      </c>
      <c r="J498" s="12">
        <v>0.42109999999999997</v>
      </c>
      <c r="K498" s="12">
        <v>0.71189999999999998</v>
      </c>
      <c r="L498" s="12">
        <v>0</v>
      </c>
      <c r="M498" s="12">
        <v>0.69699999999999995</v>
      </c>
      <c r="N498" s="12">
        <v>0</v>
      </c>
      <c r="O498" s="12">
        <v>0.33329999999999999</v>
      </c>
      <c r="P498" s="12">
        <v>0.875</v>
      </c>
      <c r="Q498" s="15" t="e">
        <f>0/0</f>
        <v>#DIV/0!</v>
      </c>
      <c r="R498" s="12">
        <v>1</v>
      </c>
      <c r="S498" s="15" t="e">
        <f>0/0</f>
        <v>#DIV/0!</v>
      </c>
      <c r="T498" s="35">
        <v>0.62809999999999999</v>
      </c>
    </row>
    <row r="499" spans="1:20" ht="18" customHeight="1">
      <c r="A499" s="70">
        <v>44696</v>
      </c>
      <c r="B499" s="17" t="s">
        <v>20</v>
      </c>
      <c r="C499" s="10">
        <v>10</v>
      </c>
      <c r="D499" s="10">
        <v>4</v>
      </c>
      <c r="E499" s="10">
        <v>0</v>
      </c>
      <c r="F499" s="10">
        <v>10</v>
      </c>
      <c r="G499" s="10">
        <v>2</v>
      </c>
      <c r="H499" s="10">
        <v>12</v>
      </c>
      <c r="I499" s="10">
        <v>10</v>
      </c>
      <c r="J499" s="10">
        <v>0</v>
      </c>
      <c r="K499" s="10">
        <v>5</v>
      </c>
      <c r="L499" s="10">
        <v>10</v>
      </c>
      <c r="M499" s="10">
        <v>3</v>
      </c>
      <c r="N499" s="10">
        <v>1</v>
      </c>
      <c r="O499" s="10">
        <v>1</v>
      </c>
      <c r="P499" s="10">
        <v>1</v>
      </c>
      <c r="Q499" s="10">
        <v>0</v>
      </c>
      <c r="R499" s="10">
        <v>0</v>
      </c>
      <c r="S499" s="10">
        <v>0</v>
      </c>
      <c r="T499" s="11">
        <f>SUM(C499:S499)</f>
        <v>69</v>
      </c>
    </row>
    <row r="500" spans="1:20" ht="18" customHeight="1">
      <c r="A500" s="71"/>
      <c r="B500" s="17" t="s">
        <v>21</v>
      </c>
      <c r="C500" s="10">
        <v>74</v>
      </c>
      <c r="D500" s="10">
        <v>59</v>
      </c>
      <c r="E500" s="10">
        <v>15</v>
      </c>
      <c r="F500" s="10">
        <v>60</v>
      </c>
      <c r="G500" s="10">
        <v>4</v>
      </c>
      <c r="H500" s="10">
        <v>57</v>
      </c>
      <c r="I500" s="10">
        <v>317</v>
      </c>
      <c r="J500" s="10">
        <v>27</v>
      </c>
      <c r="K500" s="10">
        <v>76</v>
      </c>
      <c r="L500" s="10">
        <v>16</v>
      </c>
      <c r="M500" s="10">
        <v>94</v>
      </c>
      <c r="N500" s="10">
        <v>2</v>
      </c>
      <c r="O500" s="10">
        <v>12</v>
      </c>
      <c r="P500" s="10">
        <v>9</v>
      </c>
      <c r="Q500" s="10">
        <v>1</v>
      </c>
      <c r="R500" s="10">
        <v>0</v>
      </c>
      <c r="S500" s="10">
        <v>0</v>
      </c>
      <c r="T500" s="11">
        <f>SUM(C500:S500)</f>
        <v>823</v>
      </c>
    </row>
    <row r="501" spans="1:20" ht="18" customHeight="1">
      <c r="A501" s="71"/>
      <c r="B501" s="17" t="s">
        <v>24</v>
      </c>
      <c r="C501" s="10">
        <v>93</v>
      </c>
      <c r="D501" s="10">
        <v>63</v>
      </c>
      <c r="E501" s="10">
        <v>15</v>
      </c>
      <c r="F501" s="10">
        <v>79</v>
      </c>
      <c r="G501" s="10">
        <v>8</v>
      </c>
      <c r="H501" s="10">
        <v>69</v>
      </c>
      <c r="I501" s="10">
        <v>331</v>
      </c>
      <c r="J501" s="10">
        <v>35</v>
      </c>
      <c r="K501" s="10">
        <v>83</v>
      </c>
      <c r="L501" s="10">
        <v>35</v>
      </c>
      <c r="M501" s="10">
        <v>98</v>
      </c>
      <c r="N501" s="10">
        <v>4</v>
      </c>
      <c r="O501" s="10">
        <v>14</v>
      </c>
      <c r="P501" s="10">
        <v>10</v>
      </c>
      <c r="Q501" s="10">
        <v>1</v>
      </c>
      <c r="R501" s="10">
        <v>0</v>
      </c>
      <c r="S501" s="10">
        <v>0</v>
      </c>
      <c r="T501" s="11">
        <f>SUM(C501:S501)</f>
        <v>938</v>
      </c>
    </row>
    <row r="502" spans="1:20" ht="18" customHeight="1">
      <c r="A502" s="71"/>
      <c r="B502" s="17" t="s">
        <v>25</v>
      </c>
      <c r="C502" s="10">
        <v>0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1">
        <f>SUM(C502:S502)</f>
        <v>0</v>
      </c>
    </row>
    <row r="503" spans="1:20" ht="18" customHeight="1">
      <c r="A503" s="71"/>
      <c r="B503" s="17" t="s">
        <v>26</v>
      </c>
      <c r="C503" s="12">
        <f t="shared" ref="C503:T503" si="201">C502/(C501+C502)</f>
        <v>0</v>
      </c>
      <c r="D503" s="12">
        <f t="shared" si="201"/>
        <v>0</v>
      </c>
      <c r="E503" s="12">
        <f t="shared" si="201"/>
        <v>0</v>
      </c>
      <c r="F503" s="12">
        <f t="shared" si="201"/>
        <v>0</v>
      </c>
      <c r="G503" s="12">
        <f t="shared" si="201"/>
        <v>0</v>
      </c>
      <c r="H503" s="12">
        <f t="shared" si="201"/>
        <v>0</v>
      </c>
      <c r="I503" s="12">
        <f t="shared" si="201"/>
        <v>0</v>
      </c>
      <c r="J503" s="12">
        <f t="shared" si="201"/>
        <v>0</v>
      </c>
      <c r="K503" s="12">
        <f t="shared" si="201"/>
        <v>0</v>
      </c>
      <c r="L503" s="12">
        <f t="shared" si="201"/>
        <v>0</v>
      </c>
      <c r="M503" s="12">
        <f t="shared" si="201"/>
        <v>0</v>
      </c>
      <c r="N503" s="12">
        <f t="shared" si="201"/>
        <v>0</v>
      </c>
      <c r="O503" s="12">
        <f t="shared" si="201"/>
        <v>0</v>
      </c>
      <c r="P503" s="12">
        <f t="shared" si="201"/>
        <v>0</v>
      </c>
      <c r="Q503" s="12">
        <f t="shared" si="201"/>
        <v>0</v>
      </c>
      <c r="R503" s="12" t="e">
        <f t="shared" si="201"/>
        <v>#DIV/0!</v>
      </c>
      <c r="S503" s="12" t="e">
        <f t="shared" si="201"/>
        <v>#DIV/0!</v>
      </c>
      <c r="T503" s="13">
        <f t="shared" si="201"/>
        <v>0</v>
      </c>
    </row>
    <row r="504" spans="1:20" ht="18" customHeight="1">
      <c r="A504" s="71"/>
      <c r="B504" s="17" t="s">
        <v>22</v>
      </c>
      <c r="C504" s="10">
        <v>57</v>
      </c>
      <c r="D504" s="10">
        <v>23</v>
      </c>
      <c r="E504" s="10">
        <v>5</v>
      </c>
      <c r="F504" s="14">
        <v>13</v>
      </c>
      <c r="G504" s="10">
        <v>5</v>
      </c>
      <c r="H504" s="10">
        <v>41</v>
      </c>
      <c r="I504" s="10">
        <v>104</v>
      </c>
      <c r="J504" s="10">
        <v>4</v>
      </c>
      <c r="K504" s="10">
        <v>51</v>
      </c>
      <c r="L504" s="10">
        <v>1</v>
      </c>
      <c r="M504" s="10">
        <v>47</v>
      </c>
      <c r="N504" s="10">
        <v>2</v>
      </c>
      <c r="O504" s="10">
        <v>7</v>
      </c>
      <c r="P504" s="10">
        <v>8</v>
      </c>
      <c r="Q504" s="10">
        <v>1</v>
      </c>
      <c r="R504" s="10">
        <v>0</v>
      </c>
      <c r="S504" s="10">
        <v>0</v>
      </c>
      <c r="T504" s="11">
        <f>SUM(C504:S504)</f>
        <v>369</v>
      </c>
    </row>
    <row r="505" spans="1:20" ht="18" customHeight="1">
      <c r="A505" s="71"/>
      <c r="B505" s="17" t="s">
        <v>23</v>
      </c>
      <c r="C505" s="15">
        <f t="shared" ref="C505:T505" si="202">(C499+C500)/C504</f>
        <v>1.4736842105263157</v>
      </c>
      <c r="D505" s="15">
        <f t="shared" si="202"/>
        <v>2.7391304347826089</v>
      </c>
      <c r="E505" s="15">
        <f t="shared" si="202"/>
        <v>3</v>
      </c>
      <c r="F505" s="15">
        <f t="shared" si="202"/>
        <v>5.384615384615385</v>
      </c>
      <c r="G505" s="15">
        <f t="shared" si="202"/>
        <v>1.2</v>
      </c>
      <c r="H505" s="15">
        <f t="shared" si="202"/>
        <v>1.6829268292682926</v>
      </c>
      <c r="I505" s="15">
        <f t="shared" si="202"/>
        <v>3.1442307692307692</v>
      </c>
      <c r="J505" s="15">
        <f t="shared" si="202"/>
        <v>6.75</v>
      </c>
      <c r="K505" s="15">
        <f t="shared" si="202"/>
        <v>1.588235294117647</v>
      </c>
      <c r="L505" s="15">
        <f t="shared" si="202"/>
        <v>26</v>
      </c>
      <c r="M505" s="15">
        <f t="shared" si="202"/>
        <v>2.0638297872340425</v>
      </c>
      <c r="N505" s="15">
        <f t="shared" si="202"/>
        <v>1.5</v>
      </c>
      <c r="O505" s="15">
        <f t="shared" si="202"/>
        <v>1.8571428571428572</v>
      </c>
      <c r="P505" s="15">
        <f t="shared" si="202"/>
        <v>1.25</v>
      </c>
      <c r="Q505" s="15">
        <f t="shared" si="202"/>
        <v>1</v>
      </c>
      <c r="R505" s="15" t="e">
        <f t="shared" si="202"/>
        <v>#DIV/0!</v>
      </c>
      <c r="S505" s="15" t="e">
        <f t="shared" si="202"/>
        <v>#DIV/0!</v>
      </c>
      <c r="T505" s="16">
        <f t="shared" si="202"/>
        <v>2.4173441734417342</v>
      </c>
    </row>
    <row r="506" spans="1:20" ht="18" customHeight="1">
      <c r="A506" s="71"/>
      <c r="B506" s="17" t="s">
        <v>37</v>
      </c>
      <c r="C506" s="12">
        <v>0.71930000000000005</v>
      </c>
      <c r="D506" s="12">
        <v>0.73909999999999998</v>
      </c>
      <c r="E506" s="12">
        <v>0.6</v>
      </c>
      <c r="F506" s="12">
        <v>0.69230000000000003</v>
      </c>
      <c r="G506" s="12">
        <v>0.4</v>
      </c>
      <c r="H506" s="12">
        <v>0.68289999999999995</v>
      </c>
      <c r="I506" s="12">
        <v>0.59619999999999995</v>
      </c>
      <c r="J506" s="12">
        <v>1</v>
      </c>
      <c r="K506" s="12">
        <v>0.80389999999999995</v>
      </c>
      <c r="L506" s="12">
        <v>1</v>
      </c>
      <c r="M506" s="12">
        <v>0.76600000000000001</v>
      </c>
      <c r="N506" s="12">
        <v>1</v>
      </c>
      <c r="O506" s="12">
        <v>0.1429</v>
      </c>
      <c r="P506" s="12">
        <v>0.5</v>
      </c>
      <c r="Q506" s="12">
        <v>0</v>
      </c>
      <c r="R506" s="15" t="e">
        <f>0/0</f>
        <v>#DIV/0!</v>
      </c>
      <c r="S506" s="15" t="e">
        <f>0/0</f>
        <v>#DIV/0!</v>
      </c>
      <c r="T506" s="35">
        <v>0.68020000000000003</v>
      </c>
    </row>
    <row r="507" spans="1:20" ht="18" customHeight="1">
      <c r="A507" s="70">
        <v>44697</v>
      </c>
      <c r="B507" s="17" t="s">
        <v>20</v>
      </c>
      <c r="C507" s="10">
        <v>10</v>
      </c>
      <c r="D507" s="10">
        <v>0</v>
      </c>
      <c r="E507" s="10">
        <v>0</v>
      </c>
      <c r="F507" s="10">
        <v>14</v>
      </c>
      <c r="G507" s="10">
        <v>2</v>
      </c>
      <c r="H507" s="10">
        <v>2</v>
      </c>
      <c r="I507" s="10">
        <v>17</v>
      </c>
      <c r="J507" s="10">
        <v>9</v>
      </c>
      <c r="K507" s="10">
        <v>7</v>
      </c>
      <c r="L507" s="10">
        <v>9</v>
      </c>
      <c r="M507" s="10">
        <v>3</v>
      </c>
      <c r="N507" s="10">
        <v>1</v>
      </c>
      <c r="O507" s="10">
        <v>2</v>
      </c>
      <c r="P507" s="10">
        <v>1</v>
      </c>
      <c r="Q507" s="10">
        <v>0</v>
      </c>
      <c r="R507" s="10">
        <v>0</v>
      </c>
      <c r="S507" s="10">
        <v>0</v>
      </c>
      <c r="T507" s="11">
        <f>SUM(C507:S507)</f>
        <v>77</v>
      </c>
    </row>
    <row r="508" spans="1:20" ht="18" customHeight="1">
      <c r="A508" s="71"/>
      <c r="B508" s="17" t="s">
        <v>21</v>
      </c>
      <c r="C508" s="10">
        <v>74</v>
      </c>
      <c r="D508" s="10">
        <v>48</v>
      </c>
      <c r="E508" s="10">
        <v>22</v>
      </c>
      <c r="F508" s="10">
        <v>34</v>
      </c>
      <c r="G508" s="10">
        <v>8</v>
      </c>
      <c r="H508" s="10">
        <v>46</v>
      </c>
      <c r="I508" s="10">
        <v>226</v>
      </c>
      <c r="J508" s="10">
        <v>38</v>
      </c>
      <c r="K508" s="10">
        <v>69</v>
      </c>
      <c r="L508" s="10">
        <v>10</v>
      </c>
      <c r="M508" s="10">
        <v>83</v>
      </c>
      <c r="N508" s="10">
        <v>5</v>
      </c>
      <c r="O508" s="10">
        <v>7</v>
      </c>
      <c r="P508" s="10">
        <v>19</v>
      </c>
      <c r="Q508" s="10">
        <v>0</v>
      </c>
      <c r="R508" s="10">
        <v>0</v>
      </c>
      <c r="S508" s="10">
        <v>0</v>
      </c>
      <c r="T508" s="11">
        <f>SUM(C508:S508)</f>
        <v>689</v>
      </c>
    </row>
    <row r="509" spans="1:20" ht="18" customHeight="1">
      <c r="A509" s="71"/>
      <c r="B509" s="17" t="s">
        <v>24</v>
      </c>
      <c r="C509" s="10">
        <v>89</v>
      </c>
      <c r="D509" s="10">
        <v>52</v>
      </c>
      <c r="E509" s="10">
        <v>24</v>
      </c>
      <c r="F509" s="10">
        <v>62</v>
      </c>
      <c r="G509" s="10">
        <v>10</v>
      </c>
      <c r="H509" s="10">
        <v>49</v>
      </c>
      <c r="I509" s="10">
        <v>257</v>
      </c>
      <c r="J509" s="10">
        <v>48</v>
      </c>
      <c r="K509" s="10">
        <v>78</v>
      </c>
      <c r="L509" s="10">
        <v>27</v>
      </c>
      <c r="M509" s="10">
        <v>89</v>
      </c>
      <c r="N509" s="10">
        <v>6</v>
      </c>
      <c r="O509" s="10">
        <v>11</v>
      </c>
      <c r="P509" s="10">
        <v>20</v>
      </c>
      <c r="Q509" s="10">
        <v>1</v>
      </c>
      <c r="R509" s="10">
        <v>0</v>
      </c>
      <c r="S509" s="10">
        <v>0</v>
      </c>
      <c r="T509" s="11">
        <f>SUM(C509:S509)</f>
        <v>823</v>
      </c>
    </row>
    <row r="510" spans="1:20" ht="18" customHeight="1">
      <c r="A510" s="71"/>
      <c r="B510" s="17" t="s">
        <v>25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1">
        <f>SUM(C510:S510)</f>
        <v>0</v>
      </c>
    </row>
    <row r="511" spans="1:20" ht="18" customHeight="1">
      <c r="A511" s="71"/>
      <c r="B511" s="17" t="s">
        <v>26</v>
      </c>
      <c r="C511" s="12">
        <f t="shared" ref="C511:T511" si="203">C510/(C509+C510)</f>
        <v>0</v>
      </c>
      <c r="D511" s="12">
        <f t="shared" si="203"/>
        <v>0</v>
      </c>
      <c r="E511" s="12">
        <f t="shared" si="203"/>
        <v>0</v>
      </c>
      <c r="F511" s="12">
        <f t="shared" si="203"/>
        <v>0</v>
      </c>
      <c r="G511" s="12">
        <f t="shared" si="203"/>
        <v>0</v>
      </c>
      <c r="H511" s="12">
        <f t="shared" si="203"/>
        <v>0</v>
      </c>
      <c r="I511" s="12">
        <f t="shared" si="203"/>
        <v>0</v>
      </c>
      <c r="J511" s="12">
        <f t="shared" si="203"/>
        <v>0</v>
      </c>
      <c r="K511" s="12">
        <f t="shared" si="203"/>
        <v>0</v>
      </c>
      <c r="L511" s="12">
        <f t="shared" si="203"/>
        <v>0</v>
      </c>
      <c r="M511" s="12">
        <f t="shared" si="203"/>
        <v>0</v>
      </c>
      <c r="N511" s="12">
        <f t="shared" si="203"/>
        <v>0</v>
      </c>
      <c r="O511" s="12">
        <f t="shared" si="203"/>
        <v>0</v>
      </c>
      <c r="P511" s="12">
        <f t="shared" si="203"/>
        <v>0</v>
      </c>
      <c r="Q511" s="12">
        <f t="shared" si="203"/>
        <v>0</v>
      </c>
      <c r="R511" s="12" t="e">
        <f t="shared" si="203"/>
        <v>#DIV/0!</v>
      </c>
      <c r="S511" s="12" t="e">
        <f t="shared" si="203"/>
        <v>#DIV/0!</v>
      </c>
      <c r="T511" s="13">
        <f t="shared" si="203"/>
        <v>0</v>
      </c>
    </row>
    <row r="512" spans="1:20" ht="18" customHeight="1">
      <c r="A512" s="71"/>
      <c r="B512" s="17" t="s">
        <v>22</v>
      </c>
      <c r="C512" s="10">
        <v>58</v>
      </c>
      <c r="D512" s="10">
        <v>11</v>
      </c>
      <c r="E512" s="10">
        <v>8</v>
      </c>
      <c r="F512" s="14">
        <v>29</v>
      </c>
      <c r="G512" s="10">
        <v>7</v>
      </c>
      <c r="H512" s="10">
        <v>33</v>
      </c>
      <c r="I512" s="10">
        <v>82</v>
      </c>
      <c r="J512" s="10">
        <v>4</v>
      </c>
      <c r="K512" s="10">
        <v>43</v>
      </c>
      <c r="L512" s="10">
        <v>1</v>
      </c>
      <c r="M512" s="10">
        <v>31</v>
      </c>
      <c r="N512" s="10">
        <v>2</v>
      </c>
      <c r="O512" s="10">
        <v>6</v>
      </c>
      <c r="P512" s="10">
        <v>8</v>
      </c>
      <c r="Q512" s="10">
        <v>0</v>
      </c>
      <c r="R512" s="10">
        <v>0</v>
      </c>
      <c r="S512" s="10">
        <v>0</v>
      </c>
      <c r="T512" s="11">
        <f>SUM(C512:S512)</f>
        <v>323</v>
      </c>
    </row>
    <row r="513" spans="1:20" ht="18" customHeight="1">
      <c r="A513" s="71"/>
      <c r="B513" s="17" t="s">
        <v>23</v>
      </c>
      <c r="C513" s="15">
        <f t="shared" ref="C513:T513" si="204">(C507+C508)/C512</f>
        <v>1.4482758620689655</v>
      </c>
      <c r="D513" s="15">
        <f t="shared" si="204"/>
        <v>4.3636363636363633</v>
      </c>
      <c r="E513" s="15">
        <f t="shared" si="204"/>
        <v>2.75</v>
      </c>
      <c r="F513" s="15">
        <f t="shared" si="204"/>
        <v>1.6551724137931034</v>
      </c>
      <c r="G513" s="15">
        <f t="shared" si="204"/>
        <v>1.4285714285714286</v>
      </c>
      <c r="H513" s="15">
        <f t="shared" si="204"/>
        <v>1.4545454545454546</v>
      </c>
      <c r="I513" s="15">
        <f t="shared" si="204"/>
        <v>2.9634146341463414</v>
      </c>
      <c r="J513" s="15">
        <f t="shared" si="204"/>
        <v>11.75</v>
      </c>
      <c r="K513" s="15">
        <f t="shared" si="204"/>
        <v>1.7674418604651163</v>
      </c>
      <c r="L513" s="15">
        <f t="shared" si="204"/>
        <v>19</v>
      </c>
      <c r="M513" s="15">
        <f t="shared" si="204"/>
        <v>2.774193548387097</v>
      </c>
      <c r="N513" s="15">
        <f t="shared" si="204"/>
        <v>3</v>
      </c>
      <c r="O513" s="15">
        <f t="shared" si="204"/>
        <v>1.5</v>
      </c>
      <c r="P513" s="15">
        <f t="shared" si="204"/>
        <v>2.5</v>
      </c>
      <c r="Q513" s="15" t="e">
        <f t="shared" si="204"/>
        <v>#DIV/0!</v>
      </c>
      <c r="R513" s="15" t="e">
        <f t="shared" si="204"/>
        <v>#DIV/0!</v>
      </c>
      <c r="S513" s="15" t="e">
        <f t="shared" si="204"/>
        <v>#DIV/0!</v>
      </c>
      <c r="T513" s="16">
        <f t="shared" si="204"/>
        <v>2.3715170278637769</v>
      </c>
    </row>
    <row r="514" spans="1:20" ht="18" customHeight="1">
      <c r="A514" s="71"/>
      <c r="B514" s="17" t="s">
        <v>37</v>
      </c>
      <c r="C514" s="12">
        <v>0.56899999999999995</v>
      </c>
      <c r="D514" s="12">
        <v>1</v>
      </c>
      <c r="E514" s="12">
        <v>0.875</v>
      </c>
      <c r="F514" s="12">
        <v>0.51719999999999999</v>
      </c>
      <c r="G514" s="12">
        <v>0.28570000000000001</v>
      </c>
      <c r="H514" s="12">
        <v>0.60609999999999997</v>
      </c>
      <c r="I514" s="12">
        <v>0.59760000000000002</v>
      </c>
      <c r="J514" s="12">
        <v>0.75</v>
      </c>
      <c r="K514" s="12">
        <v>0.58140000000000003</v>
      </c>
      <c r="L514" s="12">
        <v>1</v>
      </c>
      <c r="M514" s="12">
        <v>0.6129</v>
      </c>
      <c r="N514" s="12">
        <v>1</v>
      </c>
      <c r="O514" s="12">
        <v>0.66669999999999996</v>
      </c>
      <c r="P514" s="12">
        <v>0.75</v>
      </c>
      <c r="Q514" s="15" t="e">
        <f>0/0</f>
        <v>#DIV/0!</v>
      </c>
      <c r="R514" s="15" t="e">
        <f>0/0</f>
        <v>#DIV/0!</v>
      </c>
      <c r="S514" s="15" t="e">
        <f>0/0</f>
        <v>#DIV/0!</v>
      </c>
      <c r="T514" s="35">
        <v>0.61299999999999999</v>
      </c>
    </row>
    <row r="515" spans="1:20" ht="18" customHeight="1">
      <c r="A515" s="70">
        <v>44698</v>
      </c>
      <c r="B515" s="17" t="s">
        <v>20</v>
      </c>
      <c r="C515" s="10">
        <v>6</v>
      </c>
      <c r="D515" s="10">
        <v>4</v>
      </c>
      <c r="E515" s="10">
        <v>2</v>
      </c>
      <c r="F515" s="10">
        <v>15</v>
      </c>
      <c r="G515" s="10">
        <v>0</v>
      </c>
      <c r="H515" s="10">
        <v>6</v>
      </c>
      <c r="I515" s="10">
        <v>25</v>
      </c>
      <c r="J515" s="10">
        <v>2</v>
      </c>
      <c r="K515" s="10">
        <v>9</v>
      </c>
      <c r="L515" s="10">
        <v>9</v>
      </c>
      <c r="M515" s="10">
        <v>11</v>
      </c>
      <c r="N515" s="10">
        <v>0</v>
      </c>
      <c r="O515" s="10">
        <v>7</v>
      </c>
      <c r="P515" s="10">
        <v>0</v>
      </c>
      <c r="Q515" s="10">
        <v>0</v>
      </c>
      <c r="R515" s="10">
        <v>0</v>
      </c>
      <c r="S515" s="10">
        <v>0</v>
      </c>
      <c r="T515" s="11">
        <f>SUM(C515:S515)</f>
        <v>96</v>
      </c>
    </row>
    <row r="516" spans="1:20" ht="18" customHeight="1">
      <c r="A516" s="71"/>
      <c r="B516" s="17" t="s">
        <v>21</v>
      </c>
      <c r="C516" s="10">
        <v>68</v>
      </c>
      <c r="D516" s="10">
        <v>44</v>
      </c>
      <c r="E516" s="10">
        <v>14</v>
      </c>
      <c r="F516" s="10">
        <v>76</v>
      </c>
      <c r="G516" s="10">
        <v>12</v>
      </c>
      <c r="H516" s="10">
        <v>52</v>
      </c>
      <c r="I516" s="10">
        <v>210</v>
      </c>
      <c r="J516" s="10">
        <v>57</v>
      </c>
      <c r="K516" s="10">
        <v>64</v>
      </c>
      <c r="L516" s="10">
        <v>8</v>
      </c>
      <c r="M516" s="10">
        <v>72</v>
      </c>
      <c r="N516" s="10">
        <v>8</v>
      </c>
      <c r="O516" s="10">
        <v>12</v>
      </c>
      <c r="P516" s="10">
        <v>14</v>
      </c>
      <c r="Q516" s="10">
        <v>0</v>
      </c>
      <c r="R516" s="10">
        <v>0</v>
      </c>
      <c r="S516" s="10">
        <v>0</v>
      </c>
      <c r="T516" s="11">
        <f>SUM(C516:S516)</f>
        <v>711</v>
      </c>
    </row>
    <row r="517" spans="1:20" ht="18" customHeight="1">
      <c r="A517" s="71"/>
      <c r="B517" s="17" t="s">
        <v>24</v>
      </c>
      <c r="C517" s="10">
        <v>83</v>
      </c>
      <c r="D517" s="10">
        <v>51</v>
      </c>
      <c r="E517" s="10">
        <v>18</v>
      </c>
      <c r="F517" s="10">
        <v>103</v>
      </c>
      <c r="G517" s="10">
        <v>12</v>
      </c>
      <c r="H517" s="10">
        <v>59</v>
      </c>
      <c r="I517" s="10">
        <v>246</v>
      </c>
      <c r="J517" s="10">
        <v>59</v>
      </c>
      <c r="K517" s="10">
        <v>73</v>
      </c>
      <c r="L517" s="10">
        <v>27</v>
      </c>
      <c r="M517" s="10">
        <v>83</v>
      </c>
      <c r="N517" s="10">
        <v>8</v>
      </c>
      <c r="O517" s="10">
        <v>19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855</v>
      </c>
    </row>
    <row r="518" spans="1:20" ht="18" customHeight="1">
      <c r="A518" s="71"/>
      <c r="B518" s="17" t="s">
        <v>25</v>
      </c>
      <c r="C518" s="10">
        <v>0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1">
        <f>SUM(C518:S518)</f>
        <v>0</v>
      </c>
    </row>
    <row r="519" spans="1:20" ht="18" customHeight="1">
      <c r="A519" s="71"/>
      <c r="B519" s="17" t="s">
        <v>26</v>
      </c>
      <c r="C519" s="12">
        <f t="shared" ref="C519:T519" si="205">C518/(C517+C518)</f>
        <v>0</v>
      </c>
      <c r="D519" s="12">
        <f t="shared" si="205"/>
        <v>0</v>
      </c>
      <c r="E519" s="12">
        <f t="shared" si="205"/>
        <v>0</v>
      </c>
      <c r="F519" s="12">
        <f t="shared" si="205"/>
        <v>0</v>
      </c>
      <c r="G519" s="12">
        <f t="shared" si="205"/>
        <v>0</v>
      </c>
      <c r="H519" s="12">
        <f t="shared" si="205"/>
        <v>0</v>
      </c>
      <c r="I519" s="12">
        <f t="shared" si="205"/>
        <v>0</v>
      </c>
      <c r="J519" s="12">
        <f t="shared" si="205"/>
        <v>0</v>
      </c>
      <c r="K519" s="12">
        <f t="shared" si="205"/>
        <v>0</v>
      </c>
      <c r="L519" s="12">
        <f t="shared" si="205"/>
        <v>0</v>
      </c>
      <c r="M519" s="12">
        <f t="shared" si="205"/>
        <v>0</v>
      </c>
      <c r="N519" s="12">
        <f t="shared" si="205"/>
        <v>0</v>
      </c>
      <c r="O519" s="12">
        <f t="shared" si="205"/>
        <v>0</v>
      </c>
      <c r="P519" s="12">
        <f t="shared" si="205"/>
        <v>0</v>
      </c>
      <c r="Q519" s="12" t="e">
        <f t="shared" si="205"/>
        <v>#DIV/0!</v>
      </c>
      <c r="R519" s="12" t="e">
        <f t="shared" si="205"/>
        <v>#DIV/0!</v>
      </c>
      <c r="S519" s="12" t="e">
        <f t="shared" si="205"/>
        <v>#DIV/0!</v>
      </c>
      <c r="T519" s="13">
        <f t="shared" si="205"/>
        <v>0</v>
      </c>
    </row>
    <row r="520" spans="1:20" ht="18" customHeight="1">
      <c r="A520" s="71"/>
      <c r="B520" s="17" t="s">
        <v>22</v>
      </c>
      <c r="C520" s="10">
        <v>56</v>
      </c>
      <c r="D520" s="10">
        <v>7</v>
      </c>
      <c r="E520" s="10">
        <v>7</v>
      </c>
      <c r="F520" s="14">
        <v>29</v>
      </c>
      <c r="G520" s="10">
        <v>9</v>
      </c>
      <c r="H520" s="10">
        <v>36</v>
      </c>
      <c r="I520" s="10">
        <v>43</v>
      </c>
      <c r="J520" s="10">
        <v>16</v>
      </c>
      <c r="K520" s="10">
        <v>42</v>
      </c>
      <c r="L520" s="10">
        <v>2</v>
      </c>
      <c r="M520" s="10">
        <v>36</v>
      </c>
      <c r="N520" s="10">
        <v>0</v>
      </c>
      <c r="O520" s="10">
        <v>7</v>
      </c>
      <c r="P520" s="10">
        <v>9</v>
      </c>
      <c r="Q520" s="10">
        <v>0</v>
      </c>
      <c r="R520" s="10">
        <v>0</v>
      </c>
      <c r="S520" s="10">
        <v>0</v>
      </c>
      <c r="T520" s="11">
        <f>SUM(C520:S520)</f>
        <v>299</v>
      </c>
    </row>
    <row r="521" spans="1:20" ht="18" customHeight="1">
      <c r="A521" s="71"/>
      <c r="B521" s="17" t="s">
        <v>23</v>
      </c>
      <c r="C521" s="15">
        <f t="shared" ref="C521:T521" si="206">(C515+C516)/C520</f>
        <v>1.3214285714285714</v>
      </c>
      <c r="D521" s="15">
        <f t="shared" si="206"/>
        <v>6.8571428571428568</v>
      </c>
      <c r="E521" s="15">
        <f t="shared" si="206"/>
        <v>2.2857142857142856</v>
      </c>
      <c r="F521" s="15">
        <f t="shared" si="206"/>
        <v>3.1379310344827585</v>
      </c>
      <c r="G521" s="15">
        <f t="shared" si="206"/>
        <v>1.3333333333333333</v>
      </c>
      <c r="H521" s="15">
        <f t="shared" si="206"/>
        <v>1.6111111111111112</v>
      </c>
      <c r="I521" s="15">
        <f t="shared" si="206"/>
        <v>5.4651162790697674</v>
      </c>
      <c r="J521" s="15">
        <f t="shared" si="206"/>
        <v>3.6875</v>
      </c>
      <c r="K521" s="15">
        <f t="shared" si="206"/>
        <v>1.7380952380952381</v>
      </c>
      <c r="L521" s="15">
        <f t="shared" si="206"/>
        <v>8.5</v>
      </c>
      <c r="M521" s="15">
        <f t="shared" si="206"/>
        <v>2.3055555555555554</v>
      </c>
      <c r="N521" s="15" t="e">
        <f t="shared" si="206"/>
        <v>#DIV/0!</v>
      </c>
      <c r="O521" s="15">
        <f t="shared" si="206"/>
        <v>2.7142857142857144</v>
      </c>
      <c r="P521" s="15">
        <f t="shared" si="206"/>
        <v>1.5555555555555556</v>
      </c>
      <c r="Q521" s="15" t="e">
        <f t="shared" si="206"/>
        <v>#DIV/0!</v>
      </c>
      <c r="R521" s="15" t="e">
        <f t="shared" si="206"/>
        <v>#DIV/0!</v>
      </c>
      <c r="S521" s="15" t="e">
        <f t="shared" si="206"/>
        <v>#DIV/0!</v>
      </c>
      <c r="T521" s="16">
        <f t="shared" si="206"/>
        <v>2.6989966555183948</v>
      </c>
    </row>
    <row r="522" spans="1:20" ht="18" customHeight="1">
      <c r="A522" s="71"/>
      <c r="B522" s="17" t="s">
        <v>37</v>
      </c>
      <c r="C522" s="12">
        <v>0.48209999999999997</v>
      </c>
      <c r="D522" s="12">
        <v>0.57140000000000002</v>
      </c>
      <c r="E522" s="12">
        <v>0.42859999999999998</v>
      </c>
      <c r="F522" s="12">
        <v>0.68969999999999998</v>
      </c>
      <c r="G522" s="12">
        <v>0.44440000000000002</v>
      </c>
      <c r="H522" s="12">
        <v>0.44440000000000002</v>
      </c>
      <c r="I522" s="12">
        <v>0.69769999999999999</v>
      </c>
      <c r="J522" s="12">
        <v>0.3125</v>
      </c>
      <c r="K522" s="12">
        <v>0.61899999999999999</v>
      </c>
      <c r="L522" s="12">
        <v>0.5</v>
      </c>
      <c r="M522" s="12">
        <v>0.58330000000000004</v>
      </c>
      <c r="N522" s="15" t="e">
        <f>0/0</f>
        <v>#DIV/0!</v>
      </c>
      <c r="O522" s="12">
        <v>0.57140000000000002</v>
      </c>
      <c r="P522" s="12">
        <v>0.55559999999999998</v>
      </c>
      <c r="Q522" s="15" t="e">
        <f>0/0</f>
        <v>#DIV/0!</v>
      </c>
      <c r="R522" s="15" t="e">
        <f>0/0</f>
        <v>#DIV/0!</v>
      </c>
      <c r="S522" s="15" t="e">
        <f>0/0</f>
        <v>#DIV/0!</v>
      </c>
      <c r="T522" s="35">
        <v>0.5585</v>
      </c>
    </row>
    <row r="523" spans="1:20" ht="18" customHeight="1">
      <c r="A523" s="70">
        <v>44699</v>
      </c>
      <c r="B523" s="17" t="s">
        <v>20</v>
      </c>
      <c r="C523" s="10">
        <v>9</v>
      </c>
      <c r="D523" s="10">
        <v>4</v>
      </c>
      <c r="E523" s="10">
        <v>2</v>
      </c>
      <c r="F523" s="10">
        <v>13</v>
      </c>
      <c r="G523" s="10">
        <v>2</v>
      </c>
      <c r="H523" s="10">
        <v>7</v>
      </c>
      <c r="I523" s="10">
        <v>18</v>
      </c>
      <c r="J523" s="10">
        <v>0</v>
      </c>
      <c r="K523" s="10">
        <v>2</v>
      </c>
      <c r="L523" s="10">
        <v>10</v>
      </c>
      <c r="M523" s="10">
        <v>13</v>
      </c>
      <c r="N523" s="10">
        <v>0</v>
      </c>
      <c r="O523" s="10">
        <v>2</v>
      </c>
      <c r="P523" s="10">
        <v>0</v>
      </c>
      <c r="Q523" s="10">
        <v>0</v>
      </c>
      <c r="R523" s="10">
        <v>0</v>
      </c>
      <c r="S523" s="10">
        <v>0</v>
      </c>
      <c r="T523" s="11">
        <f>SUM(C523:S523)</f>
        <v>82</v>
      </c>
    </row>
    <row r="524" spans="1:20" ht="18" customHeight="1">
      <c r="A524" s="71"/>
      <c r="B524" s="17" t="s">
        <v>21</v>
      </c>
      <c r="C524" s="10">
        <v>53</v>
      </c>
      <c r="D524" s="10">
        <v>40</v>
      </c>
      <c r="E524" s="10">
        <v>17</v>
      </c>
      <c r="F524" s="10">
        <v>47</v>
      </c>
      <c r="G524" s="10">
        <v>11</v>
      </c>
      <c r="H524" s="10">
        <v>66</v>
      </c>
      <c r="I524" s="10">
        <v>162</v>
      </c>
      <c r="J524" s="10">
        <v>51</v>
      </c>
      <c r="K524" s="10">
        <v>34</v>
      </c>
      <c r="L524" s="10">
        <v>2</v>
      </c>
      <c r="M524" s="10">
        <v>59</v>
      </c>
      <c r="N524" s="10">
        <v>9</v>
      </c>
      <c r="O524" s="10">
        <v>13</v>
      </c>
      <c r="P524" s="10">
        <v>3</v>
      </c>
      <c r="Q524" s="10">
        <v>0</v>
      </c>
      <c r="R524" s="10">
        <v>0</v>
      </c>
      <c r="S524" s="10">
        <v>0</v>
      </c>
      <c r="T524" s="11">
        <f>SUM(C524:S524)</f>
        <v>567</v>
      </c>
    </row>
    <row r="525" spans="1:20" ht="18" customHeight="1">
      <c r="A525" s="71"/>
      <c r="B525" s="17" t="s">
        <v>24</v>
      </c>
      <c r="C525" s="10">
        <v>75</v>
      </c>
      <c r="D525" s="10">
        <v>44</v>
      </c>
      <c r="E525" s="10">
        <v>19</v>
      </c>
      <c r="F525" s="10">
        <v>69</v>
      </c>
      <c r="G525" s="10">
        <v>13</v>
      </c>
      <c r="H525" s="10">
        <v>74</v>
      </c>
      <c r="I525" s="10">
        <v>208</v>
      </c>
      <c r="J525" s="10">
        <v>52</v>
      </c>
      <c r="K525" s="10">
        <v>45</v>
      </c>
      <c r="L525" s="10">
        <v>18</v>
      </c>
      <c r="M525" s="10">
        <v>75</v>
      </c>
      <c r="N525" s="10">
        <v>9</v>
      </c>
      <c r="O525" s="10">
        <v>15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719</v>
      </c>
    </row>
    <row r="526" spans="1:20" ht="18" customHeight="1">
      <c r="A526" s="71"/>
      <c r="B526" s="17" t="s">
        <v>25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1">
        <f>SUM(C526:S526)</f>
        <v>0</v>
      </c>
    </row>
    <row r="527" spans="1:20" ht="18" customHeight="1">
      <c r="A527" s="71"/>
      <c r="B527" s="17" t="s">
        <v>26</v>
      </c>
      <c r="C527" s="12">
        <f t="shared" ref="C527:T527" si="207">C526/(C525+C526)</f>
        <v>0</v>
      </c>
      <c r="D527" s="12">
        <f t="shared" si="207"/>
        <v>0</v>
      </c>
      <c r="E527" s="12">
        <f t="shared" si="207"/>
        <v>0</v>
      </c>
      <c r="F527" s="12">
        <f t="shared" si="207"/>
        <v>0</v>
      </c>
      <c r="G527" s="12">
        <f t="shared" si="207"/>
        <v>0</v>
      </c>
      <c r="H527" s="12">
        <f t="shared" si="207"/>
        <v>0</v>
      </c>
      <c r="I527" s="12">
        <f t="shared" si="207"/>
        <v>0</v>
      </c>
      <c r="J527" s="12">
        <f t="shared" si="207"/>
        <v>0</v>
      </c>
      <c r="K527" s="12">
        <f t="shared" si="207"/>
        <v>0</v>
      </c>
      <c r="L527" s="12">
        <f t="shared" si="207"/>
        <v>0</v>
      </c>
      <c r="M527" s="12">
        <f t="shared" si="207"/>
        <v>0</v>
      </c>
      <c r="N527" s="12">
        <f t="shared" si="207"/>
        <v>0</v>
      </c>
      <c r="O527" s="12">
        <f t="shared" si="207"/>
        <v>0</v>
      </c>
      <c r="P527" s="12">
        <f t="shared" si="207"/>
        <v>0</v>
      </c>
      <c r="Q527" s="12" t="e">
        <f t="shared" si="207"/>
        <v>#DIV/0!</v>
      </c>
      <c r="R527" s="12" t="e">
        <f t="shared" si="207"/>
        <v>#DIV/0!</v>
      </c>
      <c r="S527" s="12" t="e">
        <f t="shared" si="207"/>
        <v>#DIV/0!</v>
      </c>
      <c r="T527" s="13">
        <f t="shared" si="207"/>
        <v>0</v>
      </c>
    </row>
    <row r="528" spans="1:20" ht="18" customHeight="1">
      <c r="A528" s="71"/>
      <c r="B528" s="17" t="s">
        <v>22</v>
      </c>
      <c r="C528" s="10">
        <v>40</v>
      </c>
      <c r="D528" s="10">
        <v>16</v>
      </c>
      <c r="E528" s="10">
        <v>11</v>
      </c>
      <c r="F528" s="14">
        <v>26</v>
      </c>
      <c r="G528" s="10">
        <v>8</v>
      </c>
      <c r="H528" s="10">
        <v>43</v>
      </c>
      <c r="I528" s="10">
        <v>45</v>
      </c>
      <c r="J528" s="10">
        <v>16</v>
      </c>
      <c r="K528" s="10">
        <v>33</v>
      </c>
      <c r="L528" s="10">
        <v>2</v>
      </c>
      <c r="M528" s="10">
        <v>33</v>
      </c>
      <c r="N528" s="10">
        <v>0</v>
      </c>
      <c r="O528" s="10">
        <v>6</v>
      </c>
      <c r="P528" s="10">
        <v>2</v>
      </c>
      <c r="Q528" s="10">
        <v>0</v>
      </c>
      <c r="R528" s="10">
        <v>0</v>
      </c>
      <c r="S528" s="10">
        <v>0</v>
      </c>
      <c r="T528" s="11">
        <f>SUM(C528:S528)</f>
        <v>281</v>
      </c>
    </row>
    <row r="529" spans="1:20" ht="18" customHeight="1">
      <c r="A529" s="71"/>
      <c r="B529" s="17" t="s">
        <v>23</v>
      </c>
      <c r="C529" s="15">
        <f t="shared" ref="C529:T529" si="208">(C523+C524)/C528</f>
        <v>1.55</v>
      </c>
      <c r="D529" s="15">
        <f t="shared" si="208"/>
        <v>2.75</v>
      </c>
      <c r="E529" s="15">
        <f t="shared" si="208"/>
        <v>1.7272727272727273</v>
      </c>
      <c r="F529" s="15">
        <f t="shared" si="208"/>
        <v>2.3076923076923075</v>
      </c>
      <c r="G529" s="15">
        <f t="shared" si="208"/>
        <v>1.625</v>
      </c>
      <c r="H529" s="15">
        <f t="shared" si="208"/>
        <v>1.6976744186046511</v>
      </c>
      <c r="I529" s="15">
        <f t="shared" si="208"/>
        <v>4</v>
      </c>
      <c r="J529" s="15">
        <f t="shared" si="208"/>
        <v>3.1875</v>
      </c>
      <c r="K529" s="15">
        <f t="shared" si="208"/>
        <v>1.0909090909090908</v>
      </c>
      <c r="L529" s="15">
        <f t="shared" si="208"/>
        <v>6</v>
      </c>
      <c r="M529" s="15">
        <f t="shared" si="208"/>
        <v>2.1818181818181817</v>
      </c>
      <c r="N529" s="15" t="e">
        <f t="shared" si="208"/>
        <v>#DIV/0!</v>
      </c>
      <c r="O529" s="15">
        <f t="shared" si="208"/>
        <v>2.5</v>
      </c>
      <c r="P529" s="15">
        <f t="shared" si="208"/>
        <v>1.5</v>
      </c>
      <c r="Q529" s="15" t="e">
        <f t="shared" si="208"/>
        <v>#DIV/0!</v>
      </c>
      <c r="R529" s="15" t="e">
        <f t="shared" si="208"/>
        <v>#DIV/0!</v>
      </c>
      <c r="S529" s="15" t="e">
        <f t="shared" si="208"/>
        <v>#DIV/0!</v>
      </c>
      <c r="T529" s="16">
        <f t="shared" si="208"/>
        <v>2.3096085409252667</v>
      </c>
    </row>
    <row r="530" spans="1:20" ht="18" customHeight="1">
      <c r="A530" s="71"/>
      <c r="B530" s="17" t="s">
        <v>37</v>
      </c>
      <c r="C530" s="12">
        <v>0.8</v>
      </c>
      <c r="D530" s="12">
        <v>0.625</v>
      </c>
      <c r="E530" s="12">
        <v>0.54549999999999998</v>
      </c>
      <c r="F530" s="12">
        <v>0.61539999999999995</v>
      </c>
      <c r="G530" s="12">
        <v>0.375</v>
      </c>
      <c r="H530" s="12">
        <v>0.51160000000000005</v>
      </c>
      <c r="I530" s="12">
        <v>0.75560000000000005</v>
      </c>
      <c r="J530" s="12">
        <v>0.3125</v>
      </c>
      <c r="K530" s="12">
        <v>0.42420000000000002</v>
      </c>
      <c r="L530" s="12">
        <v>1</v>
      </c>
      <c r="M530" s="12">
        <v>0.45450000000000002</v>
      </c>
      <c r="N530" s="15" t="e">
        <f>0/0</f>
        <v>#DIV/0!</v>
      </c>
      <c r="O530" s="12">
        <v>0.66669999999999996</v>
      </c>
      <c r="P530" s="12">
        <v>0.5</v>
      </c>
      <c r="Q530" s="15" t="e">
        <f>0/0</f>
        <v>#DIV/0!</v>
      </c>
      <c r="R530" s="15" t="e">
        <f>0/0</f>
        <v>#DIV/0!</v>
      </c>
      <c r="S530" s="15" t="e">
        <f>0/0</f>
        <v>#DIV/0!</v>
      </c>
      <c r="T530" s="35">
        <v>0.58720000000000006</v>
      </c>
    </row>
    <row r="531" spans="1:20" ht="18" customHeight="1">
      <c r="A531" s="70">
        <v>44700</v>
      </c>
      <c r="B531" s="17" t="s">
        <v>20</v>
      </c>
      <c r="C531" s="10">
        <v>13</v>
      </c>
      <c r="D531" s="10">
        <v>0</v>
      </c>
      <c r="E531" s="10">
        <v>0</v>
      </c>
      <c r="F531" s="10">
        <v>9</v>
      </c>
      <c r="G531" s="10">
        <v>0</v>
      </c>
      <c r="H531" s="10">
        <v>1</v>
      </c>
      <c r="I531" s="10">
        <v>32</v>
      </c>
      <c r="J531" s="10">
        <v>1</v>
      </c>
      <c r="K531" s="10">
        <v>11</v>
      </c>
      <c r="L531" s="10">
        <v>4</v>
      </c>
      <c r="M531" s="10">
        <v>13</v>
      </c>
      <c r="N531" s="10">
        <v>0</v>
      </c>
      <c r="O531" s="10">
        <v>1</v>
      </c>
      <c r="P531" s="10">
        <v>0</v>
      </c>
      <c r="Q531" s="10">
        <v>0</v>
      </c>
      <c r="R531" s="10">
        <v>3</v>
      </c>
      <c r="S531" s="10">
        <v>0</v>
      </c>
      <c r="T531" s="11">
        <f>SUM(C531:S531)</f>
        <v>88</v>
      </c>
    </row>
    <row r="532" spans="1:20" ht="18" customHeight="1">
      <c r="A532" s="71"/>
      <c r="B532" s="17" t="s">
        <v>21</v>
      </c>
      <c r="C532" s="10">
        <v>48</v>
      </c>
      <c r="D532" s="10">
        <v>37</v>
      </c>
      <c r="E532" s="10">
        <v>27</v>
      </c>
      <c r="F532" s="10">
        <v>141</v>
      </c>
      <c r="G532" s="10">
        <v>18</v>
      </c>
      <c r="H532" s="10">
        <v>117</v>
      </c>
      <c r="I532" s="10">
        <v>174</v>
      </c>
      <c r="J532" s="10">
        <v>31</v>
      </c>
      <c r="K532" s="10">
        <v>36</v>
      </c>
      <c r="L532" s="10">
        <v>0</v>
      </c>
      <c r="M532" s="10">
        <v>68</v>
      </c>
      <c r="N532" s="10">
        <v>1</v>
      </c>
      <c r="O532" s="10">
        <v>9</v>
      </c>
      <c r="P532" s="10">
        <v>17</v>
      </c>
      <c r="Q532" s="10">
        <v>0</v>
      </c>
      <c r="R532" s="10">
        <v>0</v>
      </c>
      <c r="S532" s="10">
        <v>0</v>
      </c>
      <c r="T532" s="11">
        <f>SUM(C532:S532)</f>
        <v>724</v>
      </c>
    </row>
    <row r="533" spans="1:20" ht="18" customHeight="1">
      <c r="A533" s="71"/>
      <c r="B533" s="17" t="s">
        <v>24</v>
      </c>
      <c r="C533" s="10">
        <v>66</v>
      </c>
      <c r="D533" s="10">
        <v>37</v>
      </c>
      <c r="E533" s="10">
        <v>27</v>
      </c>
      <c r="F533" s="10">
        <v>151</v>
      </c>
      <c r="G533" s="10">
        <v>20</v>
      </c>
      <c r="H533" s="10">
        <v>121</v>
      </c>
      <c r="I533" s="10">
        <v>235</v>
      </c>
      <c r="J533" s="10">
        <v>33</v>
      </c>
      <c r="K533" s="10">
        <v>49</v>
      </c>
      <c r="L533" s="10">
        <v>6</v>
      </c>
      <c r="M533" s="10">
        <v>82</v>
      </c>
      <c r="N533" s="10">
        <v>1</v>
      </c>
      <c r="O533" s="10">
        <v>10</v>
      </c>
      <c r="P533" s="10">
        <v>14</v>
      </c>
      <c r="Q533" s="10">
        <v>0</v>
      </c>
      <c r="R533" s="10">
        <v>3</v>
      </c>
      <c r="S533" s="10">
        <v>0</v>
      </c>
      <c r="T533" s="11">
        <f>SUM(C533:S533)</f>
        <v>855</v>
      </c>
    </row>
    <row r="534" spans="1:20" ht="18" customHeight="1">
      <c r="A534" s="71"/>
      <c r="B534" s="17" t="s">
        <v>25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3</v>
      </c>
      <c r="Q534" s="10">
        <v>0</v>
      </c>
      <c r="R534" s="10">
        <v>0</v>
      </c>
      <c r="S534" s="10">
        <v>0</v>
      </c>
      <c r="T534" s="11">
        <f>SUM(C534:S534)</f>
        <v>3</v>
      </c>
    </row>
    <row r="535" spans="1:20" ht="18" customHeight="1">
      <c r="A535" s="71"/>
      <c r="B535" s="17" t="s">
        <v>26</v>
      </c>
      <c r="C535" s="12">
        <f t="shared" ref="C535:T535" si="209">C534/(C533+C534)</f>
        <v>0</v>
      </c>
      <c r="D535" s="12">
        <f t="shared" si="209"/>
        <v>0</v>
      </c>
      <c r="E535" s="12">
        <f t="shared" si="209"/>
        <v>0</v>
      </c>
      <c r="F535" s="12">
        <f t="shared" si="209"/>
        <v>0</v>
      </c>
      <c r="G535" s="12">
        <f t="shared" si="209"/>
        <v>0</v>
      </c>
      <c r="H535" s="12">
        <f t="shared" si="209"/>
        <v>0</v>
      </c>
      <c r="I535" s="12">
        <f t="shared" si="209"/>
        <v>0</v>
      </c>
      <c r="J535" s="12">
        <f t="shared" si="209"/>
        <v>0</v>
      </c>
      <c r="K535" s="12">
        <f t="shared" si="209"/>
        <v>0</v>
      </c>
      <c r="L535" s="12">
        <f t="shared" si="209"/>
        <v>0</v>
      </c>
      <c r="M535" s="12">
        <f t="shared" si="209"/>
        <v>0</v>
      </c>
      <c r="N535" s="12">
        <f t="shared" si="209"/>
        <v>0</v>
      </c>
      <c r="O535" s="12">
        <f t="shared" si="209"/>
        <v>0</v>
      </c>
      <c r="P535" s="12">
        <f t="shared" si="209"/>
        <v>0.17647058823529413</v>
      </c>
      <c r="Q535" s="12" t="e">
        <f t="shared" si="209"/>
        <v>#DIV/0!</v>
      </c>
      <c r="R535" s="12">
        <f t="shared" si="209"/>
        <v>0</v>
      </c>
      <c r="S535" s="12" t="e">
        <f t="shared" si="209"/>
        <v>#DIV/0!</v>
      </c>
      <c r="T535" s="13">
        <f t="shared" si="209"/>
        <v>3.4965034965034965E-3</v>
      </c>
    </row>
    <row r="536" spans="1:20" ht="18" customHeight="1">
      <c r="A536" s="71"/>
      <c r="B536" s="17" t="s">
        <v>22</v>
      </c>
      <c r="C536" s="10">
        <v>43</v>
      </c>
      <c r="D536" s="10">
        <v>7</v>
      </c>
      <c r="E536" s="10">
        <v>8</v>
      </c>
      <c r="F536" s="14">
        <v>68</v>
      </c>
      <c r="G536" s="10">
        <v>14</v>
      </c>
      <c r="H536" s="10">
        <v>66</v>
      </c>
      <c r="I536" s="10">
        <v>35</v>
      </c>
      <c r="J536" s="10">
        <v>6</v>
      </c>
      <c r="K536" s="10">
        <v>34</v>
      </c>
      <c r="L536" s="10">
        <v>0</v>
      </c>
      <c r="M536" s="10">
        <v>44</v>
      </c>
      <c r="N536" s="10">
        <v>0</v>
      </c>
      <c r="O536" s="10">
        <v>7</v>
      </c>
      <c r="P536" s="10">
        <v>7</v>
      </c>
      <c r="Q536" s="10">
        <v>0</v>
      </c>
      <c r="R536" s="10">
        <v>0</v>
      </c>
      <c r="S536" s="10">
        <v>0</v>
      </c>
      <c r="T536" s="11">
        <f>SUM(C536:S536)</f>
        <v>339</v>
      </c>
    </row>
    <row r="537" spans="1:20" ht="18" customHeight="1">
      <c r="A537" s="71"/>
      <c r="B537" s="17" t="s">
        <v>23</v>
      </c>
      <c r="C537" s="15">
        <f t="shared" ref="C537:T537" si="210">(C531+C532)/C536</f>
        <v>1.4186046511627908</v>
      </c>
      <c r="D537" s="15">
        <f t="shared" si="210"/>
        <v>5.2857142857142856</v>
      </c>
      <c r="E537" s="15">
        <f t="shared" si="210"/>
        <v>3.375</v>
      </c>
      <c r="F537" s="15">
        <f t="shared" si="210"/>
        <v>2.2058823529411766</v>
      </c>
      <c r="G537" s="15">
        <f t="shared" si="210"/>
        <v>1.2857142857142858</v>
      </c>
      <c r="H537" s="15">
        <f t="shared" si="210"/>
        <v>1.7878787878787878</v>
      </c>
      <c r="I537" s="15">
        <f t="shared" si="210"/>
        <v>5.8857142857142861</v>
      </c>
      <c r="J537" s="15">
        <f t="shared" si="210"/>
        <v>5.333333333333333</v>
      </c>
      <c r="K537" s="15">
        <f t="shared" si="210"/>
        <v>1.3823529411764706</v>
      </c>
      <c r="L537" s="15" t="e">
        <f t="shared" si="210"/>
        <v>#DIV/0!</v>
      </c>
      <c r="M537" s="15">
        <f t="shared" si="210"/>
        <v>1.8409090909090908</v>
      </c>
      <c r="N537" s="15" t="e">
        <f t="shared" si="210"/>
        <v>#DIV/0!</v>
      </c>
      <c r="O537" s="15">
        <f t="shared" si="210"/>
        <v>1.4285714285714286</v>
      </c>
      <c r="P537" s="15">
        <f t="shared" si="210"/>
        <v>2.4285714285714284</v>
      </c>
      <c r="Q537" s="15" t="e">
        <f t="shared" si="210"/>
        <v>#DIV/0!</v>
      </c>
      <c r="R537" s="15" t="e">
        <f t="shared" si="210"/>
        <v>#DIV/0!</v>
      </c>
      <c r="S537" s="15" t="e">
        <f t="shared" si="210"/>
        <v>#DIV/0!</v>
      </c>
      <c r="T537" s="16">
        <f t="shared" si="210"/>
        <v>2.3952802359882006</v>
      </c>
    </row>
    <row r="538" spans="1:20" ht="18" customHeight="1">
      <c r="A538" s="71"/>
      <c r="B538" s="17" t="s">
        <v>37</v>
      </c>
      <c r="C538" s="12">
        <v>0.83720000000000006</v>
      </c>
      <c r="D538" s="12">
        <v>0.57140000000000002</v>
      </c>
      <c r="E538" s="12">
        <v>0.625</v>
      </c>
      <c r="F538" s="12">
        <v>0.52939999999999998</v>
      </c>
      <c r="G538" s="12">
        <v>0.57140000000000002</v>
      </c>
      <c r="H538" s="12">
        <v>0.54549999999999998</v>
      </c>
      <c r="I538" s="12">
        <v>0.8</v>
      </c>
      <c r="J538" s="12">
        <v>0.33329999999999999</v>
      </c>
      <c r="K538" s="12">
        <v>0.55879999999999996</v>
      </c>
      <c r="L538" s="15" t="e">
        <f>0/0</f>
        <v>#DIV/0!</v>
      </c>
      <c r="M538" s="12">
        <v>0.45450000000000002</v>
      </c>
      <c r="N538" s="15" t="e">
        <f>0/0</f>
        <v>#DIV/0!</v>
      </c>
      <c r="O538" s="12">
        <v>0.57140000000000002</v>
      </c>
      <c r="P538" s="12">
        <v>0.42859999999999998</v>
      </c>
      <c r="Q538" s="15" t="e">
        <f>0/0</f>
        <v>#DIV/0!</v>
      </c>
      <c r="R538" s="15" t="e">
        <f>0/0</f>
        <v>#DIV/0!</v>
      </c>
      <c r="S538" s="15" t="e">
        <f>0/0</f>
        <v>#DIV/0!</v>
      </c>
      <c r="T538" s="35">
        <v>0.59589999999999999</v>
      </c>
    </row>
    <row r="539" spans="1:20" ht="18" customHeight="1">
      <c r="A539" s="70">
        <v>44701</v>
      </c>
      <c r="B539" s="17" t="s">
        <v>20</v>
      </c>
      <c r="C539" s="10">
        <v>8</v>
      </c>
      <c r="D539" s="10">
        <v>0</v>
      </c>
      <c r="E539" s="10">
        <v>0</v>
      </c>
      <c r="F539" s="10">
        <v>6</v>
      </c>
      <c r="G539" s="10">
        <v>2</v>
      </c>
      <c r="H539" s="10">
        <v>7</v>
      </c>
      <c r="I539" s="10">
        <v>40</v>
      </c>
      <c r="J539" s="10">
        <v>1</v>
      </c>
      <c r="K539" s="10">
        <v>2</v>
      </c>
      <c r="L539" s="10">
        <v>5</v>
      </c>
      <c r="M539" s="10">
        <v>12</v>
      </c>
      <c r="N539" s="10">
        <v>0</v>
      </c>
      <c r="O539" s="10">
        <v>0</v>
      </c>
      <c r="P539" s="10">
        <v>0</v>
      </c>
      <c r="Q539" s="10">
        <v>1</v>
      </c>
      <c r="R539" s="10">
        <v>0</v>
      </c>
      <c r="S539" s="10">
        <v>0</v>
      </c>
      <c r="T539" s="11">
        <f>SUM(C539:S539)</f>
        <v>84</v>
      </c>
    </row>
    <row r="540" spans="1:20" ht="18" customHeight="1">
      <c r="A540" s="71"/>
      <c r="B540" s="17" t="s">
        <v>21</v>
      </c>
      <c r="C540" s="10">
        <v>42</v>
      </c>
      <c r="D540" s="10">
        <v>41</v>
      </c>
      <c r="E540" s="10">
        <v>18</v>
      </c>
      <c r="F540" s="10">
        <v>79</v>
      </c>
      <c r="G540" s="10">
        <v>18</v>
      </c>
      <c r="H540" s="10">
        <v>135</v>
      </c>
      <c r="I540" s="10">
        <v>266</v>
      </c>
      <c r="J540" s="10">
        <v>35</v>
      </c>
      <c r="K540" s="10">
        <v>34</v>
      </c>
      <c r="L540" s="10">
        <v>2</v>
      </c>
      <c r="M540" s="10">
        <v>65</v>
      </c>
      <c r="N540" s="10">
        <v>1</v>
      </c>
      <c r="O540" s="10">
        <v>6</v>
      </c>
      <c r="P540" s="10">
        <v>12</v>
      </c>
      <c r="Q540" s="10">
        <v>0</v>
      </c>
      <c r="R540" s="10">
        <v>0</v>
      </c>
      <c r="S540" s="10">
        <v>0</v>
      </c>
      <c r="T540" s="11">
        <f>SUM(C540:S540)</f>
        <v>754</v>
      </c>
    </row>
    <row r="541" spans="1:20" ht="18" customHeight="1">
      <c r="A541" s="71"/>
      <c r="B541" s="17" t="s">
        <v>24</v>
      </c>
      <c r="C541" s="10">
        <v>50</v>
      </c>
      <c r="D541" s="10">
        <v>41</v>
      </c>
      <c r="E541" s="10">
        <v>18</v>
      </c>
      <c r="F541" s="10">
        <v>87</v>
      </c>
      <c r="G541" s="10">
        <v>20</v>
      </c>
      <c r="H541" s="10">
        <v>142</v>
      </c>
      <c r="I541" s="10">
        <v>331</v>
      </c>
      <c r="J541" s="10">
        <v>36</v>
      </c>
      <c r="K541" s="10">
        <v>36</v>
      </c>
      <c r="L541" s="10">
        <v>9</v>
      </c>
      <c r="M541" s="10">
        <v>78</v>
      </c>
      <c r="N541" s="10">
        <v>1</v>
      </c>
      <c r="O541" s="10">
        <v>6</v>
      </c>
      <c r="P541" s="10">
        <v>12</v>
      </c>
      <c r="Q541" s="10">
        <v>1</v>
      </c>
      <c r="R541" s="10">
        <v>0</v>
      </c>
      <c r="S541" s="10">
        <v>0</v>
      </c>
      <c r="T541" s="11">
        <f>SUM(C541:S541)</f>
        <v>868</v>
      </c>
    </row>
    <row r="542" spans="1:20" ht="18" customHeight="1">
      <c r="A542" s="71"/>
      <c r="B542" s="17" t="s">
        <v>25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1">
        <f>SUM(C542:S542)</f>
        <v>0</v>
      </c>
    </row>
    <row r="543" spans="1:20" ht="18" customHeight="1">
      <c r="A543" s="71"/>
      <c r="B543" s="17" t="s">
        <v>26</v>
      </c>
      <c r="C543" s="12">
        <f t="shared" ref="C543:T543" si="211">C542/(C541+C542)</f>
        <v>0</v>
      </c>
      <c r="D543" s="12">
        <f t="shared" si="211"/>
        <v>0</v>
      </c>
      <c r="E543" s="12">
        <f t="shared" si="211"/>
        <v>0</v>
      </c>
      <c r="F543" s="12">
        <f t="shared" si="211"/>
        <v>0</v>
      </c>
      <c r="G543" s="12">
        <f t="shared" si="211"/>
        <v>0</v>
      </c>
      <c r="H543" s="12">
        <f t="shared" si="211"/>
        <v>0</v>
      </c>
      <c r="I543" s="12">
        <f t="shared" si="211"/>
        <v>0</v>
      </c>
      <c r="J543" s="12">
        <f t="shared" si="211"/>
        <v>0</v>
      </c>
      <c r="K543" s="12">
        <f t="shared" si="211"/>
        <v>0</v>
      </c>
      <c r="L543" s="12">
        <f t="shared" si="211"/>
        <v>0</v>
      </c>
      <c r="M543" s="12">
        <f t="shared" si="211"/>
        <v>0</v>
      </c>
      <c r="N543" s="12">
        <f t="shared" si="211"/>
        <v>0</v>
      </c>
      <c r="O543" s="12">
        <f t="shared" si="211"/>
        <v>0</v>
      </c>
      <c r="P543" s="12">
        <f t="shared" si="211"/>
        <v>0</v>
      </c>
      <c r="Q543" s="12">
        <f t="shared" si="211"/>
        <v>0</v>
      </c>
      <c r="R543" s="12" t="e">
        <f t="shared" si="211"/>
        <v>#DIV/0!</v>
      </c>
      <c r="S543" s="12" t="e">
        <f t="shared" si="211"/>
        <v>#DIV/0!</v>
      </c>
      <c r="T543" s="13">
        <f t="shared" si="211"/>
        <v>0</v>
      </c>
    </row>
    <row r="544" spans="1:20" ht="18" customHeight="1">
      <c r="A544" s="71"/>
      <c r="B544" s="17" t="s">
        <v>22</v>
      </c>
      <c r="C544" s="10">
        <v>32</v>
      </c>
      <c r="D544" s="10">
        <v>17</v>
      </c>
      <c r="E544" s="10">
        <v>6</v>
      </c>
      <c r="F544" s="14">
        <v>47</v>
      </c>
      <c r="G544" s="10">
        <v>12</v>
      </c>
      <c r="H544" s="10">
        <v>80</v>
      </c>
      <c r="I544" s="10">
        <v>26</v>
      </c>
      <c r="J544" s="10">
        <v>5</v>
      </c>
      <c r="K544" s="10">
        <v>21</v>
      </c>
      <c r="L544" s="10">
        <v>1</v>
      </c>
      <c r="M544" s="10">
        <v>39</v>
      </c>
      <c r="N544" s="10">
        <v>1</v>
      </c>
      <c r="O544" s="10">
        <v>3</v>
      </c>
      <c r="P544" s="10">
        <v>7</v>
      </c>
      <c r="Q544" s="10">
        <v>0</v>
      </c>
      <c r="R544" s="10">
        <v>0</v>
      </c>
      <c r="S544" s="10">
        <v>0</v>
      </c>
      <c r="T544" s="11">
        <f>SUM(C544:S544)</f>
        <v>297</v>
      </c>
    </row>
    <row r="545" spans="1:20" ht="18" customHeight="1">
      <c r="A545" s="71"/>
      <c r="B545" s="17" t="s">
        <v>23</v>
      </c>
      <c r="C545" s="15">
        <f t="shared" ref="C545:T545" si="212">(C539+C540)/C544</f>
        <v>1.5625</v>
      </c>
      <c r="D545" s="15">
        <f t="shared" si="212"/>
        <v>2.4117647058823528</v>
      </c>
      <c r="E545" s="15">
        <f t="shared" si="212"/>
        <v>3</v>
      </c>
      <c r="F545" s="15">
        <f t="shared" si="212"/>
        <v>1.8085106382978724</v>
      </c>
      <c r="G545" s="15">
        <f t="shared" si="212"/>
        <v>1.6666666666666667</v>
      </c>
      <c r="H545" s="15">
        <f t="shared" si="212"/>
        <v>1.7749999999999999</v>
      </c>
      <c r="I545" s="15">
        <f t="shared" si="212"/>
        <v>11.76923076923077</v>
      </c>
      <c r="J545" s="15">
        <f t="shared" si="212"/>
        <v>7.2</v>
      </c>
      <c r="K545" s="15">
        <f t="shared" si="212"/>
        <v>1.7142857142857142</v>
      </c>
      <c r="L545" s="15">
        <f t="shared" si="212"/>
        <v>7</v>
      </c>
      <c r="M545" s="15">
        <f t="shared" si="212"/>
        <v>1.9743589743589745</v>
      </c>
      <c r="N545" s="15">
        <f t="shared" si="212"/>
        <v>1</v>
      </c>
      <c r="O545" s="15">
        <f t="shared" si="212"/>
        <v>2</v>
      </c>
      <c r="P545" s="15">
        <f t="shared" si="212"/>
        <v>1.7142857142857142</v>
      </c>
      <c r="Q545" s="15" t="e">
        <f t="shared" si="212"/>
        <v>#DIV/0!</v>
      </c>
      <c r="R545" s="15" t="e">
        <f t="shared" si="212"/>
        <v>#DIV/0!</v>
      </c>
      <c r="S545" s="15" t="e">
        <f t="shared" si="212"/>
        <v>#DIV/0!</v>
      </c>
      <c r="T545" s="16">
        <f t="shared" si="212"/>
        <v>2.8215488215488214</v>
      </c>
    </row>
    <row r="546" spans="1:20" ht="18" customHeight="1">
      <c r="A546" s="71"/>
      <c r="B546" s="17" t="s">
        <v>37</v>
      </c>
      <c r="C546" s="12">
        <v>0.65629999999999999</v>
      </c>
      <c r="D546" s="12">
        <v>0.35289999999999999</v>
      </c>
      <c r="E546" s="12">
        <v>0.16669999999999999</v>
      </c>
      <c r="F546" s="12">
        <v>0.61699999999999999</v>
      </c>
      <c r="G546" s="12">
        <v>0.41670000000000001</v>
      </c>
      <c r="H546" s="12">
        <v>0.6</v>
      </c>
      <c r="I546" s="12">
        <v>0.61539999999999995</v>
      </c>
      <c r="J546" s="12">
        <v>0.4</v>
      </c>
      <c r="K546" s="12">
        <v>0.76190000000000002</v>
      </c>
      <c r="L546" s="12">
        <v>0</v>
      </c>
      <c r="M546" s="12">
        <v>0.51280000000000003</v>
      </c>
      <c r="N546" s="12">
        <v>1</v>
      </c>
      <c r="O546" s="12">
        <v>0.66669999999999996</v>
      </c>
      <c r="P546" s="12">
        <v>0.57140000000000002</v>
      </c>
      <c r="Q546" s="15" t="e">
        <f>0/0</f>
        <v>#DIV/0!</v>
      </c>
      <c r="R546" s="15" t="e">
        <f>0/0</f>
        <v>#DIV/0!</v>
      </c>
      <c r="S546" s="15" t="e">
        <f>0/0</f>
        <v>#DIV/0!</v>
      </c>
      <c r="T546" s="35">
        <v>0.57909999999999995</v>
      </c>
    </row>
    <row r="547" spans="1:20" ht="18" customHeight="1">
      <c r="A547" s="70">
        <v>44702</v>
      </c>
      <c r="B547" s="17" t="s">
        <v>20</v>
      </c>
      <c r="C547" s="10">
        <v>0</v>
      </c>
      <c r="D547" s="10">
        <v>0</v>
      </c>
      <c r="E547" s="10">
        <v>0</v>
      </c>
      <c r="F547" s="10">
        <v>4</v>
      </c>
      <c r="G547" s="10">
        <v>0</v>
      </c>
      <c r="H547" s="10">
        <v>0</v>
      </c>
      <c r="I547" s="10">
        <v>31</v>
      </c>
      <c r="J547" s="10">
        <v>1</v>
      </c>
      <c r="K547" s="10">
        <v>3</v>
      </c>
      <c r="L547" s="10">
        <v>2</v>
      </c>
      <c r="M547" s="10">
        <v>10</v>
      </c>
      <c r="N547" s="10">
        <v>0</v>
      </c>
      <c r="O547" s="10">
        <v>1</v>
      </c>
      <c r="P547" s="10">
        <v>0</v>
      </c>
      <c r="Q547" s="10">
        <v>0</v>
      </c>
      <c r="R547" s="10">
        <v>0</v>
      </c>
      <c r="S547" s="10">
        <v>0</v>
      </c>
      <c r="T547" s="11">
        <f>SUM(C547:S547)</f>
        <v>52</v>
      </c>
    </row>
    <row r="548" spans="1:20" ht="18" customHeight="1">
      <c r="A548" s="71"/>
      <c r="B548" s="17" t="s">
        <v>21</v>
      </c>
      <c r="C548" s="10">
        <v>26</v>
      </c>
      <c r="D548" s="10">
        <v>39</v>
      </c>
      <c r="E548" s="10">
        <v>15</v>
      </c>
      <c r="F548" s="10">
        <v>76</v>
      </c>
      <c r="G548" s="10">
        <v>14</v>
      </c>
      <c r="H548" s="10">
        <v>126</v>
      </c>
      <c r="I548" s="10">
        <v>124</v>
      </c>
      <c r="J548" s="10">
        <v>9</v>
      </c>
      <c r="K548" s="10">
        <v>30</v>
      </c>
      <c r="L548" s="10">
        <v>0</v>
      </c>
      <c r="M548" s="10">
        <v>64</v>
      </c>
      <c r="N548" s="10">
        <v>0</v>
      </c>
      <c r="O548" s="10">
        <v>12</v>
      </c>
      <c r="P548" s="10">
        <v>5</v>
      </c>
      <c r="Q548" s="10">
        <v>0</v>
      </c>
      <c r="R548" s="10">
        <v>0</v>
      </c>
      <c r="S548" s="10">
        <v>0</v>
      </c>
      <c r="T548" s="11">
        <f>SUM(C548:S548)</f>
        <v>540</v>
      </c>
    </row>
    <row r="549" spans="1:20" ht="18" customHeight="1">
      <c r="A549" s="71"/>
      <c r="B549" s="17" t="s">
        <v>24</v>
      </c>
      <c r="C549" s="10">
        <v>31</v>
      </c>
      <c r="D549" s="10">
        <v>42</v>
      </c>
      <c r="E549" s="10">
        <v>15</v>
      </c>
      <c r="F549" s="10">
        <v>81</v>
      </c>
      <c r="G549" s="10">
        <v>14</v>
      </c>
      <c r="H549" s="10">
        <v>129</v>
      </c>
      <c r="I549" s="10">
        <v>169</v>
      </c>
      <c r="J549" s="10">
        <v>12</v>
      </c>
      <c r="K549" s="10">
        <v>34</v>
      </c>
      <c r="L549" s="10">
        <v>2</v>
      </c>
      <c r="M549" s="10">
        <v>75</v>
      </c>
      <c r="N549" s="10">
        <v>0</v>
      </c>
      <c r="O549" s="10">
        <v>13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622</v>
      </c>
    </row>
    <row r="550" spans="1:20" ht="18" customHeight="1">
      <c r="A550" s="71"/>
      <c r="B550" s="17" t="s">
        <v>25</v>
      </c>
      <c r="C550" s="10">
        <v>0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1">
        <f>SUM(C550:S550)</f>
        <v>0</v>
      </c>
    </row>
    <row r="551" spans="1:20" ht="18" customHeight="1">
      <c r="A551" s="71"/>
      <c r="B551" s="17" t="s">
        <v>26</v>
      </c>
      <c r="C551" s="12">
        <f t="shared" ref="C551:T551" si="213">C550/(C549+C550)</f>
        <v>0</v>
      </c>
      <c r="D551" s="12">
        <f t="shared" si="213"/>
        <v>0</v>
      </c>
      <c r="E551" s="12">
        <f t="shared" si="213"/>
        <v>0</v>
      </c>
      <c r="F551" s="12">
        <f t="shared" si="213"/>
        <v>0</v>
      </c>
      <c r="G551" s="12">
        <f t="shared" si="213"/>
        <v>0</v>
      </c>
      <c r="H551" s="12">
        <f t="shared" si="213"/>
        <v>0</v>
      </c>
      <c r="I551" s="12">
        <f t="shared" si="213"/>
        <v>0</v>
      </c>
      <c r="J551" s="12">
        <f t="shared" si="213"/>
        <v>0</v>
      </c>
      <c r="K551" s="12">
        <f t="shared" si="213"/>
        <v>0</v>
      </c>
      <c r="L551" s="12">
        <f t="shared" si="213"/>
        <v>0</v>
      </c>
      <c r="M551" s="12">
        <f t="shared" si="213"/>
        <v>0</v>
      </c>
      <c r="N551" s="12" t="e">
        <f t="shared" si="213"/>
        <v>#DIV/0!</v>
      </c>
      <c r="O551" s="12">
        <f t="shared" si="213"/>
        <v>0</v>
      </c>
      <c r="P551" s="12">
        <f t="shared" si="213"/>
        <v>0</v>
      </c>
      <c r="Q551" s="12" t="e">
        <f t="shared" si="213"/>
        <v>#DIV/0!</v>
      </c>
      <c r="R551" s="12" t="e">
        <f t="shared" si="213"/>
        <v>#DIV/0!</v>
      </c>
      <c r="S551" s="12" t="e">
        <f t="shared" si="213"/>
        <v>#DIV/0!</v>
      </c>
      <c r="T551" s="13">
        <f t="shared" si="213"/>
        <v>0</v>
      </c>
    </row>
    <row r="552" spans="1:20" ht="18" customHeight="1">
      <c r="A552" s="71"/>
      <c r="B552" s="17" t="s">
        <v>22</v>
      </c>
      <c r="C552" s="10">
        <v>23</v>
      </c>
      <c r="D552" s="10">
        <v>9</v>
      </c>
      <c r="E552" s="10">
        <v>3</v>
      </c>
      <c r="F552" s="14">
        <v>34</v>
      </c>
      <c r="G552" s="10">
        <v>9</v>
      </c>
      <c r="H552" s="10">
        <v>76</v>
      </c>
      <c r="I552" s="10">
        <v>28</v>
      </c>
      <c r="J552" s="10">
        <v>6</v>
      </c>
      <c r="K552" s="10">
        <v>23</v>
      </c>
      <c r="L552" s="10">
        <v>0</v>
      </c>
      <c r="M552" s="10">
        <v>31</v>
      </c>
      <c r="N552" s="10">
        <v>0</v>
      </c>
      <c r="O552" s="10">
        <v>5</v>
      </c>
      <c r="P552" s="10">
        <v>4</v>
      </c>
      <c r="Q552" s="10">
        <v>0</v>
      </c>
      <c r="R552" s="10">
        <v>0</v>
      </c>
      <c r="S552" s="10">
        <v>0</v>
      </c>
      <c r="T552" s="11">
        <f>SUM(C552:S552)</f>
        <v>251</v>
      </c>
    </row>
    <row r="553" spans="1:20" ht="18" customHeight="1">
      <c r="A553" s="71"/>
      <c r="B553" s="17" t="s">
        <v>23</v>
      </c>
      <c r="C553" s="15">
        <f t="shared" ref="C553:T553" si="214">(C547+C548)/C552</f>
        <v>1.1304347826086956</v>
      </c>
      <c r="D553" s="15">
        <f t="shared" si="214"/>
        <v>4.333333333333333</v>
      </c>
      <c r="E553" s="15">
        <f t="shared" si="214"/>
        <v>5</v>
      </c>
      <c r="F553" s="15">
        <f t="shared" si="214"/>
        <v>2.3529411764705883</v>
      </c>
      <c r="G553" s="15">
        <f t="shared" si="214"/>
        <v>1.5555555555555556</v>
      </c>
      <c r="H553" s="15">
        <f t="shared" si="214"/>
        <v>1.6578947368421053</v>
      </c>
      <c r="I553" s="15">
        <f t="shared" si="214"/>
        <v>5.5357142857142856</v>
      </c>
      <c r="J553" s="15">
        <f t="shared" si="214"/>
        <v>1.6666666666666667</v>
      </c>
      <c r="K553" s="15">
        <f t="shared" si="214"/>
        <v>1.4347826086956521</v>
      </c>
      <c r="L553" s="15" t="e">
        <f t="shared" si="214"/>
        <v>#DIV/0!</v>
      </c>
      <c r="M553" s="15">
        <f t="shared" si="214"/>
        <v>2.3870967741935485</v>
      </c>
      <c r="N553" s="15" t="e">
        <f t="shared" si="214"/>
        <v>#DIV/0!</v>
      </c>
      <c r="O553" s="15">
        <f t="shared" si="214"/>
        <v>2.6</v>
      </c>
      <c r="P553" s="15">
        <f t="shared" si="214"/>
        <v>1.25</v>
      </c>
      <c r="Q553" s="15" t="e">
        <f t="shared" si="214"/>
        <v>#DIV/0!</v>
      </c>
      <c r="R553" s="15" t="e">
        <f t="shared" si="214"/>
        <v>#DIV/0!</v>
      </c>
      <c r="S553" s="15" t="e">
        <f t="shared" si="214"/>
        <v>#DIV/0!</v>
      </c>
      <c r="T553" s="16">
        <f t="shared" si="214"/>
        <v>2.358565737051793</v>
      </c>
    </row>
    <row r="554" spans="1:20" ht="18" customHeight="1">
      <c r="A554" s="71"/>
      <c r="B554" s="17" t="s">
        <v>37</v>
      </c>
      <c r="C554" s="12">
        <v>0.60870000000000002</v>
      </c>
      <c r="D554" s="12">
        <v>0.33329999999999999</v>
      </c>
      <c r="E554" s="12">
        <v>0.33329999999999999</v>
      </c>
      <c r="F554" s="12">
        <v>0.55879999999999996</v>
      </c>
      <c r="G554" s="12">
        <v>0.88890000000000002</v>
      </c>
      <c r="H554" s="12">
        <v>0.53949999999999998</v>
      </c>
      <c r="I554" s="12">
        <v>0.60709999999999997</v>
      </c>
      <c r="J554" s="12">
        <v>0.33329999999999999</v>
      </c>
      <c r="K554" s="12">
        <v>0.69569999999999999</v>
      </c>
      <c r="L554" s="15" t="e">
        <f>0/0</f>
        <v>#DIV/0!</v>
      </c>
      <c r="M554" s="12">
        <v>0.6129</v>
      </c>
      <c r="N554" s="15" t="e">
        <f>0/0</f>
        <v>#DIV/0!</v>
      </c>
      <c r="O554" s="12">
        <v>0.6</v>
      </c>
      <c r="P554" s="12">
        <v>0.75</v>
      </c>
      <c r="Q554" s="15" t="e">
        <f>0/0</f>
        <v>#DIV/0!</v>
      </c>
      <c r="R554" s="15" t="e">
        <f>0/0</f>
        <v>#DIV/0!</v>
      </c>
      <c r="S554" s="15" t="e">
        <f>0/0</f>
        <v>#DIV/0!</v>
      </c>
      <c r="T554" s="35">
        <v>0.5857</v>
      </c>
    </row>
    <row r="555" spans="1:20" ht="18" customHeight="1">
      <c r="A555" s="70">
        <v>44703</v>
      </c>
      <c r="B555" s="17" t="s">
        <v>20</v>
      </c>
      <c r="C555" s="10">
        <v>5</v>
      </c>
      <c r="D555" s="10">
        <v>3</v>
      </c>
      <c r="E555" s="10">
        <v>0</v>
      </c>
      <c r="F555" s="10">
        <v>2</v>
      </c>
      <c r="G555" s="10">
        <v>0</v>
      </c>
      <c r="H555" s="10">
        <v>3</v>
      </c>
      <c r="I555" s="10">
        <v>23</v>
      </c>
      <c r="J555" s="10">
        <v>2</v>
      </c>
      <c r="K555" s="10">
        <v>6</v>
      </c>
      <c r="L555" s="10">
        <v>1</v>
      </c>
      <c r="M555" s="10">
        <v>10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1">
        <f>SUM(C555:S555)</f>
        <v>55</v>
      </c>
    </row>
    <row r="556" spans="1:20" ht="18" customHeight="1">
      <c r="A556" s="71"/>
      <c r="B556" s="17" t="s">
        <v>21</v>
      </c>
      <c r="C556" s="10">
        <v>36</v>
      </c>
      <c r="D556" s="10">
        <v>38</v>
      </c>
      <c r="E556" s="10">
        <v>25</v>
      </c>
      <c r="F556" s="10">
        <v>55</v>
      </c>
      <c r="G556" s="10">
        <v>12</v>
      </c>
      <c r="H556" s="10">
        <v>113</v>
      </c>
      <c r="I556" s="10">
        <v>95</v>
      </c>
      <c r="J556" s="10">
        <v>12</v>
      </c>
      <c r="K556" s="10">
        <v>25</v>
      </c>
      <c r="L556" s="10">
        <v>0</v>
      </c>
      <c r="M556" s="10">
        <v>47</v>
      </c>
      <c r="N556" s="10">
        <v>0</v>
      </c>
      <c r="O556" s="10">
        <v>5</v>
      </c>
      <c r="P556" s="10">
        <v>2</v>
      </c>
      <c r="Q556" s="10">
        <v>0</v>
      </c>
      <c r="R556" s="10">
        <v>0</v>
      </c>
      <c r="S556" s="10">
        <v>0</v>
      </c>
      <c r="T556" s="11">
        <f>SUM(C556:S556)</f>
        <v>465</v>
      </c>
    </row>
    <row r="557" spans="1:20" ht="18" customHeight="1">
      <c r="A557" s="71"/>
      <c r="B557" s="17" t="s">
        <v>24</v>
      </c>
      <c r="C557" s="10">
        <v>43</v>
      </c>
      <c r="D557" s="10">
        <v>42</v>
      </c>
      <c r="E557" s="10">
        <v>27</v>
      </c>
      <c r="F557" s="10">
        <v>62</v>
      </c>
      <c r="G557" s="10">
        <v>12</v>
      </c>
      <c r="H557" s="10">
        <v>116</v>
      </c>
      <c r="I557" s="10">
        <v>139</v>
      </c>
      <c r="J557" s="10">
        <v>15</v>
      </c>
      <c r="K557" s="10">
        <v>34</v>
      </c>
      <c r="L557" s="10">
        <v>2</v>
      </c>
      <c r="M557" s="10">
        <v>59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558</v>
      </c>
    </row>
    <row r="558" spans="1:20" ht="18" customHeight="1">
      <c r="A558" s="71"/>
      <c r="B558" s="17" t="s">
        <v>25</v>
      </c>
      <c r="C558" s="10">
        <v>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1">
        <f>SUM(C558:S558)</f>
        <v>0</v>
      </c>
    </row>
    <row r="559" spans="1:20" ht="18" customHeight="1">
      <c r="A559" s="71"/>
      <c r="B559" s="17" t="s">
        <v>26</v>
      </c>
      <c r="C559" s="12">
        <f t="shared" ref="C559:T559" si="215">C558/(C557+C558)</f>
        <v>0</v>
      </c>
      <c r="D559" s="12">
        <f t="shared" si="215"/>
        <v>0</v>
      </c>
      <c r="E559" s="12">
        <f t="shared" si="215"/>
        <v>0</v>
      </c>
      <c r="F559" s="12">
        <f t="shared" si="215"/>
        <v>0</v>
      </c>
      <c r="G559" s="12">
        <f t="shared" si="215"/>
        <v>0</v>
      </c>
      <c r="H559" s="12">
        <f t="shared" si="215"/>
        <v>0</v>
      </c>
      <c r="I559" s="12">
        <f t="shared" si="215"/>
        <v>0</v>
      </c>
      <c r="J559" s="12">
        <f t="shared" si="215"/>
        <v>0</v>
      </c>
      <c r="K559" s="12">
        <f t="shared" si="215"/>
        <v>0</v>
      </c>
      <c r="L559" s="12">
        <f t="shared" si="215"/>
        <v>0</v>
      </c>
      <c r="M559" s="12">
        <f t="shared" si="215"/>
        <v>0</v>
      </c>
      <c r="N559" s="12" t="e">
        <f t="shared" si="215"/>
        <v>#DIV/0!</v>
      </c>
      <c r="O559" s="12">
        <f t="shared" si="215"/>
        <v>0</v>
      </c>
      <c r="P559" s="12">
        <f t="shared" si="215"/>
        <v>0</v>
      </c>
      <c r="Q559" s="12" t="e">
        <f t="shared" si="215"/>
        <v>#DIV/0!</v>
      </c>
      <c r="R559" s="12" t="e">
        <f t="shared" si="215"/>
        <v>#DIV/0!</v>
      </c>
      <c r="S559" s="12" t="e">
        <f t="shared" si="215"/>
        <v>#DIV/0!</v>
      </c>
      <c r="T559" s="13">
        <f t="shared" si="215"/>
        <v>0</v>
      </c>
    </row>
    <row r="560" spans="1:20" ht="18" customHeight="1">
      <c r="A560" s="71"/>
      <c r="B560" s="17" t="s">
        <v>22</v>
      </c>
      <c r="C560" s="10">
        <v>29</v>
      </c>
      <c r="D560" s="10">
        <v>11</v>
      </c>
      <c r="E560" s="10">
        <v>10</v>
      </c>
      <c r="F560" s="14">
        <v>28</v>
      </c>
      <c r="G560" s="10">
        <v>6</v>
      </c>
      <c r="H560" s="10">
        <v>66</v>
      </c>
      <c r="I560" s="10">
        <v>14</v>
      </c>
      <c r="J560" s="10">
        <v>3</v>
      </c>
      <c r="K560" s="10">
        <v>21</v>
      </c>
      <c r="L560" s="10">
        <v>0</v>
      </c>
      <c r="M560" s="10">
        <v>32</v>
      </c>
      <c r="N560" s="10">
        <v>0</v>
      </c>
      <c r="O560" s="10">
        <v>3</v>
      </c>
      <c r="P560" s="10">
        <v>2</v>
      </c>
      <c r="Q560" s="10">
        <v>0</v>
      </c>
      <c r="R560" s="10">
        <v>0</v>
      </c>
      <c r="S560" s="10">
        <v>0</v>
      </c>
      <c r="T560" s="11">
        <f>SUM(C560:S560)</f>
        <v>225</v>
      </c>
    </row>
    <row r="561" spans="1:20" ht="18" customHeight="1">
      <c r="A561" s="71"/>
      <c r="B561" s="17" t="s">
        <v>23</v>
      </c>
      <c r="C561" s="15">
        <f t="shared" ref="C561:T561" si="216">(C555+C556)/C560</f>
        <v>1.4137931034482758</v>
      </c>
      <c r="D561" s="15">
        <f t="shared" si="216"/>
        <v>3.7272727272727271</v>
      </c>
      <c r="E561" s="15">
        <f t="shared" si="216"/>
        <v>2.5</v>
      </c>
      <c r="F561" s="15">
        <f t="shared" si="216"/>
        <v>2.0357142857142856</v>
      </c>
      <c r="G561" s="15">
        <f t="shared" si="216"/>
        <v>2</v>
      </c>
      <c r="H561" s="15">
        <f t="shared" si="216"/>
        <v>1.7575757575757576</v>
      </c>
      <c r="I561" s="15">
        <f t="shared" si="216"/>
        <v>8.4285714285714288</v>
      </c>
      <c r="J561" s="15">
        <f t="shared" si="216"/>
        <v>4.666666666666667</v>
      </c>
      <c r="K561" s="15">
        <f t="shared" si="216"/>
        <v>1.4761904761904763</v>
      </c>
      <c r="L561" s="15" t="e">
        <f t="shared" si="216"/>
        <v>#DIV/0!</v>
      </c>
      <c r="M561" s="15">
        <f t="shared" si="216"/>
        <v>1.78125</v>
      </c>
      <c r="N561" s="15" t="e">
        <f t="shared" si="216"/>
        <v>#DIV/0!</v>
      </c>
      <c r="O561" s="15">
        <f t="shared" si="216"/>
        <v>1.6666666666666667</v>
      </c>
      <c r="P561" s="15">
        <f t="shared" si="216"/>
        <v>1</v>
      </c>
      <c r="Q561" s="15" t="e">
        <f t="shared" si="216"/>
        <v>#DIV/0!</v>
      </c>
      <c r="R561" s="15" t="e">
        <f t="shared" si="216"/>
        <v>#DIV/0!</v>
      </c>
      <c r="S561" s="15" t="e">
        <f t="shared" si="216"/>
        <v>#DIV/0!</v>
      </c>
      <c r="T561" s="16">
        <f t="shared" si="216"/>
        <v>2.3111111111111109</v>
      </c>
    </row>
    <row r="562" spans="1:20" ht="18" customHeight="1">
      <c r="A562" s="71"/>
      <c r="B562" s="17" t="s">
        <v>37</v>
      </c>
      <c r="C562" s="12">
        <v>0.51719999999999999</v>
      </c>
      <c r="D562" s="12">
        <v>0.54549999999999998</v>
      </c>
      <c r="E562" s="12">
        <v>0.1</v>
      </c>
      <c r="F562" s="12">
        <v>0.64290000000000003</v>
      </c>
      <c r="G562" s="12">
        <v>1</v>
      </c>
      <c r="H562" s="12">
        <v>0.51519999999999999</v>
      </c>
      <c r="I562" s="12">
        <v>0.5</v>
      </c>
      <c r="J562" s="12">
        <v>0</v>
      </c>
      <c r="K562" s="12">
        <v>0.42859999999999998</v>
      </c>
      <c r="L562" s="15" t="e">
        <f>0/0</f>
        <v>#DIV/0!</v>
      </c>
      <c r="M562" s="12">
        <v>0.53129999999999999</v>
      </c>
      <c r="N562" s="15" t="e">
        <f>0/0</f>
        <v>#DIV/0!</v>
      </c>
      <c r="O562" s="12">
        <v>1</v>
      </c>
      <c r="P562" s="12">
        <v>0</v>
      </c>
      <c r="Q562" s="15" t="e">
        <f>0/0</f>
        <v>#DIV/0!</v>
      </c>
      <c r="R562" s="15" t="e">
        <f>0/0</f>
        <v>#DIV/0!</v>
      </c>
      <c r="S562" s="15" t="e">
        <f>0/0</f>
        <v>#DIV/0!</v>
      </c>
      <c r="T562" s="35">
        <v>0.52</v>
      </c>
    </row>
    <row r="563" spans="1:20" ht="18" customHeight="1">
      <c r="A563" s="70">
        <v>44704</v>
      </c>
      <c r="B563" s="17" t="s">
        <v>20</v>
      </c>
      <c r="C563" s="10">
        <v>2</v>
      </c>
      <c r="D563" s="10">
        <v>1</v>
      </c>
      <c r="E563" s="10">
        <v>2</v>
      </c>
      <c r="F563" s="10">
        <v>7</v>
      </c>
      <c r="G563" s="10">
        <v>1</v>
      </c>
      <c r="H563" s="10">
        <v>6</v>
      </c>
      <c r="I563" s="10">
        <v>23</v>
      </c>
      <c r="J563" s="10">
        <v>1</v>
      </c>
      <c r="K563" s="10">
        <v>6</v>
      </c>
      <c r="L563" s="10">
        <v>2</v>
      </c>
      <c r="M563" s="10">
        <v>7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1">
        <f>SUM(C563:S563)</f>
        <v>58</v>
      </c>
    </row>
    <row r="564" spans="1:20" ht="18" customHeight="1">
      <c r="A564" s="71"/>
      <c r="B564" s="17" t="s">
        <v>21</v>
      </c>
      <c r="C564" s="10">
        <v>17</v>
      </c>
      <c r="D564" s="10">
        <v>26</v>
      </c>
      <c r="E564" s="10">
        <v>14</v>
      </c>
      <c r="F564" s="10">
        <v>50</v>
      </c>
      <c r="G564" s="10">
        <v>11</v>
      </c>
      <c r="H564" s="10">
        <v>79</v>
      </c>
      <c r="I564" s="10">
        <v>95</v>
      </c>
      <c r="J564" s="10">
        <v>11</v>
      </c>
      <c r="K564" s="10">
        <v>24</v>
      </c>
      <c r="L564" s="10">
        <v>0</v>
      </c>
      <c r="M564" s="10">
        <v>53</v>
      </c>
      <c r="N564" s="10">
        <v>0</v>
      </c>
      <c r="O564" s="10">
        <v>7</v>
      </c>
      <c r="P564" s="10">
        <v>3</v>
      </c>
      <c r="Q564" s="10">
        <v>0</v>
      </c>
      <c r="R564" s="10">
        <v>0</v>
      </c>
      <c r="S564" s="10">
        <v>0</v>
      </c>
      <c r="T564" s="11">
        <f>SUM(C564:S564)</f>
        <v>390</v>
      </c>
    </row>
    <row r="565" spans="1:20" ht="18" customHeight="1">
      <c r="A565" s="71"/>
      <c r="B565" s="17" t="s">
        <v>24</v>
      </c>
      <c r="C565" s="10">
        <v>31</v>
      </c>
      <c r="D565" s="10">
        <v>27</v>
      </c>
      <c r="E565" s="10">
        <v>16</v>
      </c>
      <c r="F565" s="10">
        <v>57</v>
      </c>
      <c r="G565" s="10">
        <v>12</v>
      </c>
      <c r="H565" s="10">
        <v>88</v>
      </c>
      <c r="I565" s="10">
        <v>131</v>
      </c>
      <c r="J565" s="10">
        <v>14</v>
      </c>
      <c r="K565" s="10">
        <v>31</v>
      </c>
      <c r="L565" s="10">
        <v>3</v>
      </c>
      <c r="M565" s="10">
        <v>60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480</v>
      </c>
    </row>
    <row r="566" spans="1:20" ht="18" customHeight="1">
      <c r="A566" s="71"/>
      <c r="B566" s="17" t="s">
        <v>25</v>
      </c>
      <c r="C566" s="10">
        <v>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1">
        <f>SUM(C566:S566)</f>
        <v>0</v>
      </c>
    </row>
    <row r="567" spans="1:20" ht="18" customHeight="1">
      <c r="A567" s="71"/>
      <c r="B567" s="17" t="s">
        <v>26</v>
      </c>
      <c r="C567" s="12">
        <f t="shared" ref="C567:T567" si="217">C566/(C565+C566)</f>
        <v>0</v>
      </c>
      <c r="D567" s="12">
        <f t="shared" si="217"/>
        <v>0</v>
      </c>
      <c r="E567" s="12">
        <f t="shared" si="217"/>
        <v>0</v>
      </c>
      <c r="F567" s="12">
        <f t="shared" si="217"/>
        <v>0</v>
      </c>
      <c r="G567" s="12">
        <f t="shared" si="217"/>
        <v>0</v>
      </c>
      <c r="H567" s="12">
        <f t="shared" si="217"/>
        <v>0</v>
      </c>
      <c r="I567" s="12">
        <f t="shared" si="217"/>
        <v>0</v>
      </c>
      <c r="J567" s="12">
        <f t="shared" si="217"/>
        <v>0</v>
      </c>
      <c r="K567" s="12">
        <f t="shared" si="217"/>
        <v>0</v>
      </c>
      <c r="L567" s="12">
        <f t="shared" si="217"/>
        <v>0</v>
      </c>
      <c r="M567" s="12">
        <f t="shared" si="217"/>
        <v>0</v>
      </c>
      <c r="N567" s="12" t="e">
        <f t="shared" si="217"/>
        <v>#DIV/0!</v>
      </c>
      <c r="O567" s="12">
        <f t="shared" si="217"/>
        <v>0</v>
      </c>
      <c r="P567" s="12">
        <f t="shared" si="217"/>
        <v>0</v>
      </c>
      <c r="Q567" s="12" t="e">
        <f t="shared" si="217"/>
        <v>#DIV/0!</v>
      </c>
      <c r="R567" s="12" t="e">
        <f t="shared" si="217"/>
        <v>#DIV/0!</v>
      </c>
      <c r="S567" s="12" t="e">
        <f t="shared" si="217"/>
        <v>#DIV/0!</v>
      </c>
      <c r="T567" s="13">
        <f t="shared" si="217"/>
        <v>0</v>
      </c>
    </row>
    <row r="568" spans="1:20" ht="18" customHeight="1">
      <c r="A568" s="71"/>
      <c r="B568" s="17" t="s">
        <v>22</v>
      </c>
      <c r="C568" s="10">
        <v>21</v>
      </c>
      <c r="D568" s="10">
        <v>9</v>
      </c>
      <c r="E568" s="10">
        <v>4</v>
      </c>
      <c r="F568" s="14">
        <v>19</v>
      </c>
      <c r="G568" s="10">
        <v>6</v>
      </c>
      <c r="H568" s="10">
        <v>50</v>
      </c>
      <c r="I568" s="10">
        <v>20</v>
      </c>
      <c r="J568" s="10">
        <v>2</v>
      </c>
      <c r="K568" s="10">
        <v>20</v>
      </c>
      <c r="L568" s="10">
        <v>1</v>
      </c>
      <c r="M568" s="10">
        <v>22</v>
      </c>
      <c r="N568" s="10">
        <v>0</v>
      </c>
      <c r="O568" s="10">
        <v>4</v>
      </c>
      <c r="P568" s="10">
        <v>3</v>
      </c>
      <c r="Q568" s="10">
        <v>0</v>
      </c>
      <c r="R568" s="10">
        <v>0</v>
      </c>
      <c r="S568" s="10">
        <v>0</v>
      </c>
      <c r="T568" s="11">
        <f>SUM(C568:S568)</f>
        <v>181</v>
      </c>
    </row>
    <row r="569" spans="1:20" ht="18" customHeight="1">
      <c r="A569" s="71"/>
      <c r="B569" s="17" t="s">
        <v>23</v>
      </c>
      <c r="C569" s="15">
        <f t="shared" ref="C569:T569" si="218">(C563+C564)/C568</f>
        <v>0.90476190476190477</v>
      </c>
      <c r="D569" s="15">
        <f t="shared" si="218"/>
        <v>3</v>
      </c>
      <c r="E569" s="15">
        <f t="shared" si="218"/>
        <v>4</v>
      </c>
      <c r="F569" s="15">
        <f t="shared" si="218"/>
        <v>3</v>
      </c>
      <c r="G569" s="15">
        <f t="shared" si="218"/>
        <v>2</v>
      </c>
      <c r="H569" s="15">
        <f t="shared" si="218"/>
        <v>1.7</v>
      </c>
      <c r="I569" s="15">
        <f t="shared" si="218"/>
        <v>5.9</v>
      </c>
      <c r="J569" s="15">
        <f t="shared" si="218"/>
        <v>6</v>
      </c>
      <c r="K569" s="15">
        <f t="shared" si="218"/>
        <v>1.5</v>
      </c>
      <c r="L569" s="15">
        <f t="shared" si="218"/>
        <v>2</v>
      </c>
      <c r="M569" s="15">
        <f t="shared" si="218"/>
        <v>2.7272727272727271</v>
      </c>
      <c r="N569" s="15" t="e">
        <f t="shared" si="218"/>
        <v>#DIV/0!</v>
      </c>
      <c r="O569" s="15">
        <f t="shared" si="218"/>
        <v>1.75</v>
      </c>
      <c r="P569" s="15">
        <f t="shared" si="218"/>
        <v>1</v>
      </c>
      <c r="Q569" s="15" t="e">
        <f t="shared" si="218"/>
        <v>#DIV/0!</v>
      </c>
      <c r="R569" s="15" t="e">
        <f t="shared" si="218"/>
        <v>#DIV/0!</v>
      </c>
      <c r="S569" s="15" t="e">
        <f t="shared" si="218"/>
        <v>#DIV/0!</v>
      </c>
      <c r="T569" s="16">
        <f t="shared" si="218"/>
        <v>2.4751381215469612</v>
      </c>
    </row>
    <row r="570" spans="1:20" ht="18" customHeight="1">
      <c r="A570" s="71"/>
      <c r="B570" s="17" t="s">
        <v>37</v>
      </c>
      <c r="C570" s="12">
        <v>0.42859999999999998</v>
      </c>
      <c r="D570" s="12">
        <v>0.1111</v>
      </c>
      <c r="E570" s="12">
        <v>0.25</v>
      </c>
      <c r="F570" s="12">
        <v>0.78949999999999998</v>
      </c>
      <c r="G570" s="12">
        <v>1</v>
      </c>
      <c r="H570" s="12">
        <v>0.64</v>
      </c>
      <c r="I570" s="12">
        <v>0.45</v>
      </c>
      <c r="J570" s="12">
        <v>1</v>
      </c>
      <c r="K570" s="12">
        <v>0.4</v>
      </c>
      <c r="L570" s="12">
        <v>0</v>
      </c>
      <c r="M570" s="12">
        <v>0.63639999999999997</v>
      </c>
      <c r="N570" s="15" t="e">
        <f>0/0</f>
        <v>#DIV/0!</v>
      </c>
      <c r="O570" s="12">
        <v>0.75</v>
      </c>
      <c r="P570" s="12">
        <v>0.66669999999999996</v>
      </c>
      <c r="Q570" s="15" t="e">
        <f>0/0</f>
        <v>#DIV/0!</v>
      </c>
      <c r="R570" s="15" t="e">
        <f>0/0</f>
        <v>#DIV/0!</v>
      </c>
      <c r="S570" s="15" t="e">
        <f>0/0</f>
        <v>#DIV/0!</v>
      </c>
      <c r="T570" s="35">
        <v>0.5635</v>
      </c>
    </row>
    <row r="571" spans="1:20" ht="18" customHeight="1">
      <c r="A571" s="70">
        <v>44705</v>
      </c>
      <c r="B571" s="17" t="s">
        <v>20</v>
      </c>
      <c r="C571" s="10">
        <v>12</v>
      </c>
      <c r="D571" s="10">
        <v>1</v>
      </c>
      <c r="E571" s="10">
        <v>0</v>
      </c>
      <c r="F571" s="10">
        <v>4</v>
      </c>
      <c r="G571" s="10">
        <v>1</v>
      </c>
      <c r="H571" s="10">
        <v>3</v>
      </c>
      <c r="I571" s="10">
        <v>13</v>
      </c>
      <c r="J571" s="10">
        <v>2</v>
      </c>
      <c r="K571" s="10">
        <v>3</v>
      </c>
      <c r="L571" s="10">
        <v>1</v>
      </c>
      <c r="M571" s="10">
        <v>4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1">
        <f>SUM(C571:S571)</f>
        <v>44</v>
      </c>
    </row>
    <row r="572" spans="1:20" ht="18" customHeight="1">
      <c r="A572" s="71"/>
      <c r="B572" s="17" t="s">
        <v>21</v>
      </c>
      <c r="C572" s="10">
        <v>12</v>
      </c>
      <c r="D572" s="10">
        <v>20</v>
      </c>
      <c r="E572" s="10">
        <v>26</v>
      </c>
      <c r="F572" s="10">
        <v>34</v>
      </c>
      <c r="G572" s="10">
        <v>8</v>
      </c>
      <c r="H572" s="10">
        <v>51</v>
      </c>
      <c r="I572" s="10">
        <v>77</v>
      </c>
      <c r="J572" s="10">
        <v>22</v>
      </c>
      <c r="K572" s="10">
        <v>13</v>
      </c>
      <c r="L572" s="10">
        <v>1</v>
      </c>
      <c r="M572" s="10">
        <v>43</v>
      </c>
      <c r="N572" s="10">
        <v>0</v>
      </c>
      <c r="O572" s="10">
        <v>1</v>
      </c>
      <c r="P572" s="10">
        <v>4</v>
      </c>
      <c r="Q572" s="10">
        <v>0</v>
      </c>
      <c r="R572" s="10">
        <v>0</v>
      </c>
      <c r="S572" s="10">
        <v>0</v>
      </c>
      <c r="T572" s="11">
        <f>SUM(C572:S572)</f>
        <v>312</v>
      </c>
    </row>
    <row r="573" spans="1:20" ht="18" customHeight="1">
      <c r="A573" s="71"/>
      <c r="B573" s="17" t="s">
        <v>24</v>
      </c>
      <c r="C573" s="10">
        <v>33</v>
      </c>
      <c r="D573" s="10">
        <v>22</v>
      </c>
      <c r="E573" s="10">
        <v>26</v>
      </c>
      <c r="F573" s="10">
        <v>40</v>
      </c>
      <c r="G573" s="10">
        <v>9</v>
      </c>
      <c r="H573" s="10">
        <v>54</v>
      </c>
      <c r="I573" s="10">
        <v>103</v>
      </c>
      <c r="J573" s="10">
        <v>24</v>
      </c>
      <c r="K573" s="10">
        <v>21</v>
      </c>
      <c r="L573" s="10">
        <v>2</v>
      </c>
      <c r="M573" s="10">
        <v>47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386</v>
      </c>
    </row>
    <row r="574" spans="1:20" ht="18" customHeight="1">
      <c r="A574" s="71"/>
      <c r="B574" s="17" t="s">
        <v>25</v>
      </c>
      <c r="C574" s="10">
        <v>0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1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1">
        <f>SUM(C574:S574)</f>
        <v>1</v>
      </c>
    </row>
    <row r="575" spans="1:20" ht="18" customHeight="1">
      <c r="A575" s="71"/>
      <c r="B575" s="17" t="s">
        <v>26</v>
      </c>
      <c r="C575" s="12">
        <f t="shared" ref="C575:T575" si="219">C574/(C573+C574)</f>
        <v>0</v>
      </c>
      <c r="D575" s="12">
        <f t="shared" si="219"/>
        <v>0</v>
      </c>
      <c r="E575" s="12">
        <f t="shared" si="219"/>
        <v>0</v>
      </c>
      <c r="F575" s="12">
        <f t="shared" si="219"/>
        <v>0</v>
      </c>
      <c r="G575" s="12">
        <f t="shared" si="219"/>
        <v>0</v>
      </c>
      <c r="H575" s="12">
        <f t="shared" si="219"/>
        <v>0</v>
      </c>
      <c r="I575" s="12">
        <f t="shared" si="219"/>
        <v>0</v>
      </c>
      <c r="J575" s="12">
        <f t="shared" si="219"/>
        <v>0</v>
      </c>
      <c r="K575" s="12">
        <f t="shared" si="219"/>
        <v>0</v>
      </c>
      <c r="L575" s="12">
        <f t="shared" si="219"/>
        <v>0.33333333333333331</v>
      </c>
      <c r="M575" s="12">
        <f t="shared" si="219"/>
        <v>0</v>
      </c>
      <c r="N575" s="12" t="e">
        <f t="shared" si="219"/>
        <v>#DIV/0!</v>
      </c>
      <c r="O575" s="12">
        <f t="shared" si="219"/>
        <v>0</v>
      </c>
      <c r="P575" s="12">
        <f t="shared" si="219"/>
        <v>0</v>
      </c>
      <c r="Q575" s="12" t="e">
        <f t="shared" si="219"/>
        <v>#DIV/0!</v>
      </c>
      <c r="R575" s="12" t="e">
        <f t="shared" si="219"/>
        <v>#DIV/0!</v>
      </c>
      <c r="S575" s="12" t="e">
        <f t="shared" si="219"/>
        <v>#DIV/0!</v>
      </c>
      <c r="T575" s="13">
        <f t="shared" si="219"/>
        <v>2.5839793281653748E-3</v>
      </c>
    </row>
    <row r="576" spans="1:20" ht="18" customHeight="1">
      <c r="A576" s="71"/>
      <c r="B576" s="17" t="s">
        <v>22</v>
      </c>
      <c r="C576" s="10">
        <v>18</v>
      </c>
      <c r="D576" s="10">
        <v>8</v>
      </c>
      <c r="E576" s="10">
        <v>8</v>
      </c>
      <c r="F576" s="14">
        <v>23</v>
      </c>
      <c r="G576" s="10">
        <v>4</v>
      </c>
      <c r="H576" s="10">
        <v>31</v>
      </c>
      <c r="I576" s="10">
        <v>17</v>
      </c>
      <c r="J576" s="10">
        <v>3</v>
      </c>
      <c r="K576" s="10">
        <v>15</v>
      </c>
      <c r="L576" s="10">
        <v>2</v>
      </c>
      <c r="M576" s="10">
        <v>23</v>
      </c>
      <c r="N576" s="10">
        <v>0</v>
      </c>
      <c r="O576" s="10">
        <v>1</v>
      </c>
      <c r="P576" s="10">
        <v>1</v>
      </c>
      <c r="Q576" s="10">
        <v>0</v>
      </c>
      <c r="R576" s="10">
        <v>0</v>
      </c>
      <c r="S576" s="10">
        <v>0</v>
      </c>
      <c r="T576" s="11">
        <f>SUM(C576:S576)</f>
        <v>154</v>
      </c>
    </row>
    <row r="577" spans="1:20" ht="18" customHeight="1">
      <c r="A577" s="71"/>
      <c r="B577" s="17" t="s">
        <v>23</v>
      </c>
      <c r="C577" s="15">
        <f t="shared" ref="C577:T577" si="220">(C571+C572)/C576</f>
        <v>1.3333333333333333</v>
      </c>
      <c r="D577" s="15">
        <f t="shared" si="220"/>
        <v>2.625</v>
      </c>
      <c r="E577" s="15">
        <f t="shared" si="220"/>
        <v>3.25</v>
      </c>
      <c r="F577" s="15">
        <f t="shared" si="220"/>
        <v>1.6521739130434783</v>
      </c>
      <c r="G577" s="15">
        <f t="shared" si="220"/>
        <v>2.25</v>
      </c>
      <c r="H577" s="15">
        <f t="shared" si="220"/>
        <v>1.7419354838709677</v>
      </c>
      <c r="I577" s="15">
        <f t="shared" si="220"/>
        <v>5.2941176470588234</v>
      </c>
      <c r="J577" s="15">
        <f t="shared" si="220"/>
        <v>8</v>
      </c>
      <c r="K577" s="15">
        <f t="shared" si="220"/>
        <v>1.0666666666666667</v>
      </c>
      <c r="L577" s="15">
        <f t="shared" si="220"/>
        <v>1</v>
      </c>
      <c r="M577" s="15">
        <f t="shared" si="220"/>
        <v>2.0434782608695654</v>
      </c>
      <c r="N577" s="15" t="e">
        <f t="shared" si="220"/>
        <v>#DIV/0!</v>
      </c>
      <c r="O577" s="15">
        <f t="shared" si="220"/>
        <v>1</v>
      </c>
      <c r="P577" s="15">
        <f t="shared" si="220"/>
        <v>4</v>
      </c>
      <c r="Q577" s="15" t="e">
        <f t="shared" si="220"/>
        <v>#DIV/0!</v>
      </c>
      <c r="R577" s="15" t="e">
        <f t="shared" si="220"/>
        <v>#DIV/0!</v>
      </c>
      <c r="S577" s="15" t="e">
        <f t="shared" si="220"/>
        <v>#DIV/0!</v>
      </c>
      <c r="T577" s="16">
        <f t="shared" si="220"/>
        <v>2.3116883116883118</v>
      </c>
    </row>
    <row r="578" spans="1:20" ht="18" customHeight="1">
      <c r="A578" s="71"/>
      <c r="B578" s="17" t="s">
        <v>37</v>
      </c>
      <c r="C578" s="12">
        <v>0.61109999999999998</v>
      </c>
      <c r="D578" s="12">
        <v>0.625</v>
      </c>
      <c r="E578" s="12">
        <v>0.25</v>
      </c>
      <c r="F578" s="12">
        <v>0.43480000000000002</v>
      </c>
      <c r="G578" s="12">
        <v>1</v>
      </c>
      <c r="H578" s="12">
        <v>0.6452</v>
      </c>
      <c r="I578" s="12">
        <v>0.52939999999999998</v>
      </c>
      <c r="J578" s="12">
        <v>0</v>
      </c>
      <c r="K578" s="12">
        <v>0.73329999999999995</v>
      </c>
      <c r="L578" s="12">
        <v>0</v>
      </c>
      <c r="M578" s="12">
        <v>0.3478</v>
      </c>
      <c r="N578" s="15" t="e">
        <f>0/0</f>
        <v>#DIV/0!</v>
      </c>
      <c r="O578" s="12">
        <v>0</v>
      </c>
      <c r="P578" s="12">
        <v>0</v>
      </c>
      <c r="Q578" s="15" t="e">
        <f>0/0</f>
        <v>#DIV/0!</v>
      </c>
      <c r="R578" s="15" t="e">
        <f>0/0</f>
        <v>#DIV/0!</v>
      </c>
      <c r="S578" s="15" t="e">
        <f>0/0</f>
        <v>#DIV/0!</v>
      </c>
      <c r="T578" s="35">
        <v>0.51949999999999996</v>
      </c>
    </row>
    <row r="579" spans="1:20" ht="18" customHeight="1">
      <c r="A579" s="70">
        <v>44706</v>
      </c>
      <c r="B579" s="17" t="s">
        <v>20</v>
      </c>
      <c r="C579" s="10">
        <v>9</v>
      </c>
      <c r="D579" s="10">
        <v>1</v>
      </c>
      <c r="E579" s="10">
        <v>0</v>
      </c>
      <c r="F579" s="10">
        <v>3</v>
      </c>
      <c r="G579" s="10">
        <v>0</v>
      </c>
      <c r="H579" s="10">
        <v>5</v>
      </c>
      <c r="I579" s="10">
        <v>13</v>
      </c>
      <c r="J579" s="10">
        <v>0</v>
      </c>
      <c r="K579" s="10">
        <v>9</v>
      </c>
      <c r="L579" s="10">
        <v>1</v>
      </c>
      <c r="M579" s="10">
        <v>7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1">
        <f>SUM(C579:S579)</f>
        <v>48</v>
      </c>
    </row>
    <row r="580" spans="1:20" ht="18" customHeight="1">
      <c r="A580" s="71"/>
      <c r="B580" s="17" t="s">
        <v>21</v>
      </c>
      <c r="C580" s="10">
        <v>19</v>
      </c>
      <c r="D580" s="10">
        <v>19</v>
      </c>
      <c r="E580" s="10">
        <v>16</v>
      </c>
      <c r="F580" s="10">
        <v>34</v>
      </c>
      <c r="G580" s="10">
        <v>9</v>
      </c>
      <c r="H580" s="10">
        <v>34</v>
      </c>
      <c r="I580" s="10">
        <v>49</v>
      </c>
      <c r="J580" s="10">
        <v>19</v>
      </c>
      <c r="K580" s="10">
        <v>16</v>
      </c>
      <c r="L580" s="10">
        <v>3</v>
      </c>
      <c r="M580" s="10">
        <v>37</v>
      </c>
      <c r="N580" s="10">
        <v>0</v>
      </c>
      <c r="O580" s="10">
        <v>0</v>
      </c>
      <c r="P580" s="10">
        <v>2</v>
      </c>
      <c r="Q580" s="10">
        <v>0</v>
      </c>
      <c r="R580" s="10">
        <v>0</v>
      </c>
      <c r="S580" s="10">
        <v>0</v>
      </c>
      <c r="T580" s="11">
        <f>SUM(C580:S580)</f>
        <v>257</v>
      </c>
    </row>
    <row r="581" spans="1:20" ht="18" customHeight="1">
      <c r="A581" s="71"/>
      <c r="B581" s="17" t="s">
        <v>24</v>
      </c>
      <c r="C581" s="10">
        <v>29</v>
      </c>
      <c r="D581" s="10">
        <v>21</v>
      </c>
      <c r="E581" s="10">
        <v>16</v>
      </c>
      <c r="F581" s="10">
        <v>39</v>
      </c>
      <c r="G581" s="10">
        <v>9</v>
      </c>
      <c r="H581" s="10">
        <v>41</v>
      </c>
      <c r="I581" s="10">
        <v>83</v>
      </c>
      <c r="J581" s="10">
        <v>21</v>
      </c>
      <c r="K581" s="10">
        <v>28</v>
      </c>
      <c r="L581" s="10">
        <v>5</v>
      </c>
      <c r="M581" s="10">
        <v>44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338</v>
      </c>
    </row>
    <row r="582" spans="1:20" ht="18" customHeight="1">
      <c r="A582" s="71"/>
      <c r="B582" s="17" t="s">
        <v>25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1">
        <f>SUM(C582:S582)</f>
        <v>0</v>
      </c>
    </row>
    <row r="583" spans="1:20" ht="18" customHeight="1">
      <c r="A583" s="71"/>
      <c r="B583" s="17" t="s">
        <v>26</v>
      </c>
      <c r="C583" s="12">
        <f t="shared" ref="C583:T583" si="221">C582/(C581+C582)</f>
        <v>0</v>
      </c>
      <c r="D583" s="12">
        <f t="shared" si="221"/>
        <v>0</v>
      </c>
      <c r="E583" s="12">
        <f t="shared" si="221"/>
        <v>0</v>
      </c>
      <c r="F583" s="12">
        <f t="shared" si="221"/>
        <v>0</v>
      </c>
      <c r="G583" s="12">
        <f t="shared" si="221"/>
        <v>0</v>
      </c>
      <c r="H583" s="12">
        <f t="shared" si="221"/>
        <v>0</v>
      </c>
      <c r="I583" s="12">
        <f t="shared" si="221"/>
        <v>0</v>
      </c>
      <c r="J583" s="12">
        <f t="shared" si="221"/>
        <v>0</v>
      </c>
      <c r="K583" s="12">
        <f t="shared" si="221"/>
        <v>0</v>
      </c>
      <c r="L583" s="12">
        <f t="shared" si="221"/>
        <v>0</v>
      </c>
      <c r="M583" s="12">
        <f t="shared" si="221"/>
        <v>0</v>
      </c>
      <c r="N583" s="12" t="e">
        <f t="shared" si="221"/>
        <v>#DIV/0!</v>
      </c>
      <c r="O583" s="12" t="e">
        <f t="shared" si="221"/>
        <v>#DIV/0!</v>
      </c>
      <c r="P583" s="12">
        <f t="shared" si="221"/>
        <v>0</v>
      </c>
      <c r="Q583" s="12" t="e">
        <f t="shared" si="221"/>
        <v>#DIV/0!</v>
      </c>
      <c r="R583" s="12" t="e">
        <f t="shared" si="221"/>
        <v>#DIV/0!</v>
      </c>
      <c r="S583" s="12" t="e">
        <f t="shared" si="221"/>
        <v>#DIV/0!</v>
      </c>
      <c r="T583" s="13">
        <f t="shared" si="221"/>
        <v>0</v>
      </c>
    </row>
    <row r="584" spans="1:20" ht="18" customHeight="1">
      <c r="A584" s="71"/>
      <c r="B584" s="17" t="s">
        <v>22</v>
      </c>
      <c r="C584" s="10">
        <v>15</v>
      </c>
      <c r="D584" s="10">
        <v>7</v>
      </c>
      <c r="E584" s="10">
        <v>4</v>
      </c>
      <c r="F584" s="14">
        <v>22</v>
      </c>
      <c r="G584" s="10">
        <v>7</v>
      </c>
      <c r="H584" s="10">
        <v>31</v>
      </c>
      <c r="I584" s="10">
        <v>11</v>
      </c>
      <c r="J584" s="10">
        <v>2</v>
      </c>
      <c r="K584" s="10">
        <v>17</v>
      </c>
      <c r="L584" s="10">
        <v>3</v>
      </c>
      <c r="M584" s="10">
        <v>21</v>
      </c>
      <c r="N584" s="10">
        <v>0</v>
      </c>
      <c r="O584" s="10">
        <v>0</v>
      </c>
      <c r="P584" s="10">
        <v>2</v>
      </c>
      <c r="Q584" s="10">
        <v>0</v>
      </c>
      <c r="R584" s="10">
        <v>0</v>
      </c>
      <c r="S584" s="10">
        <v>0</v>
      </c>
      <c r="T584" s="11">
        <f>SUM(C584:S584)</f>
        <v>142</v>
      </c>
    </row>
    <row r="585" spans="1:20" ht="18" customHeight="1">
      <c r="A585" s="71"/>
      <c r="B585" s="17" t="s">
        <v>23</v>
      </c>
      <c r="C585" s="15">
        <f t="shared" ref="C585:T585" si="222">(C579+C580)/C584</f>
        <v>1.8666666666666667</v>
      </c>
      <c r="D585" s="15">
        <f t="shared" si="222"/>
        <v>2.8571428571428572</v>
      </c>
      <c r="E585" s="15">
        <f t="shared" si="222"/>
        <v>4</v>
      </c>
      <c r="F585" s="15">
        <f t="shared" si="222"/>
        <v>1.6818181818181819</v>
      </c>
      <c r="G585" s="15">
        <f t="shared" si="222"/>
        <v>1.2857142857142858</v>
      </c>
      <c r="H585" s="15">
        <f t="shared" si="222"/>
        <v>1.2580645161290323</v>
      </c>
      <c r="I585" s="15">
        <f t="shared" si="222"/>
        <v>5.6363636363636367</v>
      </c>
      <c r="J585" s="15">
        <f t="shared" si="222"/>
        <v>9.5</v>
      </c>
      <c r="K585" s="15">
        <f t="shared" si="222"/>
        <v>1.4705882352941178</v>
      </c>
      <c r="L585" s="15">
        <f t="shared" si="222"/>
        <v>1.3333333333333333</v>
      </c>
      <c r="M585" s="15">
        <f t="shared" si="222"/>
        <v>2.0952380952380953</v>
      </c>
      <c r="N585" s="15" t="e">
        <f t="shared" si="222"/>
        <v>#DIV/0!</v>
      </c>
      <c r="O585" s="15" t="e">
        <f t="shared" si="222"/>
        <v>#DIV/0!</v>
      </c>
      <c r="P585" s="15">
        <f t="shared" si="222"/>
        <v>1</v>
      </c>
      <c r="Q585" s="15" t="e">
        <f t="shared" si="222"/>
        <v>#DIV/0!</v>
      </c>
      <c r="R585" s="15" t="e">
        <f t="shared" si="222"/>
        <v>#DIV/0!</v>
      </c>
      <c r="S585" s="15" t="e">
        <f t="shared" si="222"/>
        <v>#DIV/0!</v>
      </c>
      <c r="T585" s="16">
        <f t="shared" si="222"/>
        <v>2.147887323943662</v>
      </c>
    </row>
    <row r="586" spans="1:20" ht="18" customHeight="1">
      <c r="A586" s="71"/>
      <c r="B586" s="17" t="s">
        <v>37</v>
      </c>
      <c r="C586" s="12">
        <v>0.4667</v>
      </c>
      <c r="D586" s="12">
        <v>0.28570000000000001</v>
      </c>
      <c r="E586" s="12">
        <v>1</v>
      </c>
      <c r="F586" s="12">
        <v>0.81820000000000004</v>
      </c>
      <c r="G586" s="12">
        <v>0.85709999999999997</v>
      </c>
      <c r="H586" s="12">
        <v>0.7419</v>
      </c>
      <c r="I586" s="12">
        <v>0.54549999999999998</v>
      </c>
      <c r="J586" s="12">
        <v>0.5</v>
      </c>
      <c r="K586" s="12">
        <v>0.35289999999999999</v>
      </c>
      <c r="L586" s="12">
        <v>0.33329999999999999</v>
      </c>
      <c r="M586" s="12">
        <v>0.38100000000000001</v>
      </c>
      <c r="N586" s="15" t="e">
        <f>0/0</f>
        <v>#DIV/0!</v>
      </c>
      <c r="O586" s="15" t="e">
        <f>0/0</f>
        <v>#DIV/0!</v>
      </c>
      <c r="P586" s="12">
        <v>0.5</v>
      </c>
      <c r="Q586" s="15" t="e">
        <f>0/0</f>
        <v>#DIV/0!</v>
      </c>
      <c r="R586" s="15" t="e">
        <f>0/0</f>
        <v>#DIV/0!</v>
      </c>
      <c r="S586" s="15" t="e">
        <f>0/0</f>
        <v>#DIV/0!</v>
      </c>
      <c r="T586" s="35">
        <v>0.58450000000000002</v>
      </c>
    </row>
    <row r="587" spans="1:20" ht="18" customHeight="1">
      <c r="A587" s="70">
        <v>44707</v>
      </c>
      <c r="B587" s="17" t="s">
        <v>20</v>
      </c>
      <c r="C587" s="10">
        <v>1</v>
      </c>
      <c r="D587" s="10">
        <v>2</v>
      </c>
      <c r="E587" s="10">
        <v>0</v>
      </c>
      <c r="F587" s="10">
        <v>4</v>
      </c>
      <c r="G587" s="10">
        <v>1</v>
      </c>
      <c r="H587" s="10">
        <v>5</v>
      </c>
      <c r="I587" s="10">
        <v>24</v>
      </c>
      <c r="J587" s="10">
        <v>4</v>
      </c>
      <c r="K587" s="10">
        <v>3</v>
      </c>
      <c r="L587" s="10">
        <v>1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1">
        <f>SUM(C587:S587)</f>
        <v>45</v>
      </c>
    </row>
    <row r="588" spans="1:20" ht="18" customHeight="1">
      <c r="A588" s="71"/>
      <c r="B588" s="17" t="s">
        <v>21</v>
      </c>
      <c r="C588" s="10">
        <v>16</v>
      </c>
      <c r="D588" s="10">
        <v>15</v>
      </c>
      <c r="E588" s="10">
        <v>8</v>
      </c>
      <c r="F588" s="10">
        <v>25</v>
      </c>
      <c r="G588" s="10">
        <v>5</v>
      </c>
      <c r="H588" s="10">
        <v>25</v>
      </c>
      <c r="I588" s="10">
        <v>41</v>
      </c>
      <c r="J588" s="10">
        <v>11</v>
      </c>
      <c r="K588" s="10">
        <v>12</v>
      </c>
      <c r="L588" s="10">
        <v>2</v>
      </c>
      <c r="M588" s="10">
        <v>35</v>
      </c>
      <c r="N588" s="10">
        <v>0</v>
      </c>
      <c r="O588" s="10">
        <v>1</v>
      </c>
      <c r="P588" s="10">
        <v>4</v>
      </c>
      <c r="Q588" s="10">
        <v>0</v>
      </c>
      <c r="R588" s="10">
        <v>0</v>
      </c>
      <c r="S588" s="10">
        <v>0</v>
      </c>
      <c r="T588" s="11">
        <f>SUM(C588:S588)</f>
        <v>200</v>
      </c>
    </row>
    <row r="589" spans="1:20" ht="18" customHeight="1">
      <c r="A589" s="71"/>
      <c r="B589" s="17" t="s">
        <v>24</v>
      </c>
      <c r="C589" s="10">
        <v>19</v>
      </c>
      <c r="D589" s="10">
        <v>18</v>
      </c>
      <c r="E589" s="10">
        <v>8</v>
      </c>
      <c r="F589" s="10">
        <v>32</v>
      </c>
      <c r="G589" s="10">
        <v>6</v>
      </c>
      <c r="H589" s="10">
        <v>30</v>
      </c>
      <c r="I589" s="10">
        <v>73</v>
      </c>
      <c r="J589" s="10">
        <v>15</v>
      </c>
      <c r="K589" s="10">
        <v>18</v>
      </c>
      <c r="L589" s="10">
        <v>4</v>
      </c>
      <c r="M589" s="10">
        <v>35</v>
      </c>
      <c r="N589" s="10">
        <v>0</v>
      </c>
      <c r="O589" s="10">
        <v>2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264</v>
      </c>
    </row>
    <row r="590" spans="1:20" ht="18" customHeight="1">
      <c r="A590" s="71"/>
      <c r="B590" s="17" t="s">
        <v>25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0</v>
      </c>
      <c r="S590" s="10">
        <v>0</v>
      </c>
      <c r="T590" s="11">
        <f>SUM(C590:S590)</f>
        <v>0</v>
      </c>
    </row>
    <row r="591" spans="1:20" ht="18" customHeight="1">
      <c r="A591" s="71"/>
      <c r="B591" s="17" t="s">
        <v>26</v>
      </c>
      <c r="C591" s="12">
        <f t="shared" ref="C591:T591" si="223">C590/(C589+C590)</f>
        <v>0</v>
      </c>
      <c r="D591" s="12">
        <f t="shared" si="223"/>
        <v>0</v>
      </c>
      <c r="E591" s="12">
        <f t="shared" si="223"/>
        <v>0</v>
      </c>
      <c r="F591" s="12">
        <f t="shared" si="223"/>
        <v>0</v>
      </c>
      <c r="G591" s="12">
        <f t="shared" si="223"/>
        <v>0</v>
      </c>
      <c r="H591" s="12">
        <f t="shared" si="223"/>
        <v>0</v>
      </c>
      <c r="I591" s="12">
        <f t="shared" si="223"/>
        <v>0</v>
      </c>
      <c r="J591" s="12">
        <f t="shared" si="223"/>
        <v>0</v>
      </c>
      <c r="K591" s="12">
        <f t="shared" si="223"/>
        <v>0</v>
      </c>
      <c r="L591" s="12">
        <f t="shared" si="223"/>
        <v>0</v>
      </c>
      <c r="M591" s="12">
        <f t="shared" si="223"/>
        <v>0</v>
      </c>
      <c r="N591" s="12" t="e">
        <f t="shared" si="223"/>
        <v>#DIV/0!</v>
      </c>
      <c r="O591" s="12">
        <f t="shared" si="223"/>
        <v>0</v>
      </c>
      <c r="P591" s="12">
        <f t="shared" si="223"/>
        <v>0</v>
      </c>
      <c r="Q591" s="12" t="e">
        <f t="shared" si="223"/>
        <v>#DIV/0!</v>
      </c>
      <c r="R591" s="12" t="e">
        <f t="shared" si="223"/>
        <v>#DIV/0!</v>
      </c>
      <c r="S591" s="12" t="e">
        <f t="shared" si="223"/>
        <v>#DIV/0!</v>
      </c>
      <c r="T591" s="13">
        <f t="shared" si="223"/>
        <v>0</v>
      </c>
    </row>
    <row r="592" spans="1:20" ht="18" customHeight="1">
      <c r="A592" s="71"/>
      <c r="B592" s="17" t="s">
        <v>22</v>
      </c>
      <c r="C592" s="10">
        <v>17</v>
      </c>
      <c r="D592" s="10">
        <v>8</v>
      </c>
      <c r="E592" s="10">
        <v>6</v>
      </c>
      <c r="F592" s="14">
        <v>13</v>
      </c>
      <c r="G592" s="10">
        <v>3</v>
      </c>
      <c r="H592" s="10">
        <v>21</v>
      </c>
      <c r="I592" s="10">
        <v>11</v>
      </c>
      <c r="J592" s="10">
        <v>3</v>
      </c>
      <c r="K592" s="10">
        <v>11</v>
      </c>
      <c r="L592" s="10">
        <v>1</v>
      </c>
      <c r="M592" s="10">
        <v>17</v>
      </c>
      <c r="N592" s="10">
        <v>0</v>
      </c>
      <c r="O592" s="10">
        <v>1</v>
      </c>
      <c r="P592" s="10">
        <v>4</v>
      </c>
      <c r="Q592" s="10">
        <v>0</v>
      </c>
      <c r="R592" s="10">
        <v>0</v>
      </c>
      <c r="S592" s="10">
        <v>0</v>
      </c>
      <c r="T592" s="11">
        <f>SUM(C592:S592)</f>
        <v>116</v>
      </c>
    </row>
    <row r="593" spans="1:20" ht="18" customHeight="1">
      <c r="A593" s="71"/>
      <c r="B593" s="17" t="s">
        <v>23</v>
      </c>
      <c r="C593" s="15">
        <f t="shared" ref="C593:T593" si="224">(C587+C588)/C592</f>
        <v>1</v>
      </c>
      <c r="D593" s="15">
        <f t="shared" si="224"/>
        <v>2.125</v>
      </c>
      <c r="E593" s="15">
        <f t="shared" si="224"/>
        <v>1.3333333333333333</v>
      </c>
      <c r="F593" s="15">
        <f t="shared" si="224"/>
        <v>2.2307692307692308</v>
      </c>
      <c r="G593" s="15">
        <f t="shared" si="224"/>
        <v>2</v>
      </c>
      <c r="H593" s="15">
        <f t="shared" si="224"/>
        <v>1.4285714285714286</v>
      </c>
      <c r="I593" s="15">
        <f t="shared" si="224"/>
        <v>5.9090909090909092</v>
      </c>
      <c r="J593" s="15">
        <f t="shared" si="224"/>
        <v>5</v>
      </c>
      <c r="K593" s="15">
        <f t="shared" si="224"/>
        <v>1.3636363636363635</v>
      </c>
      <c r="L593" s="15">
        <f t="shared" si="224"/>
        <v>3</v>
      </c>
      <c r="M593" s="15">
        <f t="shared" si="224"/>
        <v>2.0588235294117645</v>
      </c>
      <c r="N593" s="15" t="e">
        <f t="shared" si="224"/>
        <v>#DIV/0!</v>
      </c>
      <c r="O593" s="15">
        <f t="shared" si="224"/>
        <v>1</v>
      </c>
      <c r="P593" s="15">
        <f t="shared" si="224"/>
        <v>1</v>
      </c>
      <c r="Q593" s="15" t="e">
        <f t="shared" si="224"/>
        <v>#DIV/0!</v>
      </c>
      <c r="R593" s="15" t="e">
        <f t="shared" si="224"/>
        <v>#DIV/0!</v>
      </c>
      <c r="S593" s="15" t="e">
        <f t="shared" si="224"/>
        <v>#DIV/0!</v>
      </c>
      <c r="T593" s="16">
        <f t="shared" si="224"/>
        <v>2.1120689655172415</v>
      </c>
    </row>
    <row r="594" spans="1:20" ht="18" customHeight="1">
      <c r="A594" s="71"/>
      <c r="B594" s="17" t="s">
        <v>37</v>
      </c>
      <c r="C594" s="12">
        <v>0.52939999999999998</v>
      </c>
      <c r="D594" s="12">
        <v>0.375</v>
      </c>
      <c r="E594" s="12">
        <v>0.5</v>
      </c>
      <c r="F594" s="12">
        <v>0.46150000000000002</v>
      </c>
      <c r="G594" s="12">
        <v>1</v>
      </c>
      <c r="H594" s="12">
        <v>0.52380000000000004</v>
      </c>
      <c r="I594" s="12">
        <v>0.72729999999999995</v>
      </c>
      <c r="J594" s="12">
        <v>0.33329999999999999</v>
      </c>
      <c r="K594" s="12">
        <v>0.81820000000000004</v>
      </c>
      <c r="L594" s="12">
        <v>0</v>
      </c>
      <c r="M594" s="12">
        <v>0.4118</v>
      </c>
      <c r="N594" s="15" t="e">
        <f>0/0</f>
        <v>#DIV/0!</v>
      </c>
      <c r="O594" s="12">
        <v>1</v>
      </c>
      <c r="P594" s="12">
        <v>0.75</v>
      </c>
      <c r="Q594" s="15" t="e">
        <f>0/0</f>
        <v>#DIV/0!</v>
      </c>
      <c r="R594" s="15" t="e">
        <f>0/0</f>
        <v>#DIV/0!</v>
      </c>
      <c r="S594" s="15" t="e">
        <f>0/0</f>
        <v>#DIV/0!</v>
      </c>
      <c r="T594" s="35">
        <v>0.55169999999999997</v>
      </c>
    </row>
    <row r="595" spans="1:20" ht="18" customHeight="1">
      <c r="A595" s="70">
        <v>44708</v>
      </c>
      <c r="B595" s="17" t="s">
        <v>20</v>
      </c>
      <c r="C595" s="10">
        <v>2</v>
      </c>
      <c r="D595" s="10">
        <v>2</v>
      </c>
      <c r="E595" s="10">
        <v>0</v>
      </c>
      <c r="F595" s="10">
        <v>3</v>
      </c>
      <c r="G595" s="10">
        <v>0</v>
      </c>
      <c r="H595" s="10">
        <v>11</v>
      </c>
      <c r="I595" s="10">
        <v>9</v>
      </c>
      <c r="J595" s="10">
        <v>1</v>
      </c>
      <c r="K595" s="10">
        <v>6</v>
      </c>
      <c r="L595" s="10">
        <v>1</v>
      </c>
      <c r="M595" s="10">
        <v>0</v>
      </c>
      <c r="N595" s="10">
        <v>0</v>
      </c>
      <c r="O595" s="10">
        <v>4</v>
      </c>
      <c r="P595" s="10">
        <v>0</v>
      </c>
      <c r="Q595" s="10">
        <v>0</v>
      </c>
      <c r="R595" s="10">
        <v>0</v>
      </c>
      <c r="S595" s="10">
        <v>0</v>
      </c>
      <c r="T595" s="11">
        <f>SUM(C595:S595)</f>
        <v>39</v>
      </c>
    </row>
    <row r="596" spans="1:20" ht="18" customHeight="1">
      <c r="A596" s="71"/>
      <c r="B596" s="17" t="s">
        <v>21</v>
      </c>
      <c r="C596" s="10">
        <v>6</v>
      </c>
      <c r="D596" s="10">
        <v>9</v>
      </c>
      <c r="E596" s="10">
        <v>4</v>
      </c>
      <c r="F596" s="10">
        <v>17</v>
      </c>
      <c r="G596" s="10">
        <v>4</v>
      </c>
      <c r="H596" s="10">
        <v>8</v>
      </c>
      <c r="I596" s="10">
        <v>25</v>
      </c>
      <c r="J596" s="10">
        <v>3</v>
      </c>
      <c r="K596" s="10">
        <v>5</v>
      </c>
      <c r="L596" s="10">
        <v>3</v>
      </c>
      <c r="M596" s="10">
        <v>28</v>
      </c>
      <c r="N596" s="10">
        <v>0</v>
      </c>
      <c r="O596" s="10">
        <v>0</v>
      </c>
      <c r="P596" s="10">
        <v>1</v>
      </c>
      <c r="Q596" s="10">
        <v>0</v>
      </c>
      <c r="R596" s="10">
        <v>0</v>
      </c>
      <c r="S596" s="10">
        <v>0</v>
      </c>
      <c r="T596" s="11">
        <f>SUM(C596:S596)</f>
        <v>113</v>
      </c>
    </row>
    <row r="597" spans="1:20" ht="18" customHeight="1">
      <c r="A597" s="71"/>
      <c r="B597" s="17" t="s">
        <v>24</v>
      </c>
      <c r="C597" s="10">
        <v>11</v>
      </c>
      <c r="D597" s="10">
        <v>12</v>
      </c>
      <c r="E597" s="10">
        <v>5</v>
      </c>
      <c r="F597" s="10">
        <v>21</v>
      </c>
      <c r="G597" s="10">
        <v>4</v>
      </c>
      <c r="H597" s="10">
        <v>20</v>
      </c>
      <c r="I597" s="10">
        <v>42</v>
      </c>
      <c r="J597" s="10">
        <v>6</v>
      </c>
      <c r="K597" s="10">
        <v>12</v>
      </c>
      <c r="L597" s="10">
        <v>4</v>
      </c>
      <c r="M597" s="10">
        <v>28</v>
      </c>
      <c r="N597" s="10">
        <v>0</v>
      </c>
      <c r="O597" s="10">
        <v>3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169</v>
      </c>
    </row>
    <row r="598" spans="1:20" ht="18" customHeight="1">
      <c r="A598" s="71"/>
      <c r="B598" s="17" t="s">
        <v>25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1</v>
      </c>
      <c r="P598" s="10">
        <v>0</v>
      </c>
      <c r="Q598" s="10">
        <v>0</v>
      </c>
      <c r="R598" s="10">
        <v>0</v>
      </c>
      <c r="S598" s="10">
        <v>0</v>
      </c>
      <c r="T598" s="11">
        <f>SUM(C598:S598)</f>
        <v>1</v>
      </c>
    </row>
    <row r="599" spans="1:20" ht="18" customHeight="1">
      <c r="A599" s="71"/>
      <c r="B599" s="17" t="s">
        <v>26</v>
      </c>
      <c r="C599" s="12">
        <f t="shared" ref="C599:T599" si="225">C598/(C597+C598)</f>
        <v>0</v>
      </c>
      <c r="D599" s="12">
        <f t="shared" si="225"/>
        <v>0</v>
      </c>
      <c r="E599" s="12">
        <f t="shared" si="225"/>
        <v>0</v>
      </c>
      <c r="F599" s="12">
        <f t="shared" si="225"/>
        <v>0</v>
      </c>
      <c r="G599" s="12">
        <f t="shared" si="225"/>
        <v>0</v>
      </c>
      <c r="H599" s="12">
        <f t="shared" si="225"/>
        <v>0</v>
      </c>
      <c r="I599" s="12">
        <f t="shared" si="225"/>
        <v>0</v>
      </c>
      <c r="J599" s="12">
        <f t="shared" si="225"/>
        <v>0</v>
      </c>
      <c r="K599" s="12">
        <f t="shared" si="225"/>
        <v>0</v>
      </c>
      <c r="L599" s="12">
        <f t="shared" si="225"/>
        <v>0</v>
      </c>
      <c r="M599" s="12">
        <f t="shared" si="225"/>
        <v>0</v>
      </c>
      <c r="N599" s="12" t="e">
        <f t="shared" si="225"/>
        <v>#DIV/0!</v>
      </c>
      <c r="O599" s="12">
        <f t="shared" si="225"/>
        <v>0.25</v>
      </c>
      <c r="P599" s="12">
        <f t="shared" si="225"/>
        <v>0</v>
      </c>
      <c r="Q599" s="12" t="e">
        <f t="shared" si="225"/>
        <v>#DIV/0!</v>
      </c>
      <c r="R599" s="12" t="e">
        <f t="shared" si="225"/>
        <v>#DIV/0!</v>
      </c>
      <c r="S599" s="12" t="e">
        <f t="shared" si="225"/>
        <v>#DIV/0!</v>
      </c>
      <c r="T599" s="13">
        <f t="shared" si="225"/>
        <v>5.8823529411764705E-3</v>
      </c>
    </row>
    <row r="600" spans="1:20" ht="18" customHeight="1">
      <c r="A600" s="71"/>
      <c r="B600" s="17" t="s">
        <v>22</v>
      </c>
      <c r="C600" s="10">
        <v>6</v>
      </c>
      <c r="D600" s="10">
        <v>4</v>
      </c>
      <c r="E600" s="10">
        <v>4</v>
      </c>
      <c r="F600" s="14">
        <v>14</v>
      </c>
      <c r="G600" s="10">
        <v>2</v>
      </c>
      <c r="H600" s="10">
        <v>15</v>
      </c>
      <c r="I600" s="10">
        <v>5</v>
      </c>
      <c r="J600" s="10">
        <v>0</v>
      </c>
      <c r="K600" s="10">
        <v>9</v>
      </c>
      <c r="L600" s="10">
        <v>2</v>
      </c>
      <c r="M600" s="10">
        <v>20</v>
      </c>
      <c r="N600" s="10">
        <v>0</v>
      </c>
      <c r="O600" s="10">
        <v>1</v>
      </c>
      <c r="P600" s="10">
        <v>1</v>
      </c>
      <c r="Q600" s="10">
        <v>0</v>
      </c>
      <c r="R600" s="10">
        <v>0</v>
      </c>
      <c r="S600" s="10">
        <v>0</v>
      </c>
      <c r="T600" s="11">
        <f>SUM(C600:S600)</f>
        <v>83</v>
      </c>
    </row>
    <row r="601" spans="1:20" ht="18" customHeight="1">
      <c r="A601" s="71"/>
      <c r="B601" s="17" t="s">
        <v>23</v>
      </c>
      <c r="C601" s="15">
        <f t="shared" ref="C601:T601" si="226">(C595+C596)/C600</f>
        <v>1.3333333333333333</v>
      </c>
      <c r="D601" s="15">
        <f t="shared" si="226"/>
        <v>2.75</v>
      </c>
      <c r="E601" s="15">
        <f t="shared" si="226"/>
        <v>1</v>
      </c>
      <c r="F601" s="15">
        <f t="shared" si="226"/>
        <v>1.4285714285714286</v>
      </c>
      <c r="G601" s="15">
        <f t="shared" si="226"/>
        <v>2</v>
      </c>
      <c r="H601" s="15">
        <f t="shared" si="226"/>
        <v>1.2666666666666666</v>
      </c>
      <c r="I601" s="15">
        <f t="shared" si="226"/>
        <v>6.8</v>
      </c>
      <c r="J601" s="15" t="e">
        <f t="shared" si="226"/>
        <v>#DIV/0!</v>
      </c>
      <c r="K601" s="15">
        <f t="shared" si="226"/>
        <v>1.2222222222222223</v>
      </c>
      <c r="L601" s="15">
        <f t="shared" si="226"/>
        <v>2</v>
      </c>
      <c r="M601" s="15">
        <f t="shared" si="226"/>
        <v>1.4</v>
      </c>
      <c r="N601" s="15" t="e">
        <f t="shared" si="226"/>
        <v>#DIV/0!</v>
      </c>
      <c r="O601" s="15">
        <f t="shared" si="226"/>
        <v>4</v>
      </c>
      <c r="P601" s="15">
        <f t="shared" si="226"/>
        <v>1</v>
      </c>
      <c r="Q601" s="15" t="e">
        <f t="shared" si="226"/>
        <v>#DIV/0!</v>
      </c>
      <c r="R601" s="15" t="e">
        <f t="shared" si="226"/>
        <v>#DIV/0!</v>
      </c>
      <c r="S601" s="15" t="e">
        <f t="shared" si="226"/>
        <v>#DIV/0!</v>
      </c>
      <c r="T601" s="16">
        <f t="shared" si="226"/>
        <v>1.8313253012048192</v>
      </c>
    </row>
    <row r="602" spans="1:20" ht="18" customHeight="1">
      <c r="A602" s="71"/>
      <c r="B602" s="17" t="s">
        <v>37</v>
      </c>
      <c r="C602" s="12">
        <v>0.66669999999999996</v>
      </c>
      <c r="D602" s="12">
        <v>0.75</v>
      </c>
      <c r="E602" s="12">
        <v>0.5</v>
      </c>
      <c r="F602" s="12">
        <v>0.64290000000000003</v>
      </c>
      <c r="G602" s="12">
        <v>1</v>
      </c>
      <c r="H602" s="12">
        <v>0.4</v>
      </c>
      <c r="I602" s="12">
        <v>0.4</v>
      </c>
      <c r="J602" s="15" t="e">
        <f>0/0</f>
        <v>#DIV/0!</v>
      </c>
      <c r="K602" s="12">
        <v>0.66669999999999996</v>
      </c>
      <c r="L602" s="12">
        <v>0.5</v>
      </c>
      <c r="M602" s="12">
        <v>0.6</v>
      </c>
      <c r="N602" s="15" t="e">
        <f>0/0</f>
        <v>#DIV/0!</v>
      </c>
      <c r="O602" s="12">
        <v>0</v>
      </c>
      <c r="P602" s="12">
        <v>1</v>
      </c>
      <c r="Q602" s="15" t="e">
        <f>0/0</f>
        <v>#DIV/0!</v>
      </c>
      <c r="R602" s="15" t="e">
        <f>0/0</f>
        <v>#DIV/0!</v>
      </c>
      <c r="S602" s="15" t="e">
        <f>0/0</f>
        <v>#DIV/0!</v>
      </c>
      <c r="T602" s="35">
        <v>0.57830000000000004</v>
      </c>
    </row>
    <row r="603" spans="1:20" ht="18" customHeight="1">
      <c r="A603" s="70">
        <v>44709</v>
      </c>
      <c r="B603" s="17" t="s">
        <v>20</v>
      </c>
      <c r="C603" s="10">
        <v>3</v>
      </c>
      <c r="D603" s="10">
        <v>2</v>
      </c>
      <c r="E603" s="10">
        <v>2</v>
      </c>
      <c r="F603" s="10">
        <v>2</v>
      </c>
      <c r="G603" s="10">
        <v>0</v>
      </c>
      <c r="H603" s="10">
        <v>3</v>
      </c>
      <c r="I603" s="10">
        <v>8</v>
      </c>
      <c r="J603" s="10">
        <v>2</v>
      </c>
      <c r="K603" s="10">
        <v>6</v>
      </c>
      <c r="L603" s="10">
        <v>0</v>
      </c>
      <c r="M603" s="10">
        <v>1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1">
        <f>SUM(C603:S603)</f>
        <v>29</v>
      </c>
    </row>
    <row r="604" spans="1:20" ht="18" customHeight="1">
      <c r="A604" s="71"/>
      <c r="B604" s="17" t="s">
        <v>21</v>
      </c>
      <c r="C604" s="10">
        <v>3</v>
      </c>
      <c r="D604" s="10">
        <v>8</v>
      </c>
      <c r="E604" s="10">
        <v>6</v>
      </c>
      <c r="F604" s="10">
        <v>10</v>
      </c>
      <c r="G604" s="10">
        <v>0</v>
      </c>
      <c r="H604" s="10">
        <v>11</v>
      </c>
      <c r="I604" s="10">
        <v>23</v>
      </c>
      <c r="J604" s="10">
        <v>6</v>
      </c>
      <c r="K604" s="10">
        <v>5</v>
      </c>
      <c r="L604" s="10">
        <v>0</v>
      </c>
      <c r="M604" s="10">
        <v>17</v>
      </c>
      <c r="N604" s="10">
        <v>0</v>
      </c>
      <c r="O604" s="10">
        <v>0</v>
      </c>
      <c r="P604" s="10">
        <v>2</v>
      </c>
      <c r="Q604" s="10">
        <v>0</v>
      </c>
      <c r="R604" s="10">
        <v>0</v>
      </c>
      <c r="S604" s="10">
        <v>0</v>
      </c>
      <c r="T604" s="11">
        <f>SUM(C604:S604)</f>
        <v>91</v>
      </c>
    </row>
    <row r="605" spans="1:20" ht="18" customHeight="1">
      <c r="A605" s="71"/>
      <c r="B605" s="17" t="s">
        <v>24</v>
      </c>
      <c r="C605" s="10">
        <v>7</v>
      </c>
      <c r="D605" s="10">
        <v>10</v>
      </c>
      <c r="E605" s="10">
        <v>8</v>
      </c>
      <c r="F605" s="10">
        <v>12</v>
      </c>
      <c r="G605" s="10">
        <v>0</v>
      </c>
      <c r="H605" s="10">
        <v>14</v>
      </c>
      <c r="I605" s="10">
        <v>32</v>
      </c>
      <c r="J605" s="10">
        <v>8</v>
      </c>
      <c r="K605" s="10">
        <v>11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121</v>
      </c>
    </row>
    <row r="606" spans="1:20" ht="18" customHeight="1">
      <c r="A606" s="71"/>
      <c r="B606" s="17" t="s">
        <v>25</v>
      </c>
      <c r="C606" s="10">
        <v>0</v>
      </c>
      <c r="D606" s="10">
        <v>0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1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1">
        <f>SUM(C606:S606)</f>
        <v>1</v>
      </c>
    </row>
    <row r="607" spans="1:20" ht="18" customHeight="1">
      <c r="A607" s="71"/>
      <c r="B607" s="17" t="s">
        <v>26</v>
      </c>
      <c r="C607" s="12">
        <f t="shared" ref="C607:T607" si="227">C606/(C605+C606)</f>
        <v>0</v>
      </c>
      <c r="D607" s="12">
        <f t="shared" si="227"/>
        <v>0</v>
      </c>
      <c r="E607" s="12">
        <f t="shared" si="227"/>
        <v>0</v>
      </c>
      <c r="F607" s="12">
        <f t="shared" si="227"/>
        <v>0</v>
      </c>
      <c r="G607" s="12" t="e">
        <f t="shared" si="227"/>
        <v>#DIV/0!</v>
      </c>
      <c r="H607" s="12">
        <f t="shared" si="227"/>
        <v>0</v>
      </c>
      <c r="I607" s="12">
        <f t="shared" si="227"/>
        <v>0</v>
      </c>
      <c r="J607" s="12">
        <f t="shared" si="227"/>
        <v>0</v>
      </c>
      <c r="K607" s="12">
        <f t="shared" si="227"/>
        <v>0</v>
      </c>
      <c r="L607" s="12" t="e">
        <f t="shared" si="227"/>
        <v>#DIV/0!</v>
      </c>
      <c r="M607" s="12">
        <f t="shared" si="227"/>
        <v>5.5555555555555552E-2</v>
      </c>
      <c r="N607" s="12" t="e">
        <f t="shared" si="227"/>
        <v>#DIV/0!</v>
      </c>
      <c r="O607" s="12" t="e">
        <f t="shared" si="227"/>
        <v>#DIV/0!</v>
      </c>
      <c r="P607" s="12">
        <f t="shared" si="227"/>
        <v>0</v>
      </c>
      <c r="Q607" s="12" t="e">
        <f t="shared" si="227"/>
        <v>#DIV/0!</v>
      </c>
      <c r="R607" s="12" t="e">
        <f t="shared" si="227"/>
        <v>#DIV/0!</v>
      </c>
      <c r="S607" s="12" t="e">
        <f t="shared" si="227"/>
        <v>#DIV/0!</v>
      </c>
      <c r="T607" s="13">
        <f t="shared" si="227"/>
        <v>8.1967213114754103E-3</v>
      </c>
    </row>
    <row r="608" spans="1:20" ht="18" customHeight="1">
      <c r="A608" s="71"/>
      <c r="B608" s="17" t="s">
        <v>22</v>
      </c>
      <c r="C608" s="10">
        <v>4</v>
      </c>
      <c r="D608" s="10">
        <v>7</v>
      </c>
      <c r="E608" s="10">
        <v>1</v>
      </c>
      <c r="F608" s="14">
        <v>9</v>
      </c>
      <c r="G608" s="10">
        <v>0</v>
      </c>
      <c r="H608" s="10">
        <v>10</v>
      </c>
      <c r="I608" s="10">
        <v>6</v>
      </c>
      <c r="J608" s="10">
        <v>1</v>
      </c>
      <c r="K608" s="10">
        <v>7</v>
      </c>
      <c r="L608" s="10">
        <v>0</v>
      </c>
      <c r="M608" s="10">
        <v>9</v>
      </c>
      <c r="N608" s="10">
        <v>0</v>
      </c>
      <c r="O608" s="10">
        <v>0</v>
      </c>
      <c r="P608" s="10">
        <v>2</v>
      </c>
      <c r="Q608" s="10">
        <v>0</v>
      </c>
      <c r="R608" s="10">
        <v>0</v>
      </c>
      <c r="S608" s="10">
        <v>0</v>
      </c>
      <c r="T608" s="11">
        <f>SUM(C608:S608)</f>
        <v>56</v>
      </c>
    </row>
    <row r="609" spans="1:20" ht="18" customHeight="1">
      <c r="A609" s="71"/>
      <c r="B609" s="17" t="s">
        <v>23</v>
      </c>
      <c r="C609" s="15">
        <f t="shared" ref="C609:T609" si="228">(C603+C604)/C608</f>
        <v>1.5</v>
      </c>
      <c r="D609" s="15">
        <f t="shared" si="228"/>
        <v>1.4285714285714286</v>
      </c>
      <c r="E609" s="15">
        <f t="shared" si="228"/>
        <v>8</v>
      </c>
      <c r="F609" s="15">
        <f t="shared" si="228"/>
        <v>1.3333333333333333</v>
      </c>
      <c r="G609" s="15" t="e">
        <f t="shared" si="228"/>
        <v>#DIV/0!</v>
      </c>
      <c r="H609" s="15">
        <f t="shared" si="228"/>
        <v>1.4</v>
      </c>
      <c r="I609" s="15">
        <f t="shared" si="228"/>
        <v>5.166666666666667</v>
      </c>
      <c r="J609" s="15">
        <f t="shared" si="228"/>
        <v>8</v>
      </c>
      <c r="K609" s="15">
        <f t="shared" si="228"/>
        <v>1.5714285714285714</v>
      </c>
      <c r="L609" s="15" t="e">
        <f t="shared" si="228"/>
        <v>#DIV/0!</v>
      </c>
      <c r="M609" s="15">
        <f t="shared" si="228"/>
        <v>2</v>
      </c>
      <c r="N609" s="15" t="e">
        <f t="shared" si="228"/>
        <v>#DIV/0!</v>
      </c>
      <c r="O609" s="15" t="e">
        <f t="shared" si="228"/>
        <v>#DIV/0!</v>
      </c>
      <c r="P609" s="15">
        <f t="shared" si="228"/>
        <v>1</v>
      </c>
      <c r="Q609" s="15" t="e">
        <f t="shared" si="228"/>
        <v>#DIV/0!</v>
      </c>
      <c r="R609" s="15" t="e">
        <f t="shared" si="228"/>
        <v>#DIV/0!</v>
      </c>
      <c r="S609" s="15" t="e">
        <f t="shared" si="228"/>
        <v>#DIV/0!</v>
      </c>
      <c r="T609" s="16">
        <f t="shared" si="228"/>
        <v>2.1428571428571428</v>
      </c>
    </row>
    <row r="610" spans="1:20" ht="18" customHeight="1">
      <c r="A610" s="71"/>
      <c r="B610" s="17" t="s">
        <v>37</v>
      </c>
      <c r="C610" s="12">
        <v>0.5</v>
      </c>
      <c r="D610" s="12">
        <v>0.1429</v>
      </c>
      <c r="E610" s="12">
        <v>1</v>
      </c>
      <c r="F610" s="12">
        <v>0.44440000000000002</v>
      </c>
      <c r="G610" s="15" t="e">
        <f>0/0</f>
        <v>#DIV/0!</v>
      </c>
      <c r="H610" s="12">
        <v>0.6</v>
      </c>
      <c r="I610" s="12">
        <v>0.66669999999999996</v>
      </c>
      <c r="J610" s="12">
        <v>0</v>
      </c>
      <c r="K610" s="12">
        <v>0.1429</v>
      </c>
      <c r="L610" s="15" t="e">
        <f>0/0</f>
        <v>#DIV/0!</v>
      </c>
      <c r="M610" s="12">
        <v>0.33329999999999999</v>
      </c>
      <c r="N610" s="15" t="e">
        <f>0/0</f>
        <v>#DIV/0!</v>
      </c>
      <c r="O610" s="15" t="e">
        <f>0/0</f>
        <v>#DIV/0!</v>
      </c>
      <c r="P610" s="12">
        <v>0.5</v>
      </c>
      <c r="Q610" s="15" t="e">
        <f>0/0</f>
        <v>#DIV/0!</v>
      </c>
      <c r="R610" s="15" t="e">
        <f>0/0</f>
        <v>#DIV/0!</v>
      </c>
      <c r="S610" s="15" t="e">
        <f>0/0</f>
        <v>#DIV/0!</v>
      </c>
      <c r="T610" s="35">
        <v>0.41070000000000001</v>
      </c>
    </row>
    <row r="611" spans="1:20" ht="18" customHeight="1">
      <c r="A611" s="70">
        <v>44710</v>
      </c>
      <c r="B611" s="17" t="s">
        <v>20</v>
      </c>
      <c r="C611" s="10">
        <v>0</v>
      </c>
      <c r="D611" s="10">
        <v>2</v>
      </c>
      <c r="E611" s="10">
        <v>0</v>
      </c>
      <c r="F611" s="10">
        <v>0</v>
      </c>
      <c r="G611" s="10">
        <v>0</v>
      </c>
      <c r="H611" s="10">
        <v>0</v>
      </c>
      <c r="I611" s="10">
        <v>1</v>
      </c>
      <c r="J611" s="10">
        <v>1</v>
      </c>
      <c r="K611" s="10">
        <v>0</v>
      </c>
      <c r="L611" s="10">
        <v>0</v>
      </c>
      <c r="M611" s="10">
        <v>0</v>
      </c>
      <c r="N611" s="10">
        <v>0</v>
      </c>
      <c r="O611" s="10">
        <v>2</v>
      </c>
      <c r="P611" s="10">
        <v>0</v>
      </c>
      <c r="Q611" s="10">
        <v>0</v>
      </c>
      <c r="R611" s="10">
        <v>0</v>
      </c>
      <c r="S611" s="10">
        <v>0</v>
      </c>
      <c r="T611" s="11">
        <f>SUM(C611:S611)</f>
        <v>6</v>
      </c>
    </row>
    <row r="612" spans="1:20" ht="18" customHeight="1">
      <c r="A612" s="71"/>
      <c r="B612" s="17" t="s">
        <v>21</v>
      </c>
      <c r="C612" s="10">
        <v>0</v>
      </c>
      <c r="D612" s="10">
        <v>2</v>
      </c>
      <c r="E612" s="10">
        <v>1</v>
      </c>
      <c r="F612" s="10">
        <v>8</v>
      </c>
      <c r="G612" s="10">
        <v>2</v>
      </c>
      <c r="H612" s="10">
        <v>7</v>
      </c>
      <c r="I612" s="10">
        <v>16</v>
      </c>
      <c r="J612" s="10">
        <v>3</v>
      </c>
      <c r="K612" s="10">
        <v>5</v>
      </c>
      <c r="L612" s="10">
        <v>2</v>
      </c>
      <c r="M612" s="10">
        <v>12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58</v>
      </c>
    </row>
    <row r="613" spans="1:20" ht="18" customHeight="1">
      <c r="A613" s="71"/>
      <c r="B613" s="17" t="s">
        <v>24</v>
      </c>
      <c r="C613" s="10">
        <v>0</v>
      </c>
      <c r="D613" s="10">
        <v>5</v>
      </c>
      <c r="E613" s="10">
        <v>1</v>
      </c>
      <c r="F613" s="10">
        <v>8</v>
      </c>
      <c r="G613" s="10">
        <v>2</v>
      </c>
      <c r="H613" s="10">
        <v>8</v>
      </c>
      <c r="I613" s="10">
        <v>18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2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66</v>
      </c>
    </row>
    <row r="614" spans="1:20" ht="18" customHeight="1">
      <c r="A614" s="71"/>
      <c r="B614" s="17" t="s">
        <v>25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1</v>
      </c>
    </row>
    <row r="615" spans="1:20" ht="18" customHeight="1">
      <c r="A615" s="71"/>
      <c r="B615" s="17" t="s">
        <v>26</v>
      </c>
      <c r="C615" s="12" t="e">
        <f t="shared" ref="C615:T615" si="229">C614/(C613+C614)</f>
        <v>#DIV/0!</v>
      </c>
      <c r="D615" s="12">
        <f t="shared" si="229"/>
        <v>0</v>
      </c>
      <c r="E615" s="12">
        <f t="shared" si="229"/>
        <v>0</v>
      </c>
      <c r="F615" s="12">
        <f t="shared" si="229"/>
        <v>0</v>
      </c>
      <c r="G615" s="12">
        <f t="shared" si="229"/>
        <v>0</v>
      </c>
      <c r="H615" s="12">
        <f t="shared" si="229"/>
        <v>0</v>
      </c>
      <c r="I615" s="12">
        <f t="shared" si="229"/>
        <v>0</v>
      </c>
      <c r="J615" s="12">
        <f t="shared" si="229"/>
        <v>0.25</v>
      </c>
      <c r="K615" s="12">
        <f t="shared" si="229"/>
        <v>0</v>
      </c>
      <c r="L615" s="12">
        <f t="shared" si="229"/>
        <v>0</v>
      </c>
      <c r="M615" s="12">
        <f t="shared" si="229"/>
        <v>0</v>
      </c>
      <c r="N615" s="12" t="e">
        <f t="shared" si="229"/>
        <v>#DIV/0!</v>
      </c>
      <c r="O615" s="12">
        <f t="shared" si="229"/>
        <v>0</v>
      </c>
      <c r="P615" s="12" t="e">
        <f t="shared" si="229"/>
        <v>#DIV/0!</v>
      </c>
      <c r="Q615" s="12" t="e">
        <f t="shared" si="229"/>
        <v>#DIV/0!</v>
      </c>
      <c r="R615" s="12" t="e">
        <f t="shared" si="229"/>
        <v>#DIV/0!</v>
      </c>
      <c r="S615" s="12" t="e">
        <f t="shared" si="229"/>
        <v>#DIV/0!</v>
      </c>
      <c r="T615" s="13">
        <f t="shared" si="229"/>
        <v>1.4925373134328358E-2</v>
      </c>
    </row>
    <row r="616" spans="1:20" ht="18" customHeight="1">
      <c r="A616" s="71"/>
      <c r="B616" s="17" t="s">
        <v>22</v>
      </c>
      <c r="C616" s="10">
        <v>0</v>
      </c>
      <c r="D616" s="10">
        <v>2</v>
      </c>
      <c r="E616" s="10">
        <v>1</v>
      </c>
      <c r="F616" s="14">
        <v>4</v>
      </c>
      <c r="G616" s="10">
        <v>1</v>
      </c>
      <c r="H616" s="10">
        <v>7</v>
      </c>
      <c r="I616" s="10">
        <v>3</v>
      </c>
      <c r="J616" s="10">
        <v>1</v>
      </c>
      <c r="K616" s="10">
        <v>4</v>
      </c>
      <c r="L616" s="10">
        <v>1</v>
      </c>
      <c r="M616" s="10">
        <v>7</v>
      </c>
      <c r="N616" s="10">
        <v>0</v>
      </c>
      <c r="O616" s="10">
        <v>2</v>
      </c>
      <c r="P616" s="10">
        <v>0</v>
      </c>
      <c r="Q616" s="10">
        <v>0</v>
      </c>
      <c r="R616" s="10">
        <v>0</v>
      </c>
      <c r="S616" s="10">
        <v>0</v>
      </c>
      <c r="T616" s="11">
        <f>SUM(C616:S616)</f>
        <v>33</v>
      </c>
    </row>
    <row r="617" spans="1:20" ht="18" customHeight="1">
      <c r="A617" s="71"/>
      <c r="B617" s="17" t="s">
        <v>23</v>
      </c>
      <c r="C617" s="15" t="e">
        <f t="shared" ref="C617:T617" si="230">(C611+C612)/C616</f>
        <v>#DIV/0!</v>
      </c>
      <c r="D617" s="15">
        <f t="shared" si="230"/>
        <v>2</v>
      </c>
      <c r="E617" s="15">
        <f t="shared" si="230"/>
        <v>1</v>
      </c>
      <c r="F617" s="15">
        <f t="shared" si="230"/>
        <v>2</v>
      </c>
      <c r="G617" s="15">
        <f t="shared" si="230"/>
        <v>2</v>
      </c>
      <c r="H617" s="15">
        <f t="shared" si="230"/>
        <v>1</v>
      </c>
      <c r="I617" s="15">
        <f t="shared" si="230"/>
        <v>5.666666666666667</v>
      </c>
      <c r="J617" s="15">
        <f t="shared" si="230"/>
        <v>4</v>
      </c>
      <c r="K617" s="15">
        <f t="shared" si="230"/>
        <v>1.25</v>
      </c>
      <c r="L617" s="15">
        <f t="shared" si="230"/>
        <v>2</v>
      </c>
      <c r="M617" s="15">
        <f t="shared" si="230"/>
        <v>1.7142857142857142</v>
      </c>
      <c r="N617" s="15" t="e">
        <f t="shared" si="230"/>
        <v>#DIV/0!</v>
      </c>
      <c r="O617" s="15">
        <f t="shared" si="230"/>
        <v>1</v>
      </c>
      <c r="P617" s="15" t="e">
        <f t="shared" si="230"/>
        <v>#DIV/0!</v>
      </c>
      <c r="Q617" s="15" t="e">
        <f t="shared" si="230"/>
        <v>#DIV/0!</v>
      </c>
      <c r="R617" s="15" t="e">
        <f t="shared" si="230"/>
        <v>#DIV/0!</v>
      </c>
      <c r="S617" s="15" t="e">
        <f t="shared" si="230"/>
        <v>#DIV/0!</v>
      </c>
      <c r="T617" s="16">
        <f t="shared" si="230"/>
        <v>1.9393939393939394</v>
      </c>
    </row>
    <row r="618" spans="1:20" ht="18" customHeight="1">
      <c r="A618" s="71"/>
      <c r="B618" s="17" t="s">
        <v>37</v>
      </c>
      <c r="C618" s="15" t="e">
        <f>0/0</f>
        <v>#DIV/0!</v>
      </c>
      <c r="D618" s="12">
        <v>0</v>
      </c>
      <c r="E618" s="12">
        <v>0</v>
      </c>
      <c r="F618" s="12">
        <v>1</v>
      </c>
      <c r="G618" s="12">
        <v>1</v>
      </c>
      <c r="H618" s="12">
        <v>0.57140000000000002</v>
      </c>
      <c r="I618" s="12">
        <v>0.66669999999999996</v>
      </c>
      <c r="J618" s="12">
        <v>0</v>
      </c>
      <c r="K618" s="12">
        <v>0.5</v>
      </c>
      <c r="L618" s="12">
        <v>0</v>
      </c>
      <c r="M618" s="12">
        <v>0.42859999999999998</v>
      </c>
      <c r="N618" s="15" t="e">
        <f>0/0</f>
        <v>#DIV/0!</v>
      </c>
      <c r="O618" s="12">
        <v>0.5</v>
      </c>
      <c r="P618" s="15" t="e">
        <f>0/0</f>
        <v>#DIV/0!</v>
      </c>
      <c r="Q618" s="15" t="e">
        <f>0/0</f>
        <v>#DIV/0!</v>
      </c>
      <c r="R618" s="15" t="e">
        <f>0/0</f>
        <v>#DIV/0!</v>
      </c>
      <c r="S618" s="15" t="e">
        <f>0/0</f>
        <v>#DIV/0!</v>
      </c>
      <c r="T618" s="35">
        <v>0.51519999999999999</v>
      </c>
    </row>
    <row r="619" spans="1:20" ht="18" customHeight="1">
      <c r="A619" s="70">
        <v>44711</v>
      </c>
      <c r="B619" s="17" t="s">
        <v>20</v>
      </c>
      <c r="C619" s="10">
        <v>0</v>
      </c>
      <c r="D619" s="10">
        <v>0</v>
      </c>
      <c r="E619" s="10">
        <v>0</v>
      </c>
      <c r="F619" s="10">
        <v>1</v>
      </c>
      <c r="G619" s="10">
        <v>0</v>
      </c>
      <c r="H619" s="10">
        <v>1</v>
      </c>
      <c r="I619" s="10">
        <v>1</v>
      </c>
      <c r="J619" s="10">
        <v>1</v>
      </c>
      <c r="K619" s="10">
        <v>0</v>
      </c>
      <c r="L619" s="10">
        <v>0</v>
      </c>
      <c r="M619" s="10">
        <v>5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1">
        <f>SUM(C619:S619)</f>
        <v>9</v>
      </c>
    </row>
    <row r="620" spans="1:20" ht="18" customHeight="1">
      <c r="A620" s="71"/>
      <c r="B620" s="17" t="s">
        <v>21</v>
      </c>
      <c r="C620" s="10">
        <v>0</v>
      </c>
      <c r="D620" s="10">
        <v>0</v>
      </c>
      <c r="E620" s="10">
        <v>1</v>
      </c>
      <c r="F620" s="10">
        <v>5</v>
      </c>
      <c r="G620" s="10">
        <v>0</v>
      </c>
      <c r="H620" s="10">
        <v>5</v>
      </c>
      <c r="I620" s="10">
        <v>5</v>
      </c>
      <c r="J620" s="10">
        <v>3</v>
      </c>
      <c r="K620" s="10">
        <v>0</v>
      </c>
      <c r="L620" s="10">
        <v>0</v>
      </c>
      <c r="M620" s="10">
        <v>1</v>
      </c>
      <c r="N620" s="10">
        <v>0</v>
      </c>
      <c r="O620" s="10">
        <v>1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21</v>
      </c>
    </row>
    <row r="621" spans="1:20" ht="18" customHeight="1">
      <c r="A621" s="71"/>
      <c r="B621" s="17" t="s">
        <v>24</v>
      </c>
      <c r="C621" s="10">
        <v>0</v>
      </c>
      <c r="D621" s="10">
        <v>0</v>
      </c>
      <c r="E621" s="10">
        <v>1</v>
      </c>
      <c r="F621" s="10">
        <v>6</v>
      </c>
      <c r="G621" s="10">
        <v>0</v>
      </c>
      <c r="H621" s="10">
        <v>6</v>
      </c>
      <c r="I621" s="10">
        <v>7</v>
      </c>
      <c r="J621" s="10">
        <v>4</v>
      </c>
      <c r="K621" s="10">
        <v>0</v>
      </c>
      <c r="L621" s="10">
        <v>0</v>
      </c>
      <c r="M621" s="10">
        <v>6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31</v>
      </c>
    </row>
    <row r="622" spans="1:20" ht="18" customHeight="1">
      <c r="A622" s="71"/>
      <c r="B622" s="17" t="s">
        <v>25</v>
      </c>
      <c r="C622" s="10">
        <v>0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0</v>
      </c>
    </row>
    <row r="623" spans="1:20" ht="18" customHeight="1">
      <c r="A623" s="71"/>
      <c r="B623" s="17" t="s">
        <v>26</v>
      </c>
      <c r="C623" s="12" t="e">
        <f t="shared" ref="C623:T623" si="231">C622/(C621+C622)</f>
        <v>#DIV/0!</v>
      </c>
      <c r="D623" s="12" t="e">
        <f t="shared" si="231"/>
        <v>#DIV/0!</v>
      </c>
      <c r="E623" s="12">
        <f t="shared" si="231"/>
        <v>0</v>
      </c>
      <c r="F623" s="12">
        <f t="shared" si="231"/>
        <v>0</v>
      </c>
      <c r="G623" s="12" t="e">
        <f t="shared" si="231"/>
        <v>#DIV/0!</v>
      </c>
      <c r="H623" s="12">
        <f t="shared" si="231"/>
        <v>0</v>
      </c>
      <c r="I623" s="12">
        <f t="shared" si="231"/>
        <v>0</v>
      </c>
      <c r="J623" s="12">
        <f t="shared" si="231"/>
        <v>0</v>
      </c>
      <c r="K623" s="12" t="e">
        <f t="shared" si="231"/>
        <v>#DIV/0!</v>
      </c>
      <c r="L623" s="12" t="e">
        <f t="shared" si="231"/>
        <v>#DIV/0!</v>
      </c>
      <c r="M623" s="12">
        <f t="shared" si="231"/>
        <v>0</v>
      </c>
      <c r="N623" s="12" t="e">
        <f t="shared" si="231"/>
        <v>#DIV/0!</v>
      </c>
      <c r="O623" s="12">
        <f t="shared" si="231"/>
        <v>0</v>
      </c>
      <c r="P623" s="12" t="e">
        <f t="shared" si="231"/>
        <v>#DIV/0!</v>
      </c>
      <c r="Q623" s="12" t="e">
        <f t="shared" si="231"/>
        <v>#DIV/0!</v>
      </c>
      <c r="R623" s="12" t="e">
        <f t="shared" si="231"/>
        <v>#DIV/0!</v>
      </c>
      <c r="S623" s="12" t="e">
        <f t="shared" si="231"/>
        <v>#DIV/0!</v>
      </c>
      <c r="T623" s="13">
        <f t="shared" si="231"/>
        <v>0</v>
      </c>
    </row>
    <row r="624" spans="1:20" ht="18" customHeight="1">
      <c r="A624" s="71"/>
      <c r="B624" s="17" t="s">
        <v>22</v>
      </c>
      <c r="C624" s="10">
        <v>0</v>
      </c>
      <c r="D624" s="10">
        <v>0</v>
      </c>
      <c r="E624" s="10">
        <v>1</v>
      </c>
      <c r="F624" s="14">
        <v>5</v>
      </c>
      <c r="G624" s="10">
        <v>0</v>
      </c>
      <c r="H624" s="10">
        <v>3</v>
      </c>
      <c r="I624" s="10">
        <v>2</v>
      </c>
      <c r="J624" s="10">
        <v>2</v>
      </c>
      <c r="K624" s="10">
        <v>0</v>
      </c>
      <c r="L624" s="10">
        <v>0</v>
      </c>
      <c r="M624" s="10">
        <v>6</v>
      </c>
      <c r="N624" s="10">
        <v>0</v>
      </c>
      <c r="O624" s="10">
        <v>1</v>
      </c>
      <c r="P624" s="10">
        <v>0</v>
      </c>
      <c r="Q624" s="10">
        <v>0</v>
      </c>
      <c r="R624" s="10">
        <v>0</v>
      </c>
      <c r="S624" s="10">
        <v>0</v>
      </c>
      <c r="T624" s="11">
        <f>SUM(C624:S624)</f>
        <v>20</v>
      </c>
    </row>
    <row r="625" spans="1:20" ht="18" customHeight="1">
      <c r="A625" s="71"/>
      <c r="B625" s="17" t="s">
        <v>23</v>
      </c>
      <c r="C625" s="15" t="e">
        <f t="shared" ref="C625:T625" si="232">(C619+C620)/C624</f>
        <v>#DIV/0!</v>
      </c>
      <c r="D625" s="15" t="e">
        <f t="shared" si="232"/>
        <v>#DIV/0!</v>
      </c>
      <c r="E625" s="15">
        <f t="shared" si="232"/>
        <v>1</v>
      </c>
      <c r="F625" s="15">
        <f t="shared" si="232"/>
        <v>1.2</v>
      </c>
      <c r="G625" s="15" t="e">
        <f t="shared" si="232"/>
        <v>#DIV/0!</v>
      </c>
      <c r="H625" s="15">
        <f t="shared" si="232"/>
        <v>2</v>
      </c>
      <c r="I625" s="15">
        <f t="shared" si="232"/>
        <v>3</v>
      </c>
      <c r="J625" s="15">
        <f t="shared" si="232"/>
        <v>2</v>
      </c>
      <c r="K625" s="15" t="e">
        <f t="shared" si="232"/>
        <v>#DIV/0!</v>
      </c>
      <c r="L625" s="15" t="e">
        <f t="shared" si="232"/>
        <v>#DIV/0!</v>
      </c>
      <c r="M625" s="15">
        <f t="shared" si="232"/>
        <v>1</v>
      </c>
      <c r="N625" s="15" t="e">
        <f t="shared" si="232"/>
        <v>#DIV/0!</v>
      </c>
      <c r="O625" s="15">
        <f t="shared" si="232"/>
        <v>1</v>
      </c>
      <c r="P625" s="15" t="e">
        <f t="shared" si="232"/>
        <v>#DIV/0!</v>
      </c>
      <c r="Q625" s="15" t="e">
        <f t="shared" si="232"/>
        <v>#DIV/0!</v>
      </c>
      <c r="R625" s="15" t="e">
        <f t="shared" si="232"/>
        <v>#DIV/0!</v>
      </c>
      <c r="S625" s="15" t="e">
        <f t="shared" si="232"/>
        <v>#DIV/0!</v>
      </c>
      <c r="T625" s="16">
        <f t="shared" si="232"/>
        <v>1.5</v>
      </c>
    </row>
    <row r="626" spans="1:20" ht="18" customHeight="1">
      <c r="A626" s="71"/>
      <c r="B626" s="17" t="s">
        <v>37</v>
      </c>
      <c r="C626" s="15" t="e">
        <f>0/0</f>
        <v>#DIV/0!</v>
      </c>
      <c r="D626" s="15" t="e">
        <f>0/0</f>
        <v>#DIV/0!</v>
      </c>
      <c r="E626" s="12">
        <v>0</v>
      </c>
      <c r="F626" s="12">
        <v>0</v>
      </c>
      <c r="G626" s="15" t="e">
        <f>0/0</f>
        <v>#DIV/0!</v>
      </c>
      <c r="H626" s="12">
        <v>0.66669999999999996</v>
      </c>
      <c r="I626" s="12">
        <v>0.5</v>
      </c>
      <c r="J626" s="12">
        <v>0</v>
      </c>
      <c r="K626" s="15" t="e">
        <f>0/0</f>
        <v>#DIV/0!</v>
      </c>
      <c r="L626" s="15" t="e">
        <f>0/0</f>
        <v>#DIV/0!</v>
      </c>
      <c r="M626" s="12">
        <v>0.16669999999999999</v>
      </c>
      <c r="N626" s="15" t="e">
        <f>0/0</f>
        <v>#DIV/0!</v>
      </c>
      <c r="O626" s="12">
        <v>1</v>
      </c>
      <c r="P626" s="15" t="e">
        <f>0/0</f>
        <v>#DIV/0!</v>
      </c>
      <c r="Q626" s="15" t="e">
        <f>0/0</f>
        <v>#DIV/0!</v>
      </c>
      <c r="R626" s="15" t="e">
        <f>0/0</f>
        <v>#DIV/0!</v>
      </c>
      <c r="S626" s="15" t="e">
        <f>0/0</f>
        <v>#DIV/0!</v>
      </c>
      <c r="T626" s="35">
        <v>0.25</v>
      </c>
    </row>
    <row r="627" spans="1:20" ht="18" customHeight="1">
      <c r="A627" s="70">
        <v>44712</v>
      </c>
      <c r="B627" s="17" t="s">
        <v>20</v>
      </c>
      <c r="C627" s="10">
        <v>1</v>
      </c>
      <c r="D627" s="10">
        <v>0</v>
      </c>
      <c r="E627" s="10">
        <v>0</v>
      </c>
      <c r="F627" s="10">
        <v>0</v>
      </c>
      <c r="G627" s="10">
        <v>0</v>
      </c>
      <c r="H627" s="10">
        <v>1</v>
      </c>
      <c r="I627" s="10">
        <v>1</v>
      </c>
      <c r="J627" s="10">
        <v>0</v>
      </c>
      <c r="K627" s="10">
        <v>0</v>
      </c>
      <c r="L627" s="10">
        <v>0</v>
      </c>
      <c r="M627" s="10">
        <v>2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1">
        <f>SUM(C627:S627)</f>
        <v>5</v>
      </c>
    </row>
    <row r="628" spans="1:20" ht="18" customHeight="1">
      <c r="A628" s="71"/>
      <c r="B628" s="17" t="s">
        <v>21</v>
      </c>
      <c r="C628" s="10">
        <v>0</v>
      </c>
      <c r="D628" s="10">
        <v>0</v>
      </c>
      <c r="E628" s="10">
        <v>2</v>
      </c>
      <c r="F628" s="10">
        <v>0</v>
      </c>
      <c r="G628" s="10">
        <v>0</v>
      </c>
      <c r="H628" s="10">
        <v>2</v>
      </c>
      <c r="I628" s="10">
        <v>2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8</v>
      </c>
    </row>
    <row r="629" spans="1:20" ht="18" customHeight="1">
      <c r="A629" s="71"/>
      <c r="B629" s="17" t="s">
        <v>24</v>
      </c>
      <c r="C629" s="10">
        <v>1</v>
      </c>
      <c r="D629" s="10">
        <v>0</v>
      </c>
      <c r="E629" s="10">
        <v>2</v>
      </c>
      <c r="F629" s="10">
        <v>2</v>
      </c>
      <c r="G629" s="10">
        <v>0</v>
      </c>
      <c r="H629" s="10">
        <v>3</v>
      </c>
      <c r="I629" s="10">
        <v>3</v>
      </c>
      <c r="J629" s="10">
        <v>0</v>
      </c>
      <c r="K629" s="10">
        <v>0</v>
      </c>
      <c r="L629" s="10">
        <v>0</v>
      </c>
      <c r="M629" s="10">
        <v>4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15</v>
      </c>
    </row>
    <row r="630" spans="1:20" ht="18" customHeight="1">
      <c r="A630" s="71"/>
      <c r="B630" s="17" t="s">
        <v>25</v>
      </c>
      <c r="C630" s="10">
        <v>0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0</v>
      </c>
    </row>
    <row r="631" spans="1:20" ht="18" customHeight="1">
      <c r="A631" s="71"/>
      <c r="B631" s="17" t="s">
        <v>26</v>
      </c>
      <c r="C631" s="12">
        <f t="shared" ref="C631:T631" si="233">C630/(C629+C630)</f>
        <v>0</v>
      </c>
      <c r="D631" s="12" t="e">
        <f t="shared" si="233"/>
        <v>#DIV/0!</v>
      </c>
      <c r="E631" s="12">
        <f t="shared" si="233"/>
        <v>0</v>
      </c>
      <c r="F631" s="12">
        <f t="shared" si="233"/>
        <v>0</v>
      </c>
      <c r="G631" s="12" t="e">
        <f t="shared" si="233"/>
        <v>#DIV/0!</v>
      </c>
      <c r="H631" s="12">
        <f t="shared" si="233"/>
        <v>0</v>
      </c>
      <c r="I631" s="12">
        <f t="shared" si="233"/>
        <v>0</v>
      </c>
      <c r="J631" s="12" t="e">
        <f t="shared" si="233"/>
        <v>#DIV/0!</v>
      </c>
      <c r="K631" s="12" t="e">
        <f t="shared" si="233"/>
        <v>#DIV/0!</v>
      </c>
      <c r="L631" s="12" t="e">
        <f t="shared" si="233"/>
        <v>#DIV/0!</v>
      </c>
      <c r="M631" s="12">
        <f t="shared" si="233"/>
        <v>0</v>
      </c>
      <c r="N631" s="12" t="e">
        <f t="shared" si="233"/>
        <v>#DIV/0!</v>
      </c>
      <c r="O631" s="12" t="e">
        <f t="shared" si="233"/>
        <v>#DIV/0!</v>
      </c>
      <c r="P631" s="12" t="e">
        <f t="shared" si="233"/>
        <v>#DIV/0!</v>
      </c>
      <c r="Q631" s="12" t="e">
        <f t="shared" si="233"/>
        <v>#DIV/0!</v>
      </c>
      <c r="R631" s="12" t="e">
        <f t="shared" si="233"/>
        <v>#DIV/0!</v>
      </c>
      <c r="S631" s="12" t="e">
        <f t="shared" si="233"/>
        <v>#DIV/0!</v>
      </c>
      <c r="T631" s="13">
        <f t="shared" si="233"/>
        <v>0</v>
      </c>
    </row>
    <row r="632" spans="1:20" ht="18" customHeight="1">
      <c r="A632" s="71"/>
      <c r="B632" s="17" t="s">
        <v>22</v>
      </c>
      <c r="C632" s="10">
        <v>1</v>
      </c>
      <c r="D632" s="10">
        <v>0</v>
      </c>
      <c r="E632" s="10">
        <v>2</v>
      </c>
      <c r="F632" s="14">
        <v>1</v>
      </c>
      <c r="G632" s="10">
        <v>0</v>
      </c>
      <c r="H632" s="10">
        <v>2</v>
      </c>
      <c r="I632" s="10">
        <v>0</v>
      </c>
      <c r="J632" s="10">
        <v>0</v>
      </c>
      <c r="K632" s="10">
        <v>0</v>
      </c>
      <c r="L632" s="10">
        <v>0</v>
      </c>
      <c r="M632" s="10">
        <v>4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1">
        <f>SUM(C632:S632)</f>
        <v>10</v>
      </c>
    </row>
    <row r="633" spans="1:20" ht="18" customHeight="1">
      <c r="A633" s="71"/>
      <c r="B633" s="17" t="s">
        <v>23</v>
      </c>
      <c r="C633" s="15">
        <f t="shared" ref="C633:T633" si="234">(C627+C628)/C632</f>
        <v>1</v>
      </c>
      <c r="D633" s="15" t="e">
        <f t="shared" si="234"/>
        <v>#DIV/0!</v>
      </c>
      <c r="E633" s="15">
        <f t="shared" si="234"/>
        <v>1</v>
      </c>
      <c r="F633" s="15">
        <f t="shared" si="234"/>
        <v>0</v>
      </c>
      <c r="G633" s="15" t="e">
        <f t="shared" si="234"/>
        <v>#DIV/0!</v>
      </c>
      <c r="H633" s="15">
        <f t="shared" si="234"/>
        <v>1.5</v>
      </c>
      <c r="I633" s="15" t="e">
        <f t="shared" si="234"/>
        <v>#DIV/0!</v>
      </c>
      <c r="J633" s="15" t="e">
        <f t="shared" si="234"/>
        <v>#DIV/0!</v>
      </c>
      <c r="K633" s="15" t="e">
        <f t="shared" si="234"/>
        <v>#DIV/0!</v>
      </c>
      <c r="L633" s="15" t="e">
        <f t="shared" si="234"/>
        <v>#DIV/0!</v>
      </c>
      <c r="M633" s="15">
        <f t="shared" si="234"/>
        <v>1</v>
      </c>
      <c r="N633" s="15" t="e">
        <f t="shared" si="234"/>
        <v>#DIV/0!</v>
      </c>
      <c r="O633" s="15" t="e">
        <f t="shared" si="234"/>
        <v>#DIV/0!</v>
      </c>
      <c r="P633" s="15" t="e">
        <f t="shared" si="234"/>
        <v>#DIV/0!</v>
      </c>
      <c r="Q633" s="15" t="e">
        <f t="shared" si="234"/>
        <v>#DIV/0!</v>
      </c>
      <c r="R633" s="15" t="e">
        <f t="shared" si="234"/>
        <v>#DIV/0!</v>
      </c>
      <c r="S633" s="15" t="e">
        <f t="shared" si="234"/>
        <v>#DIV/0!</v>
      </c>
      <c r="T633" s="16">
        <f t="shared" si="234"/>
        <v>1.3</v>
      </c>
    </row>
    <row r="634" spans="1:20" ht="18" customHeight="1">
      <c r="A634" s="71"/>
      <c r="B634" s="17" t="s">
        <v>37</v>
      </c>
      <c r="C634" s="12">
        <v>0</v>
      </c>
      <c r="D634" s="15" t="e">
        <f>0/0</f>
        <v>#DIV/0!</v>
      </c>
      <c r="E634" s="12">
        <v>0.5</v>
      </c>
      <c r="F634" s="12">
        <v>1</v>
      </c>
      <c r="G634" s="15" t="e">
        <f>0/0</f>
        <v>#DIV/0!</v>
      </c>
      <c r="H634" s="12">
        <v>1</v>
      </c>
      <c r="I634" s="15" t="e">
        <f>0/0</f>
        <v>#DIV/0!</v>
      </c>
      <c r="J634" s="15" t="e">
        <f>0/0</f>
        <v>#DIV/0!</v>
      </c>
      <c r="K634" s="15" t="e">
        <f>0/0</f>
        <v>#DIV/0!</v>
      </c>
      <c r="L634" s="15" t="e">
        <f>0/0</f>
        <v>#DIV/0!</v>
      </c>
      <c r="M634" s="12">
        <v>0.75</v>
      </c>
      <c r="N634" s="15" t="e">
        <f t="shared" ref="N634:S634" si="235">0/0</f>
        <v>#DIV/0!</v>
      </c>
      <c r="O634" s="15" t="e">
        <f t="shared" si="235"/>
        <v>#DIV/0!</v>
      </c>
      <c r="P634" s="15" t="e">
        <f t="shared" si="235"/>
        <v>#DIV/0!</v>
      </c>
      <c r="Q634" s="15" t="e">
        <f t="shared" si="235"/>
        <v>#DIV/0!</v>
      </c>
      <c r="R634" s="15" t="e">
        <f t="shared" si="235"/>
        <v>#DIV/0!</v>
      </c>
      <c r="S634" s="15" t="e">
        <f t="shared" si="235"/>
        <v>#DIV/0!</v>
      </c>
      <c r="T634" s="35">
        <v>0.7</v>
      </c>
    </row>
    <row r="635" spans="1:20" ht="18" customHeight="1">
      <c r="A635" s="70">
        <v>44713</v>
      </c>
      <c r="B635" s="17" t="s">
        <v>20</v>
      </c>
      <c r="C635" s="10">
        <v>0</v>
      </c>
      <c r="D635" s="10">
        <v>1</v>
      </c>
      <c r="E635" s="10">
        <v>0</v>
      </c>
      <c r="F635" s="10">
        <v>2</v>
      </c>
      <c r="G635" s="10">
        <v>0</v>
      </c>
      <c r="H635" s="10">
        <v>0</v>
      </c>
      <c r="I635" s="10">
        <v>1</v>
      </c>
      <c r="J635" s="10">
        <v>0</v>
      </c>
      <c r="K635" s="10">
        <v>0</v>
      </c>
      <c r="L635" s="10">
        <v>0</v>
      </c>
      <c r="M635" s="10">
        <v>1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1">
        <f>SUM(C635:S635)</f>
        <v>5</v>
      </c>
    </row>
    <row r="636" spans="1:20" ht="18" customHeight="1">
      <c r="A636" s="71"/>
      <c r="B636" s="17" t="s">
        <v>21</v>
      </c>
      <c r="C636" s="10">
        <v>0</v>
      </c>
      <c r="D636" s="10">
        <v>0</v>
      </c>
      <c r="E636" s="10">
        <v>1</v>
      </c>
      <c r="F636" s="10">
        <v>2</v>
      </c>
      <c r="G636" s="10">
        <v>0</v>
      </c>
      <c r="H636" s="10">
        <v>2</v>
      </c>
      <c r="I636" s="10">
        <v>0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1</v>
      </c>
      <c r="Q636" s="10">
        <v>0</v>
      </c>
      <c r="R636" s="10">
        <v>0</v>
      </c>
      <c r="S636" s="10">
        <v>0</v>
      </c>
      <c r="T636" s="11">
        <f>SUM(C636:S636)</f>
        <v>7</v>
      </c>
    </row>
    <row r="637" spans="1:20" ht="18" customHeight="1">
      <c r="A637" s="71"/>
      <c r="B637" s="17" t="s">
        <v>24</v>
      </c>
      <c r="C637" s="10">
        <v>0</v>
      </c>
      <c r="D637" s="10">
        <v>1</v>
      </c>
      <c r="E637" s="10">
        <v>1</v>
      </c>
      <c r="F637" s="10">
        <v>4</v>
      </c>
      <c r="G637" s="10">
        <v>0</v>
      </c>
      <c r="H637" s="10">
        <v>2</v>
      </c>
      <c r="I637" s="10">
        <v>2</v>
      </c>
      <c r="J637" s="10">
        <v>0</v>
      </c>
      <c r="K637" s="10">
        <v>0</v>
      </c>
      <c r="L637" s="10">
        <v>0</v>
      </c>
      <c r="M637" s="10">
        <v>2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13</v>
      </c>
    </row>
    <row r="638" spans="1:20" ht="18" customHeight="1">
      <c r="A638" s="71"/>
      <c r="B638" s="17" t="s">
        <v>25</v>
      </c>
      <c r="C638" s="10">
        <v>0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1">
        <f>SUM(C638:S638)</f>
        <v>0</v>
      </c>
    </row>
    <row r="639" spans="1:20" ht="18" customHeight="1">
      <c r="A639" s="71"/>
      <c r="B639" s="17" t="s">
        <v>26</v>
      </c>
      <c r="C639" s="12" t="e">
        <f t="shared" ref="C639:T639" si="236">C638/(C637+C638)</f>
        <v>#DIV/0!</v>
      </c>
      <c r="D639" s="12">
        <f t="shared" si="236"/>
        <v>0</v>
      </c>
      <c r="E639" s="12">
        <f t="shared" si="236"/>
        <v>0</v>
      </c>
      <c r="F639" s="12">
        <f t="shared" si="236"/>
        <v>0</v>
      </c>
      <c r="G639" s="12" t="e">
        <f t="shared" si="236"/>
        <v>#DIV/0!</v>
      </c>
      <c r="H639" s="12">
        <f t="shared" si="236"/>
        <v>0</v>
      </c>
      <c r="I639" s="12">
        <f t="shared" si="236"/>
        <v>0</v>
      </c>
      <c r="J639" s="12" t="e">
        <f t="shared" si="236"/>
        <v>#DIV/0!</v>
      </c>
      <c r="K639" s="12" t="e">
        <f t="shared" si="236"/>
        <v>#DIV/0!</v>
      </c>
      <c r="L639" s="12" t="e">
        <f t="shared" si="236"/>
        <v>#DIV/0!</v>
      </c>
      <c r="M639" s="12">
        <f t="shared" si="236"/>
        <v>0</v>
      </c>
      <c r="N639" s="12" t="e">
        <f t="shared" si="236"/>
        <v>#DIV/0!</v>
      </c>
      <c r="O639" s="12" t="e">
        <f t="shared" si="236"/>
        <v>#DIV/0!</v>
      </c>
      <c r="P639" s="12">
        <f t="shared" si="236"/>
        <v>0</v>
      </c>
      <c r="Q639" s="12" t="e">
        <f t="shared" si="236"/>
        <v>#DIV/0!</v>
      </c>
      <c r="R639" s="12" t="e">
        <f t="shared" si="236"/>
        <v>#DIV/0!</v>
      </c>
      <c r="S639" s="12" t="e">
        <f t="shared" si="236"/>
        <v>#DIV/0!</v>
      </c>
      <c r="T639" s="13">
        <f t="shared" si="236"/>
        <v>0</v>
      </c>
    </row>
    <row r="640" spans="1:20" ht="18" customHeight="1">
      <c r="A640" s="71"/>
      <c r="B640" s="17" t="s">
        <v>22</v>
      </c>
      <c r="C640" s="10">
        <v>0</v>
      </c>
      <c r="D640" s="10">
        <v>0</v>
      </c>
      <c r="E640" s="10">
        <v>1</v>
      </c>
      <c r="F640" s="14">
        <v>2</v>
      </c>
      <c r="G640" s="10">
        <v>0</v>
      </c>
      <c r="H640" s="10">
        <v>2</v>
      </c>
      <c r="I640" s="10">
        <v>0</v>
      </c>
      <c r="J640" s="10">
        <v>0</v>
      </c>
      <c r="K640" s="10">
        <v>0</v>
      </c>
      <c r="L640" s="10">
        <v>0</v>
      </c>
      <c r="M640" s="10">
        <v>2</v>
      </c>
      <c r="N640" s="10">
        <v>0</v>
      </c>
      <c r="O640" s="10">
        <v>0</v>
      </c>
      <c r="P640" s="10">
        <v>1</v>
      </c>
      <c r="Q640" s="10">
        <v>0</v>
      </c>
      <c r="R640" s="10">
        <v>0</v>
      </c>
      <c r="S640" s="10">
        <v>0</v>
      </c>
      <c r="T640" s="11">
        <f>SUM(C640:S640)</f>
        <v>8</v>
      </c>
    </row>
    <row r="641" spans="1:20" ht="18" customHeight="1">
      <c r="A641" s="71"/>
      <c r="B641" s="17" t="s">
        <v>23</v>
      </c>
      <c r="C641" s="15" t="e">
        <f t="shared" ref="C641:T641" si="237">(C635+C636)/C640</f>
        <v>#DIV/0!</v>
      </c>
      <c r="D641" s="15" t="e">
        <f t="shared" si="237"/>
        <v>#DIV/0!</v>
      </c>
      <c r="E641" s="15">
        <f t="shared" si="237"/>
        <v>1</v>
      </c>
      <c r="F641" s="15">
        <f t="shared" si="237"/>
        <v>2</v>
      </c>
      <c r="G641" s="15" t="e">
        <f t="shared" si="237"/>
        <v>#DIV/0!</v>
      </c>
      <c r="H641" s="15">
        <f t="shared" si="237"/>
        <v>1</v>
      </c>
      <c r="I641" s="15" t="e">
        <f t="shared" si="237"/>
        <v>#DIV/0!</v>
      </c>
      <c r="J641" s="15" t="e">
        <f t="shared" si="237"/>
        <v>#DIV/0!</v>
      </c>
      <c r="K641" s="15" t="e">
        <f t="shared" si="237"/>
        <v>#DIV/0!</v>
      </c>
      <c r="L641" s="15" t="e">
        <f t="shared" si="237"/>
        <v>#DIV/0!</v>
      </c>
      <c r="M641" s="15">
        <f t="shared" si="237"/>
        <v>1</v>
      </c>
      <c r="N641" s="15" t="e">
        <f t="shared" si="237"/>
        <v>#DIV/0!</v>
      </c>
      <c r="O641" s="15" t="e">
        <f t="shared" si="237"/>
        <v>#DIV/0!</v>
      </c>
      <c r="P641" s="15">
        <f t="shared" si="237"/>
        <v>1</v>
      </c>
      <c r="Q641" s="15" t="e">
        <f t="shared" si="237"/>
        <v>#DIV/0!</v>
      </c>
      <c r="R641" s="15" t="e">
        <f t="shared" si="237"/>
        <v>#DIV/0!</v>
      </c>
      <c r="S641" s="15" t="e">
        <f t="shared" si="237"/>
        <v>#DIV/0!</v>
      </c>
      <c r="T641" s="16">
        <f t="shared" si="237"/>
        <v>1.5</v>
      </c>
    </row>
    <row r="642" spans="1:20" ht="18" customHeight="1">
      <c r="A642" s="71"/>
      <c r="B642" s="17" t="s">
        <v>37</v>
      </c>
      <c r="C642" s="15" t="e">
        <f>0/0</f>
        <v>#DIV/0!</v>
      </c>
      <c r="D642" s="15" t="e">
        <f>0/0</f>
        <v>#DIV/0!</v>
      </c>
      <c r="E642" s="12">
        <v>0</v>
      </c>
      <c r="F642" s="12">
        <v>0.5</v>
      </c>
      <c r="G642" s="15" t="e">
        <f>0/0</f>
        <v>#DIV/0!</v>
      </c>
      <c r="H642" s="12">
        <v>0.5</v>
      </c>
      <c r="I642" s="15" t="e">
        <f>0/0</f>
        <v>#DIV/0!</v>
      </c>
      <c r="J642" s="15" t="e">
        <f>0/0</f>
        <v>#DIV/0!</v>
      </c>
      <c r="K642" s="15" t="e">
        <f>0/0</f>
        <v>#DIV/0!</v>
      </c>
      <c r="L642" s="15" t="e">
        <f>0/0</f>
        <v>#DIV/0!</v>
      </c>
      <c r="M642" s="12">
        <v>0.5</v>
      </c>
      <c r="N642" s="15" t="e">
        <f>0/0</f>
        <v>#DIV/0!</v>
      </c>
      <c r="O642" s="15" t="e">
        <f>0/0</f>
        <v>#DIV/0!</v>
      </c>
      <c r="P642" s="12">
        <v>0</v>
      </c>
      <c r="Q642" s="15" t="e">
        <f>0/0</f>
        <v>#DIV/0!</v>
      </c>
      <c r="R642" s="15" t="e">
        <f>0/0</f>
        <v>#DIV/0!</v>
      </c>
      <c r="S642" s="15" t="e">
        <f>0/0</f>
        <v>#DIV/0!</v>
      </c>
      <c r="T642" s="35">
        <v>0.5</v>
      </c>
    </row>
    <row r="643" spans="1:20" ht="18" customHeight="1">
      <c r="A643" s="70">
        <v>44714</v>
      </c>
      <c r="B643" s="17" t="s">
        <v>20</v>
      </c>
      <c r="C643" s="10">
        <v>1</v>
      </c>
      <c r="D643" s="10">
        <v>0</v>
      </c>
      <c r="E643" s="10">
        <v>0</v>
      </c>
      <c r="F643" s="10">
        <v>3</v>
      </c>
      <c r="G643" s="10">
        <v>0</v>
      </c>
      <c r="H643" s="10">
        <v>1</v>
      </c>
      <c r="I643" s="10">
        <v>1</v>
      </c>
      <c r="J643" s="10">
        <v>0</v>
      </c>
      <c r="K643" s="10">
        <v>0</v>
      </c>
      <c r="L643" s="10">
        <v>0</v>
      </c>
      <c r="M643" s="10">
        <v>2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1">
        <f>SUM(C643:S643)</f>
        <v>8</v>
      </c>
    </row>
    <row r="644" spans="1:20" ht="18" customHeight="1">
      <c r="A644" s="71"/>
      <c r="B644" s="17" t="s">
        <v>21</v>
      </c>
      <c r="C644" s="10">
        <v>1</v>
      </c>
      <c r="D644" s="10">
        <v>0</v>
      </c>
      <c r="E644" s="10">
        <v>1</v>
      </c>
      <c r="F644" s="10">
        <v>1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3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6</v>
      </c>
    </row>
    <row r="645" spans="1:20" ht="18" customHeight="1">
      <c r="A645" s="71"/>
      <c r="B645" s="17" t="s">
        <v>24</v>
      </c>
      <c r="C645" s="10">
        <v>2</v>
      </c>
      <c r="D645" s="10">
        <v>0</v>
      </c>
      <c r="E645" s="10">
        <v>1</v>
      </c>
      <c r="F645" s="10">
        <v>1</v>
      </c>
      <c r="G645" s="10">
        <v>0</v>
      </c>
      <c r="H645" s="10">
        <v>1</v>
      </c>
      <c r="I645" s="10">
        <v>3</v>
      </c>
      <c r="J645" s="10">
        <v>0</v>
      </c>
      <c r="K645" s="10">
        <v>0</v>
      </c>
      <c r="L645" s="10">
        <v>0</v>
      </c>
      <c r="M645" s="10">
        <v>1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9</v>
      </c>
    </row>
    <row r="646" spans="1:20" ht="18" customHeight="1">
      <c r="A646" s="71"/>
      <c r="B646" s="17" t="s">
        <v>25</v>
      </c>
      <c r="C646" s="10">
        <v>0</v>
      </c>
      <c r="D646" s="10">
        <v>0</v>
      </c>
      <c r="E646" s="10">
        <v>0</v>
      </c>
      <c r="F646" s="10">
        <v>3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4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7</v>
      </c>
    </row>
    <row r="647" spans="1:20" ht="18" customHeight="1">
      <c r="A647" s="71"/>
      <c r="B647" s="17" t="s">
        <v>26</v>
      </c>
      <c r="C647" s="12">
        <f t="shared" ref="C647:T647" si="238">C646/(C645+C646)</f>
        <v>0</v>
      </c>
      <c r="D647" s="12" t="e">
        <f t="shared" si="238"/>
        <v>#DIV/0!</v>
      </c>
      <c r="E647" s="12">
        <f t="shared" si="238"/>
        <v>0</v>
      </c>
      <c r="F647" s="12">
        <f t="shared" si="238"/>
        <v>0.75</v>
      </c>
      <c r="G647" s="12" t="e">
        <f t="shared" si="238"/>
        <v>#DIV/0!</v>
      </c>
      <c r="H647" s="12">
        <f t="shared" si="238"/>
        <v>0</v>
      </c>
      <c r="I647" s="12">
        <f t="shared" si="238"/>
        <v>0</v>
      </c>
      <c r="J647" s="12" t="e">
        <f t="shared" si="238"/>
        <v>#DIV/0!</v>
      </c>
      <c r="K647" s="12" t="e">
        <f t="shared" si="238"/>
        <v>#DIV/0!</v>
      </c>
      <c r="L647" s="12" t="e">
        <f t="shared" si="238"/>
        <v>#DIV/0!</v>
      </c>
      <c r="M647" s="12">
        <f t="shared" si="238"/>
        <v>0.8</v>
      </c>
      <c r="N647" s="12" t="e">
        <f t="shared" si="238"/>
        <v>#DIV/0!</v>
      </c>
      <c r="O647" s="12" t="e">
        <f t="shared" si="238"/>
        <v>#DIV/0!</v>
      </c>
      <c r="P647" s="12" t="e">
        <f t="shared" si="238"/>
        <v>#DIV/0!</v>
      </c>
      <c r="Q647" s="12" t="e">
        <f t="shared" si="238"/>
        <v>#DIV/0!</v>
      </c>
      <c r="R647" s="12" t="e">
        <f t="shared" si="238"/>
        <v>#DIV/0!</v>
      </c>
      <c r="S647" s="12" t="e">
        <f t="shared" si="238"/>
        <v>#DIV/0!</v>
      </c>
      <c r="T647" s="13">
        <f t="shared" si="238"/>
        <v>0.4375</v>
      </c>
    </row>
    <row r="648" spans="1:20" ht="18" customHeight="1">
      <c r="A648" s="71"/>
      <c r="B648" s="17" t="s">
        <v>22</v>
      </c>
      <c r="C648" s="10">
        <v>2</v>
      </c>
      <c r="D648" s="10">
        <v>0</v>
      </c>
      <c r="E648" s="10">
        <v>0</v>
      </c>
      <c r="F648" s="14">
        <v>3</v>
      </c>
      <c r="G648" s="10">
        <v>0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3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1">
        <f>SUM(C648:S648)</f>
        <v>9</v>
      </c>
    </row>
    <row r="649" spans="1:20" ht="18" customHeight="1">
      <c r="A649" s="71"/>
      <c r="B649" s="17" t="s">
        <v>23</v>
      </c>
      <c r="C649" s="15">
        <f t="shared" ref="C649:T649" si="239">(C643+C644)/C648</f>
        <v>1</v>
      </c>
      <c r="D649" s="15" t="e">
        <f t="shared" si="239"/>
        <v>#DIV/0!</v>
      </c>
      <c r="E649" s="15" t="e">
        <f t="shared" si="239"/>
        <v>#DIV/0!</v>
      </c>
      <c r="F649" s="15">
        <f t="shared" si="239"/>
        <v>1.3333333333333333</v>
      </c>
      <c r="G649" s="15" t="e">
        <f t="shared" si="239"/>
        <v>#DIV/0!</v>
      </c>
      <c r="H649" s="15">
        <f t="shared" si="239"/>
        <v>1</v>
      </c>
      <c r="I649" s="15" t="e">
        <f t="shared" si="239"/>
        <v>#DIV/0!</v>
      </c>
      <c r="J649" s="15" t="e">
        <f t="shared" si="239"/>
        <v>#DIV/0!</v>
      </c>
      <c r="K649" s="15" t="e">
        <f t="shared" si="239"/>
        <v>#DIV/0!</v>
      </c>
      <c r="L649" s="15" t="e">
        <f t="shared" si="239"/>
        <v>#DIV/0!</v>
      </c>
      <c r="M649" s="15">
        <f t="shared" si="239"/>
        <v>1.6666666666666667</v>
      </c>
      <c r="N649" s="15" t="e">
        <f t="shared" si="239"/>
        <v>#DIV/0!</v>
      </c>
      <c r="O649" s="15" t="e">
        <f t="shared" si="239"/>
        <v>#DIV/0!</v>
      </c>
      <c r="P649" s="15" t="e">
        <f t="shared" si="239"/>
        <v>#DIV/0!</v>
      </c>
      <c r="Q649" s="15" t="e">
        <f t="shared" si="239"/>
        <v>#DIV/0!</v>
      </c>
      <c r="R649" s="15" t="e">
        <f t="shared" si="239"/>
        <v>#DIV/0!</v>
      </c>
      <c r="S649" s="15" t="e">
        <f t="shared" si="239"/>
        <v>#DIV/0!</v>
      </c>
      <c r="T649" s="16">
        <f t="shared" si="239"/>
        <v>1.5555555555555556</v>
      </c>
    </row>
    <row r="650" spans="1:20" ht="18" customHeight="1">
      <c r="A650" s="71"/>
      <c r="B650" s="17" t="s">
        <v>37</v>
      </c>
      <c r="C650" s="12">
        <v>0</v>
      </c>
      <c r="D650" s="15" t="e">
        <f t="shared" ref="D650:E650" si="240">0/0</f>
        <v>#DIV/0!</v>
      </c>
      <c r="E650" s="15" t="e">
        <f t="shared" si="240"/>
        <v>#DIV/0!</v>
      </c>
      <c r="F650" s="12">
        <v>0</v>
      </c>
      <c r="G650" s="15" t="e">
        <f t="shared" ref="G650" si="241">0/0</f>
        <v>#DIV/0!</v>
      </c>
      <c r="H650" s="12">
        <v>1</v>
      </c>
      <c r="I650" s="15" t="e">
        <f t="shared" ref="I650:K650" si="242">0/0</f>
        <v>#DIV/0!</v>
      </c>
      <c r="J650" s="15" t="e">
        <f t="shared" si="242"/>
        <v>#DIV/0!</v>
      </c>
      <c r="K650" s="15" t="e">
        <f t="shared" si="242"/>
        <v>#DIV/0!</v>
      </c>
      <c r="L650" s="15" t="e">
        <f t="shared" ref="L650:R650" si="243">0/0</f>
        <v>#DIV/0!</v>
      </c>
      <c r="M650" s="12">
        <v>0</v>
      </c>
      <c r="N650" s="15" t="e">
        <f t="shared" si="243"/>
        <v>#DIV/0!</v>
      </c>
      <c r="O650" s="15" t="e">
        <f t="shared" si="243"/>
        <v>#DIV/0!</v>
      </c>
      <c r="P650" s="15" t="e">
        <f t="shared" si="243"/>
        <v>#DIV/0!</v>
      </c>
      <c r="Q650" s="15" t="e">
        <f t="shared" si="243"/>
        <v>#DIV/0!</v>
      </c>
      <c r="R650" s="15" t="e">
        <f t="shared" si="243"/>
        <v>#DIV/0!</v>
      </c>
      <c r="S650" s="15" t="e">
        <f>0/0</f>
        <v>#DIV/0!</v>
      </c>
      <c r="T650" s="35">
        <v>0.22220000000000001</v>
      </c>
    </row>
    <row r="651" spans="1:20" ht="18" customHeight="1">
      <c r="A651" s="70">
        <v>44715</v>
      </c>
      <c r="B651" s="17" t="s">
        <v>20</v>
      </c>
      <c r="C651" s="10">
        <v>1</v>
      </c>
      <c r="D651" s="10">
        <v>1</v>
      </c>
      <c r="E651" s="10">
        <v>0</v>
      </c>
      <c r="F651" s="10">
        <v>0</v>
      </c>
      <c r="G651" s="10">
        <v>0</v>
      </c>
      <c r="H651" s="10">
        <v>0</v>
      </c>
      <c r="I651" s="10">
        <v>2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1">
        <f>SUM(C651:S651)</f>
        <v>5</v>
      </c>
    </row>
    <row r="652" spans="1:20" ht="18" customHeight="1">
      <c r="A652" s="71"/>
      <c r="B652" s="17" t="s">
        <v>21</v>
      </c>
      <c r="C652" s="10">
        <v>0</v>
      </c>
      <c r="D652" s="10">
        <v>0</v>
      </c>
      <c r="E652" s="10">
        <v>0</v>
      </c>
      <c r="F652" s="10">
        <v>5</v>
      </c>
      <c r="G652" s="10">
        <v>0</v>
      </c>
      <c r="H652" s="10">
        <v>1</v>
      </c>
      <c r="I652" s="10">
        <v>1</v>
      </c>
      <c r="J652" s="10">
        <v>0</v>
      </c>
      <c r="K652" s="10">
        <v>1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8</v>
      </c>
    </row>
    <row r="653" spans="1:20" ht="18" customHeight="1">
      <c r="A653" s="71"/>
      <c r="B653" s="17" t="s">
        <v>24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4</v>
      </c>
      <c r="J653" s="10">
        <v>0</v>
      </c>
      <c r="K653" s="10">
        <v>0</v>
      </c>
      <c r="L653" s="10">
        <v>0</v>
      </c>
      <c r="M653" s="10">
        <v>1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11</v>
      </c>
    </row>
    <row r="654" spans="1:20" ht="18" customHeight="1">
      <c r="A654" s="71"/>
      <c r="B654" s="17" t="s">
        <v>25</v>
      </c>
      <c r="C654" s="10">
        <v>1</v>
      </c>
      <c r="D654" s="10">
        <v>1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1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3</v>
      </c>
    </row>
    <row r="655" spans="1:20" ht="18" customHeight="1">
      <c r="A655" s="71"/>
      <c r="B655" s="17" t="s">
        <v>26</v>
      </c>
      <c r="C655" s="12">
        <f t="shared" ref="C655:T655" si="244">C654/(C653+C654)</f>
        <v>1</v>
      </c>
      <c r="D655" s="12">
        <f t="shared" si="244"/>
        <v>1</v>
      </c>
      <c r="E655" s="12" t="e">
        <f t="shared" si="244"/>
        <v>#DIV/0!</v>
      </c>
      <c r="F655" s="12">
        <f t="shared" si="244"/>
        <v>0</v>
      </c>
      <c r="G655" s="12" t="e">
        <f t="shared" si="244"/>
        <v>#DIV/0!</v>
      </c>
      <c r="H655" s="12">
        <f t="shared" si="244"/>
        <v>0</v>
      </c>
      <c r="I655" s="12">
        <f t="shared" si="244"/>
        <v>0</v>
      </c>
      <c r="J655" s="12" t="e">
        <f t="shared" si="244"/>
        <v>#DIV/0!</v>
      </c>
      <c r="K655" s="12">
        <f t="shared" si="244"/>
        <v>1</v>
      </c>
      <c r="L655" s="12" t="e">
        <f t="shared" si="244"/>
        <v>#DIV/0!</v>
      </c>
      <c r="M655" s="12">
        <f t="shared" si="244"/>
        <v>0</v>
      </c>
      <c r="N655" s="12" t="e">
        <f t="shared" si="244"/>
        <v>#DIV/0!</v>
      </c>
      <c r="O655" s="12" t="e">
        <f t="shared" si="244"/>
        <v>#DIV/0!</v>
      </c>
      <c r="P655" s="12" t="e">
        <f t="shared" si="244"/>
        <v>#DIV/0!</v>
      </c>
      <c r="Q655" s="12" t="e">
        <f t="shared" si="244"/>
        <v>#DIV/0!</v>
      </c>
      <c r="R655" s="12" t="e">
        <f t="shared" si="244"/>
        <v>#DIV/0!</v>
      </c>
      <c r="S655" s="12" t="e">
        <f t="shared" si="244"/>
        <v>#DIV/0!</v>
      </c>
      <c r="T655" s="13">
        <f t="shared" si="244"/>
        <v>0.21428571428571427</v>
      </c>
    </row>
    <row r="656" spans="1:20" ht="18" customHeight="1">
      <c r="A656" s="71"/>
      <c r="B656" s="17" t="s">
        <v>22</v>
      </c>
      <c r="C656" s="10">
        <v>1</v>
      </c>
      <c r="D656" s="10">
        <v>1</v>
      </c>
      <c r="E656" s="10">
        <v>0</v>
      </c>
      <c r="F656" s="14">
        <v>5</v>
      </c>
      <c r="G656" s="10">
        <v>0</v>
      </c>
      <c r="H656" s="10">
        <v>1</v>
      </c>
      <c r="I656" s="10">
        <v>0</v>
      </c>
      <c r="J656" s="10">
        <v>0</v>
      </c>
      <c r="K656" s="10">
        <v>1</v>
      </c>
      <c r="L656" s="10">
        <v>0</v>
      </c>
      <c r="M656" s="10">
        <v>1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1">
        <f>SUM(C656:S656)</f>
        <v>10</v>
      </c>
    </row>
    <row r="657" spans="1:20" ht="18" customHeight="1">
      <c r="A657" s="71"/>
      <c r="B657" s="17" t="s">
        <v>23</v>
      </c>
      <c r="C657" s="15">
        <f t="shared" ref="C657:T657" si="245">(C651+C652)/C656</f>
        <v>1</v>
      </c>
      <c r="D657" s="15">
        <f t="shared" si="245"/>
        <v>1</v>
      </c>
      <c r="E657" s="15" t="e">
        <f t="shared" si="245"/>
        <v>#DIV/0!</v>
      </c>
      <c r="F657" s="15">
        <f t="shared" si="245"/>
        <v>1</v>
      </c>
      <c r="G657" s="15" t="e">
        <f t="shared" si="245"/>
        <v>#DIV/0!</v>
      </c>
      <c r="H657" s="15">
        <f t="shared" si="245"/>
        <v>1</v>
      </c>
      <c r="I657" s="15" t="e">
        <f t="shared" si="245"/>
        <v>#DIV/0!</v>
      </c>
      <c r="J657" s="15" t="e">
        <f t="shared" si="245"/>
        <v>#DIV/0!</v>
      </c>
      <c r="K657" s="15">
        <f t="shared" si="245"/>
        <v>1</v>
      </c>
      <c r="L657" s="15" t="e">
        <f t="shared" si="245"/>
        <v>#DIV/0!</v>
      </c>
      <c r="M657" s="15">
        <f t="shared" si="245"/>
        <v>1</v>
      </c>
      <c r="N657" s="15" t="e">
        <f t="shared" si="245"/>
        <v>#DIV/0!</v>
      </c>
      <c r="O657" s="15" t="e">
        <f t="shared" si="245"/>
        <v>#DIV/0!</v>
      </c>
      <c r="P657" s="15" t="e">
        <f t="shared" si="245"/>
        <v>#DIV/0!</v>
      </c>
      <c r="Q657" s="15" t="e">
        <f t="shared" si="245"/>
        <v>#DIV/0!</v>
      </c>
      <c r="R657" s="15" t="e">
        <f t="shared" si="245"/>
        <v>#DIV/0!</v>
      </c>
      <c r="S657" s="15" t="e">
        <f t="shared" si="245"/>
        <v>#DIV/0!</v>
      </c>
      <c r="T657" s="16">
        <f t="shared" si="245"/>
        <v>1.3</v>
      </c>
    </row>
    <row r="658" spans="1:20" ht="18" customHeight="1">
      <c r="A658" s="71"/>
      <c r="B658" s="17" t="s">
        <v>37</v>
      </c>
      <c r="C658" s="12">
        <v>0</v>
      </c>
      <c r="D658" s="12">
        <v>0</v>
      </c>
      <c r="E658" s="15" t="e">
        <f t="shared" ref="E658" si="246">0/0</f>
        <v>#DIV/0!</v>
      </c>
      <c r="F658" s="12">
        <v>0.2</v>
      </c>
      <c r="G658" s="15" t="e">
        <f t="shared" ref="G658" si="247">0/0</f>
        <v>#DIV/0!</v>
      </c>
      <c r="H658" s="12">
        <v>1</v>
      </c>
      <c r="I658" s="15" t="e">
        <f t="shared" ref="I658:J658" si="248">0/0</f>
        <v>#DIV/0!</v>
      </c>
      <c r="J658" s="15" t="e">
        <f t="shared" si="248"/>
        <v>#DIV/0!</v>
      </c>
      <c r="K658" s="12">
        <v>0</v>
      </c>
      <c r="L658" s="15" t="e">
        <f t="shared" ref="L658" si="249">0/0</f>
        <v>#DIV/0!</v>
      </c>
      <c r="M658" s="12">
        <v>0</v>
      </c>
      <c r="N658" s="15" t="e">
        <f t="shared" ref="N658:S658" si="250">0/0</f>
        <v>#DIV/0!</v>
      </c>
      <c r="O658" s="15" t="e">
        <f t="shared" si="250"/>
        <v>#DIV/0!</v>
      </c>
      <c r="P658" s="15" t="e">
        <f t="shared" si="250"/>
        <v>#DIV/0!</v>
      </c>
      <c r="Q658" s="15" t="e">
        <f t="shared" si="250"/>
        <v>#DIV/0!</v>
      </c>
      <c r="R658" s="15" t="e">
        <f t="shared" si="250"/>
        <v>#DIV/0!</v>
      </c>
      <c r="S658" s="15" t="e">
        <f t="shared" si="250"/>
        <v>#DIV/0!</v>
      </c>
      <c r="T658" s="35">
        <v>0.3</v>
      </c>
    </row>
    <row r="659" spans="1:20" ht="18" customHeight="1">
      <c r="A659" s="70">
        <v>44716</v>
      </c>
      <c r="B659" s="17" t="s">
        <v>20</v>
      </c>
      <c r="C659" s="10">
        <v>1</v>
      </c>
      <c r="D659" s="10">
        <v>2</v>
      </c>
      <c r="E659" s="10">
        <v>0</v>
      </c>
      <c r="F659" s="10">
        <v>0</v>
      </c>
      <c r="G659" s="10">
        <v>0</v>
      </c>
      <c r="H659" s="10">
        <v>0</v>
      </c>
      <c r="I659" s="10">
        <v>1</v>
      </c>
      <c r="J659" s="10">
        <v>1</v>
      </c>
      <c r="K659" s="10">
        <v>0</v>
      </c>
      <c r="L659" s="10">
        <v>0</v>
      </c>
      <c r="M659" s="10">
        <v>1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1">
        <f>SUM(C659:S659)</f>
        <v>6</v>
      </c>
    </row>
    <row r="660" spans="1:20" ht="18" customHeight="1">
      <c r="A660" s="71"/>
      <c r="B660" s="17" t="s">
        <v>21</v>
      </c>
      <c r="C660" s="10">
        <v>5</v>
      </c>
      <c r="D660" s="10">
        <v>1</v>
      </c>
      <c r="E660" s="10">
        <v>0</v>
      </c>
      <c r="F660" s="10">
        <v>0</v>
      </c>
      <c r="G660" s="10">
        <v>0</v>
      </c>
      <c r="H660" s="10">
        <v>2</v>
      </c>
      <c r="I660" s="10">
        <v>2</v>
      </c>
      <c r="J660" s="10">
        <v>1</v>
      </c>
      <c r="K660" s="10">
        <v>5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16</v>
      </c>
    </row>
    <row r="661" spans="1:20" ht="18" customHeight="1">
      <c r="A661" s="71"/>
      <c r="B661" s="17" t="s">
        <v>24</v>
      </c>
      <c r="C661" s="10">
        <v>6</v>
      </c>
      <c r="D661" s="10">
        <v>3</v>
      </c>
      <c r="E661" s="10">
        <v>0</v>
      </c>
      <c r="F661" s="10">
        <v>0</v>
      </c>
      <c r="G661" s="10">
        <v>0</v>
      </c>
      <c r="H661" s="10">
        <v>2</v>
      </c>
      <c r="I661" s="10">
        <v>3</v>
      </c>
      <c r="J661" s="10">
        <v>2</v>
      </c>
      <c r="K661" s="10">
        <v>5</v>
      </c>
      <c r="L661" s="10">
        <v>0</v>
      </c>
      <c r="M661" s="10">
        <v>1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22</v>
      </c>
    </row>
    <row r="662" spans="1:20" ht="18" customHeight="1">
      <c r="A662" s="71"/>
      <c r="B662" s="17" t="s">
        <v>25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0</v>
      </c>
    </row>
    <row r="663" spans="1:20" ht="18" customHeight="1">
      <c r="A663" s="71"/>
      <c r="B663" s="17" t="s">
        <v>26</v>
      </c>
      <c r="C663" s="12">
        <f t="shared" ref="C663:T663" si="251">C662/(C661+C662)</f>
        <v>0</v>
      </c>
      <c r="D663" s="12">
        <f t="shared" si="251"/>
        <v>0</v>
      </c>
      <c r="E663" s="12" t="e">
        <f t="shared" si="251"/>
        <v>#DIV/0!</v>
      </c>
      <c r="F663" s="12" t="e">
        <f t="shared" si="251"/>
        <v>#DIV/0!</v>
      </c>
      <c r="G663" s="12" t="e">
        <f t="shared" si="251"/>
        <v>#DIV/0!</v>
      </c>
      <c r="H663" s="12">
        <f t="shared" si="251"/>
        <v>0</v>
      </c>
      <c r="I663" s="12">
        <f t="shared" si="251"/>
        <v>0</v>
      </c>
      <c r="J663" s="12">
        <f t="shared" si="251"/>
        <v>0</v>
      </c>
      <c r="K663" s="12">
        <f t="shared" si="251"/>
        <v>0</v>
      </c>
      <c r="L663" s="12" t="e">
        <f t="shared" si="251"/>
        <v>#DIV/0!</v>
      </c>
      <c r="M663" s="12">
        <f t="shared" si="251"/>
        <v>0</v>
      </c>
      <c r="N663" s="12" t="e">
        <f t="shared" si="251"/>
        <v>#DIV/0!</v>
      </c>
      <c r="O663" s="12" t="e">
        <f t="shared" si="251"/>
        <v>#DIV/0!</v>
      </c>
      <c r="P663" s="12" t="e">
        <f t="shared" si="251"/>
        <v>#DIV/0!</v>
      </c>
      <c r="Q663" s="12" t="e">
        <f t="shared" si="251"/>
        <v>#DIV/0!</v>
      </c>
      <c r="R663" s="12" t="e">
        <f t="shared" si="251"/>
        <v>#DIV/0!</v>
      </c>
      <c r="S663" s="12" t="e">
        <f t="shared" si="251"/>
        <v>#DIV/0!</v>
      </c>
      <c r="T663" s="13">
        <f t="shared" si="251"/>
        <v>0</v>
      </c>
    </row>
    <row r="664" spans="1:20" ht="18" customHeight="1">
      <c r="A664" s="71"/>
      <c r="B664" s="17" t="s">
        <v>22</v>
      </c>
      <c r="C664" s="10">
        <v>4</v>
      </c>
      <c r="D664" s="10">
        <v>1</v>
      </c>
      <c r="E664" s="10">
        <v>0</v>
      </c>
      <c r="F664" s="14">
        <v>0</v>
      </c>
      <c r="G664" s="10">
        <v>0</v>
      </c>
      <c r="H664" s="10">
        <v>2</v>
      </c>
      <c r="I664" s="10">
        <v>0</v>
      </c>
      <c r="J664" s="10">
        <v>0</v>
      </c>
      <c r="K664" s="10">
        <v>1</v>
      </c>
      <c r="L664" s="10">
        <v>0</v>
      </c>
      <c r="M664" s="10">
        <v>1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1">
        <f>SUM(C664:S664)</f>
        <v>9</v>
      </c>
    </row>
    <row r="665" spans="1:20" ht="18" customHeight="1">
      <c r="A665" s="71"/>
      <c r="B665" s="17" t="s">
        <v>23</v>
      </c>
      <c r="C665" s="15">
        <f t="shared" ref="C665:T665" si="252">(C659+C660)/C664</f>
        <v>1.5</v>
      </c>
      <c r="D665" s="15">
        <f t="shared" si="252"/>
        <v>3</v>
      </c>
      <c r="E665" s="15" t="e">
        <f t="shared" si="252"/>
        <v>#DIV/0!</v>
      </c>
      <c r="F665" s="15" t="e">
        <f t="shared" si="252"/>
        <v>#DIV/0!</v>
      </c>
      <c r="G665" s="15" t="e">
        <f t="shared" si="252"/>
        <v>#DIV/0!</v>
      </c>
      <c r="H665" s="15">
        <f t="shared" si="252"/>
        <v>1</v>
      </c>
      <c r="I665" s="15" t="e">
        <f t="shared" si="252"/>
        <v>#DIV/0!</v>
      </c>
      <c r="J665" s="15" t="e">
        <f t="shared" si="252"/>
        <v>#DIV/0!</v>
      </c>
      <c r="K665" s="15">
        <f t="shared" si="252"/>
        <v>5</v>
      </c>
      <c r="L665" s="15" t="e">
        <f t="shared" si="252"/>
        <v>#DIV/0!</v>
      </c>
      <c r="M665" s="15">
        <f t="shared" si="252"/>
        <v>1</v>
      </c>
      <c r="N665" s="15" t="e">
        <f t="shared" si="252"/>
        <v>#DIV/0!</v>
      </c>
      <c r="O665" s="15" t="e">
        <f t="shared" si="252"/>
        <v>#DIV/0!</v>
      </c>
      <c r="P665" s="15" t="e">
        <f t="shared" si="252"/>
        <v>#DIV/0!</v>
      </c>
      <c r="Q665" s="15" t="e">
        <f t="shared" si="252"/>
        <v>#DIV/0!</v>
      </c>
      <c r="R665" s="15" t="e">
        <f t="shared" si="252"/>
        <v>#DIV/0!</v>
      </c>
      <c r="S665" s="15" t="e">
        <f t="shared" si="252"/>
        <v>#DIV/0!</v>
      </c>
      <c r="T665" s="16">
        <f t="shared" si="252"/>
        <v>2.4444444444444446</v>
      </c>
    </row>
    <row r="666" spans="1:20" ht="18" customHeight="1">
      <c r="A666" s="71"/>
      <c r="B666" s="17" t="s">
        <v>37</v>
      </c>
      <c r="C666" s="12">
        <v>0.25</v>
      </c>
      <c r="D666" s="12">
        <v>0</v>
      </c>
      <c r="E666" s="15" t="e">
        <f t="shared" ref="E666" si="253">0/0</f>
        <v>#DIV/0!</v>
      </c>
      <c r="F666" s="15" t="e">
        <f t="shared" ref="F666:G666" si="254">0/0</f>
        <v>#DIV/0!</v>
      </c>
      <c r="G666" s="15" t="e">
        <f t="shared" si="254"/>
        <v>#DIV/0!</v>
      </c>
      <c r="H666" s="12">
        <v>0</v>
      </c>
      <c r="I666" s="15" t="e">
        <f t="shared" ref="I666" si="255">0/0</f>
        <v>#DIV/0!</v>
      </c>
      <c r="J666" s="15" t="e">
        <f t="shared" ref="J666" si="256">0/0</f>
        <v>#DIV/0!</v>
      </c>
      <c r="K666" s="12">
        <v>1</v>
      </c>
      <c r="L666" s="15" t="e">
        <f t="shared" ref="L666" si="257">0/0</f>
        <v>#DIV/0!</v>
      </c>
      <c r="M666" s="12">
        <v>1</v>
      </c>
      <c r="N666" s="15" t="e">
        <f t="shared" ref="N666:S666" si="258">0/0</f>
        <v>#DIV/0!</v>
      </c>
      <c r="O666" s="15" t="e">
        <f t="shared" si="258"/>
        <v>#DIV/0!</v>
      </c>
      <c r="P666" s="15" t="e">
        <f t="shared" si="258"/>
        <v>#DIV/0!</v>
      </c>
      <c r="Q666" s="15" t="e">
        <f t="shared" si="258"/>
        <v>#DIV/0!</v>
      </c>
      <c r="R666" s="15" t="e">
        <f t="shared" si="258"/>
        <v>#DIV/0!</v>
      </c>
      <c r="S666" s="15" t="e">
        <f t="shared" si="258"/>
        <v>#DIV/0!</v>
      </c>
      <c r="T666" s="35">
        <v>0.44440000000000002</v>
      </c>
    </row>
    <row r="667" spans="1:20" ht="18" customHeight="1">
      <c r="A667" s="70">
        <v>44717</v>
      </c>
      <c r="B667" s="17" t="s">
        <v>20</v>
      </c>
      <c r="C667" s="10">
        <v>0</v>
      </c>
      <c r="D667" s="10">
        <v>0</v>
      </c>
      <c r="E667" s="10">
        <v>0</v>
      </c>
      <c r="F667" s="10">
        <v>0</v>
      </c>
      <c r="G667" s="10">
        <v>0</v>
      </c>
      <c r="H667" s="10">
        <v>1</v>
      </c>
      <c r="I667" s="10">
        <v>0</v>
      </c>
      <c r="J667" s="10">
        <v>0</v>
      </c>
      <c r="K667" s="10">
        <v>1</v>
      </c>
      <c r="L667" s="10">
        <v>0</v>
      </c>
      <c r="M667" s="10">
        <v>2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1">
        <f>SUM(C667:S667)</f>
        <v>4</v>
      </c>
    </row>
    <row r="668" spans="1:20" ht="18" customHeight="1">
      <c r="A668" s="71"/>
      <c r="B668" s="17" t="s">
        <v>21</v>
      </c>
      <c r="C668" s="10">
        <v>1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2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71"/>
      <c r="B669" s="17" t="s">
        <v>24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2</v>
      </c>
      <c r="K669" s="10">
        <v>0</v>
      </c>
      <c r="L669" s="10">
        <v>0</v>
      </c>
      <c r="M669" s="10">
        <v>2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5</v>
      </c>
    </row>
    <row r="670" spans="1:20" ht="18" customHeight="1">
      <c r="A670" s="71"/>
      <c r="B670" s="17" t="s">
        <v>25</v>
      </c>
      <c r="C670" s="10">
        <v>0</v>
      </c>
      <c r="D670" s="10">
        <v>0</v>
      </c>
      <c r="E670" s="10">
        <v>0</v>
      </c>
      <c r="F670" s="10">
        <v>0</v>
      </c>
      <c r="G670" s="10">
        <v>0</v>
      </c>
      <c r="H670" s="10">
        <v>2</v>
      </c>
      <c r="I670" s="10">
        <v>0</v>
      </c>
      <c r="J670" s="10">
        <v>0</v>
      </c>
      <c r="K670" s="10">
        <v>1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3</v>
      </c>
    </row>
    <row r="671" spans="1:20" ht="18" customHeight="1">
      <c r="A671" s="71"/>
      <c r="B671" s="17" t="s">
        <v>26</v>
      </c>
      <c r="C671" s="12">
        <f t="shared" ref="C671:T671" si="259">C670/(C669+C670)</f>
        <v>0</v>
      </c>
      <c r="D671" s="12" t="e">
        <f t="shared" si="259"/>
        <v>#DIV/0!</v>
      </c>
      <c r="E671" s="12" t="e">
        <f t="shared" si="259"/>
        <v>#DIV/0!</v>
      </c>
      <c r="F671" s="12" t="e">
        <f t="shared" si="259"/>
        <v>#DIV/0!</v>
      </c>
      <c r="G671" s="12" t="e">
        <f t="shared" si="259"/>
        <v>#DIV/0!</v>
      </c>
      <c r="H671" s="12">
        <f t="shared" si="259"/>
        <v>1</v>
      </c>
      <c r="I671" s="12" t="e">
        <f t="shared" si="259"/>
        <v>#DIV/0!</v>
      </c>
      <c r="J671" s="12">
        <f t="shared" si="259"/>
        <v>0</v>
      </c>
      <c r="K671" s="12">
        <f t="shared" si="259"/>
        <v>1</v>
      </c>
      <c r="L671" s="12" t="e">
        <f t="shared" si="259"/>
        <v>#DIV/0!</v>
      </c>
      <c r="M671" s="12">
        <f t="shared" si="259"/>
        <v>0</v>
      </c>
      <c r="N671" s="12" t="e">
        <f t="shared" si="259"/>
        <v>#DIV/0!</v>
      </c>
      <c r="O671" s="12" t="e">
        <f t="shared" si="259"/>
        <v>#DIV/0!</v>
      </c>
      <c r="P671" s="12" t="e">
        <f t="shared" si="259"/>
        <v>#DIV/0!</v>
      </c>
      <c r="Q671" s="12" t="e">
        <f t="shared" si="259"/>
        <v>#DIV/0!</v>
      </c>
      <c r="R671" s="12" t="e">
        <f t="shared" si="259"/>
        <v>#DIV/0!</v>
      </c>
      <c r="S671" s="12" t="e">
        <f t="shared" si="259"/>
        <v>#DIV/0!</v>
      </c>
      <c r="T671" s="13">
        <f t="shared" si="259"/>
        <v>0.375</v>
      </c>
    </row>
    <row r="672" spans="1:20" ht="18" customHeight="1">
      <c r="A672" s="71"/>
      <c r="B672" s="17" t="s">
        <v>22</v>
      </c>
      <c r="C672" s="10">
        <v>1</v>
      </c>
      <c r="D672" s="10">
        <v>0</v>
      </c>
      <c r="E672" s="10">
        <v>0</v>
      </c>
      <c r="F672" s="14">
        <v>0</v>
      </c>
      <c r="G672" s="10">
        <v>0</v>
      </c>
      <c r="H672" s="10">
        <v>2</v>
      </c>
      <c r="I672" s="10">
        <v>0</v>
      </c>
      <c r="J672" s="10">
        <v>1</v>
      </c>
      <c r="K672" s="10">
        <v>1</v>
      </c>
      <c r="L672" s="10">
        <v>0</v>
      </c>
      <c r="M672" s="10">
        <v>1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1">
        <f>SUM(C672:S672)</f>
        <v>6</v>
      </c>
    </row>
    <row r="673" spans="1:20" ht="18" customHeight="1">
      <c r="A673" s="71"/>
      <c r="B673" s="17" t="s">
        <v>23</v>
      </c>
      <c r="C673" s="15">
        <f t="shared" ref="C673:T673" si="260">(C667+C668)/C672</f>
        <v>1</v>
      </c>
      <c r="D673" s="15" t="e">
        <f t="shared" si="260"/>
        <v>#DIV/0!</v>
      </c>
      <c r="E673" s="15" t="e">
        <f t="shared" si="260"/>
        <v>#DIV/0!</v>
      </c>
      <c r="F673" s="15" t="e">
        <f t="shared" si="260"/>
        <v>#DIV/0!</v>
      </c>
      <c r="G673" s="15" t="e">
        <f t="shared" si="260"/>
        <v>#DIV/0!</v>
      </c>
      <c r="H673" s="15">
        <f t="shared" si="260"/>
        <v>1</v>
      </c>
      <c r="I673" s="15" t="e">
        <f t="shared" si="260"/>
        <v>#DIV/0!</v>
      </c>
      <c r="J673" s="15">
        <f t="shared" si="260"/>
        <v>2</v>
      </c>
      <c r="K673" s="15">
        <f t="shared" si="260"/>
        <v>1</v>
      </c>
      <c r="L673" s="15" t="e">
        <f t="shared" si="260"/>
        <v>#DIV/0!</v>
      </c>
      <c r="M673" s="15">
        <f t="shared" si="260"/>
        <v>2</v>
      </c>
      <c r="N673" s="15" t="e">
        <f t="shared" si="260"/>
        <v>#DIV/0!</v>
      </c>
      <c r="O673" s="15" t="e">
        <f t="shared" si="260"/>
        <v>#DIV/0!</v>
      </c>
      <c r="P673" s="15" t="e">
        <f t="shared" si="260"/>
        <v>#DIV/0!</v>
      </c>
      <c r="Q673" s="15" t="e">
        <f t="shared" si="260"/>
        <v>#DIV/0!</v>
      </c>
      <c r="R673" s="15" t="e">
        <f t="shared" si="260"/>
        <v>#DIV/0!</v>
      </c>
      <c r="S673" s="15" t="e">
        <f t="shared" si="260"/>
        <v>#DIV/0!</v>
      </c>
      <c r="T673" s="16">
        <f t="shared" si="260"/>
        <v>1.3333333333333333</v>
      </c>
    </row>
    <row r="674" spans="1:20" ht="18" customHeight="1">
      <c r="A674" s="71"/>
      <c r="B674" s="17" t="s">
        <v>37</v>
      </c>
      <c r="C674" s="12">
        <v>0</v>
      </c>
      <c r="D674" s="15" t="e">
        <f t="shared" ref="D674:E674" si="261">0/0</f>
        <v>#DIV/0!</v>
      </c>
      <c r="E674" s="15" t="e">
        <f t="shared" si="261"/>
        <v>#DIV/0!</v>
      </c>
      <c r="F674" s="15" t="e">
        <f t="shared" ref="F674" si="262">0/0</f>
        <v>#DIV/0!</v>
      </c>
      <c r="G674" s="15" t="e">
        <f t="shared" ref="G674" si="263">0/0</f>
        <v>#DIV/0!</v>
      </c>
      <c r="H674" s="12">
        <v>0</v>
      </c>
      <c r="I674" s="15" t="e">
        <f t="shared" ref="I674" si="264">0/0</f>
        <v>#DIV/0!</v>
      </c>
      <c r="J674" s="12">
        <v>1</v>
      </c>
      <c r="K674" s="12">
        <v>0</v>
      </c>
      <c r="L674" s="15" t="e">
        <f t="shared" ref="L674" si="265">0/0</f>
        <v>#DIV/0!</v>
      </c>
      <c r="M674" s="12">
        <v>0</v>
      </c>
      <c r="N674" s="15" t="e">
        <f t="shared" ref="N674:S674" si="266">0/0</f>
        <v>#DIV/0!</v>
      </c>
      <c r="O674" s="15" t="e">
        <f t="shared" si="266"/>
        <v>#DIV/0!</v>
      </c>
      <c r="P674" s="15" t="e">
        <f t="shared" si="266"/>
        <v>#DIV/0!</v>
      </c>
      <c r="Q674" s="15" t="e">
        <f t="shared" si="266"/>
        <v>#DIV/0!</v>
      </c>
      <c r="R674" s="15" t="e">
        <f t="shared" si="266"/>
        <v>#DIV/0!</v>
      </c>
      <c r="S674" s="15" t="e">
        <f t="shared" si="266"/>
        <v>#DIV/0!</v>
      </c>
      <c r="T674" s="35">
        <v>0.16669999999999999</v>
      </c>
    </row>
    <row r="675" spans="1:20" ht="18" customHeight="1">
      <c r="A675" s="70">
        <v>44718</v>
      </c>
      <c r="B675" s="17" t="s">
        <v>20</v>
      </c>
      <c r="C675" s="10">
        <v>0</v>
      </c>
      <c r="D675" s="10">
        <v>2</v>
      </c>
      <c r="E675" s="10">
        <v>0</v>
      </c>
      <c r="F675" s="10">
        <v>1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1">
        <f>SUM(C675:S675)</f>
        <v>3</v>
      </c>
    </row>
    <row r="676" spans="1:20" ht="18" customHeight="1">
      <c r="A676" s="71"/>
      <c r="B676" s="17" t="s">
        <v>21</v>
      </c>
      <c r="C676" s="10">
        <v>1</v>
      </c>
      <c r="D676" s="10">
        <v>0</v>
      </c>
      <c r="E676" s="10">
        <v>1</v>
      </c>
      <c r="F676" s="10">
        <v>0</v>
      </c>
      <c r="G676" s="10">
        <v>0</v>
      </c>
      <c r="H676" s="10">
        <v>3</v>
      </c>
      <c r="I676" s="10">
        <v>0</v>
      </c>
      <c r="J676" s="10">
        <v>2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7</v>
      </c>
    </row>
    <row r="677" spans="1:20" ht="18" customHeight="1">
      <c r="A677" s="71"/>
      <c r="B677" s="17" t="s">
        <v>24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71"/>
      <c r="B678" s="17" t="s">
        <v>25</v>
      </c>
      <c r="C678" s="10">
        <v>0</v>
      </c>
      <c r="D678" s="10">
        <v>2</v>
      </c>
      <c r="E678" s="10">
        <v>0</v>
      </c>
      <c r="F678" s="10">
        <v>1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3</v>
      </c>
    </row>
    <row r="679" spans="1:20" ht="18" customHeight="1">
      <c r="A679" s="71"/>
      <c r="B679" s="17" t="s">
        <v>26</v>
      </c>
      <c r="C679" s="12">
        <f t="shared" ref="C679:T679" si="267">C678/(C677+C678)</f>
        <v>0</v>
      </c>
      <c r="D679" s="12">
        <f t="shared" si="267"/>
        <v>1</v>
      </c>
      <c r="E679" s="12">
        <f t="shared" si="267"/>
        <v>0</v>
      </c>
      <c r="F679" s="12">
        <f t="shared" si="267"/>
        <v>1</v>
      </c>
      <c r="G679" s="12" t="e">
        <f t="shared" si="267"/>
        <v>#DIV/0!</v>
      </c>
      <c r="H679" s="12">
        <f t="shared" si="267"/>
        <v>0</v>
      </c>
      <c r="I679" s="12" t="e">
        <f t="shared" si="267"/>
        <v>#DIV/0!</v>
      </c>
      <c r="J679" s="12">
        <f t="shared" si="267"/>
        <v>0</v>
      </c>
      <c r="K679" s="12" t="e">
        <f t="shared" si="267"/>
        <v>#DIV/0!</v>
      </c>
      <c r="L679" s="12" t="e">
        <f t="shared" si="267"/>
        <v>#DIV/0!</v>
      </c>
      <c r="M679" s="12" t="e">
        <f t="shared" si="267"/>
        <v>#DIV/0!</v>
      </c>
      <c r="N679" s="12" t="e">
        <f t="shared" si="267"/>
        <v>#DIV/0!</v>
      </c>
      <c r="O679" s="12" t="e">
        <f t="shared" si="267"/>
        <v>#DIV/0!</v>
      </c>
      <c r="P679" s="12" t="e">
        <f t="shared" si="267"/>
        <v>#DIV/0!</v>
      </c>
      <c r="Q679" s="12" t="e">
        <f t="shared" si="267"/>
        <v>#DIV/0!</v>
      </c>
      <c r="R679" s="12" t="e">
        <f t="shared" si="267"/>
        <v>#DIV/0!</v>
      </c>
      <c r="S679" s="12" t="e">
        <f t="shared" si="267"/>
        <v>#DIV/0!</v>
      </c>
      <c r="T679" s="13">
        <f t="shared" si="267"/>
        <v>0.3</v>
      </c>
    </row>
    <row r="680" spans="1:20" ht="18" customHeight="1">
      <c r="A680" s="71"/>
      <c r="B680" s="17" t="s">
        <v>22</v>
      </c>
      <c r="C680" s="10">
        <v>1</v>
      </c>
      <c r="D680" s="10">
        <v>2</v>
      </c>
      <c r="E680" s="10">
        <v>1</v>
      </c>
      <c r="F680" s="14">
        <v>1</v>
      </c>
      <c r="G680" s="10">
        <v>0</v>
      </c>
      <c r="H680" s="10">
        <v>2</v>
      </c>
      <c r="I680" s="10">
        <v>0</v>
      </c>
      <c r="J680" s="10">
        <v>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1">
        <f>SUM(C680:S680)</f>
        <v>8</v>
      </c>
    </row>
    <row r="681" spans="1:20" ht="18" customHeight="1">
      <c r="A681" s="71"/>
      <c r="B681" s="17" t="s">
        <v>23</v>
      </c>
      <c r="C681" s="15">
        <f t="shared" ref="C681:T681" si="268">(C675+C676)/C680</f>
        <v>1</v>
      </c>
      <c r="D681" s="15">
        <f t="shared" si="268"/>
        <v>1</v>
      </c>
      <c r="E681" s="15">
        <f t="shared" si="268"/>
        <v>1</v>
      </c>
      <c r="F681" s="15">
        <f t="shared" si="268"/>
        <v>1</v>
      </c>
      <c r="G681" s="15" t="e">
        <f t="shared" si="268"/>
        <v>#DIV/0!</v>
      </c>
      <c r="H681" s="15">
        <f t="shared" si="268"/>
        <v>1.5</v>
      </c>
      <c r="I681" s="15" t="e">
        <f t="shared" si="268"/>
        <v>#DIV/0!</v>
      </c>
      <c r="J681" s="15">
        <f t="shared" si="268"/>
        <v>2</v>
      </c>
      <c r="K681" s="15" t="e">
        <f t="shared" si="268"/>
        <v>#DIV/0!</v>
      </c>
      <c r="L681" s="15" t="e">
        <f t="shared" si="268"/>
        <v>#DIV/0!</v>
      </c>
      <c r="M681" s="15" t="e">
        <f t="shared" si="268"/>
        <v>#DIV/0!</v>
      </c>
      <c r="N681" s="15" t="e">
        <f t="shared" si="268"/>
        <v>#DIV/0!</v>
      </c>
      <c r="O681" s="15" t="e">
        <f t="shared" si="268"/>
        <v>#DIV/0!</v>
      </c>
      <c r="P681" s="15" t="e">
        <f t="shared" si="268"/>
        <v>#DIV/0!</v>
      </c>
      <c r="Q681" s="15" t="e">
        <f t="shared" si="268"/>
        <v>#DIV/0!</v>
      </c>
      <c r="R681" s="15" t="e">
        <f t="shared" si="268"/>
        <v>#DIV/0!</v>
      </c>
      <c r="S681" s="15" t="e">
        <f t="shared" si="268"/>
        <v>#DIV/0!</v>
      </c>
      <c r="T681" s="16">
        <f t="shared" si="268"/>
        <v>1.25</v>
      </c>
    </row>
    <row r="682" spans="1:20" ht="18" customHeight="1">
      <c r="A682" s="71"/>
      <c r="B682" s="17" t="s">
        <v>37</v>
      </c>
      <c r="C682" s="12">
        <v>0</v>
      </c>
      <c r="D682" s="12">
        <v>0</v>
      </c>
      <c r="E682" s="12">
        <v>1</v>
      </c>
      <c r="F682" s="12">
        <v>0</v>
      </c>
      <c r="G682" s="15" t="e">
        <f t="shared" ref="G682" si="269">0/0</f>
        <v>#DIV/0!</v>
      </c>
      <c r="H682" s="12">
        <v>0.5</v>
      </c>
      <c r="I682" s="15" t="e">
        <f t="shared" ref="I682" si="270">0/0</f>
        <v>#DIV/0!</v>
      </c>
      <c r="J682" s="12">
        <v>1</v>
      </c>
      <c r="K682" s="15" t="e">
        <f t="shared" ref="K682:S682" si="271">0/0</f>
        <v>#DIV/0!</v>
      </c>
      <c r="L682" s="15" t="e">
        <f t="shared" si="271"/>
        <v>#DIV/0!</v>
      </c>
      <c r="M682" s="15" t="e">
        <f t="shared" si="271"/>
        <v>#DIV/0!</v>
      </c>
      <c r="N682" s="15" t="e">
        <f t="shared" si="271"/>
        <v>#DIV/0!</v>
      </c>
      <c r="O682" s="15" t="e">
        <f t="shared" si="271"/>
        <v>#DIV/0!</v>
      </c>
      <c r="P682" s="15" t="e">
        <f t="shared" si="271"/>
        <v>#DIV/0!</v>
      </c>
      <c r="Q682" s="15" t="e">
        <f t="shared" si="271"/>
        <v>#DIV/0!</v>
      </c>
      <c r="R682" s="15" t="e">
        <f t="shared" si="271"/>
        <v>#DIV/0!</v>
      </c>
      <c r="S682" s="15" t="e">
        <f t="shared" si="271"/>
        <v>#DIV/0!</v>
      </c>
      <c r="T682" s="35">
        <v>0.375</v>
      </c>
    </row>
    <row r="683" spans="1:20" ht="18" customHeight="1">
      <c r="A683" s="70">
        <v>44719</v>
      </c>
      <c r="B683" s="17" t="s">
        <v>20</v>
      </c>
      <c r="C683" s="10">
        <v>0</v>
      </c>
      <c r="D683" s="10">
        <v>1</v>
      </c>
      <c r="E683" s="10">
        <v>0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1</v>
      </c>
      <c r="L683" s="10">
        <v>0</v>
      </c>
      <c r="M683" s="10">
        <v>1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1">
        <f>SUM(C683:S683)</f>
        <v>4</v>
      </c>
    </row>
    <row r="684" spans="1:20" ht="18" customHeight="1">
      <c r="A684" s="71"/>
      <c r="B684" s="17" t="s">
        <v>21</v>
      </c>
      <c r="C684" s="10">
        <v>0</v>
      </c>
      <c r="D684" s="10">
        <v>1</v>
      </c>
      <c r="E684" s="10">
        <v>0</v>
      </c>
      <c r="F684" s="10">
        <v>4</v>
      </c>
      <c r="G684" s="10">
        <v>1</v>
      </c>
      <c r="H684" s="10">
        <v>1</v>
      </c>
      <c r="I684" s="10">
        <v>1</v>
      </c>
      <c r="J684" s="10">
        <v>0</v>
      </c>
      <c r="K684" s="10">
        <v>0</v>
      </c>
      <c r="L684" s="10">
        <v>0</v>
      </c>
      <c r="M684" s="10">
        <v>3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11</v>
      </c>
    </row>
    <row r="685" spans="1:20" ht="18" customHeight="1">
      <c r="A685" s="71"/>
      <c r="B685" s="17" t="s">
        <v>24</v>
      </c>
      <c r="C685" s="10">
        <v>0</v>
      </c>
      <c r="D685" s="10">
        <v>2</v>
      </c>
      <c r="E685" s="10">
        <v>0</v>
      </c>
      <c r="F685" s="10">
        <v>3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71"/>
      <c r="B686" s="17" t="s">
        <v>25</v>
      </c>
      <c r="C686" s="10">
        <v>0</v>
      </c>
      <c r="D686" s="10">
        <v>0</v>
      </c>
      <c r="E686" s="10">
        <v>0</v>
      </c>
      <c r="F686" s="10">
        <v>2</v>
      </c>
      <c r="G686" s="10">
        <v>0</v>
      </c>
      <c r="H686" s="10">
        <v>0</v>
      </c>
      <c r="I686" s="10">
        <v>0</v>
      </c>
      <c r="J686" s="10">
        <v>0</v>
      </c>
      <c r="K686" s="10">
        <v>1</v>
      </c>
      <c r="L686" s="10">
        <v>0</v>
      </c>
      <c r="M686" s="10">
        <v>1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4</v>
      </c>
    </row>
    <row r="687" spans="1:20" ht="18" customHeight="1">
      <c r="A687" s="71"/>
      <c r="B687" s="17" t="s">
        <v>26</v>
      </c>
      <c r="C687" s="12" t="e">
        <f t="shared" ref="C687:T687" si="272">C686/(C685+C686)</f>
        <v>#DIV/0!</v>
      </c>
      <c r="D687" s="12">
        <f t="shared" si="272"/>
        <v>0</v>
      </c>
      <c r="E687" s="12" t="e">
        <f t="shared" si="272"/>
        <v>#DIV/0!</v>
      </c>
      <c r="F687" s="12">
        <f t="shared" si="272"/>
        <v>0.4</v>
      </c>
      <c r="G687" s="12">
        <f t="shared" si="272"/>
        <v>0</v>
      </c>
      <c r="H687" s="12">
        <f t="shared" si="272"/>
        <v>0</v>
      </c>
      <c r="I687" s="12">
        <f t="shared" si="272"/>
        <v>0</v>
      </c>
      <c r="J687" s="12" t="e">
        <f t="shared" si="272"/>
        <v>#DIV/0!</v>
      </c>
      <c r="K687" s="12">
        <f t="shared" si="272"/>
        <v>1</v>
      </c>
      <c r="L687" s="12" t="e">
        <f t="shared" si="272"/>
        <v>#DIV/0!</v>
      </c>
      <c r="M687" s="12">
        <f t="shared" si="272"/>
        <v>0.25</v>
      </c>
      <c r="N687" s="12" t="e">
        <f t="shared" si="272"/>
        <v>#DIV/0!</v>
      </c>
      <c r="O687" s="12" t="e">
        <f t="shared" si="272"/>
        <v>#DIV/0!</v>
      </c>
      <c r="P687" s="12" t="e">
        <f t="shared" si="272"/>
        <v>#DIV/0!</v>
      </c>
      <c r="Q687" s="12" t="e">
        <f t="shared" si="272"/>
        <v>#DIV/0!</v>
      </c>
      <c r="R687" s="12" t="e">
        <f t="shared" si="272"/>
        <v>#DIV/0!</v>
      </c>
      <c r="S687" s="12" t="e">
        <f t="shared" si="272"/>
        <v>#DIV/0!</v>
      </c>
      <c r="T687" s="13">
        <f t="shared" si="272"/>
        <v>0.26666666666666666</v>
      </c>
    </row>
    <row r="688" spans="1:20" ht="18" customHeight="1">
      <c r="A688" s="71"/>
      <c r="B688" s="17" t="s">
        <v>22</v>
      </c>
      <c r="C688" s="10">
        <v>0</v>
      </c>
      <c r="D688" s="10">
        <v>2</v>
      </c>
      <c r="E688" s="10">
        <v>0</v>
      </c>
      <c r="F688" s="14">
        <v>3</v>
      </c>
      <c r="G688" s="10">
        <v>1</v>
      </c>
      <c r="H688" s="10">
        <v>1</v>
      </c>
      <c r="I688" s="10">
        <v>1</v>
      </c>
      <c r="J688" s="10">
        <v>0</v>
      </c>
      <c r="K688" s="10">
        <v>1</v>
      </c>
      <c r="L688" s="10">
        <v>0</v>
      </c>
      <c r="M688" s="10">
        <v>3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1">
        <f>SUM(C688:S688)</f>
        <v>12</v>
      </c>
    </row>
    <row r="689" spans="1:20" ht="18" customHeight="1">
      <c r="A689" s="71"/>
      <c r="B689" s="17" t="s">
        <v>23</v>
      </c>
      <c r="C689" s="15" t="e">
        <f t="shared" ref="C689:T689" si="273">(C683+C684)/C688</f>
        <v>#DIV/0!</v>
      </c>
      <c r="D689" s="15">
        <f t="shared" si="273"/>
        <v>1</v>
      </c>
      <c r="E689" s="15" t="e">
        <f t="shared" si="273"/>
        <v>#DIV/0!</v>
      </c>
      <c r="F689" s="15">
        <f t="shared" si="273"/>
        <v>1.6666666666666667</v>
      </c>
      <c r="G689" s="15">
        <f t="shared" si="273"/>
        <v>1</v>
      </c>
      <c r="H689" s="15">
        <f t="shared" si="273"/>
        <v>1</v>
      </c>
      <c r="I689" s="15">
        <f t="shared" si="273"/>
        <v>1</v>
      </c>
      <c r="J689" s="15" t="e">
        <f t="shared" si="273"/>
        <v>#DIV/0!</v>
      </c>
      <c r="K689" s="15">
        <f t="shared" si="273"/>
        <v>1</v>
      </c>
      <c r="L689" s="15" t="e">
        <f t="shared" si="273"/>
        <v>#DIV/0!</v>
      </c>
      <c r="M689" s="15">
        <f t="shared" si="273"/>
        <v>1.3333333333333333</v>
      </c>
      <c r="N689" s="15" t="e">
        <f t="shared" si="273"/>
        <v>#DIV/0!</v>
      </c>
      <c r="O689" s="15" t="e">
        <f t="shared" si="273"/>
        <v>#DIV/0!</v>
      </c>
      <c r="P689" s="15" t="e">
        <f t="shared" si="273"/>
        <v>#DIV/0!</v>
      </c>
      <c r="Q689" s="15" t="e">
        <f t="shared" si="273"/>
        <v>#DIV/0!</v>
      </c>
      <c r="R689" s="15" t="e">
        <f t="shared" si="273"/>
        <v>#DIV/0!</v>
      </c>
      <c r="S689" s="15" t="e">
        <f t="shared" si="273"/>
        <v>#DIV/0!</v>
      </c>
      <c r="T689" s="16">
        <f t="shared" si="273"/>
        <v>1.25</v>
      </c>
    </row>
    <row r="690" spans="1:20" ht="18" customHeight="1">
      <c r="A690" s="71"/>
      <c r="B690" s="17" t="s">
        <v>37</v>
      </c>
      <c r="C690" s="15" t="e">
        <f t="shared" ref="C690" si="274">0/0</f>
        <v>#DIV/0!</v>
      </c>
      <c r="D690" s="12">
        <v>0.5</v>
      </c>
      <c r="E690" s="15" t="e">
        <f t="shared" ref="E690" si="275">0/0</f>
        <v>#DIV/0!</v>
      </c>
      <c r="F690" s="12">
        <v>0.33329999999999999</v>
      </c>
      <c r="G690" s="12">
        <v>0</v>
      </c>
      <c r="H690" s="12">
        <v>0</v>
      </c>
      <c r="I690" s="12">
        <v>1</v>
      </c>
      <c r="J690" s="15" t="e">
        <f t="shared" ref="J690" si="276">0/0</f>
        <v>#DIV/0!</v>
      </c>
      <c r="K690" s="12">
        <v>0</v>
      </c>
      <c r="L690" s="15" t="e">
        <f t="shared" ref="L690" si="277">0/0</f>
        <v>#DIV/0!</v>
      </c>
      <c r="M690" s="12">
        <v>0.66669999999999996</v>
      </c>
      <c r="N690" s="15" t="e">
        <f t="shared" ref="N690:S690" si="278">0/0</f>
        <v>#DIV/0!</v>
      </c>
      <c r="O690" s="15" t="e">
        <f t="shared" si="278"/>
        <v>#DIV/0!</v>
      </c>
      <c r="P690" s="15" t="e">
        <f t="shared" si="278"/>
        <v>#DIV/0!</v>
      </c>
      <c r="Q690" s="15" t="e">
        <f t="shared" si="278"/>
        <v>#DIV/0!</v>
      </c>
      <c r="R690" s="15" t="e">
        <f t="shared" si="278"/>
        <v>#DIV/0!</v>
      </c>
      <c r="S690" s="15" t="e">
        <f t="shared" si="278"/>
        <v>#DIV/0!</v>
      </c>
      <c r="T690" s="35">
        <v>0.41670000000000001</v>
      </c>
    </row>
    <row r="691" spans="1:20" ht="18" customHeight="1">
      <c r="A691" s="70">
        <v>44720</v>
      </c>
      <c r="B691" s="17" t="s">
        <v>20</v>
      </c>
      <c r="C691" s="10">
        <v>1</v>
      </c>
      <c r="D691" s="10">
        <v>0</v>
      </c>
      <c r="E691" s="10">
        <v>0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2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1">
        <f>SUM(C691:S691)</f>
        <v>4</v>
      </c>
    </row>
    <row r="692" spans="1:20" ht="18" customHeight="1">
      <c r="A692" s="71"/>
      <c r="B692" s="17" t="s">
        <v>21</v>
      </c>
      <c r="C692" s="10">
        <v>0</v>
      </c>
      <c r="D692" s="10">
        <v>2</v>
      </c>
      <c r="E692" s="10">
        <v>0</v>
      </c>
      <c r="F692" s="10">
        <v>1</v>
      </c>
      <c r="G692" s="10">
        <v>0</v>
      </c>
      <c r="H692" s="10">
        <v>1</v>
      </c>
      <c r="I692" s="10">
        <v>1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5</v>
      </c>
    </row>
    <row r="693" spans="1:20" ht="18" customHeight="1">
      <c r="A693" s="71"/>
      <c r="B693" s="17" t="s">
        <v>24</v>
      </c>
      <c r="C693" s="10">
        <v>1</v>
      </c>
      <c r="D693" s="10">
        <v>2</v>
      </c>
      <c r="E693" s="10">
        <v>0</v>
      </c>
      <c r="F693" s="10">
        <v>2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2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9</v>
      </c>
    </row>
    <row r="694" spans="1:20" ht="18" customHeight="1">
      <c r="A694" s="71"/>
      <c r="B694" s="17" t="s">
        <v>25</v>
      </c>
      <c r="C694" s="10">
        <v>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0</v>
      </c>
    </row>
    <row r="695" spans="1:20" ht="18" customHeight="1">
      <c r="A695" s="71"/>
      <c r="B695" s="17" t="s">
        <v>26</v>
      </c>
      <c r="C695" s="12">
        <f t="shared" ref="C695:T695" si="279">C694/(C693+C694)</f>
        <v>0</v>
      </c>
      <c r="D695" s="12">
        <f t="shared" si="279"/>
        <v>0</v>
      </c>
      <c r="E695" s="12" t="e">
        <f t="shared" si="279"/>
        <v>#DIV/0!</v>
      </c>
      <c r="F695" s="12">
        <f t="shared" si="279"/>
        <v>0</v>
      </c>
      <c r="G695" s="12" t="e">
        <f t="shared" si="279"/>
        <v>#DIV/0!</v>
      </c>
      <c r="H695" s="12">
        <f t="shared" si="279"/>
        <v>0</v>
      </c>
      <c r="I695" s="12">
        <f t="shared" si="279"/>
        <v>0</v>
      </c>
      <c r="J695" s="12" t="e">
        <f t="shared" si="279"/>
        <v>#DIV/0!</v>
      </c>
      <c r="K695" s="12" t="e">
        <f t="shared" si="279"/>
        <v>#DIV/0!</v>
      </c>
      <c r="L695" s="12" t="e">
        <f t="shared" si="279"/>
        <v>#DIV/0!</v>
      </c>
      <c r="M695" s="12">
        <f t="shared" si="279"/>
        <v>0</v>
      </c>
      <c r="N695" s="12" t="e">
        <f t="shared" si="279"/>
        <v>#DIV/0!</v>
      </c>
      <c r="O695" s="12" t="e">
        <f t="shared" si="279"/>
        <v>#DIV/0!</v>
      </c>
      <c r="P695" s="12" t="e">
        <f t="shared" si="279"/>
        <v>#DIV/0!</v>
      </c>
      <c r="Q695" s="12" t="e">
        <f t="shared" si="279"/>
        <v>#DIV/0!</v>
      </c>
      <c r="R695" s="12" t="e">
        <f t="shared" si="279"/>
        <v>#DIV/0!</v>
      </c>
      <c r="S695" s="12" t="e">
        <f t="shared" si="279"/>
        <v>#DIV/0!</v>
      </c>
      <c r="T695" s="13">
        <f t="shared" si="279"/>
        <v>0</v>
      </c>
    </row>
    <row r="696" spans="1:20" ht="18" customHeight="1">
      <c r="A696" s="71"/>
      <c r="B696" s="17" t="s">
        <v>22</v>
      </c>
      <c r="C696" s="10">
        <v>1</v>
      </c>
      <c r="D696" s="10">
        <v>1</v>
      </c>
      <c r="E696" s="10">
        <v>0</v>
      </c>
      <c r="F696" s="14">
        <v>2</v>
      </c>
      <c r="G696" s="10">
        <v>0</v>
      </c>
      <c r="H696" s="10">
        <v>1</v>
      </c>
      <c r="I696" s="10">
        <v>1</v>
      </c>
      <c r="J696" s="10">
        <v>0</v>
      </c>
      <c r="K696" s="10">
        <v>0</v>
      </c>
      <c r="L696" s="10">
        <v>0</v>
      </c>
      <c r="M696" s="10">
        <v>1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1">
        <f>SUM(C696:S696)</f>
        <v>7</v>
      </c>
    </row>
    <row r="697" spans="1:20" ht="18" customHeight="1">
      <c r="A697" s="71"/>
      <c r="B697" s="17" t="s">
        <v>23</v>
      </c>
      <c r="C697" s="15">
        <f t="shared" ref="C697:T697" si="280">(C691+C692)/C696</f>
        <v>1</v>
      </c>
      <c r="D697" s="15">
        <f t="shared" si="280"/>
        <v>2</v>
      </c>
      <c r="E697" s="15" t="e">
        <f t="shared" si="280"/>
        <v>#DIV/0!</v>
      </c>
      <c r="F697" s="15">
        <f t="shared" si="280"/>
        <v>1</v>
      </c>
      <c r="G697" s="15" t="e">
        <f t="shared" si="280"/>
        <v>#DIV/0!</v>
      </c>
      <c r="H697" s="15">
        <f t="shared" si="280"/>
        <v>1</v>
      </c>
      <c r="I697" s="15">
        <f t="shared" si="280"/>
        <v>1</v>
      </c>
      <c r="J697" s="15" t="e">
        <f t="shared" si="280"/>
        <v>#DIV/0!</v>
      </c>
      <c r="K697" s="15" t="e">
        <f t="shared" si="280"/>
        <v>#DIV/0!</v>
      </c>
      <c r="L697" s="15" t="e">
        <f t="shared" si="280"/>
        <v>#DIV/0!</v>
      </c>
      <c r="M697" s="15">
        <f t="shared" si="280"/>
        <v>2</v>
      </c>
      <c r="N697" s="15" t="e">
        <f t="shared" si="280"/>
        <v>#DIV/0!</v>
      </c>
      <c r="O697" s="15" t="e">
        <f t="shared" si="280"/>
        <v>#DIV/0!</v>
      </c>
      <c r="P697" s="15" t="e">
        <f t="shared" si="280"/>
        <v>#DIV/0!</v>
      </c>
      <c r="Q697" s="15" t="e">
        <f t="shared" si="280"/>
        <v>#DIV/0!</v>
      </c>
      <c r="R697" s="15" t="e">
        <f t="shared" si="280"/>
        <v>#DIV/0!</v>
      </c>
      <c r="S697" s="15" t="e">
        <f t="shared" si="280"/>
        <v>#DIV/0!</v>
      </c>
      <c r="T697" s="16">
        <f t="shared" si="280"/>
        <v>1.2857142857142858</v>
      </c>
    </row>
    <row r="698" spans="1:20" ht="18" customHeight="1">
      <c r="A698" s="71"/>
      <c r="B698" s="17" t="s">
        <v>37</v>
      </c>
      <c r="C698" s="12">
        <v>0</v>
      </c>
      <c r="D698" s="12">
        <v>1</v>
      </c>
      <c r="E698" s="15" t="e">
        <f t="shared" ref="E698" si="281">0/0</f>
        <v>#DIV/0!</v>
      </c>
      <c r="F698" s="12">
        <v>1</v>
      </c>
      <c r="G698" s="15" t="e">
        <f t="shared" ref="G698" si="282">0/0</f>
        <v>#DIV/0!</v>
      </c>
      <c r="H698" s="12">
        <v>0</v>
      </c>
      <c r="I698" s="12">
        <v>1</v>
      </c>
      <c r="J698" s="15" t="e">
        <f t="shared" ref="J698:L698" si="283">0/0</f>
        <v>#DIV/0!</v>
      </c>
      <c r="K698" s="15" t="e">
        <f t="shared" si="283"/>
        <v>#DIV/0!</v>
      </c>
      <c r="L698" s="15" t="e">
        <f t="shared" si="283"/>
        <v>#DIV/0!</v>
      </c>
      <c r="M698" s="12">
        <v>1</v>
      </c>
      <c r="N698" s="15" t="e">
        <f t="shared" ref="N698:R698" si="284">0/0</f>
        <v>#DIV/0!</v>
      </c>
      <c r="O698" s="15" t="e">
        <f t="shared" si="284"/>
        <v>#DIV/0!</v>
      </c>
      <c r="P698" s="15" t="e">
        <f t="shared" si="284"/>
        <v>#DIV/0!</v>
      </c>
      <c r="Q698" s="15" t="e">
        <f t="shared" si="284"/>
        <v>#DIV/0!</v>
      </c>
      <c r="R698" s="15" t="e">
        <f t="shared" si="284"/>
        <v>#DIV/0!</v>
      </c>
      <c r="S698" s="15" t="e">
        <f t="shared" ref="S698" si="285">0/0</f>
        <v>#DIV/0!</v>
      </c>
      <c r="T698" s="35">
        <v>0.71430000000000005</v>
      </c>
    </row>
    <row r="699" spans="1:20" ht="18" customHeight="1">
      <c r="A699" s="70">
        <v>44721</v>
      </c>
      <c r="B699" s="17" t="s">
        <v>20</v>
      </c>
      <c r="C699" s="10">
        <v>0</v>
      </c>
      <c r="D699" s="10">
        <v>0</v>
      </c>
      <c r="E699" s="10">
        <v>0</v>
      </c>
      <c r="F699" s="10">
        <v>0</v>
      </c>
      <c r="G699" s="10">
        <v>0</v>
      </c>
      <c r="H699" s="10">
        <v>0</v>
      </c>
      <c r="I699" s="10">
        <v>0</v>
      </c>
      <c r="J699" s="10">
        <v>4</v>
      </c>
      <c r="K699" s="10">
        <v>1</v>
      </c>
      <c r="L699" s="10">
        <v>0</v>
      </c>
      <c r="M699" s="10">
        <v>0</v>
      </c>
      <c r="N699" s="10">
        <v>0</v>
      </c>
      <c r="O699" s="10">
        <v>1</v>
      </c>
      <c r="P699" s="10">
        <v>0</v>
      </c>
      <c r="Q699" s="10">
        <v>0</v>
      </c>
      <c r="R699" s="10">
        <v>0</v>
      </c>
      <c r="S699" s="10">
        <v>0</v>
      </c>
      <c r="T699" s="11">
        <f>SUM(C699:S699)</f>
        <v>6</v>
      </c>
    </row>
    <row r="700" spans="1:20" ht="18" customHeight="1">
      <c r="A700" s="71"/>
      <c r="B700" s="17" t="s">
        <v>21</v>
      </c>
      <c r="C700" s="10">
        <v>1</v>
      </c>
      <c r="D700" s="10">
        <v>2</v>
      </c>
      <c r="E700" s="10">
        <v>2</v>
      </c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5</v>
      </c>
    </row>
    <row r="701" spans="1:20" ht="18" customHeight="1">
      <c r="A701" s="71"/>
      <c r="B701" s="17" t="s">
        <v>24</v>
      </c>
      <c r="C701" s="10">
        <v>1</v>
      </c>
      <c r="D701" s="10">
        <v>1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1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71"/>
      <c r="B702" s="17" t="s">
        <v>25</v>
      </c>
      <c r="C702" s="10">
        <v>0</v>
      </c>
      <c r="D702" s="10">
        <v>1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4</v>
      </c>
      <c r="K702" s="10">
        <v>1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6</v>
      </c>
    </row>
    <row r="703" spans="1:20" ht="18" customHeight="1">
      <c r="A703" s="71"/>
      <c r="B703" s="17" t="s">
        <v>26</v>
      </c>
      <c r="C703" s="12">
        <f t="shared" ref="C703:T703" si="286">C702/(C701+C702)</f>
        <v>0</v>
      </c>
      <c r="D703" s="12">
        <f t="shared" si="286"/>
        <v>0.5</v>
      </c>
      <c r="E703" s="12">
        <f t="shared" si="286"/>
        <v>0</v>
      </c>
      <c r="F703" s="12" t="e">
        <f t="shared" si="286"/>
        <v>#DIV/0!</v>
      </c>
      <c r="G703" s="12" t="e">
        <f t="shared" si="286"/>
        <v>#DIV/0!</v>
      </c>
      <c r="H703" s="12" t="e">
        <f t="shared" si="286"/>
        <v>#DIV/0!</v>
      </c>
      <c r="I703" s="12" t="e">
        <f t="shared" si="286"/>
        <v>#DIV/0!</v>
      </c>
      <c r="J703" s="12">
        <f t="shared" si="286"/>
        <v>1</v>
      </c>
      <c r="K703" s="12">
        <f t="shared" si="286"/>
        <v>1</v>
      </c>
      <c r="L703" s="12" t="e">
        <f t="shared" si="286"/>
        <v>#DIV/0!</v>
      </c>
      <c r="M703" s="12" t="e">
        <f t="shared" si="286"/>
        <v>#DIV/0!</v>
      </c>
      <c r="N703" s="12" t="e">
        <f t="shared" si="286"/>
        <v>#DIV/0!</v>
      </c>
      <c r="O703" s="12">
        <f t="shared" si="286"/>
        <v>0</v>
      </c>
      <c r="P703" s="12" t="e">
        <f t="shared" si="286"/>
        <v>#DIV/0!</v>
      </c>
      <c r="Q703" s="12" t="e">
        <f t="shared" si="286"/>
        <v>#DIV/0!</v>
      </c>
      <c r="R703" s="12" t="e">
        <f t="shared" si="286"/>
        <v>#DIV/0!</v>
      </c>
      <c r="S703" s="12" t="e">
        <f t="shared" si="286"/>
        <v>#DIV/0!</v>
      </c>
      <c r="T703" s="13">
        <f t="shared" si="286"/>
        <v>0.54545454545454541</v>
      </c>
    </row>
    <row r="704" spans="1:20" ht="18" customHeight="1">
      <c r="A704" s="71"/>
      <c r="B704" s="17" t="s">
        <v>22</v>
      </c>
      <c r="C704" s="10">
        <v>1</v>
      </c>
      <c r="D704" s="10">
        <v>2</v>
      </c>
      <c r="E704" s="10">
        <v>1</v>
      </c>
      <c r="F704" s="14">
        <v>0</v>
      </c>
      <c r="G704" s="10">
        <v>0</v>
      </c>
      <c r="H704" s="10">
        <v>0</v>
      </c>
      <c r="I704" s="10">
        <v>0</v>
      </c>
      <c r="J704" s="10">
        <v>4</v>
      </c>
      <c r="K704" s="10">
        <v>1</v>
      </c>
      <c r="L704" s="10">
        <v>0</v>
      </c>
      <c r="M704" s="10">
        <v>0</v>
      </c>
      <c r="N704" s="10">
        <v>0</v>
      </c>
      <c r="O704" s="10">
        <v>1</v>
      </c>
      <c r="P704" s="10">
        <v>0</v>
      </c>
      <c r="Q704" s="10">
        <v>0</v>
      </c>
      <c r="R704" s="10">
        <v>0</v>
      </c>
      <c r="S704" s="10">
        <v>0</v>
      </c>
      <c r="T704" s="11">
        <f>SUM(C704:S704)</f>
        <v>10</v>
      </c>
    </row>
    <row r="705" spans="1:20" ht="18" customHeight="1">
      <c r="A705" s="71"/>
      <c r="B705" s="17" t="s">
        <v>23</v>
      </c>
      <c r="C705" s="15">
        <f t="shared" ref="C705:T705" si="287">(C699+C700)/C704</f>
        <v>1</v>
      </c>
      <c r="D705" s="15">
        <f t="shared" si="287"/>
        <v>1</v>
      </c>
      <c r="E705" s="15">
        <f t="shared" si="287"/>
        <v>2</v>
      </c>
      <c r="F705" s="15" t="e">
        <f t="shared" si="287"/>
        <v>#DIV/0!</v>
      </c>
      <c r="G705" s="15" t="e">
        <f t="shared" si="287"/>
        <v>#DIV/0!</v>
      </c>
      <c r="H705" s="15" t="e">
        <f t="shared" si="287"/>
        <v>#DIV/0!</v>
      </c>
      <c r="I705" s="15" t="e">
        <f t="shared" si="287"/>
        <v>#DIV/0!</v>
      </c>
      <c r="J705" s="15">
        <f t="shared" si="287"/>
        <v>1</v>
      </c>
      <c r="K705" s="15">
        <f t="shared" si="287"/>
        <v>1</v>
      </c>
      <c r="L705" s="15" t="e">
        <f t="shared" si="287"/>
        <v>#DIV/0!</v>
      </c>
      <c r="M705" s="15" t="e">
        <f t="shared" si="287"/>
        <v>#DIV/0!</v>
      </c>
      <c r="N705" s="15" t="e">
        <f t="shared" si="287"/>
        <v>#DIV/0!</v>
      </c>
      <c r="O705" s="15">
        <f t="shared" si="287"/>
        <v>1</v>
      </c>
      <c r="P705" s="15" t="e">
        <f t="shared" si="287"/>
        <v>#DIV/0!</v>
      </c>
      <c r="Q705" s="15" t="e">
        <f t="shared" si="287"/>
        <v>#DIV/0!</v>
      </c>
      <c r="R705" s="15" t="e">
        <f t="shared" si="287"/>
        <v>#DIV/0!</v>
      </c>
      <c r="S705" s="15" t="e">
        <f t="shared" si="287"/>
        <v>#DIV/0!</v>
      </c>
      <c r="T705" s="16">
        <f t="shared" si="287"/>
        <v>1.1000000000000001</v>
      </c>
    </row>
    <row r="706" spans="1:20" ht="18" customHeight="1">
      <c r="A706" s="71"/>
      <c r="B706" s="17" t="s">
        <v>37</v>
      </c>
      <c r="C706" s="12">
        <v>0</v>
      </c>
      <c r="D706" s="12">
        <v>0.5</v>
      </c>
      <c r="E706" s="12">
        <v>1</v>
      </c>
      <c r="F706" s="15" t="e">
        <f t="shared" ref="F706:I706" si="288">0/0</f>
        <v>#DIV/0!</v>
      </c>
      <c r="G706" s="15" t="e">
        <f t="shared" si="288"/>
        <v>#DIV/0!</v>
      </c>
      <c r="H706" s="15" t="e">
        <f t="shared" si="288"/>
        <v>#DIV/0!</v>
      </c>
      <c r="I706" s="15" t="e">
        <f t="shared" si="288"/>
        <v>#DIV/0!</v>
      </c>
      <c r="J706" s="12">
        <v>0</v>
      </c>
      <c r="K706" s="12">
        <v>0</v>
      </c>
      <c r="L706" s="15" t="e">
        <f t="shared" ref="L706:M706" si="289">0/0</f>
        <v>#DIV/0!</v>
      </c>
      <c r="M706" s="15" t="e">
        <f t="shared" si="289"/>
        <v>#DIV/0!</v>
      </c>
      <c r="N706" s="15" t="e">
        <f t="shared" ref="N706" si="290">0/0</f>
        <v>#DIV/0!</v>
      </c>
      <c r="O706" s="12">
        <v>0</v>
      </c>
      <c r="P706" s="15" t="e">
        <f t="shared" ref="P706:S706" si="291">0/0</f>
        <v>#DIV/0!</v>
      </c>
      <c r="Q706" s="15" t="e">
        <f t="shared" si="291"/>
        <v>#DIV/0!</v>
      </c>
      <c r="R706" s="15" t="e">
        <f t="shared" si="291"/>
        <v>#DIV/0!</v>
      </c>
      <c r="S706" s="15" t="e">
        <f t="shared" si="291"/>
        <v>#DIV/0!</v>
      </c>
      <c r="T706" s="35">
        <v>0.2</v>
      </c>
    </row>
    <row r="707" spans="1:20" ht="18" customHeight="1">
      <c r="A707" s="70">
        <v>44722</v>
      </c>
      <c r="B707" s="17" t="s">
        <v>20</v>
      </c>
      <c r="C707" s="10">
        <v>0</v>
      </c>
      <c r="D707" s="10">
        <v>0</v>
      </c>
      <c r="E707" s="10">
        <v>0</v>
      </c>
      <c r="F707" s="10">
        <v>1</v>
      </c>
      <c r="G707" s="10">
        <v>0</v>
      </c>
      <c r="H707" s="10">
        <v>2</v>
      </c>
      <c r="I707" s="10">
        <v>0</v>
      </c>
      <c r="J707" s="10">
        <v>2</v>
      </c>
      <c r="K707" s="10">
        <v>2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1">
        <f>SUM(C707:S707)</f>
        <v>7</v>
      </c>
    </row>
    <row r="708" spans="1:20" ht="18" customHeight="1">
      <c r="A708" s="71"/>
      <c r="B708" s="17" t="s">
        <v>21</v>
      </c>
      <c r="C708" s="10">
        <v>0</v>
      </c>
      <c r="D708" s="10">
        <v>2</v>
      </c>
      <c r="E708" s="10">
        <v>0</v>
      </c>
      <c r="F708" s="10">
        <v>1</v>
      </c>
      <c r="G708" s="10">
        <v>2</v>
      </c>
      <c r="H708" s="10">
        <v>0</v>
      </c>
      <c r="I708" s="10">
        <v>0</v>
      </c>
      <c r="J708" s="10">
        <v>1</v>
      </c>
      <c r="K708" s="10">
        <v>1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</v>
      </c>
      <c r="R708" s="10">
        <v>0</v>
      </c>
      <c r="S708" s="10">
        <v>0</v>
      </c>
      <c r="T708" s="11">
        <f>SUM(C708:S708)</f>
        <v>8</v>
      </c>
    </row>
    <row r="709" spans="1:20" ht="18" customHeight="1">
      <c r="A709" s="71"/>
      <c r="B709" s="17" t="s">
        <v>24</v>
      </c>
      <c r="C709" s="10">
        <v>0</v>
      </c>
      <c r="D709" s="10">
        <v>2</v>
      </c>
      <c r="E709" s="10">
        <v>1</v>
      </c>
      <c r="F709" s="10">
        <v>0</v>
      </c>
      <c r="G709" s="10">
        <v>2</v>
      </c>
      <c r="H709" s="10">
        <v>0</v>
      </c>
      <c r="I709" s="10">
        <v>0</v>
      </c>
      <c r="J709" s="10">
        <v>3</v>
      </c>
      <c r="K709" s="10">
        <v>2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1">
        <f>SUM(C709:S709)</f>
        <v>10</v>
      </c>
    </row>
    <row r="710" spans="1:20" ht="18" customHeight="1">
      <c r="A710" s="71"/>
      <c r="B710" s="17" t="s">
        <v>25</v>
      </c>
      <c r="C710" s="10">
        <v>0</v>
      </c>
      <c r="D710" s="10">
        <v>0</v>
      </c>
      <c r="E710" s="10">
        <v>0</v>
      </c>
      <c r="F710" s="10">
        <v>2</v>
      </c>
      <c r="G710" s="10">
        <v>0</v>
      </c>
      <c r="H710" s="10">
        <v>2</v>
      </c>
      <c r="I710" s="10">
        <v>0</v>
      </c>
      <c r="J710" s="10">
        <v>0</v>
      </c>
      <c r="K710" s="10">
        <v>1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</v>
      </c>
      <c r="R710" s="10">
        <v>0</v>
      </c>
      <c r="S710" s="10">
        <v>0</v>
      </c>
      <c r="T710" s="11">
        <f>SUM(C710:S710)</f>
        <v>6</v>
      </c>
    </row>
    <row r="711" spans="1:20" ht="18" customHeight="1">
      <c r="A711" s="71"/>
      <c r="B711" s="17" t="s">
        <v>26</v>
      </c>
      <c r="C711" s="12" t="e">
        <f t="shared" ref="C711:T711" si="292">C710/(C709+C710)</f>
        <v>#DIV/0!</v>
      </c>
      <c r="D711" s="12">
        <f t="shared" si="292"/>
        <v>0</v>
      </c>
      <c r="E711" s="12">
        <f t="shared" si="292"/>
        <v>0</v>
      </c>
      <c r="F711" s="12">
        <f t="shared" si="292"/>
        <v>1</v>
      </c>
      <c r="G711" s="12">
        <f t="shared" si="292"/>
        <v>0</v>
      </c>
      <c r="H711" s="12">
        <f t="shared" si="292"/>
        <v>1</v>
      </c>
      <c r="I711" s="12" t="e">
        <f t="shared" si="292"/>
        <v>#DIV/0!</v>
      </c>
      <c r="J711" s="12">
        <f t="shared" si="292"/>
        <v>0</v>
      </c>
      <c r="K711" s="12">
        <f t="shared" si="292"/>
        <v>0.33333333333333331</v>
      </c>
      <c r="L711" s="12" t="e">
        <f t="shared" si="292"/>
        <v>#DIV/0!</v>
      </c>
      <c r="M711" s="12" t="e">
        <f t="shared" si="292"/>
        <v>#DIV/0!</v>
      </c>
      <c r="N711" s="12" t="e">
        <f t="shared" si="292"/>
        <v>#DIV/0!</v>
      </c>
      <c r="O711" s="12" t="e">
        <f t="shared" si="292"/>
        <v>#DIV/0!</v>
      </c>
      <c r="P711" s="12" t="e">
        <f t="shared" si="292"/>
        <v>#DIV/0!</v>
      </c>
      <c r="Q711" s="12">
        <f t="shared" si="292"/>
        <v>1</v>
      </c>
      <c r="R711" s="12" t="e">
        <f t="shared" si="292"/>
        <v>#DIV/0!</v>
      </c>
      <c r="S711" s="12" t="e">
        <f t="shared" si="292"/>
        <v>#DIV/0!</v>
      </c>
      <c r="T711" s="13">
        <f t="shared" si="292"/>
        <v>0.375</v>
      </c>
    </row>
    <row r="712" spans="1:20" ht="18" customHeight="1">
      <c r="A712" s="71"/>
      <c r="B712" s="17" t="s">
        <v>22</v>
      </c>
      <c r="C712" s="10">
        <v>0</v>
      </c>
      <c r="D712" s="10">
        <v>1</v>
      </c>
      <c r="E712" s="10">
        <v>1</v>
      </c>
      <c r="F712" s="14">
        <v>2</v>
      </c>
      <c r="G712" s="10">
        <v>1</v>
      </c>
      <c r="H712" s="10">
        <v>2</v>
      </c>
      <c r="I712" s="10">
        <v>0</v>
      </c>
      <c r="J712" s="10">
        <v>2</v>
      </c>
      <c r="K712" s="10">
        <v>3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</v>
      </c>
      <c r="R712" s="10">
        <v>0</v>
      </c>
      <c r="S712" s="10">
        <v>0</v>
      </c>
      <c r="T712" s="11">
        <f>SUM(C712:S712)</f>
        <v>13</v>
      </c>
    </row>
    <row r="713" spans="1:20" ht="18" customHeight="1">
      <c r="A713" s="71"/>
      <c r="B713" s="17" t="s">
        <v>23</v>
      </c>
      <c r="C713" s="15" t="e">
        <f t="shared" ref="C713:T713" si="293">(C707+C708)/C712</f>
        <v>#DIV/0!</v>
      </c>
      <c r="D713" s="15">
        <f t="shared" si="293"/>
        <v>2</v>
      </c>
      <c r="E713" s="15">
        <f t="shared" si="293"/>
        <v>0</v>
      </c>
      <c r="F713" s="15">
        <f t="shared" si="293"/>
        <v>1</v>
      </c>
      <c r="G713" s="15">
        <f t="shared" si="293"/>
        <v>2</v>
      </c>
      <c r="H713" s="15">
        <f t="shared" si="293"/>
        <v>1</v>
      </c>
      <c r="I713" s="15" t="e">
        <f t="shared" si="293"/>
        <v>#DIV/0!</v>
      </c>
      <c r="J713" s="15">
        <f t="shared" si="293"/>
        <v>1.5</v>
      </c>
      <c r="K713" s="15">
        <f t="shared" si="293"/>
        <v>1</v>
      </c>
      <c r="L713" s="15" t="e">
        <f t="shared" si="293"/>
        <v>#DIV/0!</v>
      </c>
      <c r="M713" s="15" t="e">
        <f t="shared" si="293"/>
        <v>#DIV/0!</v>
      </c>
      <c r="N713" s="15" t="e">
        <f t="shared" si="293"/>
        <v>#DIV/0!</v>
      </c>
      <c r="O713" s="15" t="e">
        <f t="shared" si="293"/>
        <v>#DIV/0!</v>
      </c>
      <c r="P713" s="15" t="e">
        <f t="shared" si="293"/>
        <v>#DIV/0!</v>
      </c>
      <c r="Q713" s="15">
        <f t="shared" si="293"/>
        <v>1</v>
      </c>
      <c r="R713" s="15" t="e">
        <f t="shared" si="293"/>
        <v>#DIV/0!</v>
      </c>
      <c r="S713" s="15" t="e">
        <f t="shared" si="293"/>
        <v>#DIV/0!</v>
      </c>
      <c r="T713" s="16">
        <f t="shared" si="293"/>
        <v>1.1538461538461537</v>
      </c>
    </row>
    <row r="714" spans="1:20" ht="18" customHeight="1">
      <c r="A714" s="71"/>
      <c r="B714" s="17" t="s">
        <v>37</v>
      </c>
      <c r="C714" s="15" t="e">
        <f t="shared" ref="C714" si="294">0/0</f>
        <v>#DIV/0!</v>
      </c>
      <c r="D714" s="12">
        <v>0</v>
      </c>
      <c r="E714" s="12">
        <v>1</v>
      </c>
      <c r="F714" s="12">
        <v>0</v>
      </c>
      <c r="G714" s="12">
        <v>0</v>
      </c>
      <c r="H714" s="12">
        <v>0</v>
      </c>
      <c r="I714" s="15" t="e">
        <f t="shared" ref="I714" si="295">0/0</f>
        <v>#DIV/0!</v>
      </c>
      <c r="J714" s="12">
        <v>1</v>
      </c>
      <c r="K714" s="12">
        <v>0.33329999999999999</v>
      </c>
      <c r="L714" s="15" t="e">
        <f t="shared" ref="L714:P714" si="296">0/0</f>
        <v>#DIV/0!</v>
      </c>
      <c r="M714" s="15" t="e">
        <f t="shared" si="296"/>
        <v>#DIV/0!</v>
      </c>
      <c r="N714" s="15" t="e">
        <f t="shared" si="296"/>
        <v>#DIV/0!</v>
      </c>
      <c r="O714" s="15" t="e">
        <f t="shared" si="296"/>
        <v>#DIV/0!</v>
      </c>
      <c r="P714" s="15" t="e">
        <f t="shared" si="296"/>
        <v>#DIV/0!</v>
      </c>
      <c r="Q714" s="12">
        <v>0</v>
      </c>
      <c r="R714" s="15" t="e">
        <f t="shared" ref="R714:S714" si="297">0/0</f>
        <v>#DIV/0!</v>
      </c>
      <c r="S714" s="15" t="e">
        <f t="shared" si="297"/>
        <v>#DIV/0!</v>
      </c>
      <c r="T714" s="35">
        <v>0.30769999999999997</v>
      </c>
    </row>
    <row r="715" spans="1:20" ht="18" customHeight="1">
      <c r="A715" s="70">
        <v>44723</v>
      </c>
      <c r="B715" s="17" t="s">
        <v>20</v>
      </c>
      <c r="C715" s="10">
        <v>1</v>
      </c>
      <c r="D715" s="10">
        <v>1</v>
      </c>
      <c r="E715" s="10">
        <v>0</v>
      </c>
      <c r="F715" s="10">
        <v>2</v>
      </c>
      <c r="G715" s="10">
        <v>0</v>
      </c>
      <c r="H715" s="10">
        <v>0</v>
      </c>
      <c r="I715" s="10">
        <v>0</v>
      </c>
      <c r="J715" s="10">
        <v>1</v>
      </c>
      <c r="K715" s="10">
        <v>0</v>
      </c>
      <c r="L715" s="10">
        <v>0</v>
      </c>
      <c r="M715" s="10">
        <v>2</v>
      </c>
      <c r="N715" s="10">
        <v>0</v>
      </c>
      <c r="O715" s="10">
        <v>0</v>
      </c>
      <c r="P715" s="10">
        <v>1</v>
      </c>
      <c r="Q715" s="10">
        <v>2</v>
      </c>
      <c r="R715" s="10">
        <v>0</v>
      </c>
      <c r="S715" s="10">
        <v>0</v>
      </c>
      <c r="T715" s="11">
        <f>SUM(C715:S715)</f>
        <v>10</v>
      </c>
    </row>
    <row r="716" spans="1:20" ht="18" customHeight="1">
      <c r="A716" s="71"/>
      <c r="B716" s="17" t="s">
        <v>21</v>
      </c>
      <c r="C716" s="10">
        <v>0</v>
      </c>
      <c r="D716" s="10">
        <v>3</v>
      </c>
      <c r="E716" s="10">
        <v>0</v>
      </c>
      <c r="F716" s="10">
        <v>3</v>
      </c>
      <c r="G716" s="10">
        <v>0</v>
      </c>
      <c r="H716" s="10">
        <v>3</v>
      </c>
      <c r="I716" s="10">
        <v>2</v>
      </c>
      <c r="J716" s="10">
        <v>2</v>
      </c>
      <c r="K716" s="10">
        <v>5</v>
      </c>
      <c r="L716" s="10">
        <v>0</v>
      </c>
      <c r="M716" s="10">
        <v>0</v>
      </c>
      <c r="N716" s="10">
        <v>0</v>
      </c>
      <c r="O716" s="10">
        <v>0</v>
      </c>
      <c r="P716" s="10">
        <v>1</v>
      </c>
      <c r="Q716" s="10">
        <v>0</v>
      </c>
      <c r="R716" s="10">
        <v>0</v>
      </c>
      <c r="S716" s="10">
        <v>0</v>
      </c>
      <c r="T716" s="11">
        <f>SUM(C716:S716)</f>
        <v>19</v>
      </c>
    </row>
    <row r="717" spans="1:20" ht="18" customHeight="1">
      <c r="A717" s="71"/>
      <c r="B717" s="17" t="s">
        <v>24</v>
      </c>
      <c r="C717" s="10">
        <v>1</v>
      </c>
      <c r="D717" s="10">
        <v>3</v>
      </c>
      <c r="E717" s="10">
        <v>0</v>
      </c>
      <c r="F717" s="10">
        <v>4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1</v>
      </c>
      <c r="N717" s="10">
        <v>0</v>
      </c>
      <c r="O717" s="10">
        <v>0</v>
      </c>
      <c r="P717" s="10">
        <v>2</v>
      </c>
      <c r="Q717" s="10">
        <v>2</v>
      </c>
      <c r="R717" s="10">
        <v>0</v>
      </c>
      <c r="S717" s="10">
        <v>0</v>
      </c>
      <c r="T717" s="11">
        <f>SUM(C717:S717)</f>
        <v>25</v>
      </c>
    </row>
    <row r="718" spans="1:20" ht="18" customHeight="1">
      <c r="A718" s="71"/>
      <c r="B718" s="17" t="s">
        <v>25</v>
      </c>
      <c r="C718" s="10">
        <v>0</v>
      </c>
      <c r="D718" s="10">
        <v>1</v>
      </c>
      <c r="E718" s="10">
        <v>0</v>
      </c>
      <c r="F718" s="10">
        <v>1</v>
      </c>
      <c r="G718" s="10">
        <v>0</v>
      </c>
      <c r="H718" s="10">
        <v>0</v>
      </c>
      <c r="I718" s="10">
        <v>0</v>
      </c>
      <c r="J718" s="10">
        <v>1</v>
      </c>
      <c r="K718" s="10">
        <v>0</v>
      </c>
      <c r="L718" s="10">
        <v>0</v>
      </c>
      <c r="M718" s="10">
        <v>1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1">
        <f>SUM(C718:S718)</f>
        <v>4</v>
      </c>
    </row>
    <row r="719" spans="1:20" ht="18" customHeight="1">
      <c r="A719" s="71"/>
      <c r="B719" s="17" t="s">
        <v>26</v>
      </c>
      <c r="C719" s="12">
        <f t="shared" ref="C719:T719" si="298">C718/(C717+C718)</f>
        <v>0</v>
      </c>
      <c r="D719" s="12">
        <f t="shared" si="298"/>
        <v>0.25</v>
      </c>
      <c r="E719" s="12" t="e">
        <f t="shared" si="298"/>
        <v>#DIV/0!</v>
      </c>
      <c r="F719" s="12">
        <f t="shared" si="298"/>
        <v>0.2</v>
      </c>
      <c r="G719" s="12" t="e">
        <f t="shared" si="298"/>
        <v>#DIV/0!</v>
      </c>
      <c r="H719" s="12">
        <f t="shared" si="298"/>
        <v>0</v>
      </c>
      <c r="I719" s="12">
        <f t="shared" si="298"/>
        <v>0</v>
      </c>
      <c r="J719" s="12">
        <f t="shared" si="298"/>
        <v>0.33333333333333331</v>
      </c>
      <c r="K719" s="12">
        <f t="shared" si="298"/>
        <v>0</v>
      </c>
      <c r="L719" s="12" t="e">
        <f t="shared" si="298"/>
        <v>#DIV/0!</v>
      </c>
      <c r="M719" s="12">
        <f t="shared" si="298"/>
        <v>0.5</v>
      </c>
      <c r="N719" s="12" t="e">
        <f t="shared" si="298"/>
        <v>#DIV/0!</v>
      </c>
      <c r="O719" s="12" t="e">
        <f t="shared" si="298"/>
        <v>#DIV/0!</v>
      </c>
      <c r="P719" s="12">
        <f t="shared" si="298"/>
        <v>0</v>
      </c>
      <c r="Q719" s="12">
        <f t="shared" si="298"/>
        <v>0</v>
      </c>
      <c r="R719" s="12" t="e">
        <f t="shared" si="298"/>
        <v>#DIV/0!</v>
      </c>
      <c r="S719" s="12" t="e">
        <f t="shared" si="298"/>
        <v>#DIV/0!</v>
      </c>
      <c r="T719" s="13">
        <f t="shared" si="298"/>
        <v>0.13793103448275862</v>
      </c>
    </row>
    <row r="720" spans="1:20" ht="18" customHeight="1">
      <c r="A720" s="71"/>
      <c r="B720" s="17" t="s">
        <v>22</v>
      </c>
      <c r="C720" s="10">
        <v>1</v>
      </c>
      <c r="D720" s="10">
        <v>4</v>
      </c>
      <c r="E720" s="10">
        <v>0</v>
      </c>
      <c r="F720" s="14">
        <v>4</v>
      </c>
      <c r="G720" s="10">
        <v>0</v>
      </c>
      <c r="H720" s="10">
        <v>2</v>
      </c>
      <c r="I720" s="10">
        <v>1</v>
      </c>
      <c r="J720" s="10">
        <v>1</v>
      </c>
      <c r="K720" s="10">
        <v>5</v>
      </c>
      <c r="L720" s="10">
        <v>0</v>
      </c>
      <c r="M720" s="10">
        <v>2</v>
      </c>
      <c r="N720" s="10">
        <v>0</v>
      </c>
      <c r="O720" s="10">
        <v>0</v>
      </c>
      <c r="P720" s="10">
        <v>1</v>
      </c>
      <c r="Q720" s="10">
        <v>1</v>
      </c>
      <c r="R720" s="10">
        <v>0</v>
      </c>
      <c r="S720" s="10">
        <v>0</v>
      </c>
      <c r="T720" s="11">
        <f>SUM(C720:S720)</f>
        <v>22</v>
      </c>
    </row>
    <row r="721" spans="1:20" ht="18" customHeight="1">
      <c r="A721" s="71"/>
      <c r="B721" s="17" t="s">
        <v>23</v>
      </c>
      <c r="C721" s="15">
        <f t="shared" ref="C721:T721" si="299">(C715+C716)/C720</f>
        <v>1</v>
      </c>
      <c r="D721" s="15">
        <f t="shared" si="299"/>
        <v>1</v>
      </c>
      <c r="E721" s="15" t="e">
        <f t="shared" si="299"/>
        <v>#DIV/0!</v>
      </c>
      <c r="F721" s="15">
        <f t="shared" si="299"/>
        <v>1.25</v>
      </c>
      <c r="G721" s="15" t="e">
        <f t="shared" si="299"/>
        <v>#DIV/0!</v>
      </c>
      <c r="H721" s="15">
        <f t="shared" si="299"/>
        <v>1.5</v>
      </c>
      <c r="I721" s="15">
        <f t="shared" si="299"/>
        <v>2</v>
      </c>
      <c r="J721" s="15">
        <f t="shared" si="299"/>
        <v>3</v>
      </c>
      <c r="K721" s="15">
        <f t="shared" si="299"/>
        <v>1</v>
      </c>
      <c r="L721" s="15" t="e">
        <f t="shared" si="299"/>
        <v>#DIV/0!</v>
      </c>
      <c r="M721" s="15">
        <f t="shared" si="299"/>
        <v>1</v>
      </c>
      <c r="N721" s="15" t="e">
        <f t="shared" si="299"/>
        <v>#DIV/0!</v>
      </c>
      <c r="O721" s="15" t="e">
        <f t="shared" si="299"/>
        <v>#DIV/0!</v>
      </c>
      <c r="P721" s="15">
        <f t="shared" si="299"/>
        <v>2</v>
      </c>
      <c r="Q721" s="15">
        <f t="shared" si="299"/>
        <v>2</v>
      </c>
      <c r="R721" s="15" t="e">
        <f t="shared" si="299"/>
        <v>#DIV/0!</v>
      </c>
      <c r="S721" s="15" t="e">
        <f t="shared" si="299"/>
        <v>#DIV/0!</v>
      </c>
      <c r="T721" s="16">
        <f t="shared" si="299"/>
        <v>1.3181818181818181</v>
      </c>
    </row>
    <row r="722" spans="1:20" ht="18" customHeight="1">
      <c r="A722" s="71"/>
      <c r="B722" s="17" t="s">
        <v>37</v>
      </c>
      <c r="C722" s="12">
        <v>0</v>
      </c>
      <c r="D722" s="12">
        <v>0.25</v>
      </c>
      <c r="E722" s="15" t="e">
        <f t="shared" ref="E722" si="300">0/0</f>
        <v>#DIV/0!</v>
      </c>
      <c r="F722" s="12">
        <v>0.25</v>
      </c>
      <c r="G722" s="15" t="e">
        <f t="shared" ref="G722" si="301">0/0</f>
        <v>#DIV/0!</v>
      </c>
      <c r="H722" s="12">
        <v>0.5</v>
      </c>
      <c r="I722" s="12">
        <v>1</v>
      </c>
      <c r="J722" s="12">
        <v>0</v>
      </c>
      <c r="K722" s="12">
        <v>0</v>
      </c>
      <c r="L722" s="15" t="e">
        <f t="shared" ref="L722" si="302">0/0</f>
        <v>#DIV/0!</v>
      </c>
      <c r="M722" s="12">
        <v>0</v>
      </c>
      <c r="N722" s="15" t="e">
        <f t="shared" ref="N722:O722" si="303">0/0</f>
        <v>#DIV/0!</v>
      </c>
      <c r="O722" s="15" t="e">
        <f t="shared" si="303"/>
        <v>#DIV/0!</v>
      </c>
      <c r="P722" s="12">
        <v>0</v>
      </c>
      <c r="Q722" s="12">
        <v>0</v>
      </c>
      <c r="R722" s="15" t="e">
        <f t="shared" ref="R722:S722" si="304">0/0</f>
        <v>#DIV/0!</v>
      </c>
      <c r="S722" s="15" t="e">
        <f t="shared" si="304"/>
        <v>#DIV/0!</v>
      </c>
      <c r="T722" s="35">
        <v>0.18179999999999999</v>
      </c>
    </row>
    <row r="723" spans="1:20" ht="18" customHeight="1">
      <c r="A723" s="70">
        <v>44724</v>
      </c>
      <c r="B723" s="17" t="s">
        <v>20</v>
      </c>
      <c r="C723" s="10">
        <v>0</v>
      </c>
      <c r="D723" s="10">
        <v>2</v>
      </c>
      <c r="E723" s="10">
        <v>1</v>
      </c>
      <c r="F723" s="10">
        <v>1</v>
      </c>
      <c r="G723" s="10">
        <v>0</v>
      </c>
      <c r="H723" s="10">
        <v>0</v>
      </c>
      <c r="I723" s="10">
        <v>3</v>
      </c>
      <c r="J723" s="10">
        <v>3</v>
      </c>
      <c r="K723" s="10">
        <v>0</v>
      </c>
      <c r="L723" s="10">
        <v>0</v>
      </c>
      <c r="M723" s="10">
        <v>1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1">
        <f>SUM(C723:S723)</f>
        <v>11</v>
      </c>
    </row>
    <row r="724" spans="1:20" ht="18" customHeight="1">
      <c r="A724" s="71"/>
      <c r="B724" s="17" t="s">
        <v>21</v>
      </c>
      <c r="C724" s="10">
        <v>0</v>
      </c>
      <c r="D724" s="10">
        <v>12</v>
      </c>
      <c r="E724" s="10">
        <v>0</v>
      </c>
      <c r="F724" s="10">
        <v>0</v>
      </c>
      <c r="G724" s="10">
        <v>0</v>
      </c>
      <c r="H724" s="10">
        <v>3</v>
      </c>
      <c r="I724" s="10">
        <v>0</v>
      </c>
      <c r="J724" s="10">
        <v>3</v>
      </c>
      <c r="K724" s="10">
        <v>5</v>
      </c>
      <c r="L724" s="10">
        <v>0</v>
      </c>
      <c r="M724" s="10">
        <v>1</v>
      </c>
      <c r="N724" s="10">
        <v>0</v>
      </c>
      <c r="O724" s="10">
        <v>0</v>
      </c>
      <c r="P724" s="10">
        <v>1</v>
      </c>
      <c r="Q724" s="10">
        <v>0</v>
      </c>
      <c r="R724" s="10">
        <v>1</v>
      </c>
      <c r="S724" s="10">
        <v>0</v>
      </c>
      <c r="T724" s="11">
        <f>SUM(C724:S724)</f>
        <v>26</v>
      </c>
    </row>
    <row r="725" spans="1:20" ht="18" customHeight="1">
      <c r="A725" s="71"/>
      <c r="B725" s="17" t="s">
        <v>24</v>
      </c>
      <c r="C725" s="10">
        <v>0</v>
      </c>
      <c r="D725" s="10">
        <v>12</v>
      </c>
      <c r="E725" s="10">
        <v>1</v>
      </c>
      <c r="F725" s="10">
        <v>0</v>
      </c>
      <c r="G725" s="10">
        <v>0</v>
      </c>
      <c r="H725" s="10">
        <v>3</v>
      </c>
      <c r="I725" s="10">
        <v>3</v>
      </c>
      <c r="J725" s="10">
        <v>6</v>
      </c>
      <c r="K725" s="10">
        <v>5</v>
      </c>
      <c r="L725" s="10">
        <v>0</v>
      </c>
      <c r="M725" s="10">
        <v>2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1">
        <f>SUM(C725:S725)</f>
        <v>32</v>
      </c>
    </row>
    <row r="726" spans="1:20" ht="18" customHeight="1">
      <c r="A726" s="71"/>
      <c r="B726" s="17" t="s">
        <v>25</v>
      </c>
      <c r="C726" s="10">
        <v>0</v>
      </c>
      <c r="D726" s="10">
        <v>2</v>
      </c>
      <c r="E726" s="10">
        <v>0</v>
      </c>
      <c r="F726" s="10">
        <v>1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</v>
      </c>
      <c r="Q726" s="10">
        <v>0</v>
      </c>
      <c r="R726" s="10">
        <v>1</v>
      </c>
      <c r="S726" s="10">
        <v>0</v>
      </c>
      <c r="T726" s="11">
        <f>SUM(C726:S726)</f>
        <v>5</v>
      </c>
    </row>
    <row r="727" spans="1:20" ht="18" customHeight="1">
      <c r="A727" s="71"/>
      <c r="B727" s="17" t="s">
        <v>26</v>
      </c>
      <c r="C727" s="12" t="e">
        <f t="shared" ref="C727:T727" si="305">C726/(C725+C726)</f>
        <v>#DIV/0!</v>
      </c>
      <c r="D727" s="12">
        <f t="shared" si="305"/>
        <v>0.14285714285714285</v>
      </c>
      <c r="E727" s="12">
        <f t="shared" si="305"/>
        <v>0</v>
      </c>
      <c r="F727" s="12">
        <f t="shared" si="305"/>
        <v>1</v>
      </c>
      <c r="G727" s="12" t="e">
        <f t="shared" si="305"/>
        <v>#DIV/0!</v>
      </c>
      <c r="H727" s="12">
        <f t="shared" si="305"/>
        <v>0</v>
      </c>
      <c r="I727" s="12">
        <f t="shared" si="305"/>
        <v>0</v>
      </c>
      <c r="J727" s="12">
        <f t="shared" si="305"/>
        <v>0</v>
      </c>
      <c r="K727" s="12">
        <f t="shared" si="305"/>
        <v>0</v>
      </c>
      <c r="L727" s="12" t="e">
        <f t="shared" si="305"/>
        <v>#DIV/0!</v>
      </c>
      <c r="M727" s="12">
        <f t="shared" si="305"/>
        <v>0</v>
      </c>
      <c r="N727" s="12" t="e">
        <f t="shared" si="305"/>
        <v>#DIV/0!</v>
      </c>
      <c r="O727" s="12" t="e">
        <f t="shared" si="305"/>
        <v>#DIV/0!</v>
      </c>
      <c r="P727" s="12">
        <f t="shared" si="305"/>
        <v>1</v>
      </c>
      <c r="Q727" s="12" t="e">
        <f t="shared" si="305"/>
        <v>#DIV/0!</v>
      </c>
      <c r="R727" s="12">
        <f t="shared" si="305"/>
        <v>1</v>
      </c>
      <c r="S727" s="12" t="e">
        <f t="shared" si="305"/>
        <v>#DIV/0!</v>
      </c>
      <c r="T727" s="13">
        <f t="shared" si="305"/>
        <v>0.13513513513513514</v>
      </c>
    </row>
    <row r="728" spans="1:20" ht="18" customHeight="1">
      <c r="A728" s="71"/>
      <c r="B728" s="17" t="s">
        <v>22</v>
      </c>
      <c r="C728" s="10">
        <v>0</v>
      </c>
      <c r="D728" s="10">
        <v>10</v>
      </c>
      <c r="E728" s="10">
        <v>0</v>
      </c>
      <c r="F728" s="14">
        <v>1</v>
      </c>
      <c r="G728" s="10">
        <v>0</v>
      </c>
      <c r="H728" s="10">
        <v>3</v>
      </c>
      <c r="I728" s="10">
        <v>2</v>
      </c>
      <c r="J728" s="10">
        <v>4</v>
      </c>
      <c r="K728" s="10">
        <v>4</v>
      </c>
      <c r="L728" s="10">
        <v>0</v>
      </c>
      <c r="M728" s="10">
        <v>2</v>
      </c>
      <c r="N728" s="10">
        <v>0</v>
      </c>
      <c r="O728" s="10">
        <v>0</v>
      </c>
      <c r="P728" s="10">
        <v>1</v>
      </c>
      <c r="Q728" s="10">
        <v>0</v>
      </c>
      <c r="R728" s="10">
        <v>1</v>
      </c>
      <c r="S728" s="10">
        <v>0</v>
      </c>
      <c r="T728" s="11">
        <f>SUM(C728:S728)</f>
        <v>28</v>
      </c>
    </row>
    <row r="729" spans="1:20" ht="18" customHeight="1">
      <c r="A729" s="71"/>
      <c r="B729" s="17" t="s">
        <v>23</v>
      </c>
      <c r="C729" s="15" t="e">
        <f t="shared" ref="C729:T729" si="306">(C723+C724)/C728</f>
        <v>#DIV/0!</v>
      </c>
      <c r="D729" s="15">
        <f t="shared" si="306"/>
        <v>1.4</v>
      </c>
      <c r="E729" s="15" t="e">
        <f t="shared" si="306"/>
        <v>#DIV/0!</v>
      </c>
      <c r="F729" s="15">
        <f t="shared" si="306"/>
        <v>1</v>
      </c>
      <c r="G729" s="15" t="e">
        <f t="shared" si="306"/>
        <v>#DIV/0!</v>
      </c>
      <c r="H729" s="15">
        <f t="shared" si="306"/>
        <v>1</v>
      </c>
      <c r="I729" s="15">
        <f t="shared" si="306"/>
        <v>1.5</v>
      </c>
      <c r="J729" s="15">
        <f t="shared" si="306"/>
        <v>1.5</v>
      </c>
      <c r="K729" s="15">
        <f t="shared" si="306"/>
        <v>1.25</v>
      </c>
      <c r="L729" s="15" t="e">
        <f t="shared" si="306"/>
        <v>#DIV/0!</v>
      </c>
      <c r="M729" s="15">
        <f t="shared" si="306"/>
        <v>1</v>
      </c>
      <c r="N729" s="15" t="e">
        <f t="shared" si="306"/>
        <v>#DIV/0!</v>
      </c>
      <c r="O729" s="15" t="e">
        <f t="shared" si="306"/>
        <v>#DIV/0!</v>
      </c>
      <c r="P729" s="15">
        <f t="shared" si="306"/>
        <v>1</v>
      </c>
      <c r="Q729" s="15" t="e">
        <f t="shared" si="306"/>
        <v>#DIV/0!</v>
      </c>
      <c r="R729" s="15">
        <f t="shared" si="306"/>
        <v>1</v>
      </c>
      <c r="S729" s="15" t="e">
        <f t="shared" si="306"/>
        <v>#DIV/0!</v>
      </c>
      <c r="T729" s="16">
        <f t="shared" si="306"/>
        <v>1.3214285714285714</v>
      </c>
    </row>
    <row r="730" spans="1:20" ht="18" customHeight="1">
      <c r="A730" s="71"/>
      <c r="B730" s="17" t="s">
        <v>37</v>
      </c>
      <c r="C730" s="15" t="e">
        <f t="shared" ref="C730" si="307">0/0</f>
        <v>#DIV/0!</v>
      </c>
      <c r="D730" s="12">
        <v>0.1</v>
      </c>
      <c r="E730" s="15" t="e">
        <f t="shared" ref="E730" si="308">0/0</f>
        <v>#DIV/0!</v>
      </c>
      <c r="F730" s="12">
        <v>0</v>
      </c>
      <c r="G730" s="15" t="e">
        <f t="shared" ref="G730" si="309">0/0</f>
        <v>#DIV/0!</v>
      </c>
      <c r="H730" s="12">
        <v>0.33329999999999999</v>
      </c>
      <c r="I730" s="12">
        <v>0</v>
      </c>
      <c r="J730" s="12">
        <v>0.25</v>
      </c>
      <c r="K730" s="12">
        <v>0.75</v>
      </c>
      <c r="L730" s="15" t="e">
        <f t="shared" ref="L730" si="310">0/0</f>
        <v>#DIV/0!</v>
      </c>
      <c r="M730" s="12">
        <v>0</v>
      </c>
      <c r="N730" s="15" t="e">
        <f t="shared" ref="N730" si="311">0/0</f>
        <v>#DIV/0!</v>
      </c>
      <c r="O730" s="15" t="e">
        <f t="shared" ref="O730" si="312">0/0</f>
        <v>#DIV/0!</v>
      </c>
      <c r="P730" s="12">
        <v>0</v>
      </c>
      <c r="Q730" s="15" t="e">
        <f t="shared" ref="Q730" si="313">0/0</f>
        <v>#DIV/0!</v>
      </c>
      <c r="R730" s="12">
        <v>0</v>
      </c>
      <c r="S730" s="15" t="e">
        <f t="shared" ref="S730" si="314">0/0</f>
        <v>#DIV/0!</v>
      </c>
      <c r="T730" s="35">
        <v>0.25</v>
      </c>
    </row>
    <row r="731" spans="1:20" ht="18" customHeight="1">
      <c r="A731" s="70">
        <v>44725</v>
      </c>
      <c r="B731" s="17" t="s">
        <v>20</v>
      </c>
      <c r="C731" s="10">
        <v>0</v>
      </c>
      <c r="D731" s="10">
        <v>2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1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1">
        <f>SUM(C731:S731)</f>
        <v>3</v>
      </c>
    </row>
    <row r="732" spans="1:20" ht="18" customHeight="1">
      <c r="A732" s="71"/>
      <c r="B732" s="17" t="s">
        <v>21</v>
      </c>
      <c r="C732" s="10">
        <v>0</v>
      </c>
      <c r="D732" s="10">
        <v>5</v>
      </c>
      <c r="E732" s="10">
        <v>0</v>
      </c>
      <c r="F732" s="10">
        <v>2</v>
      </c>
      <c r="G732" s="10">
        <v>0</v>
      </c>
      <c r="H732" s="10">
        <v>1</v>
      </c>
      <c r="I732" s="10">
        <v>0</v>
      </c>
      <c r="J732" s="10">
        <v>0</v>
      </c>
      <c r="K732" s="10">
        <v>3</v>
      </c>
      <c r="L732" s="10">
        <v>1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13</v>
      </c>
    </row>
    <row r="733" spans="1:20" ht="18" customHeight="1">
      <c r="A733" s="71"/>
      <c r="B733" s="17" t="s">
        <v>24</v>
      </c>
      <c r="C733" s="10">
        <v>0</v>
      </c>
      <c r="D733" s="10">
        <v>7</v>
      </c>
      <c r="E733" s="10">
        <v>0</v>
      </c>
      <c r="F733" s="10">
        <v>2</v>
      </c>
      <c r="G733" s="10">
        <v>0</v>
      </c>
      <c r="H733" s="10">
        <v>1</v>
      </c>
      <c r="I733" s="10">
        <v>1</v>
      </c>
      <c r="J733" s="10">
        <v>0</v>
      </c>
      <c r="K733" s="10">
        <v>2</v>
      </c>
      <c r="L733" s="10">
        <v>1</v>
      </c>
      <c r="M733" s="10">
        <v>2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16</v>
      </c>
    </row>
    <row r="734" spans="1:20" ht="18" customHeight="1">
      <c r="A734" s="71"/>
      <c r="B734" s="17" t="s">
        <v>25</v>
      </c>
      <c r="C734" s="10">
        <v>0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1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</v>
      </c>
    </row>
    <row r="735" spans="1:20" ht="18" customHeight="1">
      <c r="A735" s="71"/>
      <c r="B735" s="17" t="s">
        <v>26</v>
      </c>
      <c r="C735" s="12" t="e">
        <f t="shared" ref="C735:T735" si="315">C734/(C733+C734)</f>
        <v>#DIV/0!</v>
      </c>
      <c r="D735" s="12">
        <f t="shared" si="315"/>
        <v>0</v>
      </c>
      <c r="E735" s="12" t="e">
        <f t="shared" si="315"/>
        <v>#DIV/0!</v>
      </c>
      <c r="F735" s="12">
        <f t="shared" si="315"/>
        <v>0</v>
      </c>
      <c r="G735" s="12" t="e">
        <f t="shared" si="315"/>
        <v>#DIV/0!</v>
      </c>
      <c r="H735" s="12">
        <f t="shared" si="315"/>
        <v>0</v>
      </c>
      <c r="I735" s="12">
        <f t="shared" si="315"/>
        <v>0</v>
      </c>
      <c r="J735" s="12" t="e">
        <f t="shared" si="315"/>
        <v>#DIV/0!</v>
      </c>
      <c r="K735" s="12">
        <f t="shared" si="315"/>
        <v>0.33333333333333331</v>
      </c>
      <c r="L735" s="12">
        <f t="shared" si="315"/>
        <v>0</v>
      </c>
      <c r="M735" s="12">
        <f t="shared" si="315"/>
        <v>0</v>
      </c>
      <c r="N735" s="12" t="e">
        <f t="shared" si="315"/>
        <v>#DIV/0!</v>
      </c>
      <c r="O735" s="12" t="e">
        <f t="shared" si="315"/>
        <v>#DIV/0!</v>
      </c>
      <c r="P735" s="12" t="e">
        <f t="shared" si="315"/>
        <v>#DIV/0!</v>
      </c>
      <c r="Q735" s="12" t="e">
        <f t="shared" si="315"/>
        <v>#DIV/0!</v>
      </c>
      <c r="R735" s="12" t="e">
        <f t="shared" si="315"/>
        <v>#DIV/0!</v>
      </c>
      <c r="S735" s="12" t="e">
        <f t="shared" si="315"/>
        <v>#DIV/0!</v>
      </c>
      <c r="T735" s="13">
        <f t="shared" si="315"/>
        <v>5.8823529411764705E-2</v>
      </c>
    </row>
    <row r="736" spans="1:20" ht="18" customHeight="1">
      <c r="A736" s="71"/>
      <c r="B736" s="17" t="s">
        <v>22</v>
      </c>
      <c r="C736" s="10">
        <v>0</v>
      </c>
      <c r="D736" s="10">
        <v>5</v>
      </c>
      <c r="E736" s="10">
        <v>0</v>
      </c>
      <c r="F736" s="14">
        <v>1</v>
      </c>
      <c r="G736" s="10">
        <v>0</v>
      </c>
      <c r="H736" s="10">
        <v>1</v>
      </c>
      <c r="I736" s="10">
        <v>1</v>
      </c>
      <c r="J736" s="10">
        <v>0</v>
      </c>
      <c r="K736" s="10">
        <v>3</v>
      </c>
      <c r="L736" s="10">
        <v>1</v>
      </c>
      <c r="M736" s="10">
        <v>2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1">
        <f>SUM(C736:S736)</f>
        <v>14</v>
      </c>
    </row>
    <row r="737" spans="1:20" ht="18" customHeight="1">
      <c r="A737" s="71"/>
      <c r="B737" s="17" t="s">
        <v>23</v>
      </c>
      <c r="C737" s="15" t="e">
        <f t="shared" ref="C737:T737" si="316">(C731+C732)/C736</f>
        <v>#DIV/0!</v>
      </c>
      <c r="D737" s="15">
        <f t="shared" si="316"/>
        <v>1.4</v>
      </c>
      <c r="E737" s="15" t="e">
        <f t="shared" si="316"/>
        <v>#DIV/0!</v>
      </c>
      <c r="F737" s="15">
        <f t="shared" si="316"/>
        <v>2</v>
      </c>
      <c r="G737" s="15" t="e">
        <f t="shared" si="316"/>
        <v>#DIV/0!</v>
      </c>
      <c r="H737" s="15">
        <f t="shared" si="316"/>
        <v>1</v>
      </c>
      <c r="I737" s="15">
        <f t="shared" si="316"/>
        <v>0</v>
      </c>
      <c r="J737" s="15" t="e">
        <f t="shared" si="316"/>
        <v>#DIV/0!</v>
      </c>
      <c r="K737" s="15">
        <f t="shared" si="316"/>
        <v>1</v>
      </c>
      <c r="L737" s="15">
        <f t="shared" si="316"/>
        <v>1</v>
      </c>
      <c r="M737" s="15">
        <f t="shared" si="316"/>
        <v>1</v>
      </c>
      <c r="N737" s="15" t="e">
        <f t="shared" si="316"/>
        <v>#DIV/0!</v>
      </c>
      <c r="O737" s="15" t="e">
        <f t="shared" si="316"/>
        <v>#DIV/0!</v>
      </c>
      <c r="P737" s="15" t="e">
        <f t="shared" si="316"/>
        <v>#DIV/0!</v>
      </c>
      <c r="Q737" s="15" t="e">
        <f t="shared" si="316"/>
        <v>#DIV/0!</v>
      </c>
      <c r="R737" s="15" t="e">
        <f t="shared" si="316"/>
        <v>#DIV/0!</v>
      </c>
      <c r="S737" s="15" t="e">
        <f t="shared" si="316"/>
        <v>#DIV/0!</v>
      </c>
      <c r="T737" s="16">
        <f t="shared" si="316"/>
        <v>1.1428571428571428</v>
      </c>
    </row>
    <row r="738" spans="1:20" ht="18" customHeight="1">
      <c r="A738" s="71"/>
      <c r="B738" s="17" t="s">
        <v>37</v>
      </c>
      <c r="C738" s="15" t="e">
        <f t="shared" ref="C738:G738" si="317">0/0</f>
        <v>#DIV/0!</v>
      </c>
      <c r="D738" s="12">
        <v>0.4</v>
      </c>
      <c r="E738" s="15" t="e">
        <f t="shared" si="317"/>
        <v>#DIV/0!</v>
      </c>
      <c r="F738" s="12">
        <v>1</v>
      </c>
      <c r="G738" s="15" t="e">
        <f t="shared" si="317"/>
        <v>#DIV/0!</v>
      </c>
      <c r="H738" s="12">
        <v>1</v>
      </c>
      <c r="I738" s="12">
        <v>0</v>
      </c>
      <c r="J738" s="15" t="e">
        <f t="shared" ref="J738" si="318">0/0</f>
        <v>#DIV/0!</v>
      </c>
      <c r="K738" s="12">
        <v>0.33329999999999999</v>
      </c>
      <c r="L738" s="12">
        <v>0</v>
      </c>
      <c r="M738" s="12">
        <v>0.5</v>
      </c>
      <c r="N738" s="15" t="e">
        <f t="shared" ref="N738:S738" si="319">0/0</f>
        <v>#DIV/0!</v>
      </c>
      <c r="O738" s="15" t="e">
        <f t="shared" si="319"/>
        <v>#DIV/0!</v>
      </c>
      <c r="P738" s="15" t="e">
        <f t="shared" si="319"/>
        <v>#DIV/0!</v>
      </c>
      <c r="Q738" s="15" t="e">
        <f t="shared" si="319"/>
        <v>#DIV/0!</v>
      </c>
      <c r="R738" s="15" t="e">
        <f t="shared" si="319"/>
        <v>#DIV/0!</v>
      </c>
      <c r="S738" s="15" t="e">
        <f t="shared" si="319"/>
        <v>#DIV/0!</v>
      </c>
      <c r="T738" s="35">
        <v>0.42859999999999998</v>
      </c>
    </row>
    <row r="739" spans="1:20" ht="18" customHeight="1">
      <c r="A739" s="70">
        <v>44726</v>
      </c>
      <c r="B739" s="17" t="s">
        <v>20</v>
      </c>
      <c r="C739" s="10">
        <v>0</v>
      </c>
      <c r="D739" s="10">
        <v>1</v>
      </c>
      <c r="E739" s="10">
        <v>0</v>
      </c>
      <c r="F739" s="10">
        <v>0</v>
      </c>
      <c r="G739" s="10">
        <v>0</v>
      </c>
      <c r="H739" s="10">
        <v>0</v>
      </c>
      <c r="I739" s="10">
        <v>2</v>
      </c>
      <c r="J739" s="10">
        <v>0</v>
      </c>
      <c r="K739" s="10">
        <v>10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1">
        <f>SUM(C739:S739)</f>
        <v>13</v>
      </c>
    </row>
    <row r="740" spans="1:20" ht="18" customHeight="1">
      <c r="A740" s="71"/>
      <c r="B740" s="17" t="s">
        <v>21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1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2</v>
      </c>
    </row>
    <row r="741" spans="1:20" ht="18" customHeight="1">
      <c r="A741" s="71"/>
      <c r="B741" s="17" t="s">
        <v>24</v>
      </c>
      <c r="C741" s="10">
        <v>0</v>
      </c>
      <c r="D741" s="10">
        <v>2</v>
      </c>
      <c r="E741" s="10">
        <v>0</v>
      </c>
      <c r="F741" s="10">
        <v>0</v>
      </c>
      <c r="G741" s="10">
        <v>0</v>
      </c>
      <c r="H741" s="10">
        <v>0</v>
      </c>
      <c r="I741" s="10">
        <v>1</v>
      </c>
      <c r="J741" s="10">
        <v>0</v>
      </c>
      <c r="K741" s="10">
        <v>9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12</v>
      </c>
    </row>
    <row r="742" spans="1:20" ht="18" customHeight="1">
      <c r="A742" s="71"/>
      <c r="B742" s="17" t="s">
        <v>25</v>
      </c>
      <c r="C742" s="10">
        <v>0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1</v>
      </c>
      <c r="L742" s="10">
        <v>0</v>
      </c>
      <c r="M742" s="10">
        <v>0</v>
      </c>
      <c r="N742" s="10">
        <v>0</v>
      </c>
      <c r="O742" s="10">
        <v>1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3</v>
      </c>
    </row>
    <row r="743" spans="1:20" ht="18" customHeight="1">
      <c r="A743" s="71"/>
      <c r="B743" s="17" t="s">
        <v>26</v>
      </c>
      <c r="C743" s="12" t="e">
        <f t="shared" ref="C743:T743" si="320">C742/(C741+C742)</f>
        <v>#DIV/0!</v>
      </c>
      <c r="D743" s="12">
        <f t="shared" si="320"/>
        <v>0</v>
      </c>
      <c r="E743" s="12" t="e">
        <f t="shared" si="320"/>
        <v>#DIV/0!</v>
      </c>
      <c r="F743" s="12" t="e">
        <f t="shared" si="320"/>
        <v>#DIV/0!</v>
      </c>
      <c r="G743" s="12" t="e">
        <f t="shared" si="320"/>
        <v>#DIV/0!</v>
      </c>
      <c r="H743" s="12" t="e">
        <f t="shared" si="320"/>
        <v>#DIV/0!</v>
      </c>
      <c r="I743" s="12">
        <f t="shared" si="320"/>
        <v>0.5</v>
      </c>
      <c r="J743" s="12" t="e">
        <f t="shared" si="320"/>
        <v>#DIV/0!</v>
      </c>
      <c r="K743" s="12">
        <f t="shared" si="320"/>
        <v>0.1</v>
      </c>
      <c r="L743" s="12" t="e">
        <f t="shared" si="320"/>
        <v>#DIV/0!</v>
      </c>
      <c r="M743" s="12" t="e">
        <f t="shared" si="320"/>
        <v>#DIV/0!</v>
      </c>
      <c r="N743" s="12" t="e">
        <f t="shared" si="320"/>
        <v>#DIV/0!</v>
      </c>
      <c r="O743" s="12">
        <f t="shared" si="320"/>
        <v>1</v>
      </c>
      <c r="P743" s="12" t="e">
        <f t="shared" si="320"/>
        <v>#DIV/0!</v>
      </c>
      <c r="Q743" s="12" t="e">
        <f t="shared" si="320"/>
        <v>#DIV/0!</v>
      </c>
      <c r="R743" s="12" t="e">
        <f t="shared" si="320"/>
        <v>#DIV/0!</v>
      </c>
      <c r="S743" s="12" t="e">
        <f t="shared" si="320"/>
        <v>#DIV/0!</v>
      </c>
      <c r="T743" s="13">
        <f t="shared" si="320"/>
        <v>0.2</v>
      </c>
    </row>
    <row r="744" spans="1:20" ht="18" customHeight="1">
      <c r="A744" s="71"/>
      <c r="B744" s="17" t="s">
        <v>22</v>
      </c>
      <c r="C744" s="10">
        <v>0</v>
      </c>
      <c r="D744" s="10">
        <v>2</v>
      </c>
      <c r="E744" s="10">
        <v>0</v>
      </c>
      <c r="F744" s="14">
        <v>0</v>
      </c>
      <c r="G744" s="10">
        <v>0</v>
      </c>
      <c r="H744" s="10">
        <v>0</v>
      </c>
      <c r="I744" s="10">
        <v>1</v>
      </c>
      <c r="J744" s="10">
        <v>0</v>
      </c>
      <c r="K744" s="10">
        <v>8</v>
      </c>
      <c r="L744" s="10">
        <v>0</v>
      </c>
      <c r="M744" s="10">
        <v>0</v>
      </c>
      <c r="N744" s="10">
        <v>0</v>
      </c>
      <c r="O744" s="10">
        <v>1</v>
      </c>
      <c r="P744" s="10">
        <v>0</v>
      </c>
      <c r="Q744" s="10">
        <v>0</v>
      </c>
      <c r="R744" s="10">
        <v>0</v>
      </c>
      <c r="S744" s="10">
        <v>0</v>
      </c>
      <c r="T744" s="11">
        <f>SUM(C744:S744)</f>
        <v>12</v>
      </c>
    </row>
    <row r="745" spans="1:20" ht="18" customHeight="1">
      <c r="A745" s="71"/>
      <c r="B745" s="17" t="s">
        <v>23</v>
      </c>
      <c r="C745" s="15" t="e">
        <f t="shared" ref="C745:T745" si="321">(C739+C740)/C744</f>
        <v>#DIV/0!</v>
      </c>
      <c r="D745" s="15">
        <f t="shared" si="321"/>
        <v>1</v>
      </c>
      <c r="E745" s="15" t="e">
        <f t="shared" si="321"/>
        <v>#DIV/0!</v>
      </c>
      <c r="F745" s="15" t="e">
        <f t="shared" si="321"/>
        <v>#DIV/0!</v>
      </c>
      <c r="G745" s="15" t="e">
        <f t="shared" si="321"/>
        <v>#DIV/0!</v>
      </c>
      <c r="H745" s="15" t="e">
        <f t="shared" si="321"/>
        <v>#DIV/0!</v>
      </c>
      <c r="I745" s="15">
        <f t="shared" si="321"/>
        <v>2</v>
      </c>
      <c r="J745" s="15" t="e">
        <f t="shared" si="321"/>
        <v>#DIV/0!</v>
      </c>
      <c r="K745" s="15">
        <f t="shared" si="321"/>
        <v>1.25</v>
      </c>
      <c r="L745" s="15" t="e">
        <f t="shared" si="321"/>
        <v>#DIV/0!</v>
      </c>
      <c r="M745" s="15" t="e">
        <f t="shared" si="321"/>
        <v>#DIV/0!</v>
      </c>
      <c r="N745" s="15" t="e">
        <f t="shared" si="321"/>
        <v>#DIV/0!</v>
      </c>
      <c r="O745" s="15">
        <f t="shared" si="321"/>
        <v>1</v>
      </c>
      <c r="P745" s="15" t="e">
        <f t="shared" si="321"/>
        <v>#DIV/0!</v>
      </c>
      <c r="Q745" s="15" t="e">
        <f t="shared" si="321"/>
        <v>#DIV/0!</v>
      </c>
      <c r="R745" s="15" t="e">
        <f t="shared" si="321"/>
        <v>#DIV/0!</v>
      </c>
      <c r="S745" s="15" t="e">
        <f t="shared" si="321"/>
        <v>#DIV/0!</v>
      </c>
      <c r="T745" s="16">
        <f t="shared" si="321"/>
        <v>1.25</v>
      </c>
    </row>
    <row r="746" spans="1:20" ht="18" customHeight="1">
      <c r="A746" s="71"/>
      <c r="B746" s="17" t="s">
        <v>37</v>
      </c>
      <c r="C746" s="15" t="e">
        <f t="shared" ref="C746" si="322">0/0</f>
        <v>#DIV/0!</v>
      </c>
      <c r="D746" s="12">
        <v>0.5</v>
      </c>
      <c r="E746" s="15" t="e">
        <f t="shared" ref="E746:H746" si="323">0/0</f>
        <v>#DIV/0!</v>
      </c>
      <c r="F746" s="15" t="e">
        <f t="shared" si="323"/>
        <v>#DIV/0!</v>
      </c>
      <c r="G746" s="15" t="e">
        <f t="shared" si="323"/>
        <v>#DIV/0!</v>
      </c>
      <c r="H746" s="15" t="e">
        <f t="shared" si="323"/>
        <v>#DIV/0!</v>
      </c>
      <c r="I746" s="12">
        <v>0</v>
      </c>
      <c r="J746" s="15" t="e">
        <f t="shared" ref="J746" si="324">0/0</f>
        <v>#DIV/0!</v>
      </c>
      <c r="K746" s="12">
        <v>0.375</v>
      </c>
      <c r="L746" s="15" t="e">
        <f t="shared" ref="L746:N746" si="325">0/0</f>
        <v>#DIV/0!</v>
      </c>
      <c r="M746" s="15" t="e">
        <f t="shared" si="325"/>
        <v>#DIV/0!</v>
      </c>
      <c r="N746" s="15" t="e">
        <f t="shared" si="325"/>
        <v>#DIV/0!</v>
      </c>
      <c r="O746" s="15">
        <v>0</v>
      </c>
      <c r="P746" s="15" t="e">
        <f t="shared" ref="P746:S746" si="326">0/0</f>
        <v>#DIV/0!</v>
      </c>
      <c r="Q746" s="15" t="e">
        <f t="shared" si="326"/>
        <v>#DIV/0!</v>
      </c>
      <c r="R746" s="15" t="e">
        <f t="shared" si="326"/>
        <v>#DIV/0!</v>
      </c>
      <c r="S746" s="15" t="e">
        <f t="shared" si="326"/>
        <v>#DIV/0!</v>
      </c>
      <c r="T746" s="35">
        <v>0.33329999999999999</v>
      </c>
    </row>
    <row r="747" spans="1:20" ht="18" customHeight="1">
      <c r="A747" s="70">
        <v>44727</v>
      </c>
      <c r="B747" s="17" t="s">
        <v>20</v>
      </c>
      <c r="C747" s="10">
        <v>0</v>
      </c>
      <c r="D747" s="10">
        <v>1</v>
      </c>
      <c r="E747" s="10">
        <v>0</v>
      </c>
      <c r="F747" s="10">
        <v>0</v>
      </c>
      <c r="G747" s="10">
        <v>0</v>
      </c>
      <c r="H747" s="10">
        <v>2</v>
      </c>
      <c r="I747" s="10">
        <v>2</v>
      </c>
      <c r="J747" s="10">
        <v>0</v>
      </c>
      <c r="K747" s="10">
        <v>1</v>
      </c>
      <c r="L747" s="10">
        <v>0</v>
      </c>
      <c r="M747" s="10">
        <v>3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1">
        <f>SUM(C747:S747)</f>
        <v>9</v>
      </c>
    </row>
    <row r="748" spans="1:20" ht="18" customHeight="1">
      <c r="A748" s="71"/>
      <c r="B748" s="17" t="s">
        <v>21</v>
      </c>
      <c r="C748" s="10">
        <v>0</v>
      </c>
      <c r="D748" s="10">
        <v>2</v>
      </c>
      <c r="E748" s="10">
        <v>0</v>
      </c>
      <c r="F748" s="10">
        <v>0</v>
      </c>
      <c r="G748" s="10">
        <v>0</v>
      </c>
      <c r="H748" s="10">
        <v>1</v>
      </c>
      <c r="I748" s="10">
        <v>2</v>
      </c>
      <c r="J748" s="10">
        <v>0</v>
      </c>
      <c r="K748" s="10">
        <v>1</v>
      </c>
      <c r="L748" s="10">
        <v>0</v>
      </c>
      <c r="M748" s="10">
        <v>0</v>
      </c>
      <c r="N748" s="10">
        <v>0</v>
      </c>
      <c r="O748" s="10">
        <v>0</v>
      </c>
      <c r="P748" s="10">
        <v>1</v>
      </c>
      <c r="Q748" s="10">
        <v>0</v>
      </c>
      <c r="R748" s="10">
        <v>0</v>
      </c>
      <c r="S748" s="10">
        <v>0</v>
      </c>
      <c r="T748" s="11">
        <f>SUM(C748:S748)</f>
        <v>7</v>
      </c>
    </row>
    <row r="749" spans="1:20" ht="18" customHeight="1">
      <c r="A749" s="71"/>
      <c r="B749" s="17" t="s">
        <v>24</v>
      </c>
      <c r="C749" s="10">
        <v>0</v>
      </c>
      <c r="D749" s="10">
        <v>3</v>
      </c>
      <c r="E749" s="10">
        <v>0</v>
      </c>
      <c r="F749" s="10">
        <v>0</v>
      </c>
      <c r="G749" s="10">
        <v>0</v>
      </c>
      <c r="H749" s="10">
        <v>2</v>
      </c>
      <c r="I749" s="10">
        <v>3</v>
      </c>
      <c r="J749" s="10">
        <v>0</v>
      </c>
      <c r="K749" s="10">
        <v>2</v>
      </c>
      <c r="L749" s="10">
        <v>0</v>
      </c>
      <c r="M749" s="10">
        <v>3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14</v>
      </c>
    </row>
    <row r="750" spans="1:20" ht="18" customHeight="1">
      <c r="A750" s="71"/>
      <c r="B750" s="17" t="s">
        <v>25</v>
      </c>
      <c r="C750" s="10">
        <v>0</v>
      </c>
      <c r="D750" s="10">
        <v>0</v>
      </c>
      <c r="E750" s="10">
        <v>0</v>
      </c>
      <c r="F750" s="10">
        <v>0</v>
      </c>
      <c r="G750" s="10">
        <v>0</v>
      </c>
      <c r="H750" s="10">
        <v>1</v>
      </c>
      <c r="I750" s="10">
        <v>1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1">
        <f>SUM(C750:S750)</f>
        <v>2</v>
      </c>
    </row>
    <row r="751" spans="1:20" ht="18" customHeight="1">
      <c r="A751" s="71"/>
      <c r="B751" s="17" t="s">
        <v>26</v>
      </c>
      <c r="C751" s="12" t="e">
        <f t="shared" ref="C751:T751" si="327">C750/(C749+C750)</f>
        <v>#DIV/0!</v>
      </c>
      <c r="D751" s="12">
        <f t="shared" si="327"/>
        <v>0</v>
      </c>
      <c r="E751" s="12" t="e">
        <f t="shared" si="327"/>
        <v>#DIV/0!</v>
      </c>
      <c r="F751" s="12" t="e">
        <f t="shared" si="327"/>
        <v>#DIV/0!</v>
      </c>
      <c r="G751" s="12" t="e">
        <f t="shared" si="327"/>
        <v>#DIV/0!</v>
      </c>
      <c r="H751" s="12">
        <f t="shared" si="327"/>
        <v>0.33333333333333331</v>
      </c>
      <c r="I751" s="12">
        <f t="shared" si="327"/>
        <v>0.25</v>
      </c>
      <c r="J751" s="12" t="e">
        <f t="shared" si="327"/>
        <v>#DIV/0!</v>
      </c>
      <c r="K751" s="12">
        <f t="shared" si="327"/>
        <v>0</v>
      </c>
      <c r="L751" s="12" t="e">
        <f t="shared" si="327"/>
        <v>#DIV/0!</v>
      </c>
      <c r="M751" s="12">
        <f t="shared" si="327"/>
        <v>0</v>
      </c>
      <c r="N751" s="12" t="e">
        <f t="shared" si="327"/>
        <v>#DIV/0!</v>
      </c>
      <c r="O751" s="12" t="e">
        <f t="shared" si="327"/>
        <v>#DIV/0!</v>
      </c>
      <c r="P751" s="12">
        <f t="shared" si="327"/>
        <v>0</v>
      </c>
      <c r="Q751" s="12" t="e">
        <f t="shared" si="327"/>
        <v>#DIV/0!</v>
      </c>
      <c r="R751" s="12" t="e">
        <f t="shared" si="327"/>
        <v>#DIV/0!</v>
      </c>
      <c r="S751" s="12" t="e">
        <f t="shared" si="327"/>
        <v>#DIV/0!</v>
      </c>
      <c r="T751" s="13">
        <f t="shared" si="327"/>
        <v>0.125</v>
      </c>
    </row>
    <row r="752" spans="1:20" ht="18" customHeight="1">
      <c r="A752" s="71"/>
      <c r="B752" s="17" t="s">
        <v>22</v>
      </c>
      <c r="C752" s="10">
        <v>0</v>
      </c>
      <c r="D752" s="10">
        <v>2</v>
      </c>
      <c r="E752" s="10">
        <v>0</v>
      </c>
      <c r="F752" s="14">
        <v>0</v>
      </c>
      <c r="G752" s="10">
        <v>0</v>
      </c>
      <c r="H752" s="10">
        <v>2</v>
      </c>
      <c r="I752" s="10">
        <v>2</v>
      </c>
      <c r="J752" s="10">
        <v>0</v>
      </c>
      <c r="K752" s="10">
        <v>2</v>
      </c>
      <c r="L752" s="10">
        <v>0</v>
      </c>
      <c r="M752" s="10">
        <v>1</v>
      </c>
      <c r="N752" s="10">
        <v>0</v>
      </c>
      <c r="O752" s="10">
        <v>0</v>
      </c>
      <c r="P752" s="10">
        <v>1</v>
      </c>
      <c r="Q752" s="10">
        <v>0</v>
      </c>
      <c r="R752" s="10">
        <v>0</v>
      </c>
      <c r="S752" s="10">
        <v>0</v>
      </c>
      <c r="T752" s="11">
        <f>SUM(C752:S752)</f>
        <v>10</v>
      </c>
    </row>
    <row r="753" spans="1:20" ht="18" customHeight="1">
      <c r="A753" s="71"/>
      <c r="B753" s="17" t="s">
        <v>23</v>
      </c>
      <c r="C753" s="15" t="e">
        <f t="shared" ref="C753:T753" si="328">(C747+C748)/C752</f>
        <v>#DIV/0!</v>
      </c>
      <c r="D753" s="15">
        <f t="shared" si="328"/>
        <v>1.5</v>
      </c>
      <c r="E753" s="15" t="e">
        <f t="shared" si="328"/>
        <v>#DIV/0!</v>
      </c>
      <c r="F753" s="15" t="e">
        <f t="shared" si="328"/>
        <v>#DIV/0!</v>
      </c>
      <c r="G753" s="15" t="e">
        <f t="shared" si="328"/>
        <v>#DIV/0!</v>
      </c>
      <c r="H753" s="15">
        <f t="shared" si="328"/>
        <v>1.5</v>
      </c>
      <c r="I753" s="15">
        <f t="shared" si="328"/>
        <v>2</v>
      </c>
      <c r="J753" s="15" t="e">
        <f t="shared" si="328"/>
        <v>#DIV/0!</v>
      </c>
      <c r="K753" s="15">
        <f t="shared" si="328"/>
        <v>1</v>
      </c>
      <c r="L753" s="15" t="e">
        <f t="shared" si="328"/>
        <v>#DIV/0!</v>
      </c>
      <c r="M753" s="15">
        <f t="shared" si="328"/>
        <v>3</v>
      </c>
      <c r="N753" s="15" t="e">
        <f t="shared" si="328"/>
        <v>#DIV/0!</v>
      </c>
      <c r="O753" s="15" t="e">
        <f t="shared" si="328"/>
        <v>#DIV/0!</v>
      </c>
      <c r="P753" s="15">
        <f t="shared" si="328"/>
        <v>1</v>
      </c>
      <c r="Q753" s="15" t="e">
        <f t="shared" si="328"/>
        <v>#DIV/0!</v>
      </c>
      <c r="R753" s="15" t="e">
        <f t="shared" si="328"/>
        <v>#DIV/0!</v>
      </c>
      <c r="S753" s="15" t="e">
        <f t="shared" si="328"/>
        <v>#DIV/0!</v>
      </c>
      <c r="T753" s="16">
        <f t="shared" si="328"/>
        <v>1.6</v>
      </c>
    </row>
    <row r="754" spans="1:20" ht="18" customHeight="1">
      <c r="A754" s="71"/>
      <c r="B754" s="17" t="s">
        <v>37</v>
      </c>
      <c r="C754" s="15" t="e">
        <f t="shared" ref="C754" si="329">0/0</f>
        <v>#DIV/0!</v>
      </c>
      <c r="D754" s="12">
        <v>0</v>
      </c>
      <c r="E754" s="15" t="e">
        <f t="shared" ref="E754:G754" si="330">0/0</f>
        <v>#DIV/0!</v>
      </c>
      <c r="F754" s="15" t="e">
        <f t="shared" si="330"/>
        <v>#DIV/0!</v>
      </c>
      <c r="G754" s="15" t="e">
        <f t="shared" si="330"/>
        <v>#DIV/0!</v>
      </c>
      <c r="H754" s="12">
        <v>0</v>
      </c>
      <c r="I754" s="12">
        <v>0.5</v>
      </c>
      <c r="J754" s="15" t="e">
        <f t="shared" ref="J754" si="331">0/0</f>
        <v>#DIV/0!</v>
      </c>
      <c r="K754" s="12">
        <v>0.5</v>
      </c>
      <c r="L754" s="15" t="e">
        <f t="shared" ref="L754" si="332">0/0</f>
        <v>#DIV/0!</v>
      </c>
      <c r="M754" s="12">
        <v>1</v>
      </c>
      <c r="N754" s="15" t="e">
        <f t="shared" ref="N754:O754" si="333">0/0</f>
        <v>#DIV/0!</v>
      </c>
      <c r="O754" s="15" t="e">
        <f t="shared" si="333"/>
        <v>#DIV/0!</v>
      </c>
      <c r="P754" s="12">
        <v>1</v>
      </c>
      <c r="Q754" s="15" t="e">
        <f t="shared" ref="Q754:S754" si="334">0/0</f>
        <v>#DIV/0!</v>
      </c>
      <c r="R754" s="15" t="e">
        <f t="shared" si="334"/>
        <v>#DIV/0!</v>
      </c>
      <c r="S754" s="15" t="e">
        <f t="shared" si="334"/>
        <v>#DIV/0!</v>
      </c>
      <c r="T754" s="35">
        <v>0.4</v>
      </c>
    </row>
    <row r="755" spans="1:20" ht="18" customHeight="1">
      <c r="A755" s="70">
        <v>44728</v>
      </c>
      <c r="B755" s="17" t="s">
        <v>20</v>
      </c>
      <c r="C755" s="10">
        <v>0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2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1">
        <f>SUM(C755:S755)</f>
        <v>2</v>
      </c>
    </row>
    <row r="756" spans="1:20" ht="18" customHeight="1">
      <c r="A756" s="71"/>
      <c r="B756" s="17" t="s">
        <v>21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1</v>
      </c>
      <c r="L756" s="10">
        <v>1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71"/>
      <c r="B757" s="17" t="s">
        <v>24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3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4</v>
      </c>
    </row>
    <row r="758" spans="1:20" ht="18" customHeight="1">
      <c r="A758" s="71"/>
      <c r="B758" s="17" t="s">
        <v>25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0</v>
      </c>
    </row>
    <row r="759" spans="1:20" ht="18" customHeight="1">
      <c r="A759" s="71"/>
      <c r="B759" s="17" t="s">
        <v>26</v>
      </c>
      <c r="C759" s="36" t="str">
        <f>IF(C757+C758&gt;0, C758/(C757+C758), "-")</f>
        <v>-</v>
      </c>
      <c r="D759" s="36" t="str">
        <f t="shared" ref="D759:T759" si="335">IF(D757+D758&gt;0, D758/(D757+D758), "-")</f>
        <v>-</v>
      </c>
      <c r="E759" s="36" t="str">
        <f t="shared" si="335"/>
        <v>-</v>
      </c>
      <c r="F759" s="36" t="str">
        <f t="shared" si="335"/>
        <v>-</v>
      </c>
      <c r="G759" s="36" t="str">
        <f t="shared" si="335"/>
        <v>-</v>
      </c>
      <c r="H759" s="36" t="str">
        <f t="shared" si="335"/>
        <v>-</v>
      </c>
      <c r="I759" s="36" t="str">
        <f t="shared" si="335"/>
        <v>-</v>
      </c>
      <c r="J759" s="36" t="str">
        <f t="shared" si="335"/>
        <v>-</v>
      </c>
      <c r="K759" s="36">
        <f t="shared" si="335"/>
        <v>0</v>
      </c>
      <c r="L759" s="36">
        <f t="shared" si="335"/>
        <v>0</v>
      </c>
      <c r="M759" s="36" t="str">
        <f t="shared" si="335"/>
        <v>-</v>
      </c>
      <c r="N759" s="36" t="str">
        <f t="shared" si="335"/>
        <v>-</v>
      </c>
      <c r="O759" s="36" t="str">
        <f t="shared" si="335"/>
        <v>-</v>
      </c>
      <c r="P759" s="36" t="str">
        <f t="shared" si="335"/>
        <v>-</v>
      </c>
      <c r="Q759" s="36" t="str">
        <f t="shared" si="335"/>
        <v>-</v>
      </c>
      <c r="R759" s="36" t="str">
        <f t="shared" si="335"/>
        <v>-</v>
      </c>
      <c r="S759" s="36" t="str">
        <f t="shared" si="335"/>
        <v>-</v>
      </c>
      <c r="T759" s="40">
        <f t="shared" si="335"/>
        <v>0</v>
      </c>
    </row>
    <row r="760" spans="1:20" ht="18" customHeight="1">
      <c r="A760" s="71"/>
      <c r="B760" s="17" t="s">
        <v>22</v>
      </c>
      <c r="C760" s="10">
        <v>0</v>
      </c>
      <c r="D760" s="10">
        <v>0</v>
      </c>
      <c r="E760" s="10">
        <v>0</v>
      </c>
      <c r="F760" s="14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3</v>
      </c>
      <c r="L760" s="10">
        <v>1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1">
        <f>SUM(C760:S760)</f>
        <v>4</v>
      </c>
    </row>
    <row r="761" spans="1:20" ht="18" customHeight="1">
      <c r="A761" s="71"/>
      <c r="B761" s="17" t="s">
        <v>23</v>
      </c>
      <c r="C761" s="37" t="str">
        <f>IF(C760&gt;0,(C755+C756)/C760, "-")</f>
        <v>-</v>
      </c>
      <c r="D761" s="37" t="str">
        <f t="shared" ref="D761:S761" si="336">IF(D760&gt;0,(D755+D756)/D760, "-")</f>
        <v>-</v>
      </c>
      <c r="E761" s="37" t="str">
        <f t="shared" si="336"/>
        <v>-</v>
      </c>
      <c r="F761" s="37" t="str">
        <f t="shared" si="336"/>
        <v>-</v>
      </c>
      <c r="G761" s="37" t="str">
        <f t="shared" si="336"/>
        <v>-</v>
      </c>
      <c r="H761" s="37" t="str">
        <f t="shared" si="336"/>
        <v>-</v>
      </c>
      <c r="I761" s="37" t="str">
        <f t="shared" si="336"/>
        <v>-</v>
      </c>
      <c r="J761" s="37" t="str">
        <f t="shared" si="336"/>
        <v>-</v>
      </c>
      <c r="K761" s="37">
        <f t="shared" si="336"/>
        <v>1</v>
      </c>
      <c r="L761" s="37">
        <f t="shared" si="336"/>
        <v>1</v>
      </c>
      <c r="M761" s="37" t="str">
        <f t="shared" si="336"/>
        <v>-</v>
      </c>
      <c r="N761" s="37" t="str">
        <f t="shared" si="336"/>
        <v>-</v>
      </c>
      <c r="O761" s="37" t="str">
        <f t="shared" si="336"/>
        <v>-</v>
      </c>
      <c r="P761" s="37" t="str">
        <f t="shared" si="336"/>
        <v>-</v>
      </c>
      <c r="Q761" s="37" t="str">
        <f t="shared" si="336"/>
        <v>-</v>
      </c>
      <c r="R761" s="37" t="str">
        <f t="shared" si="336"/>
        <v>-</v>
      </c>
      <c r="S761" s="37" t="str">
        <f t="shared" si="336"/>
        <v>-</v>
      </c>
      <c r="T761" s="16">
        <f t="shared" ref="T761" si="337">(T755+T756)/T760</f>
        <v>1</v>
      </c>
    </row>
    <row r="762" spans="1:20" ht="18" customHeight="1">
      <c r="A762" s="71"/>
      <c r="B762" s="17" t="s">
        <v>37</v>
      </c>
      <c r="C762" s="37" t="s">
        <v>39</v>
      </c>
      <c r="D762" s="37" t="s">
        <v>39</v>
      </c>
      <c r="E762" s="37" t="s">
        <v>39</v>
      </c>
      <c r="F762" s="37" t="s">
        <v>39</v>
      </c>
      <c r="G762" s="37" t="s">
        <v>39</v>
      </c>
      <c r="H762" s="37" t="s">
        <v>39</v>
      </c>
      <c r="I762" s="37" t="s">
        <v>39</v>
      </c>
      <c r="J762" s="37" t="s">
        <v>39</v>
      </c>
      <c r="K762" s="36">
        <v>0.66669999999999996</v>
      </c>
      <c r="L762" s="36">
        <v>0</v>
      </c>
      <c r="M762" s="37" t="s">
        <v>39</v>
      </c>
      <c r="N762" s="37" t="s">
        <v>39</v>
      </c>
      <c r="O762" s="37" t="s">
        <v>39</v>
      </c>
      <c r="P762" s="37" t="s">
        <v>39</v>
      </c>
      <c r="Q762" s="37" t="s">
        <v>39</v>
      </c>
      <c r="R762" s="37" t="s">
        <v>39</v>
      </c>
      <c r="S762" s="37" t="s">
        <v>39</v>
      </c>
      <c r="T762" s="35">
        <v>0.5</v>
      </c>
    </row>
    <row r="763" spans="1:20" ht="18" customHeight="1">
      <c r="A763" s="70">
        <v>44729</v>
      </c>
      <c r="B763" s="17" t="s">
        <v>20</v>
      </c>
      <c r="C763" s="10">
        <v>0</v>
      </c>
      <c r="D763" s="10">
        <v>0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1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1">
        <f>SUM(C763:S763)</f>
        <v>1</v>
      </c>
    </row>
    <row r="764" spans="1:20" ht="18" customHeight="1">
      <c r="A764" s="71"/>
      <c r="B764" s="17" t="s">
        <v>21</v>
      </c>
      <c r="C764" s="10">
        <v>0</v>
      </c>
      <c r="D764" s="10">
        <v>1</v>
      </c>
      <c r="E764" s="10">
        <v>0</v>
      </c>
      <c r="F764" s="10">
        <v>0</v>
      </c>
      <c r="G764" s="10">
        <v>5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6</v>
      </c>
    </row>
    <row r="765" spans="1:20" ht="18" customHeight="1">
      <c r="A765" s="71"/>
      <c r="B765" s="17" t="s">
        <v>24</v>
      </c>
      <c r="C765" s="10">
        <v>0</v>
      </c>
      <c r="D765" s="10">
        <v>1</v>
      </c>
      <c r="E765" s="10">
        <v>0</v>
      </c>
      <c r="F765" s="10">
        <v>0</v>
      </c>
      <c r="G765" s="10">
        <v>4</v>
      </c>
      <c r="H765" s="10">
        <v>0</v>
      </c>
      <c r="I765" s="10">
        <v>0</v>
      </c>
      <c r="J765" s="10">
        <v>0</v>
      </c>
      <c r="K765" s="10">
        <v>1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71"/>
      <c r="B766" s="17" t="s">
        <v>25</v>
      </c>
      <c r="C766" s="10">
        <v>0</v>
      </c>
      <c r="D766" s="10">
        <v>0</v>
      </c>
      <c r="E766" s="10">
        <v>0</v>
      </c>
      <c r="F766" s="10">
        <v>0</v>
      </c>
      <c r="G766" s="10">
        <v>1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1</v>
      </c>
    </row>
    <row r="767" spans="1:20" ht="18" customHeight="1">
      <c r="A767" s="71"/>
      <c r="B767" s="17" t="s">
        <v>26</v>
      </c>
      <c r="C767" s="36" t="str">
        <f>IF(C765+C766&gt;0, C766/(C765+C766), "-")</f>
        <v>-</v>
      </c>
      <c r="D767" s="36">
        <f t="shared" ref="D767:T767" si="338">IF(D765+D766&gt;0, D766/(D765+D766), "-")</f>
        <v>0</v>
      </c>
      <c r="E767" s="36" t="str">
        <f t="shared" si="338"/>
        <v>-</v>
      </c>
      <c r="F767" s="36" t="str">
        <f t="shared" si="338"/>
        <v>-</v>
      </c>
      <c r="G767" s="36">
        <f t="shared" si="338"/>
        <v>0.2</v>
      </c>
      <c r="H767" s="36" t="str">
        <f t="shared" si="338"/>
        <v>-</v>
      </c>
      <c r="I767" s="36" t="str">
        <f t="shared" si="338"/>
        <v>-</v>
      </c>
      <c r="J767" s="36" t="str">
        <f t="shared" si="338"/>
        <v>-</v>
      </c>
      <c r="K767" s="36">
        <f t="shared" si="338"/>
        <v>0</v>
      </c>
      <c r="L767" s="36" t="str">
        <f t="shared" si="338"/>
        <v>-</v>
      </c>
      <c r="M767" s="36" t="str">
        <f t="shared" si="338"/>
        <v>-</v>
      </c>
      <c r="N767" s="36" t="str">
        <f t="shared" si="338"/>
        <v>-</v>
      </c>
      <c r="O767" s="36" t="str">
        <f t="shared" si="338"/>
        <v>-</v>
      </c>
      <c r="P767" s="36" t="str">
        <f t="shared" si="338"/>
        <v>-</v>
      </c>
      <c r="Q767" s="36" t="str">
        <f t="shared" si="338"/>
        <v>-</v>
      </c>
      <c r="R767" s="36" t="str">
        <f t="shared" si="338"/>
        <v>-</v>
      </c>
      <c r="S767" s="36" t="str">
        <f t="shared" si="338"/>
        <v>-</v>
      </c>
      <c r="T767" s="40">
        <f t="shared" si="338"/>
        <v>0.14285714285714285</v>
      </c>
    </row>
    <row r="768" spans="1:20" ht="18" customHeight="1">
      <c r="A768" s="71"/>
      <c r="B768" s="17" t="s">
        <v>22</v>
      </c>
      <c r="C768" s="10">
        <v>0</v>
      </c>
      <c r="D768" s="10">
        <v>1</v>
      </c>
      <c r="E768" s="10">
        <v>0</v>
      </c>
      <c r="F768" s="14">
        <v>0</v>
      </c>
      <c r="G768" s="10">
        <v>1</v>
      </c>
      <c r="H768" s="10">
        <v>0</v>
      </c>
      <c r="I768" s="10">
        <v>0</v>
      </c>
      <c r="J768" s="10">
        <v>0</v>
      </c>
      <c r="K768" s="10">
        <v>1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1">
        <f>SUM(C768:S768)</f>
        <v>3</v>
      </c>
    </row>
    <row r="769" spans="1:20" ht="18" customHeight="1">
      <c r="A769" s="71"/>
      <c r="B769" s="17" t="s">
        <v>23</v>
      </c>
      <c r="C769" s="37" t="str">
        <f>IF(C768&gt;0,(C763+C764)/C768, "-")</f>
        <v>-</v>
      </c>
      <c r="D769" s="37">
        <f t="shared" ref="D769:S769" si="339">IF(D768&gt;0,(D763+D764)/D768, "-")</f>
        <v>1</v>
      </c>
      <c r="E769" s="37" t="str">
        <f t="shared" si="339"/>
        <v>-</v>
      </c>
      <c r="F769" s="37" t="str">
        <f t="shared" si="339"/>
        <v>-</v>
      </c>
      <c r="G769" s="37">
        <f t="shared" si="339"/>
        <v>5</v>
      </c>
      <c r="H769" s="37" t="str">
        <f t="shared" si="339"/>
        <v>-</v>
      </c>
      <c r="I769" s="37" t="str">
        <f t="shared" si="339"/>
        <v>-</v>
      </c>
      <c r="J769" s="37" t="str">
        <f t="shared" si="339"/>
        <v>-</v>
      </c>
      <c r="K769" s="37">
        <f t="shared" si="339"/>
        <v>1</v>
      </c>
      <c r="L769" s="37" t="str">
        <f t="shared" si="339"/>
        <v>-</v>
      </c>
      <c r="M769" s="37" t="str">
        <f t="shared" si="339"/>
        <v>-</v>
      </c>
      <c r="N769" s="37" t="str">
        <f t="shared" si="339"/>
        <v>-</v>
      </c>
      <c r="O769" s="37" t="str">
        <f t="shared" si="339"/>
        <v>-</v>
      </c>
      <c r="P769" s="37" t="str">
        <f t="shared" si="339"/>
        <v>-</v>
      </c>
      <c r="Q769" s="37" t="str">
        <f t="shared" si="339"/>
        <v>-</v>
      </c>
      <c r="R769" s="37" t="str">
        <f t="shared" si="339"/>
        <v>-</v>
      </c>
      <c r="S769" s="37" t="str">
        <f t="shared" si="339"/>
        <v>-</v>
      </c>
      <c r="T769" s="16">
        <f t="shared" ref="T769" si="340">(T763+T764)/T768</f>
        <v>2.3333333333333335</v>
      </c>
    </row>
    <row r="770" spans="1:20" ht="18" customHeight="1">
      <c r="A770" s="71"/>
      <c r="B770" s="17" t="s">
        <v>37</v>
      </c>
      <c r="C770" s="37" t="s">
        <v>39</v>
      </c>
      <c r="D770" s="36">
        <v>1</v>
      </c>
      <c r="E770" s="37" t="s">
        <v>39</v>
      </c>
      <c r="F770" s="37" t="s">
        <v>39</v>
      </c>
      <c r="G770" s="36">
        <v>0</v>
      </c>
      <c r="H770" s="37" t="s">
        <v>39</v>
      </c>
      <c r="I770" s="37" t="s">
        <v>39</v>
      </c>
      <c r="J770" s="37" t="s">
        <v>39</v>
      </c>
      <c r="K770" s="36">
        <v>1</v>
      </c>
      <c r="L770" s="37" t="s">
        <v>39</v>
      </c>
      <c r="M770" s="37" t="s">
        <v>39</v>
      </c>
      <c r="N770" s="37" t="s">
        <v>39</v>
      </c>
      <c r="O770" s="37" t="s">
        <v>39</v>
      </c>
      <c r="P770" s="37" t="s">
        <v>39</v>
      </c>
      <c r="Q770" s="37" t="s">
        <v>39</v>
      </c>
      <c r="R770" s="37" t="s">
        <v>39</v>
      </c>
      <c r="S770" s="37" t="s">
        <v>39</v>
      </c>
      <c r="T770" s="35">
        <v>0.66669999999999996</v>
      </c>
    </row>
    <row r="771" spans="1:20" ht="18" customHeight="1">
      <c r="A771" s="70">
        <v>44730</v>
      </c>
      <c r="B771" s="17" t="s">
        <v>20</v>
      </c>
      <c r="C771" s="10">
        <v>0</v>
      </c>
      <c r="D771" s="10">
        <v>0</v>
      </c>
      <c r="E771" s="10">
        <v>0</v>
      </c>
      <c r="F771" s="10">
        <v>3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1">
        <f>SUM(C771:S771)</f>
        <v>3</v>
      </c>
    </row>
    <row r="772" spans="1:20" ht="18" customHeight="1">
      <c r="A772" s="71"/>
      <c r="B772" s="17" t="s">
        <v>21</v>
      </c>
      <c r="C772" s="10">
        <v>0</v>
      </c>
      <c r="D772" s="10">
        <v>0</v>
      </c>
      <c r="E772" s="10">
        <v>0</v>
      </c>
      <c r="F772" s="10">
        <v>4</v>
      </c>
      <c r="G772" s="10">
        <v>2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6</v>
      </c>
    </row>
    <row r="773" spans="1:20" ht="18" customHeight="1">
      <c r="A773" s="71"/>
      <c r="B773" s="17" t="s">
        <v>24</v>
      </c>
      <c r="C773" s="10">
        <v>0</v>
      </c>
      <c r="D773" s="10">
        <v>0</v>
      </c>
      <c r="E773" s="10">
        <v>0</v>
      </c>
      <c r="F773" s="10">
        <v>5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7</v>
      </c>
    </row>
    <row r="774" spans="1:20" ht="18" customHeight="1">
      <c r="A774" s="71"/>
      <c r="B774" s="17" t="s">
        <v>25</v>
      </c>
      <c r="C774" s="10">
        <v>0</v>
      </c>
      <c r="D774" s="10">
        <v>0</v>
      </c>
      <c r="E774" s="10">
        <v>0</v>
      </c>
      <c r="F774" s="10">
        <v>2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2</v>
      </c>
    </row>
    <row r="775" spans="1:20" ht="18" customHeight="1">
      <c r="A775" s="71"/>
      <c r="B775" s="17" t="s">
        <v>26</v>
      </c>
      <c r="C775" s="36" t="str">
        <f>IF(C773+C774&gt;0, C774/(C773+C774), "-")</f>
        <v>-</v>
      </c>
      <c r="D775" s="36" t="str">
        <f t="shared" ref="D775:T775" si="341">IF(D773+D774&gt;0, D774/(D773+D774), "-")</f>
        <v>-</v>
      </c>
      <c r="E775" s="36" t="str">
        <f t="shared" si="341"/>
        <v>-</v>
      </c>
      <c r="F775" s="36">
        <f t="shared" si="341"/>
        <v>0.2857142857142857</v>
      </c>
      <c r="G775" s="36">
        <f t="shared" si="341"/>
        <v>0</v>
      </c>
      <c r="H775" s="36" t="str">
        <f t="shared" si="341"/>
        <v>-</v>
      </c>
      <c r="I775" s="36" t="str">
        <f t="shared" si="341"/>
        <v>-</v>
      </c>
      <c r="J775" s="36" t="str">
        <f t="shared" si="341"/>
        <v>-</v>
      </c>
      <c r="K775" s="36" t="str">
        <f t="shared" si="341"/>
        <v>-</v>
      </c>
      <c r="L775" s="36" t="str">
        <f t="shared" si="341"/>
        <v>-</v>
      </c>
      <c r="M775" s="36" t="str">
        <f t="shared" si="341"/>
        <v>-</v>
      </c>
      <c r="N775" s="36" t="str">
        <f t="shared" si="341"/>
        <v>-</v>
      </c>
      <c r="O775" s="36" t="str">
        <f t="shared" si="341"/>
        <v>-</v>
      </c>
      <c r="P775" s="36" t="str">
        <f t="shared" si="341"/>
        <v>-</v>
      </c>
      <c r="Q775" s="36" t="str">
        <f t="shared" si="341"/>
        <v>-</v>
      </c>
      <c r="R775" s="36" t="str">
        <f t="shared" si="341"/>
        <v>-</v>
      </c>
      <c r="S775" s="36" t="str">
        <f t="shared" si="341"/>
        <v>-</v>
      </c>
      <c r="T775" s="40">
        <f t="shared" si="341"/>
        <v>0.22222222222222221</v>
      </c>
    </row>
    <row r="776" spans="1:20" ht="18" customHeight="1">
      <c r="A776" s="71"/>
      <c r="B776" s="17" t="s">
        <v>22</v>
      </c>
      <c r="C776" s="10">
        <v>0</v>
      </c>
      <c r="D776" s="10">
        <v>0</v>
      </c>
      <c r="E776" s="10">
        <v>0</v>
      </c>
      <c r="F776" s="14">
        <v>4</v>
      </c>
      <c r="G776" s="10">
        <v>2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1">
        <f>SUM(C776:S776)</f>
        <v>6</v>
      </c>
    </row>
    <row r="777" spans="1:20" ht="18" customHeight="1">
      <c r="A777" s="71"/>
      <c r="B777" s="17" t="s">
        <v>23</v>
      </c>
      <c r="C777" s="37" t="str">
        <f>IF(C776&gt;0,(C771+C772)/C776, "-")</f>
        <v>-</v>
      </c>
      <c r="D777" s="37" t="str">
        <f t="shared" ref="D777:S777" si="342">IF(D776&gt;0,(D771+D772)/D776, "-")</f>
        <v>-</v>
      </c>
      <c r="E777" s="37" t="str">
        <f t="shared" si="342"/>
        <v>-</v>
      </c>
      <c r="F777" s="37">
        <f t="shared" si="342"/>
        <v>1.75</v>
      </c>
      <c r="G777" s="37">
        <f t="shared" si="342"/>
        <v>1</v>
      </c>
      <c r="H777" s="37" t="str">
        <f t="shared" si="342"/>
        <v>-</v>
      </c>
      <c r="I777" s="37" t="str">
        <f t="shared" si="342"/>
        <v>-</v>
      </c>
      <c r="J777" s="37" t="str">
        <f t="shared" si="342"/>
        <v>-</v>
      </c>
      <c r="K777" s="37" t="str">
        <f t="shared" si="342"/>
        <v>-</v>
      </c>
      <c r="L777" s="37" t="str">
        <f t="shared" si="342"/>
        <v>-</v>
      </c>
      <c r="M777" s="37" t="str">
        <f t="shared" si="342"/>
        <v>-</v>
      </c>
      <c r="N777" s="37" t="str">
        <f t="shared" si="342"/>
        <v>-</v>
      </c>
      <c r="O777" s="37" t="str">
        <f t="shared" si="342"/>
        <v>-</v>
      </c>
      <c r="P777" s="37" t="str">
        <f t="shared" si="342"/>
        <v>-</v>
      </c>
      <c r="Q777" s="37" t="str">
        <f t="shared" si="342"/>
        <v>-</v>
      </c>
      <c r="R777" s="37" t="str">
        <f t="shared" si="342"/>
        <v>-</v>
      </c>
      <c r="S777" s="37" t="str">
        <f t="shared" si="342"/>
        <v>-</v>
      </c>
      <c r="T777" s="16">
        <f t="shared" ref="T777" si="343">(T771+T772)/T776</f>
        <v>1.5</v>
      </c>
    </row>
    <row r="778" spans="1:20" ht="18" customHeight="1">
      <c r="A778" s="71"/>
      <c r="B778" s="17" t="s">
        <v>37</v>
      </c>
      <c r="C778" s="37" t="s">
        <v>39</v>
      </c>
      <c r="D778" s="37" t="s">
        <v>39</v>
      </c>
      <c r="E778" s="37" t="s">
        <v>39</v>
      </c>
      <c r="F778" s="36">
        <v>0.25</v>
      </c>
      <c r="G778" s="36">
        <v>0.5</v>
      </c>
      <c r="H778" s="37" t="s">
        <v>39</v>
      </c>
      <c r="I778" s="37" t="s">
        <v>39</v>
      </c>
      <c r="J778" s="37" t="s">
        <v>39</v>
      </c>
      <c r="K778" s="37" t="s">
        <v>39</v>
      </c>
      <c r="L778" s="37" t="s">
        <v>39</v>
      </c>
      <c r="M778" s="37" t="s">
        <v>39</v>
      </c>
      <c r="N778" s="37" t="s">
        <v>39</v>
      </c>
      <c r="O778" s="37" t="s">
        <v>39</v>
      </c>
      <c r="P778" s="37" t="s">
        <v>39</v>
      </c>
      <c r="Q778" s="37" t="s">
        <v>39</v>
      </c>
      <c r="R778" s="37" t="s">
        <v>39</v>
      </c>
      <c r="S778" s="37" t="s">
        <v>39</v>
      </c>
      <c r="T778" s="35">
        <v>0.33329999999999999</v>
      </c>
    </row>
    <row r="779" spans="1:20" ht="18" customHeight="1">
      <c r="A779" s="70">
        <v>44731</v>
      </c>
      <c r="B779" s="17" t="s">
        <v>20</v>
      </c>
      <c r="C779" s="10">
        <v>0</v>
      </c>
      <c r="D779" s="10">
        <v>0</v>
      </c>
      <c r="E779" s="10">
        <v>0</v>
      </c>
      <c r="F779" s="10">
        <v>6</v>
      </c>
      <c r="G779" s="10">
        <v>0</v>
      </c>
      <c r="H779" s="10">
        <v>0</v>
      </c>
      <c r="I779" s="10">
        <v>0</v>
      </c>
      <c r="J779" s="10">
        <v>0</v>
      </c>
      <c r="K779" s="10">
        <v>4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1">
        <f>SUM(C779:S779)</f>
        <v>10</v>
      </c>
    </row>
    <row r="780" spans="1:20" ht="18" customHeight="1">
      <c r="A780" s="71"/>
      <c r="B780" s="17" t="s">
        <v>21</v>
      </c>
      <c r="C780" s="10">
        <v>0</v>
      </c>
      <c r="D780" s="10">
        <v>0</v>
      </c>
      <c r="E780" s="10">
        <v>0</v>
      </c>
      <c r="F780" s="10">
        <v>0</v>
      </c>
      <c r="G780" s="10">
        <v>1</v>
      </c>
      <c r="H780" s="10">
        <v>0</v>
      </c>
      <c r="I780" s="10">
        <v>0</v>
      </c>
      <c r="J780" s="10">
        <v>0</v>
      </c>
      <c r="K780" s="10">
        <v>2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3</v>
      </c>
    </row>
    <row r="781" spans="1:20" ht="18" customHeight="1">
      <c r="A781" s="71"/>
      <c r="B781" s="17" t="s">
        <v>24</v>
      </c>
      <c r="C781" s="10">
        <v>0</v>
      </c>
      <c r="D781" s="10">
        <v>0</v>
      </c>
      <c r="E781" s="10">
        <v>0</v>
      </c>
      <c r="F781" s="10">
        <v>6</v>
      </c>
      <c r="G781" s="10">
        <v>1</v>
      </c>
      <c r="H781" s="10">
        <v>0</v>
      </c>
      <c r="I781" s="10">
        <v>0</v>
      </c>
      <c r="J781" s="10">
        <v>0</v>
      </c>
      <c r="K781" s="10">
        <v>5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12</v>
      </c>
    </row>
    <row r="782" spans="1:20" ht="18" customHeight="1">
      <c r="A782" s="71"/>
      <c r="B782" s="17" t="s">
        <v>25</v>
      </c>
      <c r="C782" s="10">
        <v>0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1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</v>
      </c>
    </row>
    <row r="783" spans="1:20" ht="18" customHeight="1">
      <c r="A783" s="71"/>
      <c r="B783" s="17" t="s">
        <v>26</v>
      </c>
      <c r="C783" s="36" t="str">
        <f>IF(C781+C782&gt;0, C782/(C781+C782), "-")</f>
        <v>-</v>
      </c>
      <c r="D783" s="36" t="str">
        <f t="shared" ref="D783:T783" si="344">IF(D781+D782&gt;0, D782/(D781+D782), "-")</f>
        <v>-</v>
      </c>
      <c r="E783" s="36" t="str">
        <f t="shared" si="344"/>
        <v>-</v>
      </c>
      <c r="F783" s="36">
        <f t="shared" si="344"/>
        <v>0</v>
      </c>
      <c r="G783" s="36">
        <f t="shared" si="344"/>
        <v>0</v>
      </c>
      <c r="H783" s="36" t="str">
        <f t="shared" si="344"/>
        <v>-</v>
      </c>
      <c r="I783" s="36" t="str">
        <f t="shared" si="344"/>
        <v>-</v>
      </c>
      <c r="J783" s="36" t="str">
        <f t="shared" si="344"/>
        <v>-</v>
      </c>
      <c r="K783" s="36">
        <f t="shared" si="344"/>
        <v>0.16666666666666666</v>
      </c>
      <c r="L783" s="36" t="str">
        <f t="shared" si="344"/>
        <v>-</v>
      </c>
      <c r="M783" s="36" t="str">
        <f t="shared" si="344"/>
        <v>-</v>
      </c>
      <c r="N783" s="36" t="str">
        <f t="shared" si="344"/>
        <v>-</v>
      </c>
      <c r="O783" s="36" t="str">
        <f t="shared" si="344"/>
        <v>-</v>
      </c>
      <c r="P783" s="36" t="str">
        <f t="shared" si="344"/>
        <v>-</v>
      </c>
      <c r="Q783" s="36" t="str">
        <f t="shared" si="344"/>
        <v>-</v>
      </c>
      <c r="R783" s="36" t="str">
        <f t="shared" si="344"/>
        <v>-</v>
      </c>
      <c r="S783" s="36" t="str">
        <f t="shared" si="344"/>
        <v>-</v>
      </c>
      <c r="T783" s="40">
        <f t="shared" si="344"/>
        <v>7.6923076923076927E-2</v>
      </c>
    </row>
    <row r="784" spans="1:20" ht="18" customHeight="1">
      <c r="A784" s="71"/>
      <c r="B784" s="17" t="s">
        <v>22</v>
      </c>
      <c r="C784" s="10">
        <v>0</v>
      </c>
      <c r="D784" s="10">
        <v>0</v>
      </c>
      <c r="E784" s="10">
        <v>0</v>
      </c>
      <c r="F784" s="14">
        <v>3</v>
      </c>
      <c r="G784" s="10">
        <v>1</v>
      </c>
      <c r="H784" s="10">
        <v>0</v>
      </c>
      <c r="I784" s="10">
        <v>0</v>
      </c>
      <c r="J784" s="10">
        <v>0</v>
      </c>
      <c r="K784" s="10">
        <v>1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1">
        <f>SUM(C784:S784)</f>
        <v>5</v>
      </c>
    </row>
    <row r="785" spans="1:20" ht="18" customHeight="1">
      <c r="A785" s="71"/>
      <c r="B785" s="17" t="s">
        <v>23</v>
      </c>
      <c r="C785" s="37" t="str">
        <f>IF(C784&gt;0,(C779+C780)/C784, "-")</f>
        <v>-</v>
      </c>
      <c r="D785" s="37" t="str">
        <f t="shared" ref="D785:S785" si="345">IF(D784&gt;0,(D779+D780)/D784, "-")</f>
        <v>-</v>
      </c>
      <c r="E785" s="37" t="str">
        <f t="shared" si="345"/>
        <v>-</v>
      </c>
      <c r="F785" s="37">
        <f t="shared" si="345"/>
        <v>2</v>
      </c>
      <c r="G785" s="37">
        <f t="shared" si="345"/>
        <v>1</v>
      </c>
      <c r="H785" s="37" t="str">
        <f t="shared" si="345"/>
        <v>-</v>
      </c>
      <c r="I785" s="37" t="str">
        <f t="shared" si="345"/>
        <v>-</v>
      </c>
      <c r="J785" s="37" t="str">
        <f t="shared" si="345"/>
        <v>-</v>
      </c>
      <c r="K785" s="37">
        <f t="shared" si="345"/>
        <v>6</v>
      </c>
      <c r="L785" s="37" t="str">
        <f t="shared" si="345"/>
        <v>-</v>
      </c>
      <c r="M785" s="37" t="str">
        <f t="shared" si="345"/>
        <v>-</v>
      </c>
      <c r="N785" s="37" t="str">
        <f t="shared" si="345"/>
        <v>-</v>
      </c>
      <c r="O785" s="37" t="str">
        <f t="shared" si="345"/>
        <v>-</v>
      </c>
      <c r="P785" s="37" t="str">
        <f t="shared" si="345"/>
        <v>-</v>
      </c>
      <c r="Q785" s="37" t="str">
        <f t="shared" si="345"/>
        <v>-</v>
      </c>
      <c r="R785" s="37" t="str">
        <f t="shared" si="345"/>
        <v>-</v>
      </c>
      <c r="S785" s="37" t="str">
        <f t="shared" si="345"/>
        <v>-</v>
      </c>
      <c r="T785" s="16">
        <f t="shared" ref="T785" si="346">(T779+T780)/T784</f>
        <v>2.6</v>
      </c>
    </row>
    <row r="786" spans="1:20" ht="18" customHeight="1">
      <c r="A786" s="71"/>
      <c r="B786" s="17" t="s">
        <v>37</v>
      </c>
      <c r="C786" s="37" t="s">
        <v>39</v>
      </c>
      <c r="D786" s="37" t="s">
        <v>39</v>
      </c>
      <c r="E786" s="37" t="s">
        <v>39</v>
      </c>
      <c r="F786" s="36">
        <v>0</v>
      </c>
      <c r="G786" s="36">
        <v>1</v>
      </c>
      <c r="H786" s="37" t="s">
        <v>39</v>
      </c>
      <c r="I786" s="37" t="s">
        <v>39</v>
      </c>
      <c r="J786" s="37" t="s">
        <v>39</v>
      </c>
      <c r="K786" s="36">
        <v>0</v>
      </c>
      <c r="L786" s="37" t="s">
        <v>39</v>
      </c>
      <c r="M786" s="37" t="s">
        <v>39</v>
      </c>
      <c r="N786" s="37" t="s">
        <v>39</v>
      </c>
      <c r="O786" s="37" t="s">
        <v>39</v>
      </c>
      <c r="P786" s="37" t="s">
        <v>39</v>
      </c>
      <c r="Q786" s="37" t="s">
        <v>39</v>
      </c>
      <c r="R786" s="37" t="s">
        <v>39</v>
      </c>
      <c r="S786" s="37" t="s">
        <v>39</v>
      </c>
      <c r="T786" s="35">
        <v>0.2</v>
      </c>
    </row>
    <row r="787" spans="1:20" ht="18" customHeight="1">
      <c r="A787" s="70">
        <v>44732</v>
      </c>
      <c r="B787" s="17" t="s">
        <v>20</v>
      </c>
      <c r="C787" s="10">
        <v>0</v>
      </c>
      <c r="D787" s="10">
        <v>0</v>
      </c>
      <c r="E787" s="10">
        <v>0</v>
      </c>
      <c r="F787" s="10">
        <v>1</v>
      </c>
      <c r="G787" s="10">
        <v>0</v>
      </c>
      <c r="H787" s="10">
        <v>0</v>
      </c>
      <c r="I787" s="10">
        <v>0</v>
      </c>
      <c r="J787" s="10">
        <v>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1">
        <f>SUM(C787:S787)</f>
        <v>6</v>
      </c>
    </row>
    <row r="788" spans="1:20" ht="18" customHeight="1">
      <c r="A788" s="71"/>
      <c r="B788" s="17" t="s">
        <v>21</v>
      </c>
      <c r="C788" s="10">
        <v>0</v>
      </c>
      <c r="D788" s="10">
        <v>0</v>
      </c>
      <c r="E788" s="10">
        <v>0</v>
      </c>
      <c r="F788" s="10">
        <v>0</v>
      </c>
      <c r="G788" s="10">
        <v>1</v>
      </c>
      <c r="H788" s="10">
        <v>0</v>
      </c>
      <c r="I788" s="10">
        <v>0</v>
      </c>
      <c r="J788" s="10">
        <v>2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3</v>
      </c>
    </row>
    <row r="789" spans="1:20" ht="18" customHeight="1">
      <c r="A789" s="71"/>
      <c r="B789" s="17" t="s">
        <v>24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6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7</v>
      </c>
    </row>
    <row r="790" spans="1:20" ht="18" customHeight="1">
      <c r="A790" s="71"/>
      <c r="B790" s="17" t="s">
        <v>25</v>
      </c>
      <c r="C790" s="10">
        <v>0</v>
      </c>
      <c r="D790" s="10">
        <v>0</v>
      </c>
      <c r="E790" s="10">
        <v>0</v>
      </c>
      <c r="F790" s="10">
        <v>1</v>
      </c>
      <c r="G790" s="10">
        <v>0</v>
      </c>
      <c r="H790" s="10">
        <v>0</v>
      </c>
      <c r="I790" s="10">
        <v>0</v>
      </c>
      <c r="J790" s="10">
        <v>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2</v>
      </c>
    </row>
    <row r="791" spans="1:20" ht="18" customHeight="1">
      <c r="A791" s="71"/>
      <c r="B791" s="17" t="s">
        <v>26</v>
      </c>
      <c r="C791" s="36" t="str">
        <f>IF(C789+C790&gt;0, C790/(C789+C790), "-")</f>
        <v>-</v>
      </c>
      <c r="D791" s="36" t="str">
        <f t="shared" ref="D791:T791" si="347">IF(D789+D790&gt;0, D790/(D789+D790), "-")</f>
        <v>-</v>
      </c>
      <c r="E791" s="36" t="str">
        <f t="shared" si="347"/>
        <v>-</v>
      </c>
      <c r="F791" s="36">
        <f t="shared" si="347"/>
        <v>1</v>
      </c>
      <c r="G791" s="36">
        <f t="shared" si="347"/>
        <v>0</v>
      </c>
      <c r="H791" s="36" t="str">
        <f t="shared" si="347"/>
        <v>-</v>
      </c>
      <c r="I791" s="36" t="str">
        <f t="shared" si="347"/>
        <v>-</v>
      </c>
      <c r="J791" s="36">
        <f t="shared" si="347"/>
        <v>0.14285714285714285</v>
      </c>
      <c r="K791" s="36" t="str">
        <f t="shared" si="347"/>
        <v>-</v>
      </c>
      <c r="L791" s="36" t="str">
        <f t="shared" si="347"/>
        <v>-</v>
      </c>
      <c r="M791" s="36" t="str">
        <f t="shared" si="347"/>
        <v>-</v>
      </c>
      <c r="N791" s="36" t="str">
        <f t="shared" si="347"/>
        <v>-</v>
      </c>
      <c r="O791" s="36" t="str">
        <f t="shared" si="347"/>
        <v>-</v>
      </c>
      <c r="P791" s="36" t="str">
        <f t="shared" si="347"/>
        <v>-</v>
      </c>
      <c r="Q791" s="36" t="str">
        <f t="shared" si="347"/>
        <v>-</v>
      </c>
      <c r="R791" s="36" t="str">
        <f t="shared" si="347"/>
        <v>-</v>
      </c>
      <c r="S791" s="36" t="str">
        <f t="shared" si="347"/>
        <v>-</v>
      </c>
      <c r="T791" s="40">
        <f t="shared" si="347"/>
        <v>0.22222222222222221</v>
      </c>
    </row>
    <row r="792" spans="1:20" ht="18" customHeight="1">
      <c r="A792" s="71"/>
      <c r="B792" s="17" t="s">
        <v>22</v>
      </c>
      <c r="C792" s="10">
        <v>0</v>
      </c>
      <c r="D792" s="10">
        <v>0</v>
      </c>
      <c r="E792" s="10">
        <v>0</v>
      </c>
      <c r="F792" s="14">
        <v>1</v>
      </c>
      <c r="G792" s="10">
        <v>1</v>
      </c>
      <c r="H792" s="10">
        <v>0</v>
      </c>
      <c r="I792" s="10">
        <v>0</v>
      </c>
      <c r="J792" s="10">
        <v>3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1">
        <f>SUM(C792:S792)</f>
        <v>5</v>
      </c>
    </row>
    <row r="793" spans="1:20" ht="18" customHeight="1">
      <c r="A793" s="71"/>
      <c r="B793" s="17" t="s">
        <v>23</v>
      </c>
      <c r="C793" s="37" t="str">
        <f>IF(C792&gt;0,(C787+C788)/C792, "-")</f>
        <v>-</v>
      </c>
      <c r="D793" s="37" t="str">
        <f t="shared" ref="D793:S793" si="348">IF(D792&gt;0,(D787+D788)/D792, "-")</f>
        <v>-</v>
      </c>
      <c r="E793" s="37" t="str">
        <f t="shared" si="348"/>
        <v>-</v>
      </c>
      <c r="F793" s="37">
        <f t="shared" si="348"/>
        <v>1</v>
      </c>
      <c r="G793" s="37">
        <f t="shared" si="348"/>
        <v>1</v>
      </c>
      <c r="H793" s="37" t="str">
        <f t="shared" si="348"/>
        <v>-</v>
      </c>
      <c r="I793" s="37" t="str">
        <f t="shared" si="348"/>
        <v>-</v>
      </c>
      <c r="J793" s="37">
        <f t="shared" si="348"/>
        <v>2.3333333333333335</v>
      </c>
      <c r="K793" s="37" t="str">
        <f t="shared" si="348"/>
        <v>-</v>
      </c>
      <c r="L793" s="37" t="str">
        <f t="shared" si="348"/>
        <v>-</v>
      </c>
      <c r="M793" s="37" t="str">
        <f t="shared" si="348"/>
        <v>-</v>
      </c>
      <c r="N793" s="37" t="str">
        <f t="shared" si="348"/>
        <v>-</v>
      </c>
      <c r="O793" s="37" t="str">
        <f t="shared" si="348"/>
        <v>-</v>
      </c>
      <c r="P793" s="37" t="str">
        <f t="shared" si="348"/>
        <v>-</v>
      </c>
      <c r="Q793" s="37" t="str">
        <f t="shared" si="348"/>
        <v>-</v>
      </c>
      <c r="R793" s="37" t="str">
        <f t="shared" si="348"/>
        <v>-</v>
      </c>
      <c r="S793" s="37" t="str">
        <f t="shared" si="348"/>
        <v>-</v>
      </c>
      <c r="T793" s="16">
        <f t="shared" ref="T793" si="349">(T787+T788)/T792</f>
        <v>1.8</v>
      </c>
    </row>
    <row r="794" spans="1:20" ht="18" customHeight="1">
      <c r="A794" s="71"/>
      <c r="B794" s="17" t="s">
        <v>37</v>
      </c>
      <c r="C794" s="37" t="s">
        <v>39</v>
      </c>
      <c r="D794" s="37" t="s">
        <v>39</v>
      </c>
      <c r="E794" s="37" t="s">
        <v>39</v>
      </c>
      <c r="F794" s="36">
        <v>0</v>
      </c>
      <c r="G794" s="36">
        <v>1</v>
      </c>
      <c r="H794" s="37" t="s">
        <v>39</v>
      </c>
      <c r="I794" s="37" t="s">
        <v>39</v>
      </c>
      <c r="J794" s="36">
        <v>0</v>
      </c>
      <c r="K794" s="37" t="s">
        <v>39</v>
      </c>
      <c r="L794" s="37" t="s">
        <v>39</v>
      </c>
      <c r="M794" s="37" t="s">
        <v>39</v>
      </c>
      <c r="N794" s="37" t="s">
        <v>39</v>
      </c>
      <c r="O794" s="37" t="s">
        <v>39</v>
      </c>
      <c r="P794" s="37" t="s">
        <v>39</v>
      </c>
      <c r="Q794" s="37" t="s">
        <v>39</v>
      </c>
      <c r="R794" s="37" t="s">
        <v>39</v>
      </c>
      <c r="S794" s="37" t="s">
        <v>39</v>
      </c>
      <c r="T794" s="35">
        <v>0.2</v>
      </c>
    </row>
    <row r="795" spans="1:20" ht="18" customHeight="1">
      <c r="A795" s="70">
        <v>44733</v>
      </c>
      <c r="B795" s="17" t="s">
        <v>20</v>
      </c>
      <c r="C795" s="10">
        <v>0</v>
      </c>
      <c r="D795" s="10">
        <v>0</v>
      </c>
      <c r="E795" s="10">
        <v>0</v>
      </c>
      <c r="F795" s="10">
        <v>2</v>
      </c>
      <c r="G795" s="10">
        <v>0</v>
      </c>
      <c r="H795" s="10">
        <v>0</v>
      </c>
      <c r="I795" s="10">
        <v>0</v>
      </c>
      <c r="J795" s="10">
        <v>2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1">
        <f>SUM(C795:S795)</f>
        <v>4</v>
      </c>
    </row>
    <row r="796" spans="1:20" ht="18" customHeight="1">
      <c r="A796" s="71"/>
      <c r="B796" s="17" t="s">
        <v>21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71"/>
      <c r="B797" s="17" t="s">
        <v>24</v>
      </c>
      <c r="C797" s="10">
        <v>0</v>
      </c>
      <c r="D797" s="10">
        <v>0</v>
      </c>
      <c r="E797" s="10">
        <v>0</v>
      </c>
      <c r="F797" s="10">
        <v>4</v>
      </c>
      <c r="G797" s="10">
        <v>0</v>
      </c>
      <c r="H797" s="10">
        <v>0</v>
      </c>
      <c r="I797" s="10">
        <v>0</v>
      </c>
      <c r="J797" s="10">
        <v>4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8</v>
      </c>
    </row>
    <row r="798" spans="1:20" ht="18" customHeight="1">
      <c r="A798" s="71"/>
      <c r="B798" s="17" t="s">
        <v>25</v>
      </c>
      <c r="C798" s="10">
        <v>0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0</v>
      </c>
    </row>
    <row r="799" spans="1:20" ht="18" customHeight="1">
      <c r="A799" s="71"/>
      <c r="B799" s="17" t="s">
        <v>26</v>
      </c>
      <c r="C799" s="36" t="str">
        <f>IF(C797+C798&gt;0, C798/(C797+C798), "-")</f>
        <v>-</v>
      </c>
      <c r="D799" s="36" t="str">
        <f t="shared" ref="D799:T799" si="350">IF(D797+D798&gt;0, D798/(D797+D798), "-")</f>
        <v>-</v>
      </c>
      <c r="E799" s="36" t="str">
        <f t="shared" si="350"/>
        <v>-</v>
      </c>
      <c r="F799" s="36">
        <f t="shared" si="350"/>
        <v>0</v>
      </c>
      <c r="G799" s="36" t="str">
        <f t="shared" si="350"/>
        <v>-</v>
      </c>
      <c r="H799" s="36" t="str">
        <f t="shared" si="350"/>
        <v>-</v>
      </c>
      <c r="I799" s="36" t="str">
        <f t="shared" si="350"/>
        <v>-</v>
      </c>
      <c r="J799" s="36">
        <f t="shared" si="350"/>
        <v>0</v>
      </c>
      <c r="K799" s="36" t="str">
        <f t="shared" si="350"/>
        <v>-</v>
      </c>
      <c r="L799" s="36" t="str">
        <f t="shared" si="350"/>
        <v>-</v>
      </c>
      <c r="M799" s="36" t="str">
        <f t="shared" si="350"/>
        <v>-</v>
      </c>
      <c r="N799" s="36" t="str">
        <f t="shared" si="350"/>
        <v>-</v>
      </c>
      <c r="O799" s="36" t="str">
        <f t="shared" si="350"/>
        <v>-</v>
      </c>
      <c r="P799" s="36" t="str">
        <f t="shared" si="350"/>
        <v>-</v>
      </c>
      <c r="Q799" s="36" t="str">
        <f t="shared" si="350"/>
        <v>-</v>
      </c>
      <c r="R799" s="36" t="str">
        <f t="shared" si="350"/>
        <v>-</v>
      </c>
      <c r="S799" s="36" t="str">
        <f t="shared" si="350"/>
        <v>-</v>
      </c>
      <c r="T799" s="40">
        <f t="shared" si="350"/>
        <v>0</v>
      </c>
    </row>
    <row r="800" spans="1:20" ht="18" customHeight="1">
      <c r="A800" s="71"/>
      <c r="B800" s="17" t="s">
        <v>22</v>
      </c>
      <c r="C800" s="10">
        <v>0</v>
      </c>
      <c r="D800" s="10">
        <v>0</v>
      </c>
      <c r="E800" s="10">
        <v>0</v>
      </c>
      <c r="F800" s="14">
        <v>2</v>
      </c>
      <c r="G800" s="10">
        <v>0</v>
      </c>
      <c r="H800" s="10">
        <v>0</v>
      </c>
      <c r="I800" s="10">
        <v>0</v>
      </c>
      <c r="J800" s="10">
        <v>3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1">
        <f>SUM(C800:S800)</f>
        <v>5</v>
      </c>
    </row>
    <row r="801" spans="1:20" ht="18" customHeight="1">
      <c r="A801" s="71"/>
      <c r="B801" s="17" t="s">
        <v>23</v>
      </c>
      <c r="C801" s="37" t="str">
        <f>IF(C800&gt;0,(C795+C796)/C800, "-")</f>
        <v>-</v>
      </c>
      <c r="D801" s="37" t="str">
        <f t="shared" ref="D801:S801" si="351">IF(D800&gt;0,(D795+D796)/D800, "-")</f>
        <v>-</v>
      </c>
      <c r="E801" s="37" t="str">
        <f t="shared" si="351"/>
        <v>-</v>
      </c>
      <c r="F801" s="37">
        <f t="shared" si="351"/>
        <v>2</v>
      </c>
      <c r="G801" s="37" t="str">
        <f t="shared" si="351"/>
        <v>-</v>
      </c>
      <c r="H801" s="37" t="str">
        <f t="shared" si="351"/>
        <v>-</v>
      </c>
      <c r="I801" s="37" t="str">
        <f t="shared" si="351"/>
        <v>-</v>
      </c>
      <c r="J801" s="37">
        <f t="shared" si="351"/>
        <v>1.3333333333333333</v>
      </c>
      <c r="K801" s="37" t="str">
        <f t="shared" si="351"/>
        <v>-</v>
      </c>
      <c r="L801" s="37" t="str">
        <f t="shared" si="351"/>
        <v>-</v>
      </c>
      <c r="M801" s="37" t="str">
        <f t="shared" si="351"/>
        <v>-</v>
      </c>
      <c r="N801" s="37" t="str">
        <f t="shared" si="351"/>
        <v>-</v>
      </c>
      <c r="O801" s="37" t="str">
        <f t="shared" si="351"/>
        <v>-</v>
      </c>
      <c r="P801" s="37" t="str">
        <f t="shared" si="351"/>
        <v>-</v>
      </c>
      <c r="Q801" s="37" t="str">
        <f t="shared" si="351"/>
        <v>-</v>
      </c>
      <c r="R801" s="37" t="str">
        <f t="shared" si="351"/>
        <v>-</v>
      </c>
      <c r="S801" s="37" t="str">
        <f t="shared" si="351"/>
        <v>-</v>
      </c>
      <c r="T801" s="16">
        <f t="shared" ref="T801" si="352">(T795+T796)/T800</f>
        <v>1.6</v>
      </c>
    </row>
    <row r="802" spans="1:20" ht="18" customHeight="1">
      <c r="A802" s="71"/>
      <c r="B802" s="17" t="s">
        <v>37</v>
      </c>
      <c r="C802" s="37" t="s">
        <v>39</v>
      </c>
      <c r="D802" s="37" t="s">
        <v>39</v>
      </c>
      <c r="E802" s="37" t="s">
        <v>39</v>
      </c>
      <c r="F802" s="36">
        <v>1</v>
      </c>
      <c r="G802" s="37" t="s">
        <v>39</v>
      </c>
      <c r="H802" s="37" t="s">
        <v>39</v>
      </c>
      <c r="I802" s="37" t="s">
        <v>39</v>
      </c>
      <c r="J802" s="36">
        <v>0.33329999999999999</v>
      </c>
      <c r="K802" s="37" t="s">
        <v>39</v>
      </c>
      <c r="L802" s="37" t="s">
        <v>39</v>
      </c>
      <c r="M802" s="37" t="s">
        <v>39</v>
      </c>
      <c r="N802" s="37" t="s">
        <v>39</v>
      </c>
      <c r="O802" s="37" t="s">
        <v>39</v>
      </c>
      <c r="P802" s="37" t="s">
        <v>39</v>
      </c>
      <c r="Q802" s="37" t="s">
        <v>39</v>
      </c>
      <c r="R802" s="37" t="s">
        <v>39</v>
      </c>
      <c r="S802" s="37" t="s">
        <v>39</v>
      </c>
      <c r="T802" s="35">
        <v>0.6</v>
      </c>
    </row>
    <row r="803" spans="1:20" ht="18" customHeight="1">
      <c r="A803" s="70">
        <v>44734</v>
      </c>
      <c r="B803" s="17" t="s">
        <v>20</v>
      </c>
      <c r="C803" s="10">
        <v>0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7</v>
      </c>
      <c r="K803" s="10">
        <v>2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1">
        <f>SUM(C803:S803)</f>
        <v>9</v>
      </c>
    </row>
    <row r="804" spans="1:20" ht="18" customHeight="1">
      <c r="A804" s="71"/>
      <c r="B804" s="17" t="s">
        <v>21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0</v>
      </c>
    </row>
    <row r="805" spans="1:20" ht="18" customHeight="1">
      <c r="A805" s="71"/>
      <c r="B805" s="17" t="s">
        <v>24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7</v>
      </c>
      <c r="K805" s="10">
        <v>2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9</v>
      </c>
    </row>
    <row r="806" spans="1:20" ht="18" customHeight="1">
      <c r="A806" s="71"/>
      <c r="B806" s="17" t="s">
        <v>25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0</v>
      </c>
    </row>
    <row r="807" spans="1:20" ht="18" customHeight="1">
      <c r="A807" s="71"/>
      <c r="B807" s="17" t="s">
        <v>26</v>
      </c>
      <c r="C807" s="36" t="str">
        <f>IF(C805+C806&gt;0, C806/(C805+C806), "-")</f>
        <v>-</v>
      </c>
      <c r="D807" s="36" t="str">
        <f t="shared" ref="D807:T807" si="353">IF(D805+D806&gt;0, D806/(D805+D806), "-")</f>
        <v>-</v>
      </c>
      <c r="E807" s="36" t="str">
        <f t="shared" si="353"/>
        <v>-</v>
      </c>
      <c r="F807" s="36" t="str">
        <f t="shared" si="353"/>
        <v>-</v>
      </c>
      <c r="G807" s="36" t="str">
        <f t="shared" si="353"/>
        <v>-</v>
      </c>
      <c r="H807" s="36" t="str">
        <f t="shared" si="353"/>
        <v>-</v>
      </c>
      <c r="I807" s="36" t="str">
        <f t="shared" si="353"/>
        <v>-</v>
      </c>
      <c r="J807" s="36">
        <f t="shared" si="353"/>
        <v>0</v>
      </c>
      <c r="K807" s="36">
        <f t="shared" si="353"/>
        <v>0</v>
      </c>
      <c r="L807" s="36" t="str">
        <f t="shared" si="353"/>
        <v>-</v>
      </c>
      <c r="M807" s="36" t="str">
        <f t="shared" si="353"/>
        <v>-</v>
      </c>
      <c r="N807" s="36" t="str">
        <f t="shared" si="353"/>
        <v>-</v>
      </c>
      <c r="O807" s="36" t="str">
        <f t="shared" si="353"/>
        <v>-</v>
      </c>
      <c r="P807" s="36" t="str">
        <f t="shared" si="353"/>
        <v>-</v>
      </c>
      <c r="Q807" s="36" t="str">
        <f t="shared" si="353"/>
        <v>-</v>
      </c>
      <c r="R807" s="36" t="str">
        <f t="shared" si="353"/>
        <v>-</v>
      </c>
      <c r="S807" s="36" t="str">
        <f t="shared" si="353"/>
        <v>-</v>
      </c>
      <c r="T807" s="40">
        <f t="shared" si="353"/>
        <v>0</v>
      </c>
    </row>
    <row r="808" spans="1:20" ht="18" customHeight="1">
      <c r="A808" s="71"/>
      <c r="B808" s="17" t="s">
        <v>22</v>
      </c>
      <c r="C808" s="10">
        <v>0</v>
      </c>
      <c r="D808" s="10">
        <v>0</v>
      </c>
      <c r="E808" s="10">
        <v>0</v>
      </c>
      <c r="F808" s="14">
        <v>0</v>
      </c>
      <c r="G808" s="10">
        <v>0</v>
      </c>
      <c r="H808" s="10">
        <v>0</v>
      </c>
      <c r="I808" s="10">
        <v>0</v>
      </c>
      <c r="J808" s="10">
        <v>3</v>
      </c>
      <c r="K808" s="10">
        <v>1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1">
        <f>SUM(C808:S808)</f>
        <v>4</v>
      </c>
    </row>
    <row r="809" spans="1:20" ht="18" customHeight="1">
      <c r="A809" s="71"/>
      <c r="B809" s="17" t="s">
        <v>23</v>
      </c>
      <c r="C809" s="37" t="str">
        <f>IF(C808&gt;0,(C803+C804)/C808, "-")</f>
        <v>-</v>
      </c>
      <c r="D809" s="37" t="str">
        <f t="shared" ref="D809:S809" si="354">IF(D808&gt;0,(D803+D804)/D808, "-")</f>
        <v>-</v>
      </c>
      <c r="E809" s="37" t="str">
        <f t="shared" si="354"/>
        <v>-</v>
      </c>
      <c r="F809" s="37" t="str">
        <f t="shared" si="354"/>
        <v>-</v>
      </c>
      <c r="G809" s="37" t="str">
        <f t="shared" si="354"/>
        <v>-</v>
      </c>
      <c r="H809" s="37" t="str">
        <f t="shared" si="354"/>
        <v>-</v>
      </c>
      <c r="I809" s="37" t="str">
        <f t="shared" si="354"/>
        <v>-</v>
      </c>
      <c r="J809" s="37">
        <f t="shared" si="354"/>
        <v>2.3333333333333335</v>
      </c>
      <c r="K809" s="37">
        <f t="shared" si="354"/>
        <v>2</v>
      </c>
      <c r="L809" s="37" t="str">
        <f t="shared" si="354"/>
        <v>-</v>
      </c>
      <c r="M809" s="37" t="str">
        <f t="shared" si="354"/>
        <v>-</v>
      </c>
      <c r="N809" s="37" t="str">
        <f t="shared" si="354"/>
        <v>-</v>
      </c>
      <c r="O809" s="37" t="str">
        <f t="shared" si="354"/>
        <v>-</v>
      </c>
      <c r="P809" s="37" t="str">
        <f t="shared" si="354"/>
        <v>-</v>
      </c>
      <c r="Q809" s="37" t="str">
        <f t="shared" si="354"/>
        <v>-</v>
      </c>
      <c r="R809" s="37" t="str">
        <f t="shared" si="354"/>
        <v>-</v>
      </c>
      <c r="S809" s="37" t="str">
        <f t="shared" si="354"/>
        <v>-</v>
      </c>
      <c r="T809" s="16">
        <f t="shared" ref="T809" si="355">(T803+T804)/T808</f>
        <v>2.25</v>
      </c>
    </row>
    <row r="810" spans="1:20" ht="18" customHeight="1">
      <c r="A810" s="71"/>
      <c r="B810" s="17" t="s">
        <v>37</v>
      </c>
      <c r="C810" s="37" t="s">
        <v>39</v>
      </c>
      <c r="D810" s="37" t="s">
        <v>39</v>
      </c>
      <c r="E810" s="37" t="s">
        <v>39</v>
      </c>
      <c r="F810" s="36" t="s">
        <v>39</v>
      </c>
      <c r="G810" s="37" t="s">
        <v>39</v>
      </c>
      <c r="H810" s="37" t="s">
        <v>39</v>
      </c>
      <c r="I810" s="37" t="s">
        <v>39</v>
      </c>
      <c r="J810" s="36">
        <v>0.66669999999999996</v>
      </c>
      <c r="K810" s="36">
        <v>1</v>
      </c>
      <c r="L810" s="37" t="s">
        <v>39</v>
      </c>
      <c r="M810" s="37" t="s">
        <v>39</v>
      </c>
      <c r="N810" s="37" t="s">
        <v>39</v>
      </c>
      <c r="O810" s="37" t="s">
        <v>39</v>
      </c>
      <c r="P810" s="37" t="s">
        <v>39</v>
      </c>
      <c r="Q810" s="37" t="s">
        <v>39</v>
      </c>
      <c r="R810" s="37" t="s">
        <v>39</v>
      </c>
      <c r="S810" s="37" t="s">
        <v>39</v>
      </c>
      <c r="T810" s="35">
        <v>0.75</v>
      </c>
    </row>
    <row r="811" spans="1:20" ht="18" customHeight="1">
      <c r="A811" s="70">
        <v>44735</v>
      </c>
      <c r="B811" s="17" t="s">
        <v>20</v>
      </c>
      <c r="C811" s="10">
        <v>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1</v>
      </c>
      <c r="K811" s="10">
        <v>1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1">
        <f>SUM(C811:S811)</f>
        <v>2</v>
      </c>
    </row>
    <row r="812" spans="1:20" ht="18" customHeight="1">
      <c r="A812" s="71"/>
      <c r="B812" s="17" t="s">
        <v>21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1</v>
      </c>
    </row>
    <row r="813" spans="1:20" ht="18" customHeight="1">
      <c r="A813" s="71"/>
      <c r="B813" s="17" t="s">
        <v>24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1</v>
      </c>
      <c r="K813" s="10">
        <v>2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3</v>
      </c>
    </row>
    <row r="814" spans="1:20" ht="18" customHeight="1">
      <c r="A814" s="71"/>
      <c r="B814" s="17" t="s">
        <v>25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0</v>
      </c>
    </row>
    <row r="815" spans="1:20" ht="18" customHeight="1">
      <c r="A815" s="71"/>
      <c r="B815" s="17" t="s">
        <v>26</v>
      </c>
      <c r="C815" s="36" t="str">
        <f>IF(C813+C814&gt;0, C814/(C813+C814), "-")</f>
        <v>-</v>
      </c>
      <c r="D815" s="36" t="str">
        <f t="shared" ref="D815:T815" si="356">IF(D813+D814&gt;0, D814/(D813+D814), "-")</f>
        <v>-</v>
      </c>
      <c r="E815" s="36" t="str">
        <f t="shared" si="356"/>
        <v>-</v>
      </c>
      <c r="F815" s="36" t="str">
        <f t="shared" si="356"/>
        <v>-</v>
      </c>
      <c r="G815" s="36" t="str">
        <f t="shared" si="356"/>
        <v>-</v>
      </c>
      <c r="H815" s="36" t="str">
        <f t="shared" si="356"/>
        <v>-</v>
      </c>
      <c r="I815" s="36" t="str">
        <f t="shared" si="356"/>
        <v>-</v>
      </c>
      <c r="J815" s="36">
        <f t="shared" si="356"/>
        <v>0</v>
      </c>
      <c r="K815" s="36">
        <f t="shared" si="356"/>
        <v>0</v>
      </c>
      <c r="L815" s="36" t="str">
        <f t="shared" si="356"/>
        <v>-</v>
      </c>
      <c r="M815" s="36" t="str">
        <f t="shared" si="356"/>
        <v>-</v>
      </c>
      <c r="N815" s="36" t="str">
        <f t="shared" si="356"/>
        <v>-</v>
      </c>
      <c r="O815" s="36" t="str">
        <f t="shared" si="356"/>
        <v>-</v>
      </c>
      <c r="P815" s="36" t="str">
        <f t="shared" si="356"/>
        <v>-</v>
      </c>
      <c r="Q815" s="36" t="str">
        <f t="shared" si="356"/>
        <v>-</v>
      </c>
      <c r="R815" s="36" t="str">
        <f t="shared" si="356"/>
        <v>-</v>
      </c>
      <c r="S815" s="36" t="str">
        <f t="shared" si="356"/>
        <v>-</v>
      </c>
      <c r="T815" s="40">
        <f t="shared" si="356"/>
        <v>0</v>
      </c>
    </row>
    <row r="816" spans="1:20" ht="18" customHeight="1">
      <c r="A816" s="71"/>
      <c r="B816" s="17" t="s">
        <v>22</v>
      </c>
      <c r="C816" s="10">
        <v>0</v>
      </c>
      <c r="D816" s="10">
        <v>0</v>
      </c>
      <c r="E816" s="10">
        <v>0</v>
      </c>
      <c r="F816" s="14">
        <v>0</v>
      </c>
      <c r="G816" s="10">
        <v>0</v>
      </c>
      <c r="H816" s="10">
        <v>0</v>
      </c>
      <c r="I816" s="10">
        <v>0</v>
      </c>
      <c r="J816" s="10">
        <v>1</v>
      </c>
      <c r="K816" s="10">
        <v>1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1">
        <f>SUM(C816:S816)</f>
        <v>2</v>
      </c>
    </row>
    <row r="817" spans="1:20" ht="18" customHeight="1">
      <c r="A817" s="71"/>
      <c r="B817" s="17" t="s">
        <v>23</v>
      </c>
      <c r="C817" s="37" t="str">
        <f>IF(C816&gt;0,(C811+C812)/C816, "-")</f>
        <v>-</v>
      </c>
      <c r="D817" s="37" t="str">
        <f t="shared" ref="D817:S817" si="357">IF(D816&gt;0,(D811+D812)/D816, "-")</f>
        <v>-</v>
      </c>
      <c r="E817" s="37" t="str">
        <f t="shared" si="357"/>
        <v>-</v>
      </c>
      <c r="F817" s="37" t="str">
        <f t="shared" si="357"/>
        <v>-</v>
      </c>
      <c r="G817" s="37" t="str">
        <f t="shared" si="357"/>
        <v>-</v>
      </c>
      <c r="H817" s="37" t="str">
        <f t="shared" si="357"/>
        <v>-</v>
      </c>
      <c r="I817" s="37" t="str">
        <f t="shared" si="357"/>
        <v>-</v>
      </c>
      <c r="J817" s="37">
        <f t="shared" si="357"/>
        <v>1</v>
      </c>
      <c r="K817" s="37">
        <f t="shared" si="357"/>
        <v>2</v>
      </c>
      <c r="L817" s="37" t="str">
        <f t="shared" si="357"/>
        <v>-</v>
      </c>
      <c r="M817" s="37" t="str">
        <f t="shared" si="357"/>
        <v>-</v>
      </c>
      <c r="N817" s="37" t="str">
        <f t="shared" si="357"/>
        <v>-</v>
      </c>
      <c r="O817" s="37" t="str">
        <f t="shared" si="357"/>
        <v>-</v>
      </c>
      <c r="P817" s="37" t="str">
        <f t="shared" si="357"/>
        <v>-</v>
      </c>
      <c r="Q817" s="37" t="str">
        <f t="shared" si="357"/>
        <v>-</v>
      </c>
      <c r="R817" s="37" t="str">
        <f t="shared" si="357"/>
        <v>-</v>
      </c>
      <c r="S817" s="37" t="str">
        <f t="shared" si="357"/>
        <v>-</v>
      </c>
      <c r="T817" s="16">
        <f>IF(T816&gt;0,(T811+T812)/T816, "-")</f>
        <v>1.5</v>
      </c>
    </row>
    <row r="818" spans="1:20" ht="18" customHeight="1">
      <c r="A818" s="71"/>
      <c r="B818" s="17" t="s">
        <v>37</v>
      </c>
      <c r="C818" s="37" t="s">
        <v>39</v>
      </c>
      <c r="D818" s="37" t="s">
        <v>39</v>
      </c>
      <c r="E818" s="37" t="s">
        <v>39</v>
      </c>
      <c r="F818" s="36" t="s">
        <v>39</v>
      </c>
      <c r="G818" s="37" t="s">
        <v>39</v>
      </c>
      <c r="H818" s="37" t="s">
        <v>39</v>
      </c>
      <c r="I818" s="37" t="s">
        <v>39</v>
      </c>
      <c r="J818" s="36">
        <v>1</v>
      </c>
      <c r="K818" s="36">
        <v>1</v>
      </c>
      <c r="L818" s="37" t="s">
        <v>39</v>
      </c>
      <c r="M818" s="37" t="s">
        <v>39</v>
      </c>
      <c r="N818" s="37" t="s">
        <v>39</v>
      </c>
      <c r="O818" s="37" t="s">
        <v>39</v>
      </c>
      <c r="P818" s="37" t="s">
        <v>39</v>
      </c>
      <c r="Q818" s="37" t="s">
        <v>39</v>
      </c>
      <c r="R818" s="37" t="s">
        <v>39</v>
      </c>
      <c r="S818" s="37" t="s">
        <v>39</v>
      </c>
      <c r="T818" s="35">
        <v>1</v>
      </c>
    </row>
    <row r="819" spans="1:20" ht="18" customHeight="1">
      <c r="A819" s="70">
        <v>44736</v>
      </c>
      <c r="B819" s="17" t="s">
        <v>20</v>
      </c>
      <c r="C819" s="10">
        <v>0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1">
        <f>SUM(C819:S819)</f>
        <v>0</v>
      </c>
    </row>
    <row r="820" spans="1:20" ht="18" customHeight="1">
      <c r="A820" s="71"/>
      <c r="B820" s="17" t="s">
        <v>21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71"/>
      <c r="B821" s="17" t="s">
        <v>24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71"/>
      <c r="B822" s="17" t="s">
        <v>25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71"/>
      <c r="B823" s="17" t="s">
        <v>26</v>
      </c>
      <c r="C823" s="36" t="str">
        <f>IF(C821+C822&gt;0, C822/(C821+C822), "-")</f>
        <v>-</v>
      </c>
      <c r="D823" s="36" t="str">
        <f t="shared" ref="D823:T823" si="358">IF(D821+D822&gt;0, D822/(D821+D822), "-")</f>
        <v>-</v>
      </c>
      <c r="E823" s="36" t="str">
        <f t="shared" si="358"/>
        <v>-</v>
      </c>
      <c r="F823" s="36" t="str">
        <f t="shared" si="358"/>
        <v>-</v>
      </c>
      <c r="G823" s="36" t="str">
        <f t="shared" si="358"/>
        <v>-</v>
      </c>
      <c r="H823" s="36" t="str">
        <f t="shared" si="358"/>
        <v>-</v>
      </c>
      <c r="I823" s="36" t="str">
        <f t="shared" si="358"/>
        <v>-</v>
      </c>
      <c r="J823" s="36" t="str">
        <f t="shared" si="358"/>
        <v>-</v>
      </c>
      <c r="K823" s="36" t="str">
        <f t="shared" si="358"/>
        <v>-</v>
      </c>
      <c r="L823" s="36" t="str">
        <f t="shared" si="358"/>
        <v>-</v>
      </c>
      <c r="M823" s="36" t="str">
        <f t="shared" si="358"/>
        <v>-</v>
      </c>
      <c r="N823" s="36" t="str">
        <f t="shared" si="358"/>
        <v>-</v>
      </c>
      <c r="O823" s="36" t="str">
        <f t="shared" si="358"/>
        <v>-</v>
      </c>
      <c r="P823" s="36" t="str">
        <f t="shared" si="358"/>
        <v>-</v>
      </c>
      <c r="Q823" s="36" t="str">
        <f t="shared" si="358"/>
        <v>-</v>
      </c>
      <c r="R823" s="36" t="str">
        <f t="shared" si="358"/>
        <v>-</v>
      </c>
      <c r="S823" s="36" t="str">
        <f t="shared" si="358"/>
        <v>-</v>
      </c>
      <c r="T823" s="40" t="str">
        <f t="shared" si="358"/>
        <v>-</v>
      </c>
    </row>
    <row r="824" spans="1:20" ht="18" customHeight="1">
      <c r="A824" s="71"/>
      <c r="B824" s="17" t="s">
        <v>22</v>
      </c>
      <c r="C824" s="10">
        <v>0</v>
      </c>
      <c r="D824" s="10">
        <v>0</v>
      </c>
      <c r="E824" s="10">
        <v>0</v>
      </c>
      <c r="F824" s="14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1">
        <f>SUM(C824:S824)</f>
        <v>0</v>
      </c>
    </row>
    <row r="825" spans="1:20" ht="18" customHeight="1">
      <c r="A825" s="71"/>
      <c r="B825" s="17" t="s">
        <v>23</v>
      </c>
      <c r="C825" s="37" t="str">
        <f>IF(C824&gt;0,(C819+C820)/C824, "-")</f>
        <v>-</v>
      </c>
      <c r="D825" s="37" t="str">
        <f t="shared" ref="D825:S825" si="359">IF(D824&gt;0,(D819+D820)/D824, "-")</f>
        <v>-</v>
      </c>
      <c r="E825" s="37" t="str">
        <f t="shared" si="359"/>
        <v>-</v>
      </c>
      <c r="F825" s="37" t="str">
        <f t="shared" si="359"/>
        <v>-</v>
      </c>
      <c r="G825" s="37" t="str">
        <f t="shared" si="359"/>
        <v>-</v>
      </c>
      <c r="H825" s="37" t="str">
        <f t="shared" si="359"/>
        <v>-</v>
      </c>
      <c r="I825" s="37" t="str">
        <f t="shared" si="359"/>
        <v>-</v>
      </c>
      <c r="J825" s="37" t="str">
        <f t="shared" si="359"/>
        <v>-</v>
      </c>
      <c r="K825" s="37" t="str">
        <f t="shared" si="359"/>
        <v>-</v>
      </c>
      <c r="L825" s="37" t="str">
        <f t="shared" si="359"/>
        <v>-</v>
      </c>
      <c r="M825" s="37" t="str">
        <f t="shared" si="359"/>
        <v>-</v>
      </c>
      <c r="N825" s="37" t="str">
        <f t="shared" si="359"/>
        <v>-</v>
      </c>
      <c r="O825" s="37" t="str">
        <f t="shared" si="359"/>
        <v>-</v>
      </c>
      <c r="P825" s="37" t="str">
        <f t="shared" si="359"/>
        <v>-</v>
      </c>
      <c r="Q825" s="37" t="str">
        <f t="shared" si="359"/>
        <v>-</v>
      </c>
      <c r="R825" s="37" t="str">
        <f t="shared" si="359"/>
        <v>-</v>
      </c>
      <c r="S825" s="37" t="str">
        <f t="shared" si="359"/>
        <v>-</v>
      </c>
      <c r="T825" s="16" t="str">
        <f>IF(T824&gt;0,(T819+T820)/T824, "-")</f>
        <v>-</v>
      </c>
    </row>
    <row r="826" spans="1:20" ht="18" customHeight="1">
      <c r="A826" s="71"/>
      <c r="B826" s="17" t="s">
        <v>37</v>
      </c>
      <c r="C826" s="37" t="s">
        <v>39</v>
      </c>
      <c r="D826" s="37" t="s">
        <v>39</v>
      </c>
      <c r="E826" s="37" t="s">
        <v>39</v>
      </c>
      <c r="F826" s="36" t="s">
        <v>39</v>
      </c>
      <c r="G826" s="37" t="s">
        <v>39</v>
      </c>
      <c r="H826" s="37" t="s">
        <v>39</v>
      </c>
      <c r="I826" s="37" t="s">
        <v>39</v>
      </c>
      <c r="J826" s="36" t="s">
        <v>39</v>
      </c>
      <c r="K826" s="36" t="s">
        <v>39</v>
      </c>
      <c r="L826" s="37" t="s">
        <v>39</v>
      </c>
      <c r="M826" s="37" t="s">
        <v>39</v>
      </c>
      <c r="N826" s="37" t="s">
        <v>39</v>
      </c>
      <c r="O826" s="37" t="s">
        <v>39</v>
      </c>
      <c r="P826" s="37" t="s">
        <v>39</v>
      </c>
      <c r="Q826" s="37" t="s">
        <v>39</v>
      </c>
      <c r="R826" s="37" t="s">
        <v>39</v>
      </c>
      <c r="S826" s="37" t="s">
        <v>39</v>
      </c>
      <c r="T826" s="40" t="s">
        <v>39</v>
      </c>
    </row>
    <row r="827" spans="1:20" ht="18" customHeight="1">
      <c r="A827" s="70">
        <v>44737</v>
      </c>
      <c r="B827" s="17" t="s">
        <v>20</v>
      </c>
      <c r="C827" s="10">
        <v>0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1">
        <f>SUM(C827:S827)</f>
        <v>0</v>
      </c>
    </row>
    <row r="828" spans="1:20" ht="18" customHeight="1">
      <c r="A828" s="71"/>
      <c r="B828" s="17" t="s">
        <v>21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71"/>
      <c r="B829" s="17" t="s">
        <v>24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71"/>
      <c r="B830" s="17" t="s">
        <v>25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71"/>
      <c r="B831" s="17" t="s">
        <v>26</v>
      </c>
      <c r="C831" s="36" t="str">
        <f>IF(C829+C830&gt;0, C830/(C829+C830), "-")</f>
        <v>-</v>
      </c>
      <c r="D831" s="36" t="str">
        <f t="shared" ref="D831:S831" si="360">IF(D829+D830&gt;0, D830/(D829+D830), "-")</f>
        <v>-</v>
      </c>
      <c r="E831" s="36" t="str">
        <f t="shared" si="360"/>
        <v>-</v>
      </c>
      <c r="F831" s="36" t="str">
        <f t="shared" si="360"/>
        <v>-</v>
      </c>
      <c r="G831" s="36" t="str">
        <f t="shared" si="360"/>
        <v>-</v>
      </c>
      <c r="H831" s="36" t="str">
        <f t="shared" si="360"/>
        <v>-</v>
      </c>
      <c r="I831" s="36" t="str">
        <f t="shared" si="360"/>
        <v>-</v>
      </c>
      <c r="J831" s="36" t="str">
        <f t="shared" si="360"/>
        <v>-</v>
      </c>
      <c r="K831" s="36" t="str">
        <f t="shared" si="360"/>
        <v>-</v>
      </c>
      <c r="L831" s="36" t="str">
        <f t="shared" si="360"/>
        <v>-</v>
      </c>
      <c r="M831" s="36" t="str">
        <f t="shared" si="360"/>
        <v>-</v>
      </c>
      <c r="N831" s="36" t="str">
        <f t="shared" si="360"/>
        <v>-</v>
      </c>
      <c r="O831" s="36" t="str">
        <f t="shared" si="360"/>
        <v>-</v>
      </c>
      <c r="P831" s="36" t="str">
        <f t="shared" si="360"/>
        <v>-</v>
      </c>
      <c r="Q831" s="36" t="str">
        <f t="shared" si="360"/>
        <v>-</v>
      </c>
      <c r="R831" s="36" t="str">
        <f t="shared" si="360"/>
        <v>-</v>
      </c>
      <c r="S831" s="36" t="str">
        <f t="shared" si="360"/>
        <v>-</v>
      </c>
      <c r="T831" s="45" t="str">
        <f>IF(T830&gt;0,(T825+T826)/T830, "-")</f>
        <v>-</v>
      </c>
    </row>
    <row r="832" spans="1:20" ht="18" customHeight="1">
      <c r="A832" s="71"/>
      <c r="B832" s="17" t="s">
        <v>22</v>
      </c>
      <c r="C832" s="10">
        <v>0</v>
      </c>
      <c r="D832" s="10">
        <v>0</v>
      </c>
      <c r="E832" s="10">
        <v>0</v>
      </c>
      <c r="F832" s="14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1">
        <f>SUM(C832:S832)</f>
        <v>0</v>
      </c>
    </row>
    <row r="833" spans="1:20" ht="18" customHeight="1">
      <c r="A833" s="71"/>
      <c r="B833" s="17" t="s">
        <v>23</v>
      </c>
      <c r="C833" s="37" t="str">
        <f>IF(C832&gt;0,(C827+C828)/C832, "-")</f>
        <v>-</v>
      </c>
      <c r="D833" s="37" t="str">
        <f t="shared" ref="D833:S833" si="361">IF(D832&gt;0,(D827+D828)/D832, "-")</f>
        <v>-</v>
      </c>
      <c r="E833" s="37" t="str">
        <f t="shared" si="361"/>
        <v>-</v>
      </c>
      <c r="F833" s="37" t="str">
        <f t="shared" si="361"/>
        <v>-</v>
      </c>
      <c r="G833" s="37" t="str">
        <f t="shared" si="361"/>
        <v>-</v>
      </c>
      <c r="H833" s="37" t="str">
        <f t="shared" si="361"/>
        <v>-</v>
      </c>
      <c r="I833" s="37" t="str">
        <f t="shared" si="361"/>
        <v>-</v>
      </c>
      <c r="J833" s="37" t="str">
        <f t="shared" si="361"/>
        <v>-</v>
      </c>
      <c r="K833" s="37" t="str">
        <f t="shared" si="361"/>
        <v>-</v>
      </c>
      <c r="L833" s="37" t="str">
        <f t="shared" si="361"/>
        <v>-</v>
      </c>
      <c r="M833" s="37" t="str">
        <f t="shared" si="361"/>
        <v>-</v>
      </c>
      <c r="N833" s="37" t="str">
        <f t="shared" si="361"/>
        <v>-</v>
      </c>
      <c r="O833" s="37" t="str">
        <f t="shared" si="361"/>
        <v>-</v>
      </c>
      <c r="P833" s="37" t="str">
        <f t="shared" si="361"/>
        <v>-</v>
      </c>
      <c r="Q833" s="37" t="str">
        <f t="shared" si="361"/>
        <v>-</v>
      </c>
      <c r="R833" s="37" t="str">
        <f t="shared" si="361"/>
        <v>-</v>
      </c>
      <c r="S833" s="37" t="str">
        <f t="shared" si="361"/>
        <v>-</v>
      </c>
      <c r="T833" s="45" t="s">
        <v>39</v>
      </c>
    </row>
    <row r="834" spans="1:20" ht="18" customHeight="1">
      <c r="A834" s="71"/>
      <c r="B834" s="17" t="s">
        <v>37</v>
      </c>
      <c r="C834" s="37" t="s">
        <v>39</v>
      </c>
      <c r="D834" s="37" t="s">
        <v>39</v>
      </c>
      <c r="E834" s="37" t="s">
        <v>39</v>
      </c>
      <c r="F834" s="36" t="s">
        <v>39</v>
      </c>
      <c r="G834" s="37" t="s">
        <v>39</v>
      </c>
      <c r="H834" s="37" t="s">
        <v>39</v>
      </c>
      <c r="I834" s="37" t="s">
        <v>39</v>
      </c>
      <c r="J834" s="36" t="s">
        <v>39</v>
      </c>
      <c r="K834" s="36" t="s">
        <v>39</v>
      </c>
      <c r="L834" s="37" t="s">
        <v>39</v>
      </c>
      <c r="M834" s="37" t="s">
        <v>39</v>
      </c>
      <c r="N834" s="37" t="s">
        <v>39</v>
      </c>
      <c r="O834" s="37" t="s">
        <v>39</v>
      </c>
      <c r="P834" s="37" t="s">
        <v>39</v>
      </c>
      <c r="Q834" s="37" t="s">
        <v>39</v>
      </c>
      <c r="R834" s="37" t="s">
        <v>39</v>
      </c>
      <c r="S834" s="37" t="s">
        <v>39</v>
      </c>
      <c r="T834" s="40" t="s">
        <v>39</v>
      </c>
    </row>
    <row r="835" spans="1:20" ht="18" customHeight="1">
      <c r="A835" s="70">
        <v>44738</v>
      </c>
      <c r="B835" s="17" t="s">
        <v>20</v>
      </c>
      <c r="C835" s="10">
        <v>0</v>
      </c>
      <c r="D835" s="10">
        <v>0</v>
      </c>
      <c r="E835" s="10">
        <v>0</v>
      </c>
      <c r="F835" s="10">
        <v>2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1">
        <f>SUM(C835:S835)</f>
        <v>2</v>
      </c>
    </row>
    <row r="836" spans="1:20" ht="18" customHeight="1">
      <c r="A836" s="71"/>
      <c r="B836" s="17" t="s">
        <v>21</v>
      </c>
      <c r="C836" s="10">
        <v>0</v>
      </c>
      <c r="D836" s="10">
        <v>0</v>
      </c>
      <c r="E836" s="10">
        <v>0</v>
      </c>
      <c r="F836" s="10">
        <v>1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1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71"/>
      <c r="B837" s="17" t="s">
        <v>24</v>
      </c>
      <c r="C837" s="10">
        <v>0</v>
      </c>
      <c r="D837" s="10">
        <v>0</v>
      </c>
      <c r="E837" s="10">
        <v>0</v>
      </c>
      <c r="F837" s="10">
        <v>2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71"/>
      <c r="B838" s="17" t="s">
        <v>25</v>
      </c>
      <c r="C838" s="10">
        <v>0</v>
      </c>
      <c r="D838" s="10">
        <v>0</v>
      </c>
      <c r="E838" s="10">
        <v>0</v>
      </c>
      <c r="F838" s="10">
        <v>1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1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71"/>
      <c r="B839" s="17" t="s">
        <v>26</v>
      </c>
      <c r="C839" s="36" t="str">
        <f>IF(C837+C838&gt;0, C838/(C837+C838), "-")</f>
        <v>-</v>
      </c>
      <c r="D839" s="36" t="str">
        <f t="shared" ref="D839:T839" si="362">IF(D837+D838&gt;0, D838/(D837+D838), "-")</f>
        <v>-</v>
      </c>
      <c r="E839" s="36" t="str">
        <f t="shared" si="362"/>
        <v>-</v>
      </c>
      <c r="F839" s="36">
        <f t="shared" si="362"/>
        <v>0.33333333333333331</v>
      </c>
      <c r="G839" s="36" t="str">
        <f t="shared" si="362"/>
        <v>-</v>
      </c>
      <c r="H839" s="36" t="str">
        <f t="shared" si="362"/>
        <v>-</v>
      </c>
      <c r="I839" s="36" t="str">
        <f t="shared" si="362"/>
        <v>-</v>
      </c>
      <c r="J839" s="36" t="str">
        <f t="shared" si="362"/>
        <v>-</v>
      </c>
      <c r="K839" s="36" t="str">
        <f t="shared" si="362"/>
        <v>-</v>
      </c>
      <c r="L839" s="36" t="str">
        <f t="shared" si="362"/>
        <v>-</v>
      </c>
      <c r="M839" s="36" t="str">
        <f t="shared" si="362"/>
        <v>-</v>
      </c>
      <c r="N839" s="36" t="str">
        <f t="shared" si="362"/>
        <v>-</v>
      </c>
      <c r="O839" s="36" t="str">
        <f t="shared" si="362"/>
        <v>-</v>
      </c>
      <c r="P839" s="36" t="str">
        <f t="shared" si="362"/>
        <v>-</v>
      </c>
      <c r="Q839" s="36">
        <f t="shared" si="362"/>
        <v>1</v>
      </c>
      <c r="R839" s="36" t="str">
        <f t="shared" si="362"/>
        <v>-</v>
      </c>
      <c r="S839" s="36" t="str">
        <f t="shared" si="362"/>
        <v>-</v>
      </c>
      <c r="T839" s="40">
        <f t="shared" si="362"/>
        <v>0.5</v>
      </c>
    </row>
    <row r="840" spans="1:20" ht="18" customHeight="1">
      <c r="A840" s="71"/>
      <c r="B840" s="17" t="s">
        <v>22</v>
      </c>
      <c r="C840" s="10">
        <v>0</v>
      </c>
      <c r="D840" s="10">
        <v>0</v>
      </c>
      <c r="E840" s="10">
        <v>0</v>
      </c>
      <c r="F840" s="14">
        <v>1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1</v>
      </c>
      <c r="R840" s="10">
        <v>0</v>
      </c>
      <c r="S840" s="10">
        <v>0</v>
      </c>
      <c r="T840" s="11">
        <f>SUM(C840:S840)</f>
        <v>2</v>
      </c>
    </row>
    <row r="841" spans="1:20" ht="18" customHeight="1">
      <c r="A841" s="71"/>
      <c r="B841" s="17" t="s">
        <v>23</v>
      </c>
      <c r="C841" s="37" t="str">
        <f>IF(C840&gt;0,(C835+C836)/C840, "-")</f>
        <v>-</v>
      </c>
      <c r="D841" s="37" t="str">
        <f t="shared" ref="D841:S841" si="363">IF(D840&gt;0,(D835+D836)/D840, "-")</f>
        <v>-</v>
      </c>
      <c r="E841" s="37" t="str">
        <f t="shared" si="363"/>
        <v>-</v>
      </c>
      <c r="F841" s="37">
        <f t="shared" si="363"/>
        <v>3</v>
      </c>
      <c r="G841" s="37" t="str">
        <f t="shared" si="363"/>
        <v>-</v>
      </c>
      <c r="H841" s="37" t="str">
        <f t="shared" si="363"/>
        <v>-</v>
      </c>
      <c r="I841" s="37" t="str">
        <f t="shared" si="363"/>
        <v>-</v>
      </c>
      <c r="J841" s="37" t="str">
        <f t="shared" si="363"/>
        <v>-</v>
      </c>
      <c r="K841" s="37" t="str">
        <f t="shared" si="363"/>
        <v>-</v>
      </c>
      <c r="L841" s="37" t="str">
        <f t="shared" si="363"/>
        <v>-</v>
      </c>
      <c r="M841" s="37" t="str">
        <f t="shared" si="363"/>
        <v>-</v>
      </c>
      <c r="N841" s="37" t="str">
        <f t="shared" si="363"/>
        <v>-</v>
      </c>
      <c r="O841" s="37" t="str">
        <f t="shared" si="363"/>
        <v>-</v>
      </c>
      <c r="P841" s="37" t="str">
        <f t="shared" si="363"/>
        <v>-</v>
      </c>
      <c r="Q841" s="37">
        <f t="shared" si="363"/>
        <v>1</v>
      </c>
      <c r="R841" s="37" t="str">
        <f t="shared" si="363"/>
        <v>-</v>
      </c>
      <c r="S841" s="37" t="str">
        <f t="shared" si="363"/>
        <v>-</v>
      </c>
      <c r="T841" s="45">
        <f>IF(T840&gt;0,(T835+T836)/T840, "-")</f>
        <v>2</v>
      </c>
    </row>
    <row r="842" spans="1:20" ht="18" customHeight="1">
      <c r="A842" s="71"/>
      <c r="B842" s="17" t="s">
        <v>37</v>
      </c>
      <c r="C842" s="37" t="s">
        <v>39</v>
      </c>
      <c r="D842" s="37" t="s">
        <v>39</v>
      </c>
      <c r="E842" s="37" t="s">
        <v>39</v>
      </c>
      <c r="F842" s="36">
        <v>0</v>
      </c>
      <c r="G842" s="37" t="s">
        <v>39</v>
      </c>
      <c r="H842" s="37" t="s">
        <v>39</v>
      </c>
      <c r="I842" s="37" t="s">
        <v>39</v>
      </c>
      <c r="J842" s="36" t="s">
        <v>39</v>
      </c>
      <c r="K842" s="36" t="s">
        <v>39</v>
      </c>
      <c r="L842" s="37" t="s">
        <v>39</v>
      </c>
      <c r="M842" s="37" t="s">
        <v>39</v>
      </c>
      <c r="N842" s="37" t="s">
        <v>39</v>
      </c>
      <c r="O842" s="37" t="s">
        <v>39</v>
      </c>
      <c r="P842" s="37" t="s">
        <v>39</v>
      </c>
      <c r="Q842" s="37">
        <v>0</v>
      </c>
      <c r="R842" s="37" t="s">
        <v>39</v>
      </c>
      <c r="S842" s="37" t="s">
        <v>39</v>
      </c>
      <c r="T842" s="40">
        <v>0</v>
      </c>
    </row>
    <row r="843" spans="1:20" ht="18" customHeight="1">
      <c r="A843" s="70">
        <v>44739</v>
      </c>
      <c r="B843" s="17" t="s">
        <v>20</v>
      </c>
      <c r="C843" s="10">
        <v>0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1">
        <f>SUM(C843:S843)</f>
        <v>0</v>
      </c>
    </row>
    <row r="844" spans="1:20" ht="18" customHeight="1">
      <c r="A844" s="71"/>
      <c r="B844" s="17" t="s">
        <v>21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71"/>
      <c r="B845" s="17" t="s">
        <v>24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71"/>
      <c r="B846" s="17" t="s">
        <v>25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71"/>
      <c r="B847" s="17" t="s">
        <v>26</v>
      </c>
      <c r="C847" s="36" t="str">
        <f>IF(C845+C846&gt;0, C846/(C845+C846), "-")</f>
        <v>-</v>
      </c>
      <c r="D847" s="36" t="str">
        <f t="shared" ref="D847:T847" si="364">IF(D845+D846&gt;0, D846/(D845+D846), "-")</f>
        <v>-</v>
      </c>
      <c r="E847" s="36" t="str">
        <f t="shared" si="364"/>
        <v>-</v>
      </c>
      <c r="F847" s="36" t="str">
        <f t="shared" si="364"/>
        <v>-</v>
      </c>
      <c r="G847" s="36" t="str">
        <f t="shared" si="364"/>
        <v>-</v>
      </c>
      <c r="H847" s="36" t="str">
        <f t="shared" si="364"/>
        <v>-</v>
      </c>
      <c r="I847" s="36" t="str">
        <f t="shared" si="364"/>
        <v>-</v>
      </c>
      <c r="J847" s="36" t="str">
        <f t="shared" si="364"/>
        <v>-</v>
      </c>
      <c r="K847" s="36" t="str">
        <f t="shared" si="364"/>
        <v>-</v>
      </c>
      <c r="L847" s="36" t="str">
        <f t="shared" si="364"/>
        <v>-</v>
      </c>
      <c r="M847" s="36" t="str">
        <f t="shared" si="364"/>
        <v>-</v>
      </c>
      <c r="N847" s="36" t="str">
        <f t="shared" si="364"/>
        <v>-</v>
      </c>
      <c r="O847" s="36" t="str">
        <f t="shared" si="364"/>
        <v>-</v>
      </c>
      <c r="P847" s="36" t="str">
        <f t="shared" si="364"/>
        <v>-</v>
      </c>
      <c r="Q847" s="36" t="str">
        <f t="shared" si="364"/>
        <v>-</v>
      </c>
      <c r="R847" s="36" t="str">
        <f t="shared" si="364"/>
        <v>-</v>
      </c>
      <c r="S847" s="36" t="str">
        <f t="shared" si="364"/>
        <v>-</v>
      </c>
      <c r="T847" s="40" t="str">
        <f t="shared" si="364"/>
        <v>-</v>
      </c>
    </row>
    <row r="848" spans="1:20" ht="18" customHeight="1">
      <c r="A848" s="71"/>
      <c r="B848" s="17" t="s">
        <v>22</v>
      </c>
      <c r="C848" s="10">
        <v>0</v>
      </c>
      <c r="D848" s="10">
        <v>0</v>
      </c>
      <c r="E848" s="10">
        <v>0</v>
      </c>
      <c r="F848" s="14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1">
        <f>SUM(C848:S848)</f>
        <v>0</v>
      </c>
    </row>
    <row r="849" spans="1:20" ht="18" customHeight="1">
      <c r="A849" s="71"/>
      <c r="B849" s="17" t="s">
        <v>23</v>
      </c>
      <c r="C849" s="37" t="str">
        <f>IF(C848&gt;0,(C843+C844)/C848, "-")</f>
        <v>-</v>
      </c>
      <c r="D849" s="37" t="str">
        <f t="shared" ref="D849:S849" si="365">IF(D848&gt;0,(D843+D844)/D848, "-")</f>
        <v>-</v>
      </c>
      <c r="E849" s="37" t="str">
        <f t="shared" si="365"/>
        <v>-</v>
      </c>
      <c r="F849" s="37" t="str">
        <f t="shared" si="365"/>
        <v>-</v>
      </c>
      <c r="G849" s="37" t="str">
        <f t="shared" si="365"/>
        <v>-</v>
      </c>
      <c r="H849" s="37" t="str">
        <f t="shared" si="365"/>
        <v>-</v>
      </c>
      <c r="I849" s="37" t="str">
        <f t="shared" si="365"/>
        <v>-</v>
      </c>
      <c r="J849" s="37" t="str">
        <f t="shared" si="365"/>
        <v>-</v>
      </c>
      <c r="K849" s="37" t="str">
        <f t="shared" si="365"/>
        <v>-</v>
      </c>
      <c r="L849" s="37" t="str">
        <f t="shared" si="365"/>
        <v>-</v>
      </c>
      <c r="M849" s="37" t="str">
        <f t="shared" si="365"/>
        <v>-</v>
      </c>
      <c r="N849" s="37" t="str">
        <f t="shared" si="365"/>
        <v>-</v>
      </c>
      <c r="O849" s="37" t="str">
        <f t="shared" si="365"/>
        <v>-</v>
      </c>
      <c r="P849" s="37" t="str">
        <f t="shared" si="365"/>
        <v>-</v>
      </c>
      <c r="Q849" s="37" t="str">
        <f t="shared" si="365"/>
        <v>-</v>
      </c>
      <c r="R849" s="37" t="str">
        <f t="shared" si="365"/>
        <v>-</v>
      </c>
      <c r="S849" s="37" t="str">
        <f t="shared" si="365"/>
        <v>-</v>
      </c>
      <c r="T849" s="45" t="str">
        <f>IF(T848&gt;0,(T843+T844)/T848, "-")</f>
        <v>-</v>
      </c>
    </row>
    <row r="850" spans="1:20" ht="18" customHeight="1">
      <c r="A850" s="71"/>
      <c r="B850" s="17" t="s">
        <v>37</v>
      </c>
      <c r="C850" s="37" t="s">
        <v>39</v>
      </c>
      <c r="D850" s="37" t="s">
        <v>39</v>
      </c>
      <c r="E850" s="37" t="s">
        <v>39</v>
      </c>
      <c r="F850" s="36" t="s">
        <v>39</v>
      </c>
      <c r="G850" s="37" t="s">
        <v>39</v>
      </c>
      <c r="H850" s="37" t="s">
        <v>39</v>
      </c>
      <c r="I850" s="37" t="s">
        <v>39</v>
      </c>
      <c r="J850" s="36" t="s">
        <v>39</v>
      </c>
      <c r="K850" s="36" t="s">
        <v>39</v>
      </c>
      <c r="L850" s="37" t="s">
        <v>39</v>
      </c>
      <c r="M850" s="37" t="s">
        <v>39</v>
      </c>
      <c r="N850" s="37" t="s">
        <v>39</v>
      </c>
      <c r="O850" s="37" t="s">
        <v>39</v>
      </c>
      <c r="P850" s="37" t="s">
        <v>39</v>
      </c>
      <c r="Q850" s="37" t="s">
        <v>39</v>
      </c>
      <c r="R850" s="37" t="s">
        <v>39</v>
      </c>
      <c r="S850" s="37" t="s">
        <v>39</v>
      </c>
      <c r="T850" s="40" t="s">
        <v>39</v>
      </c>
    </row>
    <row r="851" spans="1:20" ht="18" customHeight="1">
      <c r="A851" s="70">
        <v>44740</v>
      </c>
      <c r="B851" s="17" t="s">
        <v>20</v>
      </c>
      <c r="C851" s="10">
        <v>0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1">
        <f>SUM(C851:S851)</f>
        <v>0</v>
      </c>
    </row>
    <row r="852" spans="1:20" ht="18" customHeight="1">
      <c r="A852" s="71"/>
      <c r="B852" s="17" t="s">
        <v>21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71"/>
      <c r="B853" s="17" t="s">
        <v>24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71"/>
      <c r="B854" s="17" t="s">
        <v>25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71"/>
      <c r="B855" s="17" t="s">
        <v>26</v>
      </c>
      <c r="C855" s="36" t="str">
        <f>IF(C853+C854&gt;0, C854/(C853+C854), "-")</f>
        <v>-</v>
      </c>
      <c r="D855" s="36" t="str">
        <f t="shared" ref="D855:T855" si="366">IF(D853+D854&gt;0, D854/(D853+D854), "-")</f>
        <v>-</v>
      </c>
      <c r="E855" s="36" t="str">
        <f t="shared" si="366"/>
        <v>-</v>
      </c>
      <c r="F855" s="36" t="str">
        <f t="shared" si="366"/>
        <v>-</v>
      </c>
      <c r="G855" s="36" t="str">
        <f t="shared" si="366"/>
        <v>-</v>
      </c>
      <c r="H855" s="36" t="str">
        <f t="shared" si="366"/>
        <v>-</v>
      </c>
      <c r="I855" s="36" t="str">
        <f t="shared" si="366"/>
        <v>-</v>
      </c>
      <c r="J855" s="36" t="str">
        <f t="shared" si="366"/>
        <v>-</v>
      </c>
      <c r="K855" s="36" t="str">
        <f t="shared" si="366"/>
        <v>-</v>
      </c>
      <c r="L855" s="36" t="str">
        <f t="shared" si="366"/>
        <v>-</v>
      </c>
      <c r="M855" s="36" t="str">
        <f t="shared" si="366"/>
        <v>-</v>
      </c>
      <c r="N855" s="36" t="str">
        <f t="shared" si="366"/>
        <v>-</v>
      </c>
      <c r="O855" s="36" t="str">
        <f t="shared" si="366"/>
        <v>-</v>
      </c>
      <c r="P855" s="36" t="str">
        <f t="shared" si="366"/>
        <v>-</v>
      </c>
      <c r="Q855" s="36" t="str">
        <f t="shared" si="366"/>
        <v>-</v>
      </c>
      <c r="R855" s="36" t="str">
        <f t="shared" si="366"/>
        <v>-</v>
      </c>
      <c r="S855" s="36" t="str">
        <f t="shared" si="366"/>
        <v>-</v>
      </c>
      <c r="T855" s="40" t="str">
        <f t="shared" si="366"/>
        <v>-</v>
      </c>
    </row>
    <row r="856" spans="1:20" ht="18" customHeight="1">
      <c r="A856" s="71"/>
      <c r="B856" s="17" t="s">
        <v>22</v>
      </c>
      <c r="C856" s="10">
        <v>0</v>
      </c>
      <c r="D856" s="10">
        <v>0</v>
      </c>
      <c r="E856" s="10">
        <v>0</v>
      </c>
      <c r="F856" s="14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1">
        <f>SUM(C856:S856)</f>
        <v>0</v>
      </c>
    </row>
    <row r="857" spans="1:20" ht="18" customHeight="1">
      <c r="A857" s="71"/>
      <c r="B857" s="17" t="s">
        <v>23</v>
      </c>
      <c r="C857" s="37" t="str">
        <f>IF(C856&gt;0,(C851+C852)/C856, "-")</f>
        <v>-</v>
      </c>
      <c r="D857" s="37" t="str">
        <f t="shared" ref="D857:S857" si="367">IF(D856&gt;0,(D851+D852)/D856, "-")</f>
        <v>-</v>
      </c>
      <c r="E857" s="37" t="str">
        <f t="shared" si="367"/>
        <v>-</v>
      </c>
      <c r="F857" s="37" t="str">
        <f t="shared" si="367"/>
        <v>-</v>
      </c>
      <c r="G857" s="37" t="str">
        <f t="shared" si="367"/>
        <v>-</v>
      </c>
      <c r="H857" s="37" t="str">
        <f t="shared" si="367"/>
        <v>-</v>
      </c>
      <c r="I857" s="37" t="str">
        <f t="shared" si="367"/>
        <v>-</v>
      </c>
      <c r="J857" s="37" t="str">
        <f t="shared" si="367"/>
        <v>-</v>
      </c>
      <c r="K857" s="37" t="str">
        <f t="shared" si="367"/>
        <v>-</v>
      </c>
      <c r="L857" s="37" t="str">
        <f t="shared" si="367"/>
        <v>-</v>
      </c>
      <c r="M857" s="37" t="str">
        <f t="shared" si="367"/>
        <v>-</v>
      </c>
      <c r="N857" s="37" t="str">
        <f t="shared" si="367"/>
        <v>-</v>
      </c>
      <c r="O857" s="37" t="str">
        <f t="shared" si="367"/>
        <v>-</v>
      </c>
      <c r="P857" s="37" t="str">
        <f t="shared" si="367"/>
        <v>-</v>
      </c>
      <c r="Q857" s="37" t="str">
        <f t="shared" si="367"/>
        <v>-</v>
      </c>
      <c r="R857" s="37" t="str">
        <f t="shared" si="367"/>
        <v>-</v>
      </c>
      <c r="S857" s="37" t="str">
        <f t="shared" si="367"/>
        <v>-</v>
      </c>
      <c r="T857" s="45" t="str">
        <f>IF(T856&gt;0,(T851+T852)/T856, "-")</f>
        <v>-</v>
      </c>
    </row>
    <row r="858" spans="1:20" ht="18" customHeight="1">
      <c r="A858" s="71"/>
      <c r="B858" s="17" t="s">
        <v>37</v>
      </c>
      <c r="C858" s="37" t="s">
        <v>39</v>
      </c>
      <c r="D858" s="37" t="s">
        <v>39</v>
      </c>
      <c r="E858" s="37" t="s">
        <v>39</v>
      </c>
      <c r="F858" s="36" t="s">
        <v>39</v>
      </c>
      <c r="G858" s="37" t="s">
        <v>39</v>
      </c>
      <c r="H858" s="37" t="s">
        <v>39</v>
      </c>
      <c r="I858" s="37" t="s">
        <v>39</v>
      </c>
      <c r="J858" s="36" t="s">
        <v>39</v>
      </c>
      <c r="K858" s="36" t="s">
        <v>39</v>
      </c>
      <c r="L858" s="37" t="s">
        <v>39</v>
      </c>
      <c r="M858" s="37" t="s">
        <v>39</v>
      </c>
      <c r="N858" s="37" t="s">
        <v>39</v>
      </c>
      <c r="O858" s="37" t="s">
        <v>39</v>
      </c>
      <c r="P858" s="37" t="s">
        <v>39</v>
      </c>
      <c r="Q858" s="37" t="s">
        <v>39</v>
      </c>
      <c r="R858" s="37" t="s">
        <v>39</v>
      </c>
      <c r="S858" s="37" t="s">
        <v>39</v>
      </c>
      <c r="T858" s="40" t="s">
        <v>39</v>
      </c>
    </row>
    <row r="859" spans="1:20" ht="18" customHeight="1">
      <c r="A859" s="70">
        <v>44741</v>
      </c>
      <c r="B859" s="17" t="s">
        <v>20</v>
      </c>
      <c r="C859" s="10">
        <v>0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1">
        <f>SUM(C859:S859)</f>
        <v>0</v>
      </c>
    </row>
    <row r="860" spans="1:20" ht="18" customHeight="1">
      <c r="A860" s="71"/>
      <c r="B860" s="17" t="s">
        <v>21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71"/>
      <c r="B861" s="17" t="s">
        <v>24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71"/>
      <c r="B862" s="17" t="s">
        <v>25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71"/>
      <c r="B863" s="17" t="s">
        <v>26</v>
      </c>
      <c r="C863" s="36" t="str">
        <f>IF(C861+C862&gt;0, C862/(C861+C862), "-")</f>
        <v>-</v>
      </c>
      <c r="D863" s="36" t="str">
        <f t="shared" ref="D863:T863" si="368">IF(D861+D862&gt;0, D862/(D861+D862), "-")</f>
        <v>-</v>
      </c>
      <c r="E863" s="36" t="str">
        <f t="shared" si="368"/>
        <v>-</v>
      </c>
      <c r="F863" s="36" t="str">
        <f t="shared" si="368"/>
        <v>-</v>
      </c>
      <c r="G863" s="36" t="str">
        <f t="shared" si="368"/>
        <v>-</v>
      </c>
      <c r="H863" s="36" t="str">
        <f t="shared" si="368"/>
        <v>-</v>
      </c>
      <c r="I863" s="36" t="str">
        <f t="shared" si="368"/>
        <v>-</v>
      </c>
      <c r="J863" s="36" t="str">
        <f t="shared" si="368"/>
        <v>-</v>
      </c>
      <c r="K863" s="36" t="str">
        <f t="shared" si="368"/>
        <v>-</v>
      </c>
      <c r="L863" s="36" t="str">
        <f t="shared" si="368"/>
        <v>-</v>
      </c>
      <c r="M863" s="36" t="str">
        <f t="shared" si="368"/>
        <v>-</v>
      </c>
      <c r="N863" s="36" t="str">
        <f t="shared" si="368"/>
        <v>-</v>
      </c>
      <c r="O863" s="36" t="str">
        <f t="shared" si="368"/>
        <v>-</v>
      </c>
      <c r="P863" s="36" t="str">
        <f t="shared" si="368"/>
        <v>-</v>
      </c>
      <c r="Q863" s="36" t="str">
        <f t="shared" si="368"/>
        <v>-</v>
      </c>
      <c r="R863" s="36" t="str">
        <f t="shared" si="368"/>
        <v>-</v>
      </c>
      <c r="S863" s="36" t="str">
        <f t="shared" si="368"/>
        <v>-</v>
      </c>
      <c r="T863" s="40" t="str">
        <f t="shared" si="368"/>
        <v>-</v>
      </c>
    </row>
    <row r="864" spans="1:20" ht="18" customHeight="1">
      <c r="A864" s="71"/>
      <c r="B864" s="17" t="s">
        <v>22</v>
      </c>
      <c r="C864" s="10">
        <v>0</v>
      </c>
      <c r="D864" s="10">
        <v>0</v>
      </c>
      <c r="E864" s="10">
        <v>0</v>
      </c>
      <c r="F864" s="14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1">
        <f>SUM(C864:S864)</f>
        <v>0</v>
      </c>
    </row>
    <row r="865" spans="1:20" ht="18" customHeight="1">
      <c r="A865" s="71"/>
      <c r="B865" s="17" t="s">
        <v>23</v>
      </c>
      <c r="C865" s="37" t="str">
        <f>IF(C864&gt;0,(C859+C860)/C864, "-")</f>
        <v>-</v>
      </c>
      <c r="D865" s="37" t="str">
        <f t="shared" ref="D865:S865" si="369">IF(D864&gt;0,(D859+D860)/D864, "-")</f>
        <v>-</v>
      </c>
      <c r="E865" s="37" t="str">
        <f t="shared" si="369"/>
        <v>-</v>
      </c>
      <c r="F865" s="37" t="str">
        <f t="shared" si="369"/>
        <v>-</v>
      </c>
      <c r="G865" s="37" t="str">
        <f t="shared" si="369"/>
        <v>-</v>
      </c>
      <c r="H865" s="37" t="str">
        <f t="shared" si="369"/>
        <v>-</v>
      </c>
      <c r="I865" s="37" t="str">
        <f t="shared" si="369"/>
        <v>-</v>
      </c>
      <c r="J865" s="37" t="str">
        <f t="shared" si="369"/>
        <v>-</v>
      </c>
      <c r="K865" s="37" t="str">
        <f t="shared" si="369"/>
        <v>-</v>
      </c>
      <c r="L865" s="37" t="str">
        <f t="shared" si="369"/>
        <v>-</v>
      </c>
      <c r="M865" s="37" t="str">
        <f t="shared" si="369"/>
        <v>-</v>
      </c>
      <c r="N865" s="37" t="str">
        <f t="shared" si="369"/>
        <v>-</v>
      </c>
      <c r="O865" s="37" t="str">
        <f t="shared" si="369"/>
        <v>-</v>
      </c>
      <c r="P865" s="37" t="str">
        <f t="shared" si="369"/>
        <v>-</v>
      </c>
      <c r="Q865" s="37" t="str">
        <f t="shared" si="369"/>
        <v>-</v>
      </c>
      <c r="R865" s="37" t="str">
        <f t="shared" si="369"/>
        <v>-</v>
      </c>
      <c r="S865" s="37" t="str">
        <f t="shared" si="369"/>
        <v>-</v>
      </c>
      <c r="T865" s="45" t="str">
        <f>IF(T864&gt;0,(T859+T860)/T864, "-")</f>
        <v>-</v>
      </c>
    </row>
    <row r="866" spans="1:20" ht="18" customHeight="1">
      <c r="A866" s="71"/>
      <c r="B866" s="17" t="s">
        <v>37</v>
      </c>
      <c r="C866" s="37" t="s">
        <v>39</v>
      </c>
      <c r="D866" s="37" t="s">
        <v>39</v>
      </c>
      <c r="E866" s="37" t="s">
        <v>39</v>
      </c>
      <c r="F866" s="36" t="s">
        <v>39</v>
      </c>
      <c r="G866" s="37" t="s">
        <v>39</v>
      </c>
      <c r="H866" s="37" t="s">
        <v>39</v>
      </c>
      <c r="I866" s="37" t="s">
        <v>39</v>
      </c>
      <c r="J866" s="36" t="s">
        <v>39</v>
      </c>
      <c r="K866" s="36" t="s">
        <v>39</v>
      </c>
      <c r="L866" s="37" t="s">
        <v>39</v>
      </c>
      <c r="M866" s="37" t="s">
        <v>39</v>
      </c>
      <c r="N866" s="37" t="s">
        <v>39</v>
      </c>
      <c r="O866" s="37" t="s">
        <v>39</v>
      </c>
      <c r="P866" s="37" t="s">
        <v>39</v>
      </c>
      <c r="Q866" s="37" t="s">
        <v>39</v>
      </c>
      <c r="R866" s="37" t="s">
        <v>39</v>
      </c>
      <c r="S866" s="37" t="s">
        <v>39</v>
      </c>
      <c r="T866" s="40" t="s">
        <v>39</v>
      </c>
    </row>
    <row r="867" spans="1:20" ht="18" customHeight="1">
      <c r="A867" s="70">
        <v>44742</v>
      </c>
      <c r="B867" s="17" t="s">
        <v>20</v>
      </c>
      <c r="C867" s="10">
        <v>0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1">
        <f>SUM(C867:S867)</f>
        <v>0</v>
      </c>
    </row>
    <row r="868" spans="1:20" ht="18" customHeight="1">
      <c r="A868" s="71"/>
      <c r="B868" s="17" t="s">
        <v>21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71"/>
      <c r="B869" s="17" t="s">
        <v>24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71"/>
      <c r="B870" s="17" t="s">
        <v>25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71"/>
      <c r="B871" s="17" t="s">
        <v>26</v>
      </c>
      <c r="C871" s="36" t="str">
        <f>IF(C869+C870&gt;0, C870/(C869+C870), "-")</f>
        <v>-</v>
      </c>
      <c r="D871" s="36" t="str">
        <f t="shared" ref="D871:T871" si="370">IF(D869+D870&gt;0, D870/(D869+D870), "-")</f>
        <v>-</v>
      </c>
      <c r="E871" s="36" t="str">
        <f t="shared" si="370"/>
        <v>-</v>
      </c>
      <c r="F871" s="36" t="str">
        <f t="shared" si="370"/>
        <v>-</v>
      </c>
      <c r="G871" s="36" t="str">
        <f t="shared" si="370"/>
        <v>-</v>
      </c>
      <c r="H871" s="36" t="str">
        <f t="shared" si="370"/>
        <v>-</v>
      </c>
      <c r="I871" s="36" t="str">
        <f t="shared" si="370"/>
        <v>-</v>
      </c>
      <c r="J871" s="36" t="str">
        <f t="shared" si="370"/>
        <v>-</v>
      </c>
      <c r="K871" s="36" t="str">
        <f t="shared" si="370"/>
        <v>-</v>
      </c>
      <c r="L871" s="36" t="str">
        <f t="shared" si="370"/>
        <v>-</v>
      </c>
      <c r="M871" s="36" t="str">
        <f t="shared" si="370"/>
        <v>-</v>
      </c>
      <c r="N871" s="36" t="str">
        <f t="shared" si="370"/>
        <v>-</v>
      </c>
      <c r="O871" s="36" t="str">
        <f t="shared" si="370"/>
        <v>-</v>
      </c>
      <c r="P871" s="36" t="str">
        <f t="shared" si="370"/>
        <v>-</v>
      </c>
      <c r="Q871" s="36" t="str">
        <f t="shared" si="370"/>
        <v>-</v>
      </c>
      <c r="R871" s="36" t="str">
        <f t="shared" si="370"/>
        <v>-</v>
      </c>
      <c r="S871" s="36" t="str">
        <f t="shared" si="370"/>
        <v>-</v>
      </c>
      <c r="T871" s="40" t="str">
        <f t="shared" si="370"/>
        <v>-</v>
      </c>
    </row>
    <row r="872" spans="1:20" ht="18" customHeight="1">
      <c r="A872" s="71"/>
      <c r="B872" s="17" t="s">
        <v>22</v>
      </c>
      <c r="C872" s="10">
        <v>0</v>
      </c>
      <c r="D872" s="10">
        <v>0</v>
      </c>
      <c r="E872" s="10">
        <v>0</v>
      </c>
      <c r="F872" s="14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1">
        <f>SUM(C872:S872)</f>
        <v>0</v>
      </c>
    </row>
    <row r="873" spans="1:20" ht="18" customHeight="1">
      <c r="A873" s="71"/>
      <c r="B873" s="17" t="s">
        <v>23</v>
      </c>
      <c r="C873" s="37" t="str">
        <f>IF(C872&gt;0,(C867+C868)/C872, "-")</f>
        <v>-</v>
      </c>
      <c r="D873" s="37" t="str">
        <f t="shared" ref="D873:S873" si="371">IF(D872&gt;0,(D867+D868)/D872, "-")</f>
        <v>-</v>
      </c>
      <c r="E873" s="37" t="str">
        <f t="shared" si="371"/>
        <v>-</v>
      </c>
      <c r="F873" s="37" t="str">
        <f t="shared" si="371"/>
        <v>-</v>
      </c>
      <c r="G873" s="37" t="str">
        <f t="shared" si="371"/>
        <v>-</v>
      </c>
      <c r="H873" s="37" t="str">
        <f t="shared" si="371"/>
        <v>-</v>
      </c>
      <c r="I873" s="37" t="str">
        <f t="shared" si="371"/>
        <v>-</v>
      </c>
      <c r="J873" s="37" t="str">
        <f t="shared" si="371"/>
        <v>-</v>
      </c>
      <c r="K873" s="37" t="str">
        <f t="shared" si="371"/>
        <v>-</v>
      </c>
      <c r="L873" s="37" t="str">
        <f t="shared" si="371"/>
        <v>-</v>
      </c>
      <c r="M873" s="37" t="str">
        <f t="shared" si="371"/>
        <v>-</v>
      </c>
      <c r="N873" s="37" t="str">
        <f t="shared" si="371"/>
        <v>-</v>
      </c>
      <c r="O873" s="37" t="str">
        <f t="shared" si="371"/>
        <v>-</v>
      </c>
      <c r="P873" s="37" t="str">
        <f t="shared" si="371"/>
        <v>-</v>
      </c>
      <c r="Q873" s="37" t="str">
        <f t="shared" si="371"/>
        <v>-</v>
      </c>
      <c r="R873" s="37" t="str">
        <f t="shared" si="371"/>
        <v>-</v>
      </c>
      <c r="S873" s="37" t="str">
        <f t="shared" si="371"/>
        <v>-</v>
      </c>
      <c r="T873" s="45" t="str">
        <f>IF(T872&gt;0,(T867+T868)/T872, "-")</f>
        <v>-</v>
      </c>
    </row>
    <row r="874" spans="1:20" ht="18" customHeight="1">
      <c r="A874" s="71"/>
      <c r="B874" s="17" t="s">
        <v>37</v>
      </c>
      <c r="C874" s="37" t="s">
        <v>39</v>
      </c>
      <c r="D874" s="37" t="s">
        <v>39</v>
      </c>
      <c r="E874" s="37" t="s">
        <v>39</v>
      </c>
      <c r="F874" s="36" t="s">
        <v>39</v>
      </c>
      <c r="G874" s="37" t="s">
        <v>39</v>
      </c>
      <c r="H874" s="37" t="s">
        <v>39</v>
      </c>
      <c r="I874" s="37" t="s">
        <v>39</v>
      </c>
      <c r="J874" s="36" t="s">
        <v>39</v>
      </c>
      <c r="K874" s="36" t="s">
        <v>39</v>
      </c>
      <c r="L874" s="37" t="s">
        <v>39</v>
      </c>
      <c r="M874" s="37" t="s">
        <v>39</v>
      </c>
      <c r="N874" s="37" t="s">
        <v>39</v>
      </c>
      <c r="O874" s="37" t="s">
        <v>39</v>
      </c>
      <c r="P874" s="37" t="s">
        <v>39</v>
      </c>
      <c r="Q874" s="37" t="s">
        <v>39</v>
      </c>
      <c r="R874" s="37" t="s">
        <v>39</v>
      </c>
      <c r="S874" s="37" t="s">
        <v>39</v>
      </c>
      <c r="T874" s="40" t="s">
        <v>39</v>
      </c>
    </row>
    <row r="875" spans="1:20" ht="18" customHeight="1">
      <c r="A875" s="70">
        <v>44743</v>
      </c>
      <c r="B875" s="17" t="s">
        <v>20</v>
      </c>
      <c r="C875" s="10">
        <v>0</v>
      </c>
      <c r="D875" s="10">
        <v>0</v>
      </c>
      <c r="E875" s="10">
        <v>0</v>
      </c>
      <c r="F875" s="10">
        <v>0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1">
        <f>SUM(C875:S875)</f>
        <v>0</v>
      </c>
    </row>
    <row r="876" spans="1:20" ht="18" customHeight="1">
      <c r="A876" s="71"/>
      <c r="B876" s="17" t="s">
        <v>21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71"/>
      <c r="B877" s="17" t="s">
        <v>24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71"/>
      <c r="B878" s="17" t="s">
        <v>25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71"/>
      <c r="B879" s="17" t="s">
        <v>26</v>
      </c>
      <c r="C879" s="36" t="str">
        <f>IF(C877+C878&gt;0, C878/(C877+C878), "-")</f>
        <v>-</v>
      </c>
      <c r="D879" s="36" t="str">
        <f t="shared" ref="D879:T879" si="372">IF(D877+D878&gt;0, D878/(D877+D878), "-")</f>
        <v>-</v>
      </c>
      <c r="E879" s="36" t="str">
        <f t="shared" si="372"/>
        <v>-</v>
      </c>
      <c r="F879" s="36" t="str">
        <f t="shared" si="372"/>
        <v>-</v>
      </c>
      <c r="G879" s="36" t="str">
        <f t="shared" si="372"/>
        <v>-</v>
      </c>
      <c r="H879" s="36" t="str">
        <f t="shared" si="372"/>
        <v>-</v>
      </c>
      <c r="I879" s="36" t="str">
        <f t="shared" si="372"/>
        <v>-</v>
      </c>
      <c r="J879" s="36" t="str">
        <f t="shared" si="372"/>
        <v>-</v>
      </c>
      <c r="K879" s="36" t="str">
        <f t="shared" si="372"/>
        <v>-</v>
      </c>
      <c r="L879" s="36" t="str">
        <f t="shared" si="372"/>
        <v>-</v>
      </c>
      <c r="M879" s="36" t="str">
        <f t="shared" si="372"/>
        <v>-</v>
      </c>
      <c r="N879" s="36" t="str">
        <f t="shared" si="372"/>
        <v>-</v>
      </c>
      <c r="O879" s="36" t="str">
        <f t="shared" si="372"/>
        <v>-</v>
      </c>
      <c r="P879" s="36" t="str">
        <f t="shared" si="372"/>
        <v>-</v>
      </c>
      <c r="Q879" s="36" t="str">
        <f t="shared" si="372"/>
        <v>-</v>
      </c>
      <c r="R879" s="36" t="str">
        <f t="shared" si="372"/>
        <v>-</v>
      </c>
      <c r="S879" s="36" t="str">
        <f t="shared" si="372"/>
        <v>-</v>
      </c>
      <c r="T879" s="40" t="str">
        <f t="shared" si="372"/>
        <v>-</v>
      </c>
    </row>
    <row r="880" spans="1:20" ht="18" customHeight="1">
      <c r="A880" s="71"/>
      <c r="B880" s="17" t="s">
        <v>22</v>
      </c>
      <c r="C880" s="10">
        <v>0</v>
      </c>
      <c r="D880" s="10">
        <v>0</v>
      </c>
      <c r="E880" s="10">
        <v>0</v>
      </c>
      <c r="F880" s="14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1">
        <f>SUM(C880:S880)</f>
        <v>0</v>
      </c>
    </row>
    <row r="881" spans="1:20" ht="18" customHeight="1">
      <c r="A881" s="71"/>
      <c r="B881" s="17" t="s">
        <v>23</v>
      </c>
      <c r="C881" s="37" t="str">
        <f>IF(C880&gt;0,(C875+C876)/C880, "-")</f>
        <v>-</v>
      </c>
      <c r="D881" s="37" t="str">
        <f t="shared" ref="D881:S881" si="373">IF(D880&gt;0,(D875+D876)/D880, "-")</f>
        <v>-</v>
      </c>
      <c r="E881" s="37" t="str">
        <f t="shared" si="373"/>
        <v>-</v>
      </c>
      <c r="F881" s="37" t="str">
        <f t="shared" si="373"/>
        <v>-</v>
      </c>
      <c r="G881" s="37" t="str">
        <f t="shared" si="373"/>
        <v>-</v>
      </c>
      <c r="H881" s="37" t="str">
        <f t="shared" si="373"/>
        <v>-</v>
      </c>
      <c r="I881" s="37" t="str">
        <f t="shared" si="373"/>
        <v>-</v>
      </c>
      <c r="J881" s="37" t="str">
        <f t="shared" si="373"/>
        <v>-</v>
      </c>
      <c r="K881" s="37" t="str">
        <f t="shared" si="373"/>
        <v>-</v>
      </c>
      <c r="L881" s="37" t="str">
        <f t="shared" si="373"/>
        <v>-</v>
      </c>
      <c r="M881" s="37" t="str">
        <f t="shared" si="373"/>
        <v>-</v>
      </c>
      <c r="N881" s="37" t="str">
        <f t="shared" si="373"/>
        <v>-</v>
      </c>
      <c r="O881" s="37" t="str">
        <f t="shared" si="373"/>
        <v>-</v>
      </c>
      <c r="P881" s="37" t="str">
        <f t="shared" si="373"/>
        <v>-</v>
      </c>
      <c r="Q881" s="37" t="str">
        <f t="shared" si="373"/>
        <v>-</v>
      </c>
      <c r="R881" s="37" t="str">
        <f t="shared" si="373"/>
        <v>-</v>
      </c>
      <c r="S881" s="37" t="str">
        <f t="shared" si="373"/>
        <v>-</v>
      </c>
      <c r="T881" s="45" t="str">
        <f>IF(T880&gt;0,(T875+T876)/T880, "-")</f>
        <v>-</v>
      </c>
    </row>
    <row r="882" spans="1:20" ht="18" customHeight="1">
      <c r="A882" s="71"/>
      <c r="B882" s="17" t="s">
        <v>37</v>
      </c>
      <c r="C882" s="37" t="s">
        <v>39</v>
      </c>
      <c r="D882" s="37" t="s">
        <v>39</v>
      </c>
      <c r="E882" s="37" t="s">
        <v>39</v>
      </c>
      <c r="F882" s="36" t="s">
        <v>39</v>
      </c>
      <c r="G882" s="37" t="s">
        <v>39</v>
      </c>
      <c r="H882" s="37" t="s">
        <v>39</v>
      </c>
      <c r="I882" s="37" t="s">
        <v>39</v>
      </c>
      <c r="J882" s="36" t="s">
        <v>39</v>
      </c>
      <c r="K882" s="36" t="s">
        <v>39</v>
      </c>
      <c r="L882" s="37" t="s">
        <v>39</v>
      </c>
      <c r="M882" s="37" t="s">
        <v>39</v>
      </c>
      <c r="N882" s="37" t="s">
        <v>39</v>
      </c>
      <c r="O882" s="37" t="s">
        <v>39</v>
      </c>
      <c r="P882" s="37" t="s">
        <v>39</v>
      </c>
      <c r="Q882" s="37" t="s">
        <v>39</v>
      </c>
      <c r="R882" s="37" t="s">
        <v>39</v>
      </c>
      <c r="S882" s="37" t="s">
        <v>39</v>
      </c>
      <c r="T882" s="40" t="s">
        <v>39</v>
      </c>
    </row>
    <row r="883" spans="1:20" ht="18" customHeight="1">
      <c r="A883" s="70">
        <v>44744</v>
      </c>
      <c r="B883" s="17" t="s">
        <v>20</v>
      </c>
      <c r="C883" s="10">
        <v>0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2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1">
        <f>SUM(C883:S883)</f>
        <v>2</v>
      </c>
    </row>
    <row r="884" spans="1:20" ht="18" customHeight="1">
      <c r="A884" s="71"/>
      <c r="B884" s="17" t="s">
        <v>21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0</v>
      </c>
    </row>
    <row r="885" spans="1:20" ht="18" customHeight="1">
      <c r="A885" s="71"/>
      <c r="B885" s="17" t="s">
        <v>24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2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2</v>
      </c>
    </row>
    <row r="886" spans="1:20" ht="18" customHeight="1">
      <c r="A886" s="71"/>
      <c r="B886" s="17" t="s">
        <v>25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0</v>
      </c>
    </row>
    <row r="887" spans="1:20" ht="18" customHeight="1">
      <c r="A887" s="71"/>
      <c r="B887" s="17" t="s">
        <v>26</v>
      </c>
      <c r="C887" s="36" t="str">
        <f>IF(C885+C886&gt;0, C886/(C885+C886), "-")</f>
        <v>-</v>
      </c>
      <c r="D887" s="36" t="str">
        <f t="shared" ref="D887:T887" si="374">IF(D885+D886&gt;0, D886/(D885+D886), "-")</f>
        <v>-</v>
      </c>
      <c r="E887" s="36" t="str">
        <f t="shared" si="374"/>
        <v>-</v>
      </c>
      <c r="F887" s="36" t="str">
        <f t="shared" si="374"/>
        <v>-</v>
      </c>
      <c r="G887" s="36" t="str">
        <f t="shared" si="374"/>
        <v>-</v>
      </c>
      <c r="H887" s="36" t="str">
        <f t="shared" si="374"/>
        <v>-</v>
      </c>
      <c r="I887" s="36" t="str">
        <f t="shared" si="374"/>
        <v>-</v>
      </c>
      <c r="J887" s="36" t="str">
        <f t="shared" si="374"/>
        <v>-</v>
      </c>
      <c r="K887" s="36" t="str">
        <f t="shared" si="374"/>
        <v>-</v>
      </c>
      <c r="L887" s="36" t="str">
        <f t="shared" si="374"/>
        <v>-</v>
      </c>
      <c r="M887" s="36">
        <f t="shared" si="374"/>
        <v>0</v>
      </c>
      <c r="N887" s="36" t="str">
        <f t="shared" si="374"/>
        <v>-</v>
      </c>
      <c r="O887" s="36" t="str">
        <f t="shared" si="374"/>
        <v>-</v>
      </c>
      <c r="P887" s="36" t="str">
        <f t="shared" si="374"/>
        <v>-</v>
      </c>
      <c r="Q887" s="36" t="str">
        <f t="shared" si="374"/>
        <v>-</v>
      </c>
      <c r="R887" s="36" t="str">
        <f t="shared" si="374"/>
        <v>-</v>
      </c>
      <c r="S887" s="36" t="str">
        <f t="shared" si="374"/>
        <v>-</v>
      </c>
      <c r="T887" s="40">
        <f t="shared" si="374"/>
        <v>0</v>
      </c>
    </row>
    <row r="888" spans="1:20" ht="18" customHeight="1">
      <c r="A888" s="71"/>
      <c r="B888" s="17" t="s">
        <v>22</v>
      </c>
      <c r="C888" s="10">
        <v>0</v>
      </c>
      <c r="D888" s="10">
        <v>0</v>
      </c>
      <c r="E888" s="10">
        <v>0</v>
      </c>
      <c r="F888" s="14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1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1">
        <f>SUM(C888:S888)</f>
        <v>1</v>
      </c>
    </row>
    <row r="889" spans="1:20" ht="18" customHeight="1">
      <c r="A889" s="71"/>
      <c r="B889" s="17" t="s">
        <v>23</v>
      </c>
      <c r="C889" s="37" t="str">
        <f>IF(C888&gt;0,(C883+C884)/C888, "-")</f>
        <v>-</v>
      </c>
      <c r="D889" s="37" t="str">
        <f t="shared" ref="D889:S889" si="375">IF(D888&gt;0,(D883+D884)/D888, "-")</f>
        <v>-</v>
      </c>
      <c r="E889" s="37" t="str">
        <f t="shared" si="375"/>
        <v>-</v>
      </c>
      <c r="F889" s="37" t="str">
        <f t="shared" si="375"/>
        <v>-</v>
      </c>
      <c r="G889" s="37" t="str">
        <f t="shared" si="375"/>
        <v>-</v>
      </c>
      <c r="H889" s="37" t="str">
        <f t="shared" si="375"/>
        <v>-</v>
      </c>
      <c r="I889" s="37" t="str">
        <f t="shared" si="375"/>
        <v>-</v>
      </c>
      <c r="J889" s="37" t="str">
        <f t="shared" si="375"/>
        <v>-</v>
      </c>
      <c r="K889" s="37" t="str">
        <f t="shared" si="375"/>
        <v>-</v>
      </c>
      <c r="L889" s="37" t="str">
        <f t="shared" si="375"/>
        <v>-</v>
      </c>
      <c r="M889" s="37">
        <f t="shared" si="375"/>
        <v>2</v>
      </c>
      <c r="N889" s="37" t="str">
        <f t="shared" si="375"/>
        <v>-</v>
      </c>
      <c r="O889" s="37" t="str">
        <f t="shared" si="375"/>
        <v>-</v>
      </c>
      <c r="P889" s="37" t="str">
        <f t="shared" si="375"/>
        <v>-</v>
      </c>
      <c r="Q889" s="37" t="str">
        <f t="shared" si="375"/>
        <v>-</v>
      </c>
      <c r="R889" s="37" t="str">
        <f t="shared" si="375"/>
        <v>-</v>
      </c>
      <c r="S889" s="37" t="str">
        <f t="shared" si="375"/>
        <v>-</v>
      </c>
      <c r="T889" s="45">
        <f>IF(T888&gt;0,(T883+T884)/T888, "-")</f>
        <v>2</v>
      </c>
    </row>
    <row r="890" spans="1:20" ht="18" customHeight="1">
      <c r="A890" s="71"/>
      <c r="B890" s="17" t="s">
        <v>37</v>
      </c>
      <c r="C890" s="37" t="s">
        <v>39</v>
      </c>
      <c r="D890" s="37" t="s">
        <v>39</v>
      </c>
      <c r="E890" s="37" t="s">
        <v>39</v>
      </c>
      <c r="F890" s="36" t="s">
        <v>39</v>
      </c>
      <c r="G890" s="37" t="s">
        <v>39</v>
      </c>
      <c r="H890" s="37" t="s">
        <v>39</v>
      </c>
      <c r="I890" s="37" t="s">
        <v>39</v>
      </c>
      <c r="J890" s="36" t="s">
        <v>39</v>
      </c>
      <c r="K890" s="36" t="s">
        <v>39</v>
      </c>
      <c r="L890" s="37" t="s">
        <v>39</v>
      </c>
      <c r="M890" s="36">
        <v>0</v>
      </c>
      <c r="N890" s="37" t="s">
        <v>39</v>
      </c>
      <c r="O890" s="37" t="s">
        <v>39</v>
      </c>
      <c r="P890" s="37" t="s">
        <v>39</v>
      </c>
      <c r="Q890" s="37" t="s">
        <v>39</v>
      </c>
      <c r="R890" s="37" t="s">
        <v>39</v>
      </c>
      <c r="S890" s="37" t="s">
        <v>39</v>
      </c>
      <c r="T890" s="40">
        <v>0</v>
      </c>
    </row>
    <row r="891" spans="1:20" ht="18" customHeight="1">
      <c r="A891" s="70">
        <v>44745</v>
      </c>
      <c r="B891" s="17" t="s">
        <v>20</v>
      </c>
      <c r="C891" s="10">
        <v>0</v>
      </c>
      <c r="D891" s="10">
        <v>0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2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1">
        <f>SUM(C891:S891)</f>
        <v>2</v>
      </c>
    </row>
    <row r="892" spans="1:20" ht="18" customHeight="1">
      <c r="A892" s="71"/>
      <c r="B892" s="17" t="s">
        <v>21</v>
      </c>
      <c r="C892" s="10">
        <v>0</v>
      </c>
      <c r="D892" s="10">
        <v>0</v>
      </c>
      <c r="E892" s="10">
        <v>0</v>
      </c>
      <c r="F892" s="10">
        <v>0</v>
      </c>
      <c r="G892" s="10">
        <v>1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1</v>
      </c>
    </row>
    <row r="893" spans="1:20" ht="18" customHeight="1">
      <c r="A893" s="71"/>
      <c r="B893" s="17" t="s">
        <v>24</v>
      </c>
      <c r="C893" s="10">
        <v>0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2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2</v>
      </c>
    </row>
    <row r="894" spans="1:20" ht="18" customHeight="1">
      <c r="A894" s="71"/>
      <c r="B894" s="17" t="s">
        <v>25</v>
      </c>
      <c r="C894" s="10">
        <v>0</v>
      </c>
      <c r="D894" s="10">
        <v>0</v>
      </c>
      <c r="E894" s="10">
        <v>0</v>
      </c>
      <c r="F894" s="10">
        <v>0</v>
      </c>
      <c r="G894" s="10">
        <v>1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1</v>
      </c>
    </row>
    <row r="895" spans="1:20" ht="18" customHeight="1">
      <c r="A895" s="71"/>
      <c r="B895" s="17" t="s">
        <v>26</v>
      </c>
      <c r="C895" s="36" t="str">
        <f>IF(C893+C894&gt;0, C894/(C893+C894), "-")</f>
        <v>-</v>
      </c>
      <c r="D895" s="36" t="str">
        <f t="shared" ref="D895:T895" si="376">IF(D893+D894&gt;0, D894/(D893+D894), "-")</f>
        <v>-</v>
      </c>
      <c r="E895" s="36" t="str">
        <f t="shared" si="376"/>
        <v>-</v>
      </c>
      <c r="F895" s="36" t="str">
        <f t="shared" si="376"/>
        <v>-</v>
      </c>
      <c r="G895" s="36">
        <f t="shared" si="376"/>
        <v>1</v>
      </c>
      <c r="H895" s="36" t="str">
        <f t="shared" si="376"/>
        <v>-</v>
      </c>
      <c r="I895" s="36" t="str">
        <f t="shared" si="376"/>
        <v>-</v>
      </c>
      <c r="J895" s="36" t="str">
        <f t="shared" si="376"/>
        <v>-</v>
      </c>
      <c r="K895" s="36" t="str">
        <f t="shared" si="376"/>
        <v>-</v>
      </c>
      <c r="L895" s="36" t="str">
        <f t="shared" si="376"/>
        <v>-</v>
      </c>
      <c r="M895" s="36">
        <f t="shared" si="376"/>
        <v>0</v>
      </c>
      <c r="N895" s="36" t="str">
        <f t="shared" si="376"/>
        <v>-</v>
      </c>
      <c r="O895" s="36" t="str">
        <f t="shared" si="376"/>
        <v>-</v>
      </c>
      <c r="P895" s="36" t="str">
        <f t="shared" si="376"/>
        <v>-</v>
      </c>
      <c r="Q895" s="36" t="str">
        <f t="shared" si="376"/>
        <v>-</v>
      </c>
      <c r="R895" s="36" t="str">
        <f t="shared" si="376"/>
        <v>-</v>
      </c>
      <c r="S895" s="36" t="str">
        <f t="shared" si="376"/>
        <v>-</v>
      </c>
      <c r="T895" s="40">
        <f t="shared" si="376"/>
        <v>0.33333333333333331</v>
      </c>
    </row>
    <row r="896" spans="1:20" ht="18" customHeight="1">
      <c r="A896" s="71"/>
      <c r="B896" s="17" t="s">
        <v>22</v>
      </c>
      <c r="C896" s="10">
        <v>0</v>
      </c>
      <c r="D896" s="10">
        <v>0</v>
      </c>
      <c r="E896" s="10">
        <v>0</v>
      </c>
      <c r="F896" s="14">
        <v>0</v>
      </c>
      <c r="G896" s="10">
        <v>1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1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1">
        <f>SUM(C896:S896)</f>
        <v>2</v>
      </c>
    </row>
    <row r="897" spans="1:20" ht="18" customHeight="1">
      <c r="A897" s="71"/>
      <c r="B897" s="17" t="s">
        <v>23</v>
      </c>
      <c r="C897" s="37" t="str">
        <f>IF(C896&gt;0,(C891+C892)/C896, "-")</f>
        <v>-</v>
      </c>
      <c r="D897" s="37" t="str">
        <f t="shared" ref="D897:S897" si="377">IF(D896&gt;0,(D891+D892)/D896, "-")</f>
        <v>-</v>
      </c>
      <c r="E897" s="37" t="str">
        <f t="shared" si="377"/>
        <v>-</v>
      </c>
      <c r="F897" s="37" t="str">
        <f t="shared" si="377"/>
        <v>-</v>
      </c>
      <c r="G897" s="37">
        <f t="shared" si="377"/>
        <v>1</v>
      </c>
      <c r="H897" s="37" t="str">
        <f t="shared" si="377"/>
        <v>-</v>
      </c>
      <c r="I897" s="37" t="str">
        <f t="shared" si="377"/>
        <v>-</v>
      </c>
      <c r="J897" s="37" t="str">
        <f t="shared" si="377"/>
        <v>-</v>
      </c>
      <c r="K897" s="37" t="str">
        <f t="shared" si="377"/>
        <v>-</v>
      </c>
      <c r="L897" s="37" t="str">
        <f t="shared" si="377"/>
        <v>-</v>
      </c>
      <c r="M897" s="37">
        <f t="shared" si="377"/>
        <v>2</v>
      </c>
      <c r="N897" s="37" t="str">
        <f t="shared" si="377"/>
        <v>-</v>
      </c>
      <c r="O897" s="37" t="str">
        <f t="shared" si="377"/>
        <v>-</v>
      </c>
      <c r="P897" s="37" t="str">
        <f t="shared" si="377"/>
        <v>-</v>
      </c>
      <c r="Q897" s="37" t="str">
        <f t="shared" si="377"/>
        <v>-</v>
      </c>
      <c r="R897" s="37" t="str">
        <f t="shared" si="377"/>
        <v>-</v>
      </c>
      <c r="S897" s="37" t="str">
        <f t="shared" si="377"/>
        <v>-</v>
      </c>
      <c r="T897" s="45">
        <f>IF(T896&gt;0,(T891+T892)/T896, "-")</f>
        <v>1.5</v>
      </c>
    </row>
    <row r="898" spans="1:20" ht="18" customHeight="1">
      <c r="A898" s="71"/>
      <c r="B898" s="17" t="s">
        <v>37</v>
      </c>
      <c r="C898" s="37" t="s">
        <v>39</v>
      </c>
      <c r="D898" s="37" t="s">
        <v>39</v>
      </c>
      <c r="E898" s="37" t="s">
        <v>39</v>
      </c>
      <c r="F898" s="36" t="s">
        <v>39</v>
      </c>
      <c r="G898" s="36">
        <v>0</v>
      </c>
      <c r="H898" s="37" t="s">
        <v>39</v>
      </c>
      <c r="I898" s="37" t="s">
        <v>39</v>
      </c>
      <c r="J898" s="36" t="s">
        <v>39</v>
      </c>
      <c r="K898" s="36" t="s">
        <v>39</v>
      </c>
      <c r="L898" s="37" t="s">
        <v>39</v>
      </c>
      <c r="M898" s="36">
        <v>1</v>
      </c>
      <c r="N898" s="37" t="s">
        <v>39</v>
      </c>
      <c r="O898" s="37" t="s">
        <v>39</v>
      </c>
      <c r="P898" s="37" t="s">
        <v>39</v>
      </c>
      <c r="Q898" s="37" t="s">
        <v>39</v>
      </c>
      <c r="R898" s="37" t="s">
        <v>39</v>
      </c>
      <c r="S898" s="37" t="s">
        <v>39</v>
      </c>
      <c r="T898" s="40">
        <v>0.5</v>
      </c>
    </row>
    <row r="899" spans="1:20" ht="18" customHeight="1">
      <c r="A899" s="70">
        <v>44746</v>
      </c>
      <c r="B899" s="17" t="s">
        <v>20</v>
      </c>
      <c r="C899" s="10">
        <v>0</v>
      </c>
      <c r="D899" s="10">
        <v>0</v>
      </c>
      <c r="E899" s="10">
        <v>0</v>
      </c>
      <c r="F899" s="10">
        <v>1</v>
      </c>
      <c r="G899" s="10">
        <v>1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1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1">
        <f>SUM(C899:S899)</f>
        <v>3</v>
      </c>
    </row>
    <row r="900" spans="1:20" ht="18" customHeight="1">
      <c r="A900" s="71"/>
      <c r="B900" s="17" t="s">
        <v>21</v>
      </c>
      <c r="C900" s="10">
        <v>0</v>
      </c>
      <c r="D900" s="10">
        <v>0</v>
      </c>
      <c r="E900" s="10">
        <v>0</v>
      </c>
      <c r="F900" s="10">
        <v>0</v>
      </c>
      <c r="G900" s="10">
        <v>4</v>
      </c>
      <c r="H900" s="10">
        <v>0</v>
      </c>
      <c r="I900" s="10">
        <v>0</v>
      </c>
      <c r="J900" s="10">
        <v>0</v>
      </c>
      <c r="K900" s="10">
        <v>1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5</v>
      </c>
    </row>
    <row r="901" spans="1:20" ht="18" customHeight="1">
      <c r="A901" s="71"/>
      <c r="B901" s="17" t="s">
        <v>24</v>
      </c>
      <c r="C901" s="10">
        <v>0</v>
      </c>
      <c r="D901" s="10">
        <v>0</v>
      </c>
      <c r="E901" s="10">
        <v>0</v>
      </c>
      <c r="F901" s="10">
        <v>1</v>
      </c>
      <c r="G901" s="10">
        <v>5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7</v>
      </c>
    </row>
    <row r="902" spans="1:20" ht="18" customHeight="1">
      <c r="A902" s="71"/>
      <c r="B902" s="17" t="s">
        <v>25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1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1</v>
      </c>
    </row>
    <row r="903" spans="1:20" ht="18" customHeight="1">
      <c r="A903" s="71"/>
      <c r="B903" s="17" t="s">
        <v>26</v>
      </c>
      <c r="C903" s="36" t="str">
        <f>IF(C901+C902&gt;0, C902/(C901+C902), "-")</f>
        <v>-</v>
      </c>
      <c r="D903" s="36" t="str">
        <f t="shared" ref="D903:T903" si="378">IF(D901+D902&gt;0, D902/(D901+D902), "-")</f>
        <v>-</v>
      </c>
      <c r="E903" s="36" t="str">
        <f t="shared" si="378"/>
        <v>-</v>
      </c>
      <c r="F903" s="36">
        <f t="shared" si="378"/>
        <v>0</v>
      </c>
      <c r="G903" s="36">
        <f t="shared" si="378"/>
        <v>0</v>
      </c>
      <c r="H903" s="36" t="str">
        <f t="shared" si="378"/>
        <v>-</v>
      </c>
      <c r="I903" s="36" t="str">
        <f t="shared" si="378"/>
        <v>-</v>
      </c>
      <c r="J903" s="36" t="str">
        <f t="shared" si="378"/>
        <v>-</v>
      </c>
      <c r="K903" s="36">
        <f t="shared" si="378"/>
        <v>0</v>
      </c>
      <c r="L903" s="36" t="str">
        <f t="shared" si="378"/>
        <v>-</v>
      </c>
      <c r="M903" s="36">
        <f t="shared" si="378"/>
        <v>1</v>
      </c>
      <c r="N903" s="36" t="str">
        <f t="shared" si="378"/>
        <v>-</v>
      </c>
      <c r="O903" s="36" t="str">
        <f t="shared" si="378"/>
        <v>-</v>
      </c>
      <c r="P903" s="36" t="str">
        <f t="shared" si="378"/>
        <v>-</v>
      </c>
      <c r="Q903" s="36" t="str">
        <f t="shared" si="378"/>
        <v>-</v>
      </c>
      <c r="R903" s="36" t="str">
        <f t="shared" si="378"/>
        <v>-</v>
      </c>
      <c r="S903" s="36" t="str">
        <f t="shared" si="378"/>
        <v>-</v>
      </c>
      <c r="T903" s="40">
        <f t="shared" si="378"/>
        <v>0.125</v>
      </c>
    </row>
    <row r="904" spans="1:20" ht="18" customHeight="1">
      <c r="A904" s="71"/>
      <c r="B904" s="17" t="s">
        <v>22</v>
      </c>
      <c r="C904" s="10">
        <v>0</v>
      </c>
      <c r="D904" s="10">
        <v>0</v>
      </c>
      <c r="E904" s="10">
        <v>0</v>
      </c>
      <c r="F904" s="14">
        <v>1</v>
      </c>
      <c r="G904" s="10">
        <v>4</v>
      </c>
      <c r="H904" s="10">
        <v>0</v>
      </c>
      <c r="I904" s="10">
        <v>0</v>
      </c>
      <c r="J904" s="10">
        <v>0</v>
      </c>
      <c r="K904" s="10">
        <v>1</v>
      </c>
      <c r="L904" s="10">
        <v>0</v>
      </c>
      <c r="M904" s="10">
        <v>1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1">
        <f>SUM(C904:S904)</f>
        <v>7</v>
      </c>
    </row>
    <row r="905" spans="1:20" ht="18" customHeight="1">
      <c r="A905" s="71"/>
      <c r="B905" s="17" t="s">
        <v>23</v>
      </c>
      <c r="C905" s="37" t="str">
        <f>IF(C904&gt;0,(C899+C900)/C904, "-")</f>
        <v>-</v>
      </c>
      <c r="D905" s="37" t="str">
        <f t="shared" ref="D905:S905" si="379">IF(D904&gt;0,(D899+D900)/D904, "-")</f>
        <v>-</v>
      </c>
      <c r="E905" s="37" t="str">
        <f t="shared" si="379"/>
        <v>-</v>
      </c>
      <c r="F905" s="37">
        <f t="shared" si="379"/>
        <v>1</v>
      </c>
      <c r="G905" s="37">
        <f t="shared" si="379"/>
        <v>1.25</v>
      </c>
      <c r="H905" s="37" t="str">
        <f t="shared" si="379"/>
        <v>-</v>
      </c>
      <c r="I905" s="37" t="str">
        <f t="shared" si="379"/>
        <v>-</v>
      </c>
      <c r="J905" s="37" t="str">
        <f t="shared" si="379"/>
        <v>-</v>
      </c>
      <c r="K905" s="37">
        <f t="shared" si="379"/>
        <v>1</v>
      </c>
      <c r="L905" s="37" t="str">
        <f t="shared" si="379"/>
        <v>-</v>
      </c>
      <c r="M905" s="37">
        <f t="shared" si="379"/>
        <v>1</v>
      </c>
      <c r="N905" s="37" t="str">
        <f t="shared" si="379"/>
        <v>-</v>
      </c>
      <c r="O905" s="37" t="str">
        <f t="shared" si="379"/>
        <v>-</v>
      </c>
      <c r="P905" s="37" t="str">
        <f t="shared" si="379"/>
        <v>-</v>
      </c>
      <c r="Q905" s="37" t="str">
        <f t="shared" si="379"/>
        <v>-</v>
      </c>
      <c r="R905" s="37" t="str">
        <f t="shared" si="379"/>
        <v>-</v>
      </c>
      <c r="S905" s="37" t="str">
        <f t="shared" si="379"/>
        <v>-</v>
      </c>
      <c r="T905" s="45">
        <f>IF(T904&gt;0,(T899+T900)/T904, "-")</f>
        <v>1.1428571428571428</v>
      </c>
    </row>
    <row r="906" spans="1:20" ht="18" customHeight="1">
      <c r="A906" s="71"/>
      <c r="B906" s="17" t="s">
        <v>37</v>
      </c>
      <c r="C906" s="37" t="s">
        <v>39</v>
      </c>
      <c r="D906" s="37" t="s">
        <v>39</v>
      </c>
      <c r="E906" s="37" t="s">
        <v>39</v>
      </c>
      <c r="F906" s="36">
        <v>0</v>
      </c>
      <c r="G906" s="36">
        <v>0.25</v>
      </c>
      <c r="H906" s="37" t="s">
        <v>39</v>
      </c>
      <c r="I906" s="37" t="s">
        <v>39</v>
      </c>
      <c r="J906" s="36" t="s">
        <v>39</v>
      </c>
      <c r="K906" s="36">
        <v>0</v>
      </c>
      <c r="L906" s="36" t="s">
        <v>39</v>
      </c>
      <c r="M906" s="36">
        <v>0</v>
      </c>
      <c r="N906" s="36" t="s">
        <v>39</v>
      </c>
      <c r="O906" s="37" t="s">
        <v>39</v>
      </c>
      <c r="P906" s="37" t="s">
        <v>39</v>
      </c>
      <c r="Q906" s="37" t="s">
        <v>39</v>
      </c>
      <c r="R906" s="37" t="s">
        <v>39</v>
      </c>
      <c r="S906" s="37" t="s">
        <v>39</v>
      </c>
      <c r="T906" s="40">
        <v>0.1429</v>
      </c>
    </row>
    <row r="907" spans="1:20" ht="18" customHeight="1">
      <c r="A907" s="70">
        <v>44747</v>
      </c>
      <c r="B907" s="17" t="s">
        <v>20</v>
      </c>
      <c r="C907" s="10">
        <v>1</v>
      </c>
      <c r="D907" s="10">
        <v>3</v>
      </c>
      <c r="E907" s="10">
        <v>0</v>
      </c>
      <c r="F907" s="10">
        <v>1</v>
      </c>
      <c r="G907" s="10">
        <v>1</v>
      </c>
      <c r="H907" s="10">
        <v>0</v>
      </c>
      <c r="I907" s="10">
        <v>0</v>
      </c>
      <c r="J907" s="10">
        <v>1</v>
      </c>
      <c r="K907" s="10">
        <v>0</v>
      </c>
      <c r="L907" s="10">
        <v>1</v>
      </c>
      <c r="M907" s="10">
        <v>1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1">
        <f>SUM(C907:S907)</f>
        <v>9</v>
      </c>
    </row>
    <row r="908" spans="1:20" ht="18" customHeight="1">
      <c r="A908" s="71"/>
      <c r="B908" s="17" t="s">
        <v>21</v>
      </c>
      <c r="C908" s="10">
        <v>0</v>
      </c>
      <c r="D908" s="10">
        <v>0</v>
      </c>
      <c r="E908" s="10">
        <v>0</v>
      </c>
      <c r="F908" s="10">
        <v>4</v>
      </c>
      <c r="G908" s="10">
        <v>7</v>
      </c>
      <c r="H908" s="10">
        <v>0</v>
      </c>
      <c r="I908" s="10">
        <v>1</v>
      </c>
      <c r="J908" s="10">
        <v>1</v>
      </c>
      <c r="K908" s="10">
        <v>0</v>
      </c>
      <c r="L908" s="10">
        <v>0</v>
      </c>
      <c r="M908" s="10">
        <v>2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15</v>
      </c>
    </row>
    <row r="909" spans="1:20" ht="18" customHeight="1">
      <c r="A909" s="71"/>
      <c r="B909" s="17" t="s">
        <v>24</v>
      </c>
      <c r="C909" s="10">
        <v>1</v>
      </c>
      <c r="D909" s="10">
        <v>3</v>
      </c>
      <c r="E909" s="10">
        <v>0</v>
      </c>
      <c r="F909" s="10">
        <v>5</v>
      </c>
      <c r="G909" s="10">
        <v>8</v>
      </c>
      <c r="H909" s="10">
        <v>0</v>
      </c>
      <c r="I909" s="10">
        <v>1</v>
      </c>
      <c r="J909" s="10">
        <v>2</v>
      </c>
      <c r="K909" s="10">
        <v>0</v>
      </c>
      <c r="L909" s="10">
        <v>1</v>
      </c>
      <c r="M909" s="10">
        <v>3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24</v>
      </c>
    </row>
    <row r="910" spans="1:20" ht="18" customHeight="1">
      <c r="A910" s="71"/>
      <c r="B910" s="17" t="s">
        <v>25</v>
      </c>
      <c r="C910" s="10">
        <v>0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0</v>
      </c>
    </row>
    <row r="911" spans="1:20" ht="18" customHeight="1">
      <c r="A911" s="71"/>
      <c r="B911" s="17" t="s">
        <v>26</v>
      </c>
      <c r="C911" s="36">
        <f>IF(C909+C910&gt;0, C910/(C909+C910), "-")</f>
        <v>0</v>
      </c>
      <c r="D911" s="36">
        <f t="shared" ref="D911:T911" si="380">IF(D909+D910&gt;0, D910/(D909+D910), "-")</f>
        <v>0</v>
      </c>
      <c r="E911" s="36" t="str">
        <f t="shared" si="380"/>
        <v>-</v>
      </c>
      <c r="F911" s="36">
        <f t="shared" si="380"/>
        <v>0</v>
      </c>
      <c r="G911" s="36">
        <f t="shared" si="380"/>
        <v>0</v>
      </c>
      <c r="H911" s="36" t="str">
        <f t="shared" si="380"/>
        <v>-</v>
      </c>
      <c r="I911" s="36">
        <f t="shared" si="380"/>
        <v>0</v>
      </c>
      <c r="J911" s="36">
        <f t="shared" si="380"/>
        <v>0</v>
      </c>
      <c r="K911" s="36" t="str">
        <f t="shared" si="380"/>
        <v>-</v>
      </c>
      <c r="L911" s="36">
        <f t="shared" si="380"/>
        <v>0</v>
      </c>
      <c r="M911" s="36">
        <f t="shared" si="380"/>
        <v>0</v>
      </c>
      <c r="N911" s="36" t="str">
        <f t="shared" si="380"/>
        <v>-</v>
      </c>
      <c r="O911" s="36" t="str">
        <f t="shared" si="380"/>
        <v>-</v>
      </c>
      <c r="P911" s="36" t="str">
        <f t="shared" si="380"/>
        <v>-</v>
      </c>
      <c r="Q911" s="36" t="str">
        <f t="shared" si="380"/>
        <v>-</v>
      </c>
      <c r="R911" s="36" t="str">
        <f t="shared" si="380"/>
        <v>-</v>
      </c>
      <c r="S911" s="36" t="str">
        <f t="shared" si="380"/>
        <v>-</v>
      </c>
      <c r="T911" s="40">
        <f t="shared" si="380"/>
        <v>0</v>
      </c>
    </row>
    <row r="912" spans="1:20" ht="18" customHeight="1">
      <c r="A912" s="71"/>
      <c r="B912" s="17" t="s">
        <v>22</v>
      </c>
      <c r="C912" s="10">
        <v>1</v>
      </c>
      <c r="D912" s="10">
        <v>3</v>
      </c>
      <c r="E912" s="10">
        <v>0</v>
      </c>
      <c r="F912" s="14">
        <v>5</v>
      </c>
      <c r="G912" s="10">
        <v>7</v>
      </c>
      <c r="H912" s="10">
        <v>0</v>
      </c>
      <c r="I912" s="10">
        <v>1</v>
      </c>
      <c r="J912" s="10">
        <v>2</v>
      </c>
      <c r="K912" s="10">
        <v>0</v>
      </c>
      <c r="L912" s="10">
        <v>1</v>
      </c>
      <c r="M912" s="10">
        <v>3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1">
        <f>SUM(C912:S912)</f>
        <v>23</v>
      </c>
    </row>
    <row r="913" spans="1:20" ht="18" customHeight="1">
      <c r="A913" s="71"/>
      <c r="B913" s="17" t="s">
        <v>23</v>
      </c>
      <c r="C913" s="37">
        <f>IF(C912&gt;0,(C907+C908)/C912, "-")</f>
        <v>1</v>
      </c>
      <c r="D913" s="37">
        <f t="shared" ref="D913:S913" si="381">IF(D912&gt;0,(D907+D908)/D912, "-")</f>
        <v>1</v>
      </c>
      <c r="E913" s="37" t="str">
        <f t="shared" si="381"/>
        <v>-</v>
      </c>
      <c r="F913" s="37">
        <f t="shared" si="381"/>
        <v>1</v>
      </c>
      <c r="G913" s="37">
        <f t="shared" si="381"/>
        <v>1.1428571428571428</v>
      </c>
      <c r="H913" s="37" t="str">
        <f t="shared" si="381"/>
        <v>-</v>
      </c>
      <c r="I913" s="37">
        <f t="shared" si="381"/>
        <v>1</v>
      </c>
      <c r="J913" s="37">
        <f t="shared" si="381"/>
        <v>1</v>
      </c>
      <c r="K913" s="37" t="str">
        <f t="shared" si="381"/>
        <v>-</v>
      </c>
      <c r="L913" s="37">
        <f t="shared" si="381"/>
        <v>1</v>
      </c>
      <c r="M913" s="37">
        <f t="shared" si="381"/>
        <v>1</v>
      </c>
      <c r="N913" s="37" t="str">
        <f t="shared" si="381"/>
        <v>-</v>
      </c>
      <c r="O913" s="37" t="str">
        <f t="shared" si="381"/>
        <v>-</v>
      </c>
      <c r="P913" s="37" t="str">
        <f t="shared" si="381"/>
        <v>-</v>
      </c>
      <c r="Q913" s="37" t="str">
        <f t="shared" si="381"/>
        <v>-</v>
      </c>
      <c r="R913" s="37" t="str">
        <f t="shared" si="381"/>
        <v>-</v>
      </c>
      <c r="S913" s="37" t="str">
        <f t="shared" si="381"/>
        <v>-</v>
      </c>
      <c r="T913" s="45">
        <f>IF(T912&gt;0,(T907+T908)/T912, "-")</f>
        <v>1.0434782608695652</v>
      </c>
    </row>
    <row r="914" spans="1:20" ht="18" customHeight="1">
      <c r="A914" s="71"/>
      <c r="B914" s="17" t="s">
        <v>37</v>
      </c>
      <c r="C914" s="36">
        <v>0</v>
      </c>
      <c r="D914" s="36">
        <v>0</v>
      </c>
      <c r="E914" s="37" t="s">
        <v>39</v>
      </c>
      <c r="F914" s="36">
        <v>0</v>
      </c>
      <c r="G914" s="36">
        <v>0.1429</v>
      </c>
      <c r="H914" s="37" t="s">
        <v>39</v>
      </c>
      <c r="I914" s="36">
        <v>0</v>
      </c>
      <c r="J914" s="36">
        <v>0</v>
      </c>
      <c r="K914" s="37" t="s">
        <v>39</v>
      </c>
      <c r="L914" s="36">
        <v>0</v>
      </c>
      <c r="M914" s="36">
        <v>0</v>
      </c>
      <c r="N914" s="37" t="s">
        <v>39</v>
      </c>
      <c r="O914" s="37" t="s">
        <v>39</v>
      </c>
      <c r="P914" s="37" t="s">
        <v>39</v>
      </c>
      <c r="Q914" s="37" t="s">
        <v>39</v>
      </c>
      <c r="R914" s="37" t="s">
        <v>39</v>
      </c>
      <c r="S914" s="37" t="s">
        <v>39</v>
      </c>
      <c r="T914" s="40">
        <v>4.3499999999999997E-2</v>
      </c>
    </row>
    <row r="915" spans="1:20" ht="18" customHeight="1">
      <c r="A915" s="70">
        <v>44748</v>
      </c>
      <c r="B915" s="17" t="s">
        <v>20</v>
      </c>
      <c r="C915" s="10">
        <v>1</v>
      </c>
      <c r="D915" s="10">
        <v>2</v>
      </c>
      <c r="E915" s="10">
        <v>2</v>
      </c>
      <c r="F915" s="10">
        <v>4</v>
      </c>
      <c r="G915" s="10">
        <v>1</v>
      </c>
      <c r="H915" s="10">
        <v>1</v>
      </c>
      <c r="I915" s="10">
        <v>4</v>
      </c>
      <c r="J915" s="10">
        <v>2</v>
      </c>
      <c r="K915" s="10">
        <v>9</v>
      </c>
      <c r="L915" s="10">
        <v>1</v>
      </c>
      <c r="M915" s="10">
        <v>4</v>
      </c>
      <c r="N915" s="10">
        <v>0</v>
      </c>
      <c r="O915" s="10">
        <v>1</v>
      </c>
      <c r="P915" s="10">
        <v>0</v>
      </c>
      <c r="Q915" s="10">
        <v>0</v>
      </c>
      <c r="R915" s="10">
        <v>0</v>
      </c>
      <c r="S915" s="10">
        <v>0</v>
      </c>
      <c r="T915" s="11">
        <f>SUM(C915:S915)</f>
        <v>32</v>
      </c>
    </row>
    <row r="916" spans="1:20" ht="18" customHeight="1">
      <c r="A916" s="71"/>
      <c r="B916" s="17" t="s">
        <v>21</v>
      </c>
      <c r="C916" s="10">
        <v>1</v>
      </c>
      <c r="D916" s="10">
        <v>0</v>
      </c>
      <c r="E916" s="10">
        <v>0</v>
      </c>
      <c r="F916" s="10">
        <v>2</v>
      </c>
      <c r="G916" s="10">
        <v>12</v>
      </c>
      <c r="H916" s="10">
        <v>0</v>
      </c>
      <c r="I916" s="10">
        <v>0</v>
      </c>
      <c r="J916" s="10">
        <v>1</v>
      </c>
      <c r="K916" s="10">
        <v>2</v>
      </c>
      <c r="L916" s="10">
        <v>0</v>
      </c>
      <c r="M916" s="10">
        <v>1</v>
      </c>
      <c r="N916" s="10">
        <v>0</v>
      </c>
      <c r="O916" s="10">
        <v>2</v>
      </c>
      <c r="P916" s="10">
        <v>0</v>
      </c>
      <c r="Q916" s="10">
        <v>1</v>
      </c>
      <c r="R916" s="10">
        <v>0</v>
      </c>
      <c r="S916" s="10">
        <v>0</v>
      </c>
      <c r="T916" s="11">
        <f>SUM(C916:S916)</f>
        <v>22</v>
      </c>
    </row>
    <row r="917" spans="1:20" ht="18" customHeight="1">
      <c r="A917" s="71"/>
      <c r="B917" s="17" t="s">
        <v>24</v>
      </c>
      <c r="C917" s="10">
        <v>2</v>
      </c>
      <c r="D917" s="10">
        <v>2</v>
      </c>
      <c r="E917" s="10">
        <v>2</v>
      </c>
      <c r="F917" s="10">
        <v>6</v>
      </c>
      <c r="G917" s="10">
        <v>13</v>
      </c>
      <c r="H917" s="10">
        <v>0</v>
      </c>
      <c r="I917" s="10">
        <v>4</v>
      </c>
      <c r="J917" s="10">
        <v>3</v>
      </c>
      <c r="K917" s="10">
        <v>11</v>
      </c>
      <c r="L917" s="10">
        <v>1</v>
      </c>
      <c r="M917" s="10">
        <v>5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52</v>
      </c>
    </row>
    <row r="918" spans="1:20" ht="18" customHeight="1">
      <c r="A918" s="71"/>
      <c r="B918" s="17" t="s">
        <v>25</v>
      </c>
      <c r="C918" s="10">
        <v>0</v>
      </c>
      <c r="D918" s="10">
        <v>0</v>
      </c>
      <c r="E918" s="10">
        <v>0</v>
      </c>
      <c r="F918" s="10">
        <v>0</v>
      </c>
      <c r="G918" s="10">
        <v>0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1</v>
      </c>
      <c r="P918" s="10">
        <v>0</v>
      </c>
      <c r="Q918" s="10">
        <v>0</v>
      </c>
      <c r="R918" s="10">
        <v>0</v>
      </c>
      <c r="S918" s="10">
        <v>0</v>
      </c>
      <c r="T918" s="11">
        <f>SUM(C918:S918)</f>
        <v>2</v>
      </c>
    </row>
    <row r="919" spans="1:20" ht="18" customHeight="1">
      <c r="A919" s="71"/>
      <c r="B919" s="17" t="s">
        <v>26</v>
      </c>
      <c r="C919" s="36">
        <f>IF(C917+C918&gt;0, C918/(C917+C918), "-")</f>
        <v>0</v>
      </c>
      <c r="D919" s="36">
        <f t="shared" ref="D919:T919" si="382">IF(D917+D918&gt;0, D918/(D917+D918), "-")</f>
        <v>0</v>
      </c>
      <c r="E919" s="36">
        <f t="shared" si="382"/>
        <v>0</v>
      </c>
      <c r="F919" s="36">
        <f t="shared" si="382"/>
        <v>0</v>
      </c>
      <c r="G919" s="36">
        <f t="shared" si="382"/>
        <v>0</v>
      </c>
      <c r="H919" s="36">
        <f t="shared" si="382"/>
        <v>1</v>
      </c>
      <c r="I919" s="36">
        <f t="shared" si="382"/>
        <v>0</v>
      </c>
      <c r="J919" s="36">
        <f t="shared" si="382"/>
        <v>0</v>
      </c>
      <c r="K919" s="36">
        <f t="shared" si="382"/>
        <v>0</v>
      </c>
      <c r="L919" s="36">
        <f t="shared" si="382"/>
        <v>0</v>
      </c>
      <c r="M919" s="36">
        <f t="shared" si="382"/>
        <v>0</v>
      </c>
      <c r="N919" s="36" t="str">
        <f t="shared" si="382"/>
        <v>-</v>
      </c>
      <c r="O919" s="36">
        <f t="shared" si="382"/>
        <v>0.33333333333333331</v>
      </c>
      <c r="P919" s="36" t="str">
        <f t="shared" si="382"/>
        <v>-</v>
      </c>
      <c r="Q919" s="36">
        <f t="shared" si="382"/>
        <v>0</v>
      </c>
      <c r="R919" s="36" t="str">
        <f t="shared" si="382"/>
        <v>-</v>
      </c>
      <c r="S919" s="36" t="str">
        <f t="shared" si="382"/>
        <v>-</v>
      </c>
      <c r="T919" s="40">
        <f t="shared" si="382"/>
        <v>3.7037037037037035E-2</v>
      </c>
    </row>
    <row r="920" spans="1:20" ht="18" customHeight="1">
      <c r="A920" s="71"/>
      <c r="B920" s="17" t="s">
        <v>22</v>
      </c>
      <c r="C920" s="10">
        <v>2</v>
      </c>
      <c r="D920" s="10">
        <v>2</v>
      </c>
      <c r="E920" s="10">
        <v>2</v>
      </c>
      <c r="F920" s="14">
        <v>5</v>
      </c>
      <c r="G920" s="10">
        <v>12</v>
      </c>
      <c r="H920" s="10">
        <v>1</v>
      </c>
      <c r="I920" s="10">
        <v>4</v>
      </c>
      <c r="J920" s="10">
        <v>3</v>
      </c>
      <c r="K920" s="10">
        <v>10</v>
      </c>
      <c r="L920" s="10">
        <v>1</v>
      </c>
      <c r="M920" s="10">
        <v>5</v>
      </c>
      <c r="N920" s="10">
        <v>0</v>
      </c>
      <c r="O920" s="10">
        <v>3</v>
      </c>
      <c r="P920" s="10">
        <v>0</v>
      </c>
      <c r="Q920" s="10">
        <v>1</v>
      </c>
      <c r="R920" s="10">
        <v>0</v>
      </c>
      <c r="S920" s="10">
        <v>0</v>
      </c>
      <c r="T920" s="11">
        <f>SUM(C920:S920)</f>
        <v>51</v>
      </c>
    </row>
    <row r="921" spans="1:20" ht="18" customHeight="1">
      <c r="A921" s="71"/>
      <c r="B921" s="17" t="s">
        <v>23</v>
      </c>
      <c r="C921" s="37">
        <f>IF(C920&gt;0,(C915+C916)/C920, "-")</f>
        <v>1</v>
      </c>
      <c r="D921" s="37">
        <f t="shared" ref="D921:S921" si="383">IF(D920&gt;0,(D915+D916)/D920, "-")</f>
        <v>1</v>
      </c>
      <c r="E921" s="37">
        <f t="shared" si="383"/>
        <v>1</v>
      </c>
      <c r="F921" s="37">
        <f t="shared" si="383"/>
        <v>1.2</v>
      </c>
      <c r="G921" s="37">
        <f t="shared" si="383"/>
        <v>1.0833333333333333</v>
      </c>
      <c r="H921" s="37">
        <f t="shared" si="383"/>
        <v>1</v>
      </c>
      <c r="I921" s="37">
        <f t="shared" si="383"/>
        <v>1</v>
      </c>
      <c r="J921" s="37">
        <f t="shared" si="383"/>
        <v>1</v>
      </c>
      <c r="K921" s="37">
        <f t="shared" si="383"/>
        <v>1.1000000000000001</v>
      </c>
      <c r="L921" s="37">
        <f t="shared" si="383"/>
        <v>1</v>
      </c>
      <c r="M921" s="37">
        <f t="shared" si="383"/>
        <v>1</v>
      </c>
      <c r="N921" s="37" t="str">
        <f t="shared" si="383"/>
        <v>-</v>
      </c>
      <c r="O921" s="37">
        <f t="shared" si="383"/>
        <v>1</v>
      </c>
      <c r="P921" s="37" t="str">
        <f t="shared" si="383"/>
        <v>-</v>
      </c>
      <c r="Q921" s="37">
        <f t="shared" si="383"/>
        <v>1</v>
      </c>
      <c r="R921" s="37" t="str">
        <f t="shared" si="383"/>
        <v>-</v>
      </c>
      <c r="S921" s="37" t="str">
        <f t="shared" si="383"/>
        <v>-</v>
      </c>
      <c r="T921" s="45">
        <f>IF(T920&gt;0,(T915+T916)/T920, "-")</f>
        <v>1.0588235294117647</v>
      </c>
    </row>
    <row r="922" spans="1:20" ht="18" customHeight="1">
      <c r="A922" s="71"/>
      <c r="B922" s="17" t="s">
        <v>37</v>
      </c>
      <c r="C922" s="36">
        <v>0.5</v>
      </c>
      <c r="D922" s="36">
        <v>0.5</v>
      </c>
      <c r="E922" s="36">
        <v>0</v>
      </c>
      <c r="F922" s="36">
        <v>0</v>
      </c>
      <c r="G922" s="36">
        <v>0.16669999999999999</v>
      </c>
      <c r="H922" s="36">
        <v>0</v>
      </c>
      <c r="I922" s="36">
        <v>0</v>
      </c>
      <c r="J922" s="36">
        <v>0</v>
      </c>
      <c r="K922" s="36">
        <v>0</v>
      </c>
      <c r="L922" s="36">
        <v>0</v>
      </c>
      <c r="M922" s="36">
        <v>0</v>
      </c>
      <c r="N922" s="37" t="s">
        <v>39</v>
      </c>
      <c r="O922" s="36">
        <v>0</v>
      </c>
      <c r="P922" s="37" t="s">
        <v>39</v>
      </c>
      <c r="Q922" s="36">
        <v>0</v>
      </c>
      <c r="R922" s="37" t="s">
        <v>39</v>
      </c>
      <c r="S922" s="37" t="s">
        <v>39</v>
      </c>
      <c r="T922" s="40">
        <v>7.8399999999999997E-2</v>
      </c>
    </row>
    <row r="923" spans="1:20" ht="18" customHeight="1">
      <c r="A923" s="70">
        <v>44749</v>
      </c>
      <c r="B923" s="17" t="s">
        <v>20</v>
      </c>
      <c r="C923" s="10">
        <v>1</v>
      </c>
      <c r="D923" s="10">
        <v>4</v>
      </c>
      <c r="E923" s="10">
        <v>0</v>
      </c>
      <c r="F923" s="10">
        <v>0</v>
      </c>
      <c r="G923" s="10">
        <v>1</v>
      </c>
      <c r="H923" s="10">
        <v>2</v>
      </c>
      <c r="I923" s="10">
        <v>0</v>
      </c>
      <c r="J923" s="10">
        <v>4</v>
      </c>
      <c r="K923" s="10">
        <v>3</v>
      </c>
      <c r="L923" s="10">
        <v>0</v>
      </c>
      <c r="M923" s="10">
        <v>2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1">
        <f>SUM(C923:S923)</f>
        <v>17</v>
      </c>
    </row>
    <row r="924" spans="1:20" ht="18" customHeight="1">
      <c r="A924" s="71"/>
      <c r="B924" s="17" t="s">
        <v>21</v>
      </c>
      <c r="C924" s="10">
        <v>0</v>
      </c>
      <c r="D924" s="10">
        <v>2</v>
      </c>
      <c r="E924" s="10">
        <v>5</v>
      </c>
      <c r="F924" s="10">
        <v>3</v>
      </c>
      <c r="G924" s="10">
        <v>4</v>
      </c>
      <c r="H924" s="10">
        <v>3</v>
      </c>
      <c r="I924" s="10">
        <v>0</v>
      </c>
      <c r="J924" s="10">
        <v>1</v>
      </c>
      <c r="K924" s="10">
        <v>3</v>
      </c>
      <c r="L924" s="10">
        <v>1</v>
      </c>
      <c r="M924" s="10">
        <v>5</v>
      </c>
      <c r="N924" s="10">
        <v>0</v>
      </c>
      <c r="O924" s="10">
        <v>0</v>
      </c>
      <c r="P924" s="10">
        <v>1</v>
      </c>
      <c r="Q924" s="10">
        <v>0</v>
      </c>
      <c r="R924" s="10">
        <v>0</v>
      </c>
      <c r="S924" s="10">
        <v>0</v>
      </c>
      <c r="T924" s="11">
        <f>SUM(C924:S924)</f>
        <v>28</v>
      </c>
    </row>
    <row r="925" spans="1:20" ht="18" customHeight="1">
      <c r="A925" s="71"/>
      <c r="B925" s="17" t="s">
        <v>24</v>
      </c>
      <c r="C925" s="10">
        <v>1</v>
      </c>
      <c r="D925" s="10">
        <v>6</v>
      </c>
      <c r="E925" s="10">
        <v>5</v>
      </c>
      <c r="F925" s="10">
        <v>3</v>
      </c>
      <c r="G925" s="10">
        <v>5</v>
      </c>
      <c r="H925" s="10">
        <v>5</v>
      </c>
      <c r="I925" s="10">
        <v>0</v>
      </c>
      <c r="J925" s="10">
        <v>5</v>
      </c>
      <c r="K925" s="10">
        <v>6</v>
      </c>
      <c r="L925" s="10">
        <v>1</v>
      </c>
      <c r="M925" s="10">
        <v>7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45</v>
      </c>
    </row>
    <row r="926" spans="1:20" ht="18" customHeight="1">
      <c r="A926" s="71"/>
      <c r="B926" s="17" t="s">
        <v>25</v>
      </c>
      <c r="C926" s="10">
        <v>0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1">
        <f>SUM(C926:S926)</f>
        <v>0</v>
      </c>
    </row>
    <row r="927" spans="1:20" ht="18" customHeight="1">
      <c r="A927" s="71"/>
      <c r="B927" s="17" t="s">
        <v>26</v>
      </c>
      <c r="C927" s="36">
        <f>IF(C925+C926&gt;0, C926/(C925+C926), "-")</f>
        <v>0</v>
      </c>
      <c r="D927" s="36">
        <f t="shared" ref="D927:T927" si="384">IF(D925+D926&gt;0, D926/(D925+D926), "-")</f>
        <v>0</v>
      </c>
      <c r="E927" s="36">
        <f t="shared" si="384"/>
        <v>0</v>
      </c>
      <c r="F927" s="36">
        <f t="shared" si="384"/>
        <v>0</v>
      </c>
      <c r="G927" s="36">
        <f t="shared" si="384"/>
        <v>0</v>
      </c>
      <c r="H927" s="36">
        <f t="shared" si="384"/>
        <v>0</v>
      </c>
      <c r="I927" s="36" t="str">
        <f t="shared" si="384"/>
        <v>-</v>
      </c>
      <c r="J927" s="36">
        <f t="shared" si="384"/>
        <v>0</v>
      </c>
      <c r="K927" s="36">
        <f t="shared" si="384"/>
        <v>0</v>
      </c>
      <c r="L927" s="36">
        <f t="shared" si="384"/>
        <v>0</v>
      </c>
      <c r="M927" s="36">
        <f t="shared" si="384"/>
        <v>0</v>
      </c>
      <c r="N927" s="36" t="str">
        <f t="shared" si="384"/>
        <v>-</v>
      </c>
      <c r="O927" s="36" t="str">
        <f t="shared" si="384"/>
        <v>-</v>
      </c>
      <c r="P927" s="36">
        <f t="shared" si="384"/>
        <v>0</v>
      </c>
      <c r="Q927" s="36" t="str">
        <f t="shared" si="384"/>
        <v>-</v>
      </c>
      <c r="R927" s="36" t="str">
        <f t="shared" si="384"/>
        <v>-</v>
      </c>
      <c r="S927" s="36" t="str">
        <f t="shared" si="384"/>
        <v>-</v>
      </c>
      <c r="T927" s="40">
        <f t="shared" si="384"/>
        <v>0</v>
      </c>
    </row>
    <row r="928" spans="1:20" ht="18" customHeight="1">
      <c r="A928" s="71"/>
      <c r="B928" s="17" t="s">
        <v>22</v>
      </c>
      <c r="C928" s="10">
        <v>1</v>
      </c>
      <c r="D928" s="10">
        <v>3</v>
      </c>
      <c r="E928" s="10">
        <v>3</v>
      </c>
      <c r="F928" s="14">
        <v>3</v>
      </c>
      <c r="G928" s="10">
        <v>5</v>
      </c>
      <c r="H928" s="10">
        <v>5</v>
      </c>
      <c r="I928" s="10">
        <v>0</v>
      </c>
      <c r="J928" s="10">
        <v>5</v>
      </c>
      <c r="K928" s="10">
        <v>6</v>
      </c>
      <c r="L928" s="10">
        <v>1</v>
      </c>
      <c r="M928" s="10">
        <v>7</v>
      </c>
      <c r="N928" s="10">
        <v>0</v>
      </c>
      <c r="O928" s="10">
        <v>0</v>
      </c>
      <c r="P928" s="10">
        <v>1</v>
      </c>
      <c r="Q928" s="10">
        <v>0</v>
      </c>
      <c r="R928" s="10">
        <v>0</v>
      </c>
      <c r="S928" s="10">
        <v>0</v>
      </c>
      <c r="T928" s="11">
        <f>SUM(C928:S928)</f>
        <v>40</v>
      </c>
    </row>
    <row r="929" spans="1:20" ht="18" customHeight="1">
      <c r="A929" s="71"/>
      <c r="B929" s="17" t="s">
        <v>23</v>
      </c>
      <c r="C929" s="37">
        <f>IF(C928&gt;0,(C923+C924)/C928, "-")</f>
        <v>1</v>
      </c>
      <c r="D929" s="37">
        <f t="shared" ref="D929:S929" si="385">IF(D928&gt;0,(D923+D924)/D928, "-")</f>
        <v>2</v>
      </c>
      <c r="E929" s="37">
        <f t="shared" si="385"/>
        <v>1.6666666666666667</v>
      </c>
      <c r="F929" s="37">
        <f t="shared" si="385"/>
        <v>1</v>
      </c>
      <c r="G929" s="37">
        <f t="shared" si="385"/>
        <v>1</v>
      </c>
      <c r="H929" s="37">
        <f t="shared" si="385"/>
        <v>1</v>
      </c>
      <c r="I929" s="37" t="str">
        <f t="shared" si="385"/>
        <v>-</v>
      </c>
      <c r="J929" s="37">
        <f t="shared" si="385"/>
        <v>1</v>
      </c>
      <c r="K929" s="37">
        <f t="shared" si="385"/>
        <v>1</v>
      </c>
      <c r="L929" s="37">
        <f t="shared" si="385"/>
        <v>1</v>
      </c>
      <c r="M929" s="37">
        <f t="shared" si="385"/>
        <v>1</v>
      </c>
      <c r="N929" s="37" t="str">
        <f t="shared" si="385"/>
        <v>-</v>
      </c>
      <c r="O929" s="37" t="str">
        <f t="shared" si="385"/>
        <v>-</v>
      </c>
      <c r="P929" s="37">
        <f t="shared" si="385"/>
        <v>1</v>
      </c>
      <c r="Q929" s="37" t="str">
        <f t="shared" si="385"/>
        <v>-</v>
      </c>
      <c r="R929" s="37" t="str">
        <f t="shared" si="385"/>
        <v>-</v>
      </c>
      <c r="S929" s="37" t="str">
        <f t="shared" si="385"/>
        <v>-</v>
      </c>
      <c r="T929" s="45">
        <f>IF(T928&gt;0,(T923+T924)/T928, "-")</f>
        <v>1.125</v>
      </c>
    </row>
    <row r="930" spans="1:20" ht="18" customHeight="1">
      <c r="A930" s="71"/>
      <c r="B930" s="17" t="s">
        <v>37</v>
      </c>
      <c r="C930" s="36">
        <v>0</v>
      </c>
      <c r="D930" s="36">
        <v>0.33329999999999999</v>
      </c>
      <c r="E930" s="36">
        <v>0.66669999999999996</v>
      </c>
      <c r="F930" s="36">
        <v>0.33329999999999999</v>
      </c>
      <c r="G930" s="36">
        <v>0.2</v>
      </c>
      <c r="H930" s="36">
        <v>0</v>
      </c>
      <c r="I930" s="37" t="s">
        <v>39</v>
      </c>
      <c r="J930" s="36">
        <v>0.2</v>
      </c>
      <c r="K930" s="36">
        <v>0.16669999999999999</v>
      </c>
      <c r="L930" s="36">
        <v>0</v>
      </c>
      <c r="M930" s="36">
        <v>0</v>
      </c>
      <c r="N930" s="37" t="s">
        <v>39</v>
      </c>
      <c r="O930" s="37" t="s">
        <v>39</v>
      </c>
      <c r="P930" s="36">
        <v>0</v>
      </c>
      <c r="Q930" s="37" t="s">
        <v>39</v>
      </c>
      <c r="R930" s="37" t="s">
        <v>39</v>
      </c>
      <c r="S930" s="37" t="s">
        <v>39</v>
      </c>
      <c r="T930" s="40">
        <v>0.17499999999999999</v>
      </c>
    </row>
    <row r="931" spans="1:20" ht="18" customHeight="1">
      <c r="A931" s="70">
        <v>44750</v>
      </c>
      <c r="B931" s="17" t="s">
        <v>20</v>
      </c>
      <c r="C931" s="10">
        <v>1</v>
      </c>
      <c r="D931" s="10">
        <v>0</v>
      </c>
      <c r="E931" s="10">
        <v>0</v>
      </c>
      <c r="F931" s="10">
        <v>0</v>
      </c>
      <c r="G931" s="10">
        <v>1</v>
      </c>
      <c r="H931" s="10">
        <v>1</v>
      </c>
      <c r="I931" s="10">
        <v>0</v>
      </c>
      <c r="J931" s="10">
        <v>2</v>
      </c>
      <c r="K931" s="10">
        <v>0</v>
      </c>
      <c r="L931" s="10">
        <v>0</v>
      </c>
      <c r="M931" s="10">
        <v>6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1">
        <f>SUM(C931:S931)</f>
        <v>11</v>
      </c>
    </row>
    <row r="932" spans="1:20" ht="18" customHeight="1">
      <c r="A932" s="71"/>
      <c r="B932" s="17" t="s">
        <v>21</v>
      </c>
      <c r="C932" s="10">
        <v>2</v>
      </c>
      <c r="D932" s="10">
        <v>3</v>
      </c>
      <c r="E932" s="10">
        <v>0</v>
      </c>
      <c r="F932" s="10">
        <v>1</v>
      </c>
      <c r="G932" s="10">
        <v>12</v>
      </c>
      <c r="H932" s="10">
        <v>1</v>
      </c>
      <c r="I932" s="10">
        <v>0</v>
      </c>
      <c r="J932" s="10">
        <v>7</v>
      </c>
      <c r="K932" s="10">
        <v>7</v>
      </c>
      <c r="L932" s="10">
        <v>3</v>
      </c>
      <c r="M932" s="10">
        <v>9</v>
      </c>
      <c r="N932" s="10">
        <v>1</v>
      </c>
      <c r="O932" s="10">
        <v>1</v>
      </c>
      <c r="P932" s="10">
        <v>1</v>
      </c>
      <c r="Q932" s="10">
        <v>0</v>
      </c>
      <c r="R932" s="10">
        <v>0</v>
      </c>
      <c r="S932" s="10">
        <v>0</v>
      </c>
      <c r="T932" s="11">
        <f>SUM(C932:S932)</f>
        <v>48</v>
      </c>
    </row>
    <row r="933" spans="1:20" ht="18" customHeight="1">
      <c r="A933" s="71"/>
      <c r="B933" s="17" t="s">
        <v>24</v>
      </c>
      <c r="C933" s="10">
        <v>3</v>
      </c>
      <c r="D933" s="10">
        <v>3</v>
      </c>
      <c r="E933" s="10">
        <v>0</v>
      </c>
      <c r="F933" s="10">
        <v>1</v>
      </c>
      <c r="G933" s="10">
        <v>13</v>
      </c>
      <c r="H933" s="10">
        <v>2</v>
      </c>
      <c r="I933" s="10">
        <v>0</v>
      </c>
      <c r="J933" s="10">
        <v>9</v>
      </c>
      <c r="K933" s="10">
        <v>7</v>
      </c>
      <c r="L933" s="10">
        <v>3</v>
      </c>
      <c r="M933" s="10">
        <v>14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58</v>
      </c>
    </row>
    <row r="934" spans="1:20" ht="18" customHeight="1">
      <c r="A934" s="71"/>
      <c r="B934" s="17" t="s">
        <v>25</v>
      </c>
      <c r="C934" s="10">
        <v>0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1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1">
        <f>SUM(C934:S934)</f>
        <v>1</v>
      </c>
    </row>
    <row r="935" spans="1:20" ht="18" customHeight="1">
      <c r="A935" s="71"/>
      <c r="B935" s="17" t="s">
        <v>26</v>
      </c>
      <c r="C935" s="36">
        <f>IF(C933+C934&gt;0, C934/(C933+C934), "-")</f>
        <v>0</v>
      </c>
      <c r="D935" s="36">
        <f t="shared" ref="D935:T935" si="386">IF(D933+D934&gt;0, D934/(D933+D934), "-")</f>
        <v>0</v>
      </c>
      <c r="E935" s="36" t="str">
        <f t="shared" si="386"/>
        <v>-</v>
      </c>
      <c r="F935" s="36">
        <f t="shared" si="386"/>
        <v>0</v>
      </c>
      <c r="G935" s="36">
        <f t="shared" si="386"/>
        <v>0</v>
      </c>
      <c r="H935" s="36">
        <f t="shared" si="386"/>
        <v>0</v>
      </c>
      <c r="I935" s="36" t="str">
        <f t="shared" si="386"/>
        <v>-</v>
      </c>
      <c r="J935" s="36">
        <f t="shared" si="386"/>
        <v>0</v>
      </c>
      <c r="K935" s="36">
        <f t="shared" si="386"/>
        <v>0</v>
      </c>
      <c r="L935" s="36">
        <f t="shared" si="386"/>
        <v>0</v>
      </c>
      <c r="M935" s="36">
        <f t="shared" si="386"/>
        <v>6.6666666666666666E-2</v>
      </c>
      <c r="N935" s="36">
        <f t="shared" si="386"/>
        <v>0</v>
      </c>
      <c r="O935" s="36">
        <f t="shared" si="386"/>
        <v>0</v>
      </c>
      <c r="P935" s="36">
        <f t="shared" si="386"/>
        <v>0</v>
      </c>
      <c r="Q935" s="36" t="str">
        <f t="shared" si="386"/>
        <v>-</v>
      </c>
      <c r="R935" s="36" t="str">
        <f t="shared" si="386"/>
        <v>-</v>
      </c>
      <c r="S935" s="36" t="str">
        <f t="shared" si="386"/>
        <v>-</v>
      </c>
      <c r="T935" s="40">
        <f t="shared" si="386"/>
        <v>1.6949152542372881E-2</v>
      </c>
    </row>
    <row r="936" spans="1:20" ht="18" customHeight="1">
      <c r="A936" s="71"/>
      <c r="B936" s="17" t="s">
        <v>22</v>
      </c>
      <c r="C936" s="10">
        <v>3</v>
      </c>
      <c r="D936" s="10">
        <v>3</v>
      </c>
      <c r="E936" s="10">
        <v>0</v>
      </c>
      <c r="F936" s="14">
        <v>1</v>
      </c>
      <c r="G936" s="10">
        <v>12</v>
      </c>
      <c r="H936" s="10">
        <v>2</v>
      </c>
      <c r="I936" s="10">
        <v>0</v>
      </c>
      <c r="J936" s="10">
        <v>9</v>
      </c>
      <c r="K936" s="10">
        <v>6</v>
      </c>
      <c r="L936" s="10">
        <v>3</v>
      </c>
      <c r="M936" s="10">
        <v>13</v>
      </c>
      <c r="N936" s="10">
        <v>1</v>
      </c>
      <c r="O936" s="10">
        <v>1</v>
      </c>
      <c r="P936" s="10">
        <v>1</v>
      </c>
      <c r="Q936" s="10">
        <v>0</v>
      </c>
      <c r="R936" s="10">
        <v>0</v>
      </c>
      <c r="S936" s="10">
        <v>0</v>
      </c>
      <c r="T936" s="11">
        <f>SUM(C936:S936)</f>
        <v>55</v>
      </c>
    </row>
    <row r="937" spans="1:20" ht="18" customHeight="1">
      <c r="A937" s="71"/>
      <c r="B937" s="17" t="s">
        <v>23</v>
      </c>
      <c r="C937" s="37">
        <f>IF(C936&gt;0,(C931+C932)/C936, "-")</f>
        <v>1</v>
      </c>
      <c r="D937" s="37">
        <f t="shared" ref="D937:S937" si="387">IF(D936&gt;0,(D931+D932)/D936, "-")</f>
        <v>1</v>
      </c>
      <c r="E937" s="37" t="str">
        <f t="shared" si="387"/>
        <v>-</v>
      </c>
      <c r="F937" s="37">
        <f t="shared" si="387"/>
        <v>1</v>
      </c>
      <c r="G937" s="37">
        <f t="shared" si="387"/>
        <v>1.0833333333333333</v>
      </c>
      <c r="H937" s="37">
        <f t="shared" si="387"/>
        <v>1</v>
      </c>
      <c r="I937" s="37" t="str">
        <f t="shared" si="387"/>
        <v>-</v>
      </c>
      <c r="J937" s="37">
        <f t="shared" si="387"/>
        <v>1</v>
      </c>
      <c r="K937" s="37">
        <f t="shared" si="387"/>
        <v>1.1666666666666667</v>
      </c>
      <c r="L937" s="37">
        <f t="shared" si="387"/>
        <v>1</v>
      </c>
      <c r="M937" s="37">
        <f t="shared" si="387"/>
        <v>1.1538461538461537</v>
      </c>
      <c r="N937" s="37">
        <f t="shared" si="387"/>
        <v>1</v>
      </c>
      <c r="O937" s="37">
        <f t="shared" si="387"/>
        <v>1</v>
      </c>
      <c r="P937" s="37">
        <f t="shared" si="387"/>
        <v>1</v>
      </c>
      <c r="Q937" s="37" t="str">
        <f t="shared" si="387"/>
        <v>-</v>
      </c>
      <c r="R937" s="37" t="str">
        <f t="shared" si="387"/>
        <v>-</v>
      </c>
      <c r="S937" s="37" t="str">
        <f t="shared" si="387"/>
        <v>-</v>
      </c>
      <c r="T937" s="45">
        <f>IF(T936&gt;0,(T931+T932)/T936, "-")</f>
        <v>1.0727272727272728</v>
      </c>
    </row>
    <row r="938" spans="1:20" ht="18" customHeight="1">
      <c r="A938" s="71"/>
      <c r="B938" s="17" t="s">
        <v>37</v>
      </c>
      <c r="C938" s="36">
        <v>0</v>
      </c>
      <c r="D938" s="36">
        <v>0.33329999999999999</v>
      </c>
      <c r="E938" s="37" t="s">
        <v>39</v>
      </c>
      <c r="F938" s="36">
        <v>0</v>
      </c>
      <c r="G938" s="36">
        <v>0.33329999999999999</v>
      </c>
      <c r="H938" s="36">
        <v>0</v>
      </c>
      <c r="I938" s="37" t="s">
        <v>39</v>
      </c>
      <c r="J938" s="36">
        <v>0.1111</v>
      </c>
      <c r="K938" s="36">
        <v>0.16669999999999999</v>
      </c>
      <c r="L938" s="36">
        <v>0</v>
      </c>
      <c r="M938" s="36">
        <v>7.6899999999999996E-2</v>
      </c>
      <c r="N938" s="36">
        <v>0</v>
      </c>
      <c r="O938" s="36">
        <v>1</v>
      </c>
      <c r="P938" s="36">
        <v>1</v>
      </c>
      <c r="Q938" s="37" t="s">
        <v>39</v>
      </c>
      <c r="R938" s="37" t="s">
        <v>39</v>
      </c>
      <c r="S938" s="37" t="s">
        <v>39</v>
      </c>
      <c r="T938" s="40">
        <v>0.18179999999999999</v>
      </c>
    </row>
    <row r="939" spans="1:20" ht="18" customHeight="1">
      <c r="A939" s="70">
        <v>44751</v>
      </c>
      <c r="B939" s="17" t="s">
        <v>20</v>
      </c>
      <c r="C939" s="10">
        <v>0</v>
      </c>
      <c r="D939" s="10">
        <v>1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1</v>
      </c>
      <c r="K939" s="10">
        <v>0</v>
      </c>
      <c r="L939" s="10">
        <v>0</v>
      </c>
      <c r="M939" s="10">
        <v>2</v>
      </c>
      <c r="N939" s="10">
        <v>0</v>
      </c>
      <c r="O939" s="10">
        <v>1</v>
      </c>
      <c r="P939" s="10">
        <v>0</v>
      </c>
      <c r="Q939" s="10">
        <v>0</v>
      </c>
      <c r="R939" s="10">
        <v>0</v>
      </c>
      <c r="S939" s="10">
        <v>0</v>
      </c>
      <c r="T939" s="11">
        <f>SUM(C939:S939)</f>
        <v>5</v>
      </c>
    </row>
    <row r="940" spans="1:20" ht="18" customHeight="1">
      <c r="A940" s="71"/>
      <c r="B940" s="17" t="s">
        <v>21</v>
      </c>
      <c r="C940" s="10">
        <v>2</v>
      </c>
      <c r="D940" s="10">
        <v>2</v>
      </c>
      <c r="E940" s="10">
        <v>0</v>
      </c>
      <c r="F940" s="10">
        <v>5</v>
      </c>
      <c r="G940" s="10">
        <v>9</v>
      </c>
      <c r="H940" s="10">
        <v>3</v>
      </c>
      <c r="I940" s="10">
        <v>5</v>
      </c>
      <c r="J940" s="10">
        <v>7</v>
      </c>
      <c r="K940" s="10">
        <v>8</v>
      </c>
      <c r="L940" s="10">
        <v>3</v>
      </c>
      <c r="M940" s="10">
        <v>6</v>
      </c>
      <c r="N940" s="10">
        <v>0</v>
      </c>
      <c r="O940" s="10">
        <v>1</v>
      </c>
      <c r="P940" s="10">
        <v>0</v>
      </c>
      <c r="Q940" s="10">
        <v>1</v>
      </c>
      <c r="R940" s="10">
        <v>0</v>
      </c>
      <c r="S940" s="10">
        <v>0</v>
      </c>
      <c r="T940" s="11">
        <f>SUM(C940:S940)</f>
        <v>52</v>
      </c>
    </row>
    <row r="941" spans="1:20" ht="18" customHeight="1">
      <c r="A941" s="71"/>
      <c r="B941" s="17" t="s">
        <v>24</v>
      </c>
      <c r="C941" s="10">
        <v>2</v>
      </c>
      <c r="D941" s="10">
        <v>3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8</v>
      </c>
      <c r="K941" s="10">
        <v>8</v>
      </c>
      <c r="L941" s="10">
        <v>3</v>
      </c>
      <c r="M941" s="10">
        <v>8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56</v>
      </c>
    </row>
    <row r="942" spans="1:20" ht="18" customHeight="1">
      <c r="A942" s="71"/>
      <c r="B942" s="17" t="s">
        <v>25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1</v>
      </c>
      <c r="P942" s="10">
        <v>0</v>
      </c>
      <c r="Q942" s="10">
        <v>0</v>
      </c>
      <c r="R942" s="10">
        <v>0</v>
      </c>
      <c r="S942" s="10">
        <v>0</v>
      </c>
      <c r="T942" s="11">
        <f>SUM(C942:S942)</f>
        <v>1</v>
      </c>
    </row>
    <row r="943" spans="1:20" ht="18" customHeight="1">
      <c r="A943" s="71"/>
      <c r="B943" s="17" t="s">
        <v>26</v>
      </c>
      <c r="C943" s="36">
        <f>IF(C941+C942&gt;0, C942/(C941+C942), "-")</f>
        <v>0</v>
      </c>
      <c r="D943" s="36">
        <f t="shared" ref="D943:T943" si="388">IF(D941+D942&gt;0, D942/(D941+D942), "-")</f>
        <v>0</v>
      </c>
      <c r="E943" s="36" t="str">
        <f t="shared" si="388"/>
        <v>-</v>
      </c>
      <c r="F943" s="36">
        <f t="shared" si="388"/>
        <v>0</v>
      </c>
      <c r="G943" s="36">
        <f t="shared" si="388"/>
        <v>0</v>
      </c>
      <c r="H943" s="36">
        <f t="shared" si="388"/>
        <v>0</v>
      </c>
      <c r="I943" s="36">
        <f t="shared" si="388"/>
        <v>0</v>
      </c>
      <c r="J943" s="36">
        <f t="shared" si="388"/>
        <v>0</v>
      </c>
      <c r="K943" s="36">
        <f t="shared" si="388"/>
        <v>0</v>
      </c>
      <c r="L943" s="36">
        <f t="shared" si="388"/>
        <v>0</v>
      </c>
      <c r="M943" s="36">
        <f t="shared" si="388"/>
        <v>0</v>
      </c>
      <c r="N943" s="36" t="str">
        <f t="shared" si="388"/>
        <v>-</v>
      </c>
      <c r="O943" s="36">
        <f t="shared" si="388"/>
        <v>0.5</v>
      </c>
      <c r="P943" s="36" t="str">
        <f t="shared" si="388"/>
        <v>-</v>
      </c>
      <c r="Q943" s="36">
        <f t="shared" si="388"/>
        <v>0</v>
      </c>
      <c r="R943" s="36" t="str">
        <f t="shared" si="388"/>
        <v>-</v>
      </c>
      <c r="S943" s="36" t="str">
        <f t="shared" si="388"/>
        <v>-</v>
      </c>
      <c r="T943" s="40">
        <f t="shared" si="388"/>
        <v>1.7543859649122806E-2</v>
      </c>
    </row>
    <row r="944" spans="1:20" ht="18" customHeight="1">
      <c r="A944" s="71"/>
      <c r="B944" s="17" t="s">
        <v>22</v>
      </c>
      <c r="C944" s="10">
        <v>2</v>
      </c>
      <c r="D944" s="10">
        <v>2</v>
      </c>
      <c r="E944" s="10">
        <v>0</v>
      </c>
      <c r="F944" s="14">
        <v>5</v>
      </c>
      <c r="G944" s="10">
        <v>7</v>
      </c>
      <c r="H944" s="10">
        <v>3</v>
      </c>
      <c r="I944" s="10">
        <v>3</v>
      </c>
      <c r="J944" s="10">
        <v>8</v>
      </c>
      <c r="K944" s="10">
        <v>8</v>
      </c>
      <c r="L944" s="10">
        <v>2</v>
      </c>
      <c r="M944" s="10">
        <v>8</v>
      </c>
      <c r="N944" s="10">
        <v>0</v>
      </c>
      <c r="O944" s="10">
        <v>2</v>
      </c>
      <c r="P944" s="10">
        <v>0</v>
      </c>
      <c r="Q944" s="10">
        <v>1</v>
      </c>
      <c r="R944" s="10">
        <v>0</v>
      </c>
      <c r="S944" s="10">
        <v>0</v>
      </c>
      <c r="T944" s="11">
        <f>SUM(C944:S944)</f>
        <v>51</v>
      </c>
    </row>
    <row r="945" spans="1:20" ht="18" customHeight="1">
      <c r="A945" s="71"/>
      <c r="B945" s="17" t="s">
        <v>23</v>
      </c>
      <c r="C945" s="37">
        <f>IF(C944&gt;0,(C939+C940)/C944, "-")</f>
        <v>1</v>
      </c>
      <c r="D945" s="37">
        <f t="shared" ref="D945:S945" si="389">IF(D944&gt;0,(D939+D940)/D944, "-")</f>
        <v>1.5</v>
      </c>
      <c r="E945" s="37" t="str">
        <f t="shared" si="389"/>
        <v>-</v>
      </c>
      <c r="F945" s="37">
        <f t="shared" si="389"/>
        <v>1</v>
      </c>
      <c r="G945" s="37">
        <f t="shared" si="389"/>
        <v>1.2857142857142858</v>
      </c>
      <c r="H945" s="37">
        <f t="shared" si="389"/>
        <v>1</v>
      </c>
      <c r="I945" s="37">
        <f t="shared" si="389"/>
        <v>1.6666666666666667</v>
      </c>
      <c r="J945" s="37">
        <f t="shared" si="389"/>
        <v>1</v>
      </c>
      <c r="K945" s="37">
        <f t="shared" si="389"/>
        <v>1</v>
      </c>
      <c r="L945" s="37">
        <f t="shared" si="389"/>
        <v>1.5</v>
      </c>
      <c r="M945" s="37">
        <f t="shared" si="389"/>
        <v>1</v>
      </c>
      <c r="N945" s="37" t="str">
        <f t="shared" si="389"/>
        <v>-</v>
      </c>
      <c r="O945" s="37">
        <f t="shared" si="389"/>
        <v>1</v>
      </c>
      <c r="P945" s="37" t="str">
        <f t="shared" si="389"/>
        <v>-</v>
      </c>
      <c r="Q945" s="37">
        <f t="shared" si="389"/>
        <v>1</v>
      </c>
      <c r="R945" s="37" t="str">
        <f t="shared" si="389"/>
        <v>-</v>
      </c>
      <c r="S945" s="37" t="str">
        <f t="shared" si="389"/>
        <v>-</v>
      </c>
      <c r="T945" s="45">
        <f>IF(T944&gt;0,(T939+T940)/T944, "-")</f>
        <v>1.1176470588235294</v>
      </c>
    </row>
    <row r="946" spans="1:20" ht="18" customHeight="1">
      <c r="A946" s="71"/>
      <c r="B946" s="17" t="s">
        <v>37</v>
      </c>
      <c r="C946" s="36">
        <v>0.5</v>
      </c>
      <c r="D946" s="36">
        <v>0.5</v>
      </c>
      <c r="E946" s="37" t="s">
        <v>39</v>
      </c>
      <c r="F946" s="36">
        <v>0.2</v>
      </c>
      <c r="G946" s="36">
        <v>0.28570000000000001</v>
      </c>
      <c r="H946" s="36">
        <v>0</v>
      </c>
      <c r="I946" s="36">
        <v>0</v>
      </c>
      <c r="J946" s="36">
        <v>0.5</v>
      </c>
      <c r="K946" s="36">
        <v>0.125</v>
      </c>
      <c r="L946" s="36">
        <v>0</v>
      </c>
      <c r="M946" s="36">
        <v>0.375</v>
      </c>
      <c r="N946" s="37" t="s">
        <v>39</v>
      </c>
      <c r="O946" s="36">
        <v>0</v>
      </c>
      <c r="P946" s="37" t="s">
        <v>39</v>
      </c>
      <c r="Q946" s="36">
        <v>0</v>
      </c>
      <c r="R946" s="37" t="s">
        <v>39</v>
      </c>
      <c r="S946" s="37" t="s">
        <v>39</v>
      </c>
      <c r="T946" s="40">
        <v>0.25</v>
      </c>
    </row>
    <row r="947" spans="1:20" ht="18" customHeight="1">
      <c r="A947" s="70">
        <v>44752</v>
      </c>
      <c r="B947" s="17" t="s">
        <v>20</v>
      </c>
      <c r="C947" s="10">
        <v>0</v>
      </c>
      <c r="D947" s="10">
        <v>1</v>
      </c>
      <c r="E947" s="10">
        <v>0</v>
      </c>
      <c r="F947" s="10">
        <v>0</v>
      </c>
      <c r="G947" s="10">
        <v>0</v>
      </c>
      <c r="H947" s="10">
        <v>1</v>
      </c>
      <c r="I947" s="10">
        <v>1</v>
      </c>
      <c r="J947" s="10">
        <v>1</v>
      </c>
      <c r="K947" s="10">
        <v>0</v>
      </c>
      <c r="L947" s="10">
        <v>0</v>
      </c>
      <c r="M947" s="10">
        <v>2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1">
        <f>SUM(C947:S947)</f>
        <v>6</v>
      </c>
    </row>
    <row r="948" spans="1:20" ht="18" customHeight="1">
      <c r="A948" s="71"/>
      <c r="B948" s="17" t="s">
        <v>21</v>
      </c>
      <c r="C948" s="10">
        <v>3</v>
      </c>
      <c r="D948" s="10">
        <v>1</v>
      </c>
      <c r="E948" s="10">
        <v>0</v>
      </c>
      <c r="F948" s="10">
        <v>8</v>
      </c>
      <c r="G948" s="10">
        <v>2</v>
      </c>
      <c r="H948" s="10">
        <v>11</v>
      </c>
      <c r="I948" s="10">
        <v>6</v>
      </c>
      <c r="J948" s="10">
        <v>5</v>
      </c>
      <c r="K948" s="10">
        <v>8</v>
      </c>
      <c r="L948" s="10">
        <v>5</v>
      </c>
      <c r="M948" s="10">
        <v>13</v>
      </c>
      <c r="N948" s="10">
        <v>0</v>
      </c>
      <c r="O948" s="10">
        <v>0</v>
      </c>
      <c r="P948" s="10">
        <v>0</v>
      </c>
      <c r="Q948" s="10">
        <v>1</v>
      </c>
      <c r="R948" s="10">
        <v>0</v>
      </c>
      <c r="S948" s="10">
        <v>0</v>
      </c>
      <c r="T948" s="11">
        <f>SUM(C948:S948)</f>
        <v>63</v>
      </c>
    </row>
    <row r="949" spans="1:20" ht="18" customHeight="1">
      <c r="A949" s="71"/>
      <c r="B949" s="17" t="s">
        <v>24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12</v>
      </c>
      <c r="I949" s="10">
        <v>7</v>
      </c>
      <c r="J949" s="10">
        <v>6</v>
      </c>
      <c r="K949" s="10">
        <v>8</v>
      </c>
      <c r="L949" s="10">
        <v>5</v>
      </c>
      <c r="M949" s="10">
        <v>15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68</v>
      </c>
    </row>
    <row r="950" spans="1:20" ht="18" customHeight="1">
      <c r="A950" s="71"/>
      <c r="B950" s="17" t="s">
        <v>25</v>
      </c>
      <c r="C950" s="10">
        <v>0</v>
      </c>
      <c r="D950" s="10">
        <v>1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1">
        <f>SUM(C950:S950)</f>
        <v>1</v>
      </c>
    </row>
    <row r="951" spans="1:20" ht="18" customHeight="1">
      <c r="A951" s="71"/>
      <c r="B951" s="17" t="s">
        <v>26</v>
      </c>
      <c r="C951" s="36">
        <f>IF(C949+C950&gt;0, C950/(C949+C950), "-")</f>
        <v>0</v>
      </c>
      <c r="D951" s="36">
        <f t="shared" ref="D951:T951" si="390">IF(D949+D950&gt;0, D950/(D949+D950), "-")</f>
        <v>0.5</v>
      </c>
      <c r="E951" s="36" t="str">
        <f t="shared" si="390"/>
        <v>-</v>
      </c>
      <c r="F951" s="36">
        <f t="shared" si="390"/>
        <v>0</v>
      </c>
      <c r="G951" s="36">
        <f t="shared" si="390"/>
        <v>0</v>
      </c>
      <c r="H951" s="36">
        <f t="shared" si="390"/>
        <v>0</v>
      </c>
      <c r="I951" s="36">
        <f t="shared" si="390"/>
        <v>0</v>
      </c>
      <c r="J951" s="36">
        <f t="shared" si="390"/>
        <v>0</v>
      </c>
      <c r="K951" s="36">
        <f t="shared" si="390"/>
        <v>0</v>
      </c>
      <c r="L951" s="36">
        <f t="shared" si="390"/>
        <v>0</v>
      </c>
      <c r="M951" s="36">
        <f t="shared" si="390"/>
        <v>0</v>
      </c>
      <c r="N951" s="36" t="str">
        <f t="shared" si="390"/>
        <v>-</v>
      </c>
      <c r="O951" s="36" t="str">
        <f t="shared" si="390"/>
        <v>-</v>
      </c>
      <c r="P951" s="36" t="str">
        <f t="shared" si="390"/>
        <v>-</v>
      </c>
      <c r="Q951" s="36">
        <f t="shared" si="390"/>
        <v>0</v>
      </c>
      <c r="R951" s="36" t="str">
        <f t="shared" si="390"/>
        <v>-</v>
      </c>
      <c r="S951" s="36" t="str">
        <f t="shared" si="390"/>
        <v>-</v>
      </c>
      <c r="T951" s="40">
        <f t="shared" si="390"/>
        <v>1.4492753623188406E-2</v>
      </c>
    </row>
    <row r="952" spans="1:20" ht="18" customHeight="1">
      <c r="A952" s="71"/>
      <c r="B952" s="17" t="s">
        <v>22</v>
      </c>
      <c r="C952" s="10">
        <v>2</v>
      </c>
      <c r="D952" s="10">
        <v>1</v>
      </c>
      <c r="E952" s="10">
        <v>0</v>
      </c>
      <c r="F952" s="14">
        <v>8</v>
      </c>
      <c r="G952" s="10">
        <v>1</v>
      </c>
      <c r="H952" s="10">
        <v>10</v>
      </c>
      <c r="I952" s="10">
        <v>7</v>
      </c>
      <c r="J952" s="10">
        <v>4</v>
      </c>
      <c r="K952" s="10">
        <v>7</v>
      </c>
      <c r="L952" s="10">
        <v>4</v>
      </c>
      <c r="M952" s="10">
        <v>14</v>
      </c>
      <c r="N952" s="10">
        <v>0</v>
      </c>
      <c r="O952" s="10">
        <v>0</v>
      </c>
      <c r="P952" s="10">
        <v>0</v>
      </c>
      <c r="Q952" s="10">
        <v>1</v>
      </c>
      <c r="R952" s="10">
        <v>0</v>
      </c>
      <c r="S952" s="10">
        <v>0</v>
      </c>
      <c r="T952" s="11">
        <f>SUM(C952:S952)</f>
        <v>59</v>
      </c>
    </row>
    <row r="953" spans="1:20" ht="18" customHeight="1">
      <c r="A953" s="71"/>
      <c r="B953" s="17" t="s">
        <v>23</v>
      </c>
      <c r="C953" s="37">
        <f>IF(C952&gt;0,(C947+C948)/C952, "-")</f>
        <v>1.5</v>
      </c>
      <c r="D953" s="37">
        <f t="shared" ref="D953:S953" si="391">IF(D952&gt;0,(D947+D948)/D952, "-")</f>
        <v>2</v>
      </c>
      <c r="E953" s="37" t="str">
        <f t="shared" si="391"/>
        <v>-</v>
      </c>
      <c r="F953" s="37">
        <f t="shared" si="391"/>
        <v>1</v>
      </c>
      <c r="G953" s="37">
        <f t="shared" si="391"/>
        <v>2</v>
      </c>
      <c r="H953" s="37">
        <f t="shared" si="391"/>
        <v>1.2</v>
      </c>
      <c r="I953" s="37">
        <f t="shared" si="391"/>
        <v>1</v>
      </c>
      <c r="J953" s="37">
        <f t="shared" si="391"/>
        <v>1.5</v>
      </c>
      <c r="K953" s="37">
        <f t="shared" si="391"/>
        <v>1.1428571428571428</v>
      </c>
      <c r="L953" s="37">
        <f t="shared" si="391"/>
        <v>1.25</v>
      </c>
      <c r="M953" s="37">
        <f t="shared" si="391"/>
        <v>1.0714285714285714</v>
      </c>
      <c r="N953" s="37" t="str">
        <f t="shared" si="391"/>
        <v>-</v>
      </c>
      <c r="O953" s="37" t="str">
        <f t="shared" si="391"/>
        <v>-</v>
      </c>
      <c r="P953" s="37" t="str">
        <f t="shared" si="391"/>
        <v>-</v>
      </c>
      <c r="Q953" s="37">
        <f t="shared" si="391"/>
        <v>1</v>
      </c>
      <c r="R953" s="37" t="str">
        <f t="shared" si="391"/>
        <v>-</v>
      </c>
      <c r="S953" s="37" t="str">
        <f t="shared" si="391"/>
        <v>-</v>
      </c>
      <c r="T953" s="45">
        <f>IF(T952&gt;0,(T947+T948)/T952, "-")</f>
        <v>1.1694915254237288</v>
      </c>
    </row>
    <row r="954" spans="1:20" ht="18" customHeight="1">
      <c r="A954" s="71"/>
      <c r="B954" s="17" t="s">
        <v>37</v>
      </c>
      <c r="C954" s="36">
        <v>0.5</v>
      </c>
      <c r="D954" s="36">
        <v>0</v>
      </c>
      <c r="E954" s="37" t="s">
        <v>39</v>
      </c>
      <c r="F954" s="36">
        <v>0.125</v>
      </c>
      <c r="G954" s="36">
        <v>1</v>
      </c>
      <c r="H954" s="36">
        <v>0.2</v>
      </c>
      <c r="I954" s="36">
        <v>0.1429</v>
      </c>
      <c r="J954" s="36">
        <v>0.75</v>
      </c>
      <c r="K954" s="36">
        <v>0.42859999999999998</v>
      </c>
      <c r="L954" s="36">
        <v>0</v>
      </c>
      <c r="M954" s="36">
        <v>0.21429999999999999</v>
      </c>
      <c r="N954" s="37" t="s">
        <v>39</v>
      </c>
      <c r="O954" s="37" t="s">
        <v>39</v>
      </c>
      <c r="P954" s="37" t="s">
        <v>39</v>
      </c>
      <c r="Q954" s="36">
        <v>0</v>
      </c>
      <c r="R954" s="37" t="s">
        <v>39</v>
      </c>
      <c r="S954" s="37" t="s">
        <v>39</v>
      </c>
      <c r="T954" s="40">
        <v>0.25419999999999998</v>
      </c>
    </row>
    <row r="955" spans="1:20" ht="18" customHeight="1">
      <c r="A955" s="70">
        <v>44753</v>
      </c>
      <c r="B955" s="17" t="s">
        <v>20</v>
      </c>
      <c r="C955" s="10">
        <v>0</v>
      </c>
      <c r="D955" s="10">
        <v>1</v>
      </c>
      <c r="E955" s="10">
        <v>1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1</v>
      </c>
      <c r="L955" s="10">
        <v>0</v>
      </c>
      <c r="M955" s="10">
        <v>2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1">
        <f>SUM(C955:S955)</f>
        <v>5</v>
      </c>
    </row>
    <row r="956" spans="1:20" ht="18" customHeight="1">
      <c r="A956" s="71"/>
      <c r="B956" s="17" t="s">
        <v>21</v>
      </c>
      <c r="C956" s="10">
        <v>2</v>
      </c>
      <c r="D956" s="10">
        <v>4</v>
      </c>
      <c r="E956" s="10">
        <v>2</v>
      </c>
      <c r="F956" s="10">
        <v>3</v>
      </c>
      <c r="G956" s="10">
        <v>4</v>
      </c>
      <c r="H956" s="10">
        <v>7</v>
      </c>
      <c r="I956" s="10">
        <v>9</v>
      </c>
      <c r="J956" s="10">
        <v>4</v>
      </c>
      <c r="K956" s="10">
        <v>7</v>
      </c>
      <c r="L956" s="10">
        <v>4</v>
      </c>
      <c r="M956" s="10">
        <v>5</v>
      </c>
      <c r="N956" s="10">
        <v>0</v>
      </c>
      <c r="O956" s="10">
        <v>1</v>
      </c>
      <c r="P956" s="10">
        <v>0</v>
      </c>
      <c r="Q956" s="10">
        <v>1</v>
      </c>
      <c r="R956" s="10">
        <v>1</v>
      </c>
      <c r="S956" s="10">
        <v>0</v>
      </c>
      <c r="T956" s="11">
        <f>SUM(C956:S956)</f>
        <v>54</v>
      </c>
    </row>
    <row r="957" spans="1:20" ht="18" customHeight="1">
      <c r="A957" s="71"/>
      <c r="B957" s="17" t="s">
        <v>24</v>
      </c>
      <c r="C957" s="10">
        <v>2</v>
      </c>
      <c r="D957" s="10">
        <v>5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8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56</v>
      </c>
    </row>
    <row r="958" spans="1:20" ht="18" customHeight="1">
      <c r="A958" s="71"/>
      <c r="B958" s="17" t="s">
        <v>25</v>
      </c>
      <c r="C958" s="10">
        <v>0</v>
      </c>
      <c r="D958" s="10">
        <v>0</v>
      </c>
      <c r="E958" s="10">
        <v>1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2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1">
        <f>SUM(C958:S958)</f>
        <v>3</v>
      </c>
    </row>
    <row r="959" spans="1:20" ht="18" customHeight="1">
      <c r="A959" s="71"/>
      <c r="B959" s="17" t="s">
        <v>26</v>
      </c>
      <c r="C959" s="36">
        <f>IF(C957+C958&gt;0, C958/(C957+C958), "-")</f>
        <v>0</v>
      </c>
      <c r="D959" s="36">
        <f t="shared" ref="D959:T959" si="392">IF(D957+D958&gt;0, D958/(D957+D958), "-")</f>
        <v>0</v>
      </c>
      <c r="E959" s="36">
        <f t="shared" si="392"/>
        <v>0.33333333333333331</v>
      </c>
      <c r="F959" s="36">
        <f t="shared" si="392"/>
        <v>0</v>
      </c>
      <c r="G959" s="36">
        <f t="shared" si="392"/>
        <v>0</v>
      </c>
      <c r="H959" s="36">
        <f t="shared" si="392"/>
        <v>0</v>
      </c>
      <c r="I959" s="36">
        <f t="shared" si="392"/>
        <v>0</v>
      </c>
      <c r="J959" s="36">
        <f t="shared" si="392"/>
        <v>0</v>
      </c>
      <c r="K959" s="36">
        <f t="shared" si="392"/>
        <v>0</v>
      </c>
      <c r="L959" s="36">
        <f t="shared" si="392"/>
        <v>0</v>
      </c>
      <c r="M959" s="36">
        <f t="shared" si="392"/>
        <v>0.2857142857142857</v>
      </c>
      <c r="N959" s="36" t="str">
        <f t="shared" si="392"/>
        <v>-</v>
      </c>
      <c r="O959" s="36">
        <f t="shared" si="392"/>
        <v>0</v>
      </c>
      <c r="P959" s="36" t="str">
        <f t="shared" si="392"/>
        <v>-</v>
      </c>
      <c r="Q959" s="36">
        <f t="shared" si="392"/>
        <v>0</v>
      </c>
      <c r="R959" s="36">
        <f t="shared" si="392"/>
        <v>0</v>
      </c>
      <c r="S959" s="36" t="str">
        <f t="shared" si="392"/>
        <v>-</v>
      </c>
      <c r="T959" s="40">
        <f t="shared" si="392"/>
        <v>5.0847457627118647E-2</v>
      </c>
    </row>
    <row r="960" spans="1:20" ht="18" customHeight="1">
      <c r="A960" s="71"/>
      <c r="B960" s="17" t="s">
        <v>22</v>
      </c>
      <c r="C960" s="10">
        <v>2</v>
      </c>
      <c r="D960" s="10">
        <v>3</v>
      </c>
      <c r="E960" s="10">
        <v>2</v>
      </c>
      <c r="F960" s="14">
        <v>3</v>
      </c>
      <c r="G960" s="10">
        <v>3</v>
      </c>
      <c r="H960" s="10">
        <v>6</v>
      </c>
      <c r="I960" s="10">
        <v>8</v>
      </c>
      <c r="J960" s="10">
        <v>4</v>
      </c>
      <c r="K960" s="10">
        <v>6</v>
      </c>
      <c r="L960" s="10">
        <v>2</v>
      </c>
      <c r="M960" s="10">
        <v>7</v>
      </c>
      <c r="N960" s="10">
        <v>0</v>
      </c>
      <c r="O960" s="10">
        <v>1</v>
      </c>
      <c r="P960" s="10">
        <v>0</v>
      </c>
      <c r="Q960" s="10">
        <v>1</v>
      </c>
      <c r="R960" s="10">
        <v>1</v>
      </c>
      <c r="S960" s="10">
        <v>0</v>
      </c>
      <c r="T960" s="11">
        <f>SUM(C960:S960)</f>
        <v>49</v>
      </c>
    </row>
    <row r="961" spans="1:20" ht="18" customHeight="1">
      <c r="A961" s="71"/>
      <c r="B961" s="17" t="s">
        <v>23</v>
      </c>
      <c r="C961" s="37">
        <f>IF(C960&gt;0,(C955+C956)/C960, "-")</f>
        <v>1</v>
      </c>
      <c r="D961" s="37">
        <f t="shared" ref="D961:S961" si="393">IF(D960&gt;0,(D955+D956)/D960, "-")</f>
        <v>1.6666666666666667</v>
      </c>
      <c r="E961" s="37">
        <f t="shared" si="393"/>
        <v>1.5</v>
      </c>
      <c r="F961" s="37">
        <f t="shared" si="393"/>
        <v>1</v>
      </c>
      <c r="G961" s="37">
        <f t="shared" si="393"/>
        <v>1.3333333333333333</v>
      </c>
      <c r="H961" s="37">
        <f t="shared" si="393"/>
        <v>1.1666666666666667</v>
      </c>
      <c r="I961" s="37">
        <f t="shared" si="393"/>
        <v>1.125</v>
      </c>
      <c r="J961" s="37">
        <f t="shared" si="393"/>
        <v>1</v>
      </c>
      <c r="K961" s="37">
        <f t="shared" si="393"/>
        <v>1.3333333333333333</v>
      </c>
      <c r="L961" s="37">
        <f t="shared" si="393"/>
        <v>2</v>
      </c>
      <c r="M961" s="37">
        <f t="shared" si="393"/>
        <v>1</v>
      </c>
      <c r="N961" s="37" t="str">
        <f t="shared" si="393"/>
        <v>-</v>
      </c>
      <c r="O961" s="37">
        <f t="shared" si="393"/>
        <v>1</v>
      </c>
      <c r="P961" s="37" t="str">
        <f t="shared" si="393"/>
        <v>-</v>
      </c>
      <c r="Q961" s="37">
        <f t="shared" si="393"/>
        <v>1</v>
      </c>
      <c r="R961" s="37">
        <f t="shared" si="393"/>
        <v>1</v>
      </c>
      <c r="S961" s="37" t="str">
        <f t="shared" si="393"/>
        <v>-</v>
      </c>
      <c r="T961" s="45">
        <f>IF(T960&gt;0,(T955+T956)/T960, "-")</f>
        <v>1.2040816326530612</v>
      </c>
    </row>
    <row r="962" spans="1:20" ht="18" customHeight="1">
      <c r="A962" s="71"/>
      <c r="B962" s="17" t="s">
        <v>37</v>
      </c>
      <c r="C962" s="36">
        <v>0.5</v>
      </c>
      <c r="D962" s="36">
        <v>0.66669999999999996</v>
      </c>
      <c r="E962" s="36">
        <v>0.5</v>
      </c>
      <c r="F962" s="36">
        <v>1</v>
      </c>
      <c r="G962" s="36">
        <v>0.33329999999999999</v>
      </c>
      <c r="H962" s="36">
        <v>0.33329999999999999</v>
      </c>
      <c r="I962" s="36">
        <v>0.375</v>
      </c>
      <c r="J962" s="36">
        <v>0.5</v>
      </c>
      <c r="K962" s="36">
        <v>0.33329999999999999</v>
      </c>
      <c r="L962" s="36">
        <v>0.5</v>
      </c>
      <c r="M962" s="36">
        <v>0.28570000000000001</v>
      </c>
      <c r="N962" s="37" t="s">
        <v>39</v>
      </c>
      <c r="O962" s="36">
        <v>1</v>
      </c>
      <c r="P962" s="37" t="s">
        <v>39</v>
      </c>
      <c r="Q962" s="36">
        <v>1</v>
      </c>
      <c r="R962" s="36">
        <v>0</v>
      </c>
      <c r="S962" s="37" t="s">
        <v>39</v>
      </c>
      <c r="T962" s="40">
        <v>0.44900000000000001</v>
      </c>
    </row>
    <row r="963" spans="1:20" ht="18" customHeight="1">
      <c r="A963" s="70">
        <v>44754</v>
      </c>
      <c r="B963" s="17" t="s">
        <v>20</v>
      </c>
      <c r="C963" s="10">
        <v>0</v>
      </c>
      <c r="D963" s="10">
        <v>0</v>
      </c>
      <c r="E963" s="10">
        <v>1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4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1">
        <f>SUM(C963:S963)</f>
        <v>5</v>
      </c>
    </row>
    <row r="964" spans="1:20" ht="18" customHeight="1">
      <c r="A964" s="71"/>
      <c r="B964" s="17" t="s">
        <v>21</v>
      </c>
      <c r="C964" s="10">
        <v>1</v>
      </c>
      <c r="D964" s="10">
        <v>1</v>
      </c>
      <c r="E964" s="10">
        <v>1</v>
      </c>
      <c r="F964" s="10">
        <v>1</v>
      </c>
      <c r="G964" s="10">
        <v>1</v>
      </c>
      <c r="H964" s="10">
        <v>6</v>
      </c>
      <c r="I964" s="10">
        <v>14</v>
      </c>
      <c r="J964" s="10">
        <v>2</v>
      </c>
      <c r="K964" s="10">
        <v>14</v>
      </c>
      <c r="L964" s="10">
        <v>0</v>
      </c>
      <c r="M964" s="10">
        <v>5</v>
      </c>
      <c r="N964" s="10">
        <v>1</v>
      </c>
      <c r="O964" s="10">
        <v>0</v>
      </c>
      <c r="P964" s="10">
        <v>2</v>
      </c>
      <c r="Q964" s="10">
        <v>1</v>
      </c>
      <c r="R964" s="10">
        <v>0</v>
      </c>
      <c r="S964" s="10">
        <v>0</v>
      </c>
      <c r="T964" s="11">
        <f>SUM(C964:S964)</f>
        <v>50</v>
      </c>
    </row>
    <row r="965" spans="1:20" ht="18" customHeight="1">
      <c r="A965" s="71"/>
      <c r="B965" s="17" t="s">
        <v>24</v>
      </c>
      <c r="C965" s="10">
        <v>1</v>
      </c>
      <c r="D965" s="10">
        <v>1</v>
      </c>
      <c r="E965" s="10">
        <v>2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9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55</v>
      </c>
    </row>
    <row r="966" spans="1:20" ht="18" customHeight="1">
      <c r="A966" s="71"/>
      <c r="B966" s="17" t="s">
        <v>25</v>
      </c>
      <c r="C966" s="10">
        <v>0</v>
      </c>
      <c r="D966" s="10">
        <v>0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1">
        <f>SUM(C966:S966)</f>
        <v>0</v>
      </c>
    </row>
    <row r="967" spans="1:20" ht="18" customHeight="1">
      <c r="A967" s="71"/>
      <c r="B967" s="17" t="s">
        <v>26</v>
      </c>
      <c r="C967" s="36">
        <f>IF(C965+C966&gt;0, C966/(C965+C966), "-")</f>
        <v>0</v>
      </c>
      <c r="D967" s="36">
        <f t="shared" ref="D967:T967" si="394">IF(D965+D966&gt;0, D966/(D965+D966), "-")</f>
        <v>0</v>
      </c>
      <c r="E967" s="36">
        <f t="shared" si="394"/>
        <v>0</v>
      </c>
      <c r="F967" s="36">
        <f t="shared" si="394"/>
        <v>0</v>
      </c>
      <c r="G967" s="36">
        <f t="shared" si="394"/>
        <v>0</v>
      </c>
      <c r="H967" s="36">
        <f t="shared" si="394"/>
        <v>0</v>
      </c>
      <c r="I967" s="36">
        <f t="shared" si="394"/>
        <v>0</v>
      </c>
      <c r="J967" s="36">
        <f t="shared" si="394"/>
        <v>0</v>
      </c>
      <c r="K967" s="36">
        <f t="shared" si="394"/>
        <v>0</v>
      </c>
      <c r="L967" s="36" t="str">
        <f t="shared" si="394"/>
        <v>-</v>
      </c>
      <c r="M967" s="36">
        <f t="shared" si="394"/>
        <v>0</v>
      </c>
      <c r="N967" s="36">
        <f t="shared" si="394"/>
        <v>0</v>
      </c>
      <c r="O967" s="36" t="str">
        <f t="shared" si="394"/>
        <v>-</v>
      </c>
      <c r="P967" s="36">
        <f t="shared" si="394"/>
        <v>0</v>
      </c>
      <c r="Q967" s="36">
        <f t="shared" si="394"/>
        <v>0</v>
      </c>
      <c r="R967" s="36" t="str">
        <f t="shared" si="394"/>
        <v>-</v>
      </c>
      <c r="S967" s="36" t="str">
        <f t="shared" si="394"/>
        <v>-</v>
      </c>
      <c r="T967" s="40">
        <f t="shared" si="394"/>
        <v>0</v>
      </c>
    </row>
    <row r="968" spans="1:20" ht="18" customHeight="1">
      <c r="A968" s="71"/>
      <c r="B968" s="17" t="s">
        <v>22</v>
      </c>
      <c r="C968" s="10">
        <v>1</v>
      </c>
      <c r="D968" s="10">
        <v>1</v>
      </c>
      <c r="E968" s="10">
        <v>1</v>
      </c>
      <c r="F968" s="14">
        <v>1</v>
      </c>
      <c r="G968" s="10">
        <v>1</v>
      </c>
      <c r="H968" s="10">
        <v>4</v>
      </c>
      <c r="I968" s="10">
        <v>8</v>
      </c>
      <c r="J968" s="10">
        <v>2</v>
      </c>
      <c r="K968" s="10">
        <v>14</v>
      </c>
      <c r="L968" s="10">
        <v>0</v>
      </c>
      <c r="M968" s="10">
        <v>7</v>
      </c>
      <c r="N968" s="10">
        <v>1</v>
      </c>
      <c r="O968" s="10">
        <v>0</v>
      </c>
      <c r="P968" s="10">
        <v>2</v>
      </c>
      <c r="Q968" s="10">
        <v>1</v>
      </c>
      <c r="R968" s="10">
        <v>0</v>
      </c>
      <c r="S968" s="10">
        <v>0</v>
      </c>
      <c r="T968" s="11">
        <f>SUM(C968:S968)</f>
        <v>44</v>
      </c>
    </row>
    <row r="969" spans="1:20" ht="18" customHeight="1">
      <c r="A969" s="71"/>
      <c r="B969" s="17" t="s">
        <v>23</v>
      </c>
      <c r="C969" s="37">
        <f>IF(C968&gt;0,(C963+C964)/C968, "-")</f>
        <v>1</v>
      </c>
      <c r="D969" s="37">
        <f t="shared" ref="D969:S969" si="395">IF(D968&gt;0,(D963+D964)/D968, "-")</f>
        <v>1</v>
      </c>
      <c r="E969" s="37">
        <f t="shared" si="395"/>
        <v>2</v>
      </c>
      <c r="F969" s="37">
        <f t="shared" si="395"/>
        <v>1</v>
      </c>
      <c r="G969" s="37">
        <f t="shared" si="395"/>
        <v>1</v>
      </c>
      <c r="H969" s="37">
        <f t="shared" si="395"/>
        <v>1.5</v>
      </c>
      <c r="I969" s="37">
        <f t="shared" si="395"/>
        <v>1.75</v>
      </c>
      <c r="J969" s="37">
        <f t="shared" si="395"/>
        <v>1</v>
      </c>
      <c r="K969" s="37">
        <f t="shared" si="395"/>
        <v>1</v>
      </c>
      <c r="L969" s="37" t="str">
        <f t="shared" si="395"/>
        <v>-</v>
      </c>
      <c r="M969" s="37">
        <f t="shared" si="395"/>
        <v>1.2857142857142858</v>
      </c>
      <c r="N969" s="37">
        <f t="shared" si="395"/>
        <v>1</v>
      </c>
      <c r="O969" s="37" t="str">
        <f t="shared" si="395"/>
        <v>-</v>
      </c>
      <c r="P969" s="37">
        <f t="shared" si="395"/>
        <v>1</v>
      </c>
      <c r="Q969" s="37">
        <f t="shared" si="395"/>
        <v>1</v>
      </c>
      <c r="R969" s="37" t="str">
        <f t="shared" si="395"/>
        <v>-</v>
      </c>
      <c r="S969" s="37" t="str">
        <f t="shared" si="395"/>
        <v>-</v>
      </c>
      <c r="T969" s="45">
        <f>IF(T968&gt;0,(T963+T964)/T968, "-")</f>
        <v>1.25</v>
      </c>
    </row>
    <row r="970" spans="1:20" ht="18" customHeight="1">
      <c r="A970" s="71"/>
      <c r="B970" s="17" t="s">
        <v>37</v>
      </c>
      <c r="C970" s="47">
        <v>1</v>
      </c>
      <c r="D970" s="47">
        <v>1</v>
      </c>
      <c r="E970" s="47">
        <v>1</v>
      </c>
      <c r="F970" s="47">
        <v>1</v>
      </c>
      <c r="G970" s="47">
        <v>0</v>
      </c>
      <c r="H970" s="47">
        <v>0.25</v>
      </c>
      <c r="I970" s="47">
        <v>0.375</v>
      </c>
      <c r="J970" s="47">
        <v>0</v>
      </c>
      <c r="K970" s="47">
        <v>0.5</v>
      </c>
      <c r="L970" s="48" t="s">
        <v>39</v>
      </c>
      <c r="M970" s="47">
        <v>0.42859999999999998</v>
      </c>
      <c r="N970" s="47">
        <v>0</v>
      </c>
      <c r="O970" s="48" t="s">
        <v>39</v>
      </c>
      <c r="P970" s="47">
        <v>0.5</v>
      </c>
      <c r="Q970" s="47">
        <v>1</v>
      </c>
      <c r="R970" s="48" t="s">
        <v>39</v>
      </c>
      <c r="S970" s="48" t="s">
        <v>39</v>
      </c>
      <c r="T970" s="49">
        <v>0.45450000000000002</v>
      </c>
    </row>
    <row r="971" spans="1:20" ht="18" customHeight="1">
      <c r="A971" s="70">
        <v>44755</v>
      </c>
      <c r="B971" s="17" t="s">
        <v>20</v>
      </c>
      <c r="C971" s="10">
        <v>0</v>
      </c>
      <c r="D971" s="10">
        <v>0</v>
      </c>
      <c r="E971" s="10">
        <v>0</v>
      </c>
      <c r="F971" s="10">
        <v>2</v>
      </c>
      <c r="G971" s="10">
        <v>0</v>
      </c>
      <c r="H971" s="10">
        <v>0</v>
      </c>
      <c r="I971" s="10">
        <v>0</v>
      </c>
      <c r="J971" s="10">
        <v>0</v>
      </c>
      <c r="K971" s="10">
        <v>1</v>
      </c>
      <c r="L971" s="10">
        <v>0</v>
      </c>
      <c r="M971" s="10">
        <v>2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1">
        <f>SUM(C971:S971)</f>
        <v>5</v>
      </c>
    </row>
    <row r="972" spans="1:20" ht="18" customHeight="1">
      <c r="A972" s="71"/>
      <c r="B972" s="17" t="s">
        <v>21</v>
      </c>
      <c r="C972" s="10">
        <v>1</v>
      </c>
      <c r="D972" s="10">
        <v>0</v>
      </c>
      <c r="E972" s="10">
        <v>0</v>
      </c>
      <c r="F972" s="10">
        <v>7</v>
      </c>
      <c r="G972" s="10">
        <v>1</v>
      </c>
      <c r="H972" s="10">
        <v>7</v>
      </c>
      <c r="I972" s="10">
        <v>8</v>
      </c>
      <c r="J972" s="10">
        <v>3</v>
      </c>
      <c r="K972" s="10">
        <v>7</v>
      </c>
      <c r="L972" s="10">
        <v>1</v>
      </c>
      <c r="M972" s="10">
        <v>7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42</v>
      </c>
    </row>
    <row r="973" spans="1:20" ht="18" customHeight="1">
      <c r="A973" s="71"/>
      <c r="B973" s="17" t="s">
        <v>24</v>
      </c>
      <c r="C973" s="10">
        <v>1</v>
      </c>
      <c r="D973" s="10">
        <v>0</v>
      </c>
      <c r="E973" s="10">
        <v>0</v>
      </c>
      <c r="F973" s="10">
        <v>9</v>
      </c>
      <c r="G973" s="10">
        <v>1</v>
      </c>
      <c r="H973" s="10">
        <v>7</v>
      </c>
      <c r="I973" s="10">
        <v>8</v>
      </c>
      <c r="J973" s="10">
        <v>3</v>
      </c>
      <c r="K973" s="10">
        <v>8</v>
      </c>
      <c r="L973" s="10">
        <v>1</v>
      </c>
      <c r="M973" s="10">
        <v>9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47</v>
      </c>
    </row>
    <row r="974" spans="1:20" ht="18" customHeight="1">
      <c r="A974" s="71"/>
      <c r="B974" s="17" t="s">
        <v>25</v>
      </c>
      <c r="C974" s="10">
        <v>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0</v>
      </c>
    </row>
    <row r="975" spans="1:20" ht="18" customHeight="1">
      <c r="A975" s="71"/>
      <c r="B975" s="17" t="s">
        <v>26</v>
      </c>
      <c r="C975" s="36">
        <f>IF(C973+C974&gt;0, C974/(C973+C974), "-")</f>
        <v>0</v>
      </c>
      <c r="D975" s="36" t="str">
        <f t="shared" ref="D975:T975" si="396">IF(D973+D974&gt;0, D974/(D973+D974), "-")</f>
        <v>-</v>
      </c>
      <c r="E975" s="36" t="str">
        <f t="shared" si="396"/>
        <v>-</v>
      </c>
      <c r="F975" s="36">
        <f t="shared" si="396"/>
        <v>0</v>
      </c>
      <c r="G975" s="36">
        <f t="shared" si="396"/>
        <v>0</v>
      </c>
      <c r="H975" s="36">
        <f t="shared" si="396"/>
        <v>0</v>
      </c>
      <c r="I975" s="36">
        <f t="shared" si="396"/>
        <v>0</v>
      </c>
      <c r="J975" s="36">
        <f t="shared" si="396"/>
        <v>0</v>
      </c>
      <c r="K975" s="36">
        <f t="shared" si="396"/>
        <v>0</v>
      </c>
      <c r="L975" s="36">
        <f t="shared" si="396"/>
        <v>0</v>
      </c>
      <c r="M975" s="36">
        <f t="shared" si="396"/>
        <v>0</v>
      </c>
      <c r="N975" s="36" t="str">
        <f t="shared" si="396"/>
        <v>-</v>
      </c>
      <c r="O975" s="36" t="str">
        <f t="shared" si="396"/>
        <v>-</v>
      </c>
      <c r="P975" s="36" t="str">
        <f t="shared" si="396"/>
        <v>-</v>
      </c>
      <c r="Q975" s="36" t="str">
        <f t="shared" si="396"/>
        <v>-</v>
      </c>
      <c r="R975" s="36" t="str">
        <f t="shared" si="396"/>
        <v>-</v>
      </c>
      <c r="S975" s="36" t="str">
        <f t="shared" si="396"/>
        <v>-</v>
      </c>
      <c r="T975" s="40">
        <f t="shared" si="396"/>
        <v>0</v>
      </c>
    </row>
    <row r="976" spans="1:20" ht="18" customHeight="1">
      <c r="A976" s="71"/>
      <c r="B976" s="17" t="s">
        <v>22</v>
      </c>
      <c r="C976" s="10">
        <v>1</v>
      </c>
      <c r="D976" s="10">
        <v>0</v>
      </c>
      <c r="E976" s="10">
        <v>0</v>
      </c>
      <c r="F976" s="14">
        <v>8</v>
      </c>
      <c r="G976" s="10">
        <v>1</v>
      </c>
      <c r="H976" s="10">
        <v>4</v>
      </c>
      <c r="I976" s="10">
        <v>8</v>
      </c>
      <c r="J976" s="10">
        <v>3</v>
      </c>
      <c r="K976" s="10">
        <v>7</v>
      </c>
      <c r="L976" s="10">
        <v>1</v>
      </c>
      <c r="M976" s="10">
        <v>7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1">
        <f>SUM(C976:S976)</f>
        <v>40</v>
      </c>
    </row>
    <row r="977" spans="1:20" ht="18" customHeight="1">
      <c r="A977" s="71"/>
      <c r="B977" s="17" t="s">
        <v>23</v>
      </c>
      <c r="C977" s="37">
        <f>IF(C976&gt;0,(C971+C972)/C976, "-")</f>
        <v>1</v>
      </c>
      <c r="D977" s="37" t="str">
        <f t="shared" ref="D977:S977" si="397">IF(D976&gt;0,(D971+D972)/D976, "-")</f>
        <v>-</v>
      </c>
      <c r="E977" s="37" t="str">
        <f t="shared" si="397"/>
        <v>-</v>
      </c>
      <c r="F977" s="37">
        <f t="shared" si="397"/>
        <v>1.125</v>
      </c>
      <c r="G977" s="37">
        <f t="shared" si="397"/>
        <v>1</v>
      </c>
      <c r="H977" s="37">
        <f t="shared" si="397"/>
        <v>1.75</v>
      </c>
      <c r="I977" s="37">
        <f t="shared" si="397"/>
        <v>1</v>
      </c>
      <c r="J977" s="37">
        <f t="shared" si="397"/>
        <v>1</v>
      </c>
      <c r="K977" s="37">
        <f t="shared" si="397"/>
        <v>1.1428571428571428</v>
      </c>
      <c r="L977" s="37">
        <f t="shared" si="397"/>
        <v>1</v>
      </c>
      <c r="M977" s="37">
        <f t="shared" si="397"/>
        <v>1.2857142857142858</v>
      </c>
      <c r="N977" s="37" t="str">
        <f t="shared" si="397"/>
        <v>-</v>
      </c>
      <c r="O977" s="37" t="str">
        <f t="shared" si="397"/>
        <v>-</v>
      </c>
      <c r="P977" s="37" t="str">
        <f t="shared" si="397"/>
        <v>-</v>
      </c>
      <c r="Q977" s="37" t="str">
        <f t="shared" si="397"/>
        <v>-</v>
      </c>
      <c r="R977" s="37" t="str">
        <f t="shared" si="397"/>
        <v>-</v>
      </c>
      <c r="S977" s="37" t="str">
        <f t="shared" si="397"/>
        <v>-</v>
      </c>
      <c r="T977" s="45">
        <f>IF(T976&gt;0,(T971+T972)/T976, "-")</f>
        <v>1.175</v>
      </c>
    </row>
    <row r="978" spans="1:20" ht="18" customHeight="1">
      <c r="A978" s="71"/>
      <c r="B978" s="17" t="s">
        <v>37</v>
      </c>
      <c r="C978" s="47">
        <v>0</v>
      </c>
      <c r="D978" s="48" t="s">
        <v>39</v>
      </c>
      <c r="E978" s="48" t="s">
        <v>39</v>
      </c>
      <c r="F978" s="47">
        <v>0.125</v>
      </c>
      <c r="G978" s="47">
        <v>0</v>
      </c>
      <c r="H978" s="47">
        <v>0.5</v>
      </c>
      <c r="I978" s="47">
        <v>0.5</v>
      </c>
      <c r="J978" s="47">
        <v>0.33329999999999999</v>
      </c>
      <c r="K978" s="47">
        <v>0.28570000000000001</v>
      </c>
      <c r="L978" s="47">
        <v>1</v>
      </c>
      <c r="M978" s="47">
        <v>0.28570000000000001</v>
      </c>
      <c r="N978" s="48" t="s">
        <v>39</v>
      </c>
      <c r="O978" s="48" t="s">
        <v>39</v>
      </c>
      <c r="P978" s="48" t="s">
        <v>39</v>
      </c>
      <c r="Q978" s="48" t="s">
        <v>39</v>
      </c>
      <c r="R978" s="48" t="s">
        <v>39</v>
      </c>
      <c r="S978" s="48" t="s">
        <v>39</v>
      </c>
      <c r="T978" s="49">
        <v>0.32500000000000001</v>
      </c>
    </row>
    <row r="979" spans="1:20" ht="18" customHeight="1">
      <c r="A979" s="70">
        <v>44756</v>
      </c>
      <c r="B979" s="17" t="s">
        <v>20</v>
      </c>
      <c r="C979" s="10">
        <v>0</v>
      </c>
      <c r="D979" s="10">
        <v>1</v>
      </c>
      <c r="E979" s="10">
        <v>0</v>
      </c>
      <c r="F979" s="10">
        <v>0</v>
      </c>
      <c r="G979" s="10">
        <v>0</v>
      </c>
      <c r="H979" s="10">
        <v>0</v>
      </c>
      <c r="I979" s="10">
        <v>1</v>
      </c>
      <c r="J979" s="10">
        <v>0</v>
      </c>
      <c r="K979" s="10">
        <v>3</v>
      </c>
      <c r="L979" s="10">
        <v>1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1">
        <f>SUM(C979:S979)</f>
        <v>6</v>
      </c>
    </row>
    <row r="980" spans="1:20" ht="18" customHeight="1">
      <c r="A980" s="71"/>
      <c r="B980" s="17" t="s">
        <v>21</v>
      </c>
      <c r="C980" s="10">
        <v>0</v>
      </c>
      <c r="D980" s="10">
        <v>0</v>
      </c>
      <c r="E980" s="10">
        <v>1</v>
      </c>
      <c r="F980" s="10">
        <v>1</v>
      </c>
      <c r="G980" s="10">
        <v>2</v>
      </c>
      <c r="H980" s="10">
        <v>8</v>
      </c>
      <c r="I980" s="10">
        <v>6</v>
      </c>
      <c r="J980" s="10">
        <v>1</v>
      </c>
      <c r="K980" s="10">
        <v>10</v>
      </c>
      <c r="L980" s="10">
        <v>1</v>
      </c>
      <c r="M980" s="10">
        <v>9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39</v>
      </c>
    </row>
    <row r="981" spans="1:20" ht="18" customHeight="1">
      <c r="A981" s="71"/>
      <c r="B981" s="17" t="s">
        <v>24</v>
      </c>
      <c r="C981" s="10">
        <v>0</v>
      </c>
      <c r="D981" s="10">
        <v>1</v>
      </c>
      <c r="E981" s="10">
        <v>1</v>
      </c>
      <c r="F981" s="10">
        <v>1</v>
      </c>
      <c r="G981" s="10">
        <v>2</v>
      </c>
      <c r="H981" s="10">
        <v>8</v>
      </c>
      <c r="I981" s="10">
        <v>7</v>
      </c>
      <c r="J981" s="10">
        <v>1</v>
      </c>
      <c r="K981" s="10">
        <v>13</v>
      </c>
      <c r="L981" s="10">
        <v>2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45</v>
      </c>
    </row>
    <row r="982" spans="1:20" ht="18" customHeight="1">
      <c r="A982" s="71"/>
      <c r="B982" s="17" t="s">
        <v>25</v>
      </c>
      <c r="C982" s="10">
        <v>0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0</v>
      </c>
    </row>
    <row r="983" spans="1:20" ht="18" customHeight="1">
      <c r="A983" s="71"/>
      <c r="B983" s="17" t="s">
        <v>26</v>
      </c>
      <c r="C983" s="36" t="str">
        <f>IF(C981+C982&gt;0, C982/(C981+C982), "-")</f>
        <v>-</v>
      </c>
      <c r="D983" s="36">
        <f t="shared" ref="D983:T983" si="398">IF(D981+D982&gt;0, D982/(D981+D982), "-")</f>
        <v>0</v>
      </c>
      <c r="E983" s="36">
        <f t="shared" si="398"/>
        <v>0</v>
      </c>
      <c r="F983" s="36">
        <f t="shared" si="398"/>
        <v>0</v>
      </c>
      <c r="G983" s="36">
        <f t="shared" si="398"/>
        <v>0</v>
      </c>
      <c r="H983" s="36">
        <f t="shared" si="398"/>
        <v>0</v>
      </c>
      <c r="I983" s="36">
        <f t="shared" si="398"/>
        <v>0</v>
      </c>
      <c r="J983" s="36">
        <f t="shared" si="398"/>
        <v>0</v>
      </c>
      <c r="K983" s="36">
        <f t="shared" si="398"/>
        <v>0</v>
      </c>
      <c r="L983" s="36">
        <f t="shared" si="398"/>
        <v>0</v>
      </c>
      <c r="M983" s="36">
        <f t="shared" si="398"/>
        <v>0</v>
      </c>
      <c r="N983" s="36" t="str">
        <f t="shared" si="398"/>
        <v>-</v>
      </c>
      <c r="O983" s="36" t="str">
        <f t="shared" si="398"/>
        <v>-</v>
      </c>
      <c r="P983" s="36" t="str">
        <f t="shared" si="398"/>
        <v>-</v>
      </c>
      <c r="Q983" s="36" t="str">
        <f t="shared" si="398"/>
        <v>-</v>
      </c>
      <c r="R983" s="36" t="str">
        <f t="shared" si="398"/>
        <v>-</v>
      </c>
      <c r="S983" s="36" t="str">
        <f t="shared" si="398"/>
        <v>-</v>
      </c>
      <c r="T983" s="40">
        <f t="shared" si="398"/>
        <v>0</v>
      </c>
    </row>
    <row r="984" spans="1:20" ht="18" customHeight="1">
      <c r="A984" s="71"/>
      <c r="B984" s="17" t="s">
        <v>22</v>
      </c>
      <c r="C984" s="10">
        <v>0</v>
      </c>
      <c r="D984" s="10">
        <v>1</v>
      </c>
      <c r="E984" s="10">
        <v>1</v>
      </c>
      <c r="F984" s="14">
        <v>1</v>
      </c>
      <c r="G984" s="10">
        <v>2</v>
      </c>
      <c r="H984" s="10">
        <v>7</v>
      </c>
      <c r="I984" s="10">
        <v>7</v>
      </c>
      <c r="J984" s="10">
        <v>1</v>
      </c>
      <c r="K984" s="10">
        <v>10</v>
      </c>
      <c r="L984" s="10">
        <v>1</v>
      </c>
      <c r="M984" s="10">
        <v>4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1">
        <f>SUM(C984:S984)</f>
        <v>35</v>
      </c>
    </row>
    <row r="985" spans="1:20" ht="18" customHeight="1">
      <c r="A985" s="71"/>
      <c r="B985" s="17" t="s">
        <v>23</v>
      </c>
      <c r="C985" s="37" t="str">
        <f>IF(C984&gt;0,(C979+C980)/C984, "-")</f>
        <v>-</v>
      </c>
      <c r="D985" s="37">
        <f t="shared" ref="D985:S985" si="399">IF(D984&gt;0,(D979+D980)/D984, "-")</f>
        <v>1</v>
      </c>
      <c r="E985" s="37">
        <f t="shared" si="399"/>
        <v>1</v>
      </c>
      <c r="F985" s="37">
        <f t="shared" si="399"/>
        <v>1</v>
      </c>
      <c r="G985" s="37">
        <f t="shared" si="399"/>
        <v>1</v>
      </c>
      <c r="H985" s="37">
        <f t="shared" si="399"/>
        <v>1.1428571428571428</v>
      </c>
      <c r="I985" s="37">
        <f t="shared" si="399"/>
        <v>1</v>
      </c>
      <c r="J985" s="37">
        <f t="shared" si="399"/>
        <v>1</v>
      </c>
      <c r="K985" s="37">
        <f t="shared" si="399"/>
        <v>1.3</v>
      </c>
      <c r="L985" s="37">
        <f t="shared" si="399"/>
        <v>2</v>
      </c>
      <c r="M985" s="37">
        <f t="shared" si="399"/>
        <v>2.25</v>
      </c>
      <c r="N985" s="37" t="str">
        <f t="shared" si="399"/>
        <v>-</v>
      </c>
      <c r="O985" s="37" t="str">
        <f t="shared" si="399"/>
        <v>-</v>
      </c>
      <c r="P985" s="37" t="str">
        <f t="shared" si="399"/>
        <v>-</v>
      </c>
      <c r="Q985" s="37" t="str">
        <f t="shared" si="399"/>
        <v>-</v>
      </c>
      <c r="R985" s="37" t="str">
        <f t="shared" si="399"/>
        <v>-</v>
      </c>
      <c r="S985" s="37" t="str">
        <f t="shared" si="399"/>
        <v>-</v>
      </c>
      <c r="T985" s="45">
        <f>IF(T984&gt;0,(T979+T980)/T984, "-")</f>
        <v>1.2857142857142858</v>
      </c>
    </row>
    <row r="986" spans="1:20" ht="18" customHeight="1">
      <c r="A986" s="71"/>
      <c r="B986" s="17" t="s">
        <v>37</v>
      </c>
      <c r="C986" s="48" t="s">
        <v>39</v>
      </c>
      <c r="D986" s="48">
        <v>0</v>
      </c>
      <c r="E986" s="48">
        <v>0</v>
      </c>
      <c r="F986" s="47">
        <v>0</v>
      </c>
      <c r="G986" s="47">
        <v>0.5</v>
      </c>
      <c r="H986" s="47">
        <v>0.28570000000000001</v>
      </c>
      <c r="I986" s="47">
        <v>0.1429</v>
      </c>
      <c r="J986" s="47">
        <v>0</v>
      </c>
      <c r="K986" s="47">
        <v>0.2</v>
      </c>
      <c r="L986" s="47">
        <v>1</v>
      </c>
      <c r="M986" s="47">
        <v>0.25</v>
      </c>
      <c r="N986" s="48" t="s">
        <v>39</v>
      </c>
      <c r="O986" s="48" t="s">
        <v>39</v>
      </c>
      <c r="P986" s="48" t="s">
        <v>39</v>
      </c>
      <c r="Q986" s="48" t="s">
        <v>39</v>
      </c>
      <c r="R986" s="48" t="s">
        <v>39</v>
      </c>
      <c r="S986" s="48" t="s">
        <v>39</v>
      </c>
      <c r="T986" s="49">
        <v>0.2286</v>
      </c>
    </row>
    <row r="987" spans="1:20" ht="18" customHeight="1">
      <c r="A987" s="70">
        <v>44757</v>
      </c>
      <c r="B987" s="17" t="s">
        <v>20</v>
      </c>
      <c r="C987" s="10">
        <v>0</v>
      </c>
      <c r="D987" s="10">
        <v>0</v>
      </c>
      <c r="E987" s="10">
        <v>1</v>
      </c>
      <c r="F987" s="10">
        <v>1</v>
      </c>
      <c r="G987" s="10">
        <v>0</v>
      </c>
      <c r="H987" s="10">
        <v>0</v>
      </c>
      <c r="I987" s="10">
        <v>1</v>
      </c>
      <c r="J987" s="10">
        <v>0</v>
      </c>
      <c r="K987" s="10">
        <v>1</v>
      </c>
      <c r="L987" s="10">
        <v>0</v>
      </c>
      <c r="M987" s="10">
        <v>1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1">
        <f>SUM(C987:S987)</f>
        <v>5</v>
      </c>
    </row>
    <row r="988" spans="1:20" ht="18" customHeight="1">
      <c r="A988" s="71"/>
      <c r="B988" s="17" t="s">
        <v>21</v>
      </c>
      <c r="C988" s="10">
        <v>0</v>
      </c>
      <c r="D988" s="10">
        <v>0</v>
      </c>
      <c r="E988" s="10">
        <v>1</v>
      </c>
      <c r="F988" s="10">
        <v>3</v>
      </c>
      <c r="G988" s="10">
        <v>2</v>
      </c>
      <c r="H988" s="10">
        <v>7</v>
      </c>
      <c r="I988" s="10">
        <v>7</v>
      </c>
      <c r="J988" s="10">
        <v>0</v>
      </c>
      <c r="K988" s="10">
        <v>3</v>
      </c>
      <c r="L988" s="10">
        <v>0</v>
      </c>
      <c r="M988" s="10">
        <v>4</v>
      </c>
      <c r="N988" s="10">
        <v>0</v>
      </c>
      <c r="O988" s="10">
        <v>0</v>
      </c>
      <c r="P988" s="10">
        <v>0</v>
      </c>
      <c r="Q988" s="10">
        <v>0</v>
      </c>
      <c r="R988" s="10">
        <v>1</v>
      </c>
      <c r="S988" s="10">
        <v>0</v>
      </c>
      <c r="T988" s="11">
        <f>SUM(C988:S988)</f>
        <v>28</v>
      </c>
    </row>
    <row r="989" spans="1:20" ht="18" customHeight="1">
      <c r="A989" s="71"/>
      <c r="B989" s="17" t="s">
        <v>24</v>
      </c>
      <c r="C989" s="10">
        <v>0</v>
      </c>
      <c r="D989" s="10">
        <v>0</v>
      </c>
      <c r="E989" s="10">
        <v>2</v>
      </c>
      <c r="F989" s="10">
        <v>4</v>
      </c>
      <c r="G989" s="10">
        <v>2</v>
      </c>
      <c r="H989" s="10">
        <v>7</v>
      </c>
      <c r="I989" s="10">
        <v>8</v>
      </c>
      <c r="J989" s="10">
        <v>0</v>
      </c>
      <c r="K989" s="10">
        <v>4</v>
      </c>
      <c r="L989" s="10">
        <v>0</v>
      </c>
      <c r="M989" s="10">
        <v>5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33</v>
      </c>
    </row>
    <row r="990" spans="1:20" ht="18" customHeight="1">
      <c r="A990" s="71"/>
      <c r="B990" s="17" t="s">
        <v>25</v>
      </c>
      <c r="C990" s="10">
        <v>0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1">
        <f>SUM(C990:S990)</f>
        <v>0</v>
      </c>
    </row>
    <row r="991" spans="1:20" ht="18" customHeight="1">
      <c r="A991" s="71"/>
      <c r="B991" s="17" t="s">
        <v>26</v>
      </c>
      <c r="C991" s="36" t="str">
        <f>IF(C989+C990&gt;0, C990/(C989+C990), "-")</f>
        <v>-</v>
      </c>
      <c r="D991" s="36" t="str">
        <f t="shared" ref="D991:T991" si="400">IF(D989+D990&gt;0, D990/(D989+D990), "-")</f>
        <v>-</v>
      </c>
      <c r="E991" s="36">
        <f t="shared" si="400"/>
        <v>0</v>
      </c>
      <c r="F991" s="36">
        <f t="shared" si="400"/>
        <v>0</v>
      </c>
      <c r="G991" s="36">
        <f t="shared" si="400"/>
        <v>0</v>
      </c>
      <c r="H991" s="36">
        <f t="shared" si="400"/>
        <v>0</v>
      </c>
      <c r="I991" s="36">
        <f t="shared" si="400"/>
        <v>0</v>
      </c>
      <c r="J991" s="36" t="str">
        <f t="shared" si="400"/>
        <v>-</v>
      </c>
      <c r="K991" s="36">
        <f t="shared" si="400"/>
        <v>0</v>
      </c>
      <c r="L991" s="36" t="str">
        <f t="shared" si="400"/>
        <v>-</v>
      </c>
      <c r="M991" s="36">
        <f t="shared" si="400"/>
        <v>0</v>
      </c>
      <c r="N991" s="36" t="str">
        <f t="shared" si="400"/>
        <v>-</v>
      </c>
      <c r="O991" s="36" t="str">
        <f t="shared" si="400"/>
        <v>-</v>
      </c>
      <c r="P991" s="36" t="str">
        <f t="shared" si="400"/>
        <v>-</v>
      </c>
      <c r="Q991" s="36" t="str">
        <f t="shared" si="400"/>
        <v>-</v>
      </c>
      <c r="R991" s="36">
        <f t="shared" si="400"/>
        <v>0</v>
      </c>
      <c r="S991" s="36" t="str">
        <f t="shared" si="400"/>
        <v>-</v>
      </c>
      <c r="T991" s="40">
        <f t="shared" si="400"/>
        <v>0</v>
      </c>
    </row>
    <row r="992" spans="1:20" ht="18" customHeight="1">
      <c r="A992" s="71"/>
      <c r="B992" s="17" t="s">
        <v>22</v>
      </c>
      <c r="C992" s="10">
        <v>0</v>
      </c>
      <c r="D992" s="10">
        <v>0</v>
      </c>
      <c r="E992" s="10">
        <v>2</v>
      </c>
      <c r="F992" s="14">
        <v>4</v>
      </c>
      <c r="G992" s="10">
        <v>1</v>
      </c>
      <c r="H992" s="10">
        <v>5</v>
      </c>
      <c r="I992" s="10">
        <v>5</v>
      </c>
      <c r="J992" s="10">
        <v>0</v>
      </c>
      <c r="K992" s="10">
        <v>3</v>
      </c>
      <c r="L992" s="10">
        <v>0</v>
      </c>
      <c r="M992" s="10">
        <v>3</v>
      </c>
      <c r="N992" s="10">
        <v>0</v>
      </c>
      <c r="O992" s="10">
        <v>0</v>
      </c>
      <c r="P992" s="10">
        <v>0</v>
      </c>
      <c r="Q992" s="10">
        <v>0</v>
      </c>
      <c r="R992" s="10">
        <v>1</v>
      </c>
      <c r="S992" s="10">
        <v>0</v>
      </c>
      <c r="T992" s="11">
        <f>SUM(C992:S992)</f>
        <v>24</v>
      </c>
    </row>
    <row r="993" spans="1:20" ht="18" customHeight="1">
      <c r="A993" s="71"/>
      <c r="B993" s="17" t="s">
        <v>23</v>
      </c>
      <c r="C993" s="37" t="str">
        <f>IF(C992&gt;0,(C987+C988)/C992, "-")</f>
        <v>-</v>
      </c>
      <c r="D993" s="37" t="str">
        <f t="shared" ref="D993:S993" si="401">IF(D992&gt;0,(D987+D988)/D992, "-")</f>
        <v>-</v>
      </c>
      <c r="E993" s="37">
        <f t="shared" si="401"/>
        <v>1</v>
      </c>
      <c r="F993" s="37">
        <f t="shared" si="401"/>
        <v>1</v>
      </c>
      <c r="G993" s="37">
        <f t="shared" si="401"/>
        <v>2</v>
      </c>
      <c r="H993" s="37">
        <f t="shared" si="401"/>
        <v>1.4</v>
      </c>
      <c r="I993" s="37">
        <f t="shared" si="401"/>
        <v>1.6</v>
      </c>
      <c r="J993" s="37" t="str">
        <f t="shared" si="401"/>
        <v>-</v>
      </c>
      <c r="K993" s="37">
        <f t="shared" si="401"/>
        <v>1.3333333333333333</v>
      </c>
      <c r="L993" s="37" t="str">
        <f t="shared" si="401"/>
        <v>-</v>
      </c>
      <c r="M993" s="37">
        <f t="shared" si="401"/>
        <v>1.6666666666666667</v>
      </c>
      <c r="N993" s="37" t="str">
        <f t="shared" si="401"/>
        <v>-</v>
      </c>
      <c r="O993" s="37" t="str">
        <f t="shared" si="401"/>
        <v>-</v>
      </c>
      <c r="P993" s="37" t="str">
        <f t="shared" si="401"/>
        <v>-</v>
      </c>
      <c r="Q993" s="37" t="str">
        <f t="shared" si="401"/>
        <v>-</v>
      </c>
      <c r="R993" s="37">
        <f t="shared" si="401"/>
        <v>1</v>
      </c>
      <c r="S993" s="37" t="str">
        <f t="shared" si="401"/>
        <v>-</v>
      </c>
      <c r="T993" s="45">
        <f>IF(T992&gt;0,(T987+T988)/T992, "-")</f>
        <v>1.375</v>
      </c>
    </row>
    <row r="994" spans="1:20" ht="18" customHeight="1">
      <c r="A994" s="71"/>
      <c r="B994" s="17" t="s">
        <v>37</v>
      </c>
      <c r="C994" s="48" t="s">
        <v>39</v>
      </c>
      <c r="D994" s="48" t="s">
        <v>39</v>
      </c>
      <c r="E994" s="47">
        <v>0.5</v>
      </c>
      <c r="F994" s="47">
        <v>0.25</v>
      </c>
      <c r="G994" s="47">
        <v>0</v>
      </c>
      <c r="H994" s="47">
        <v>0.4</v>
      </c>
      <c r="I994" s="47">
        <v>0.6</v>
      </c>
      <c r="J994" s="48" t="s">
        <v>39</v>
      </c>
      <c r="K994" s="47">
        <v>0</v>
      </c>
      <c r="L994" s="48" t="s">
        <v>39</v>
      </c>
      <c r="M994" s="47">
        <v>0.66669999999999996</v>
      </c>
      <c r="N994" s="48" t="s">
        <v>39</v>
      </c>
      <c r="O994" s="48" t="s">
        <v>39</v>
      </c>
      <c r="P994" s="48" t="s">
        <v>39</v>
      </c>
      <c r="Q994" s="48" t="s">
        <v>39</v>
      </c>
      <c r="R994" s="47">
        <v>1</v>
      </c>
      <c r="S994" s="48" t="s">
        <v>39</v>
      </c>
      <c r="T994" s="49">
        <v>0.41670000000000001</v>
      </c>
    </row>
    <row r="995" spans="1:20" ht="18" customHeight="1">
      <c r="A995" s="70">
        <v>44758</v>
      </c>
      <c r="B995" s="17" t="s">
        <v>20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1</v>
      </c>
      <c r="L995" s="10">
        <v>0</v>
      </c>
      <c r="M995" s="10">
        <v>0</v>
      </c>
      <c r="N995" s="10">
        <v>0</v>
      </c>
      <c r="O995" s="10">
        <v>1</v>
      </c>
      <c r="P995" s="10">
        <v>0</v>
      </c>
      <c r="Q995" s="10">
        <v>0</v>
      </c>
      <c r="R995" s="10">
        <v>0</v>
      </c>
      <c r="S995" s="10">
        <v>0</v>
      </c>
      <c r="T995" s="11">
        <f>SUM(C995:S995)</f>
        <v>2</v>
      </c>
    </row>
    <row r="996" spans="1:20" ht="18" customHeight="1">
      <c r="A996" s="71"/>
      <c r="B996" s="17" t="s">
        <v>21</v>
      </c>
      <c r="C996" s="10">
        <v>0</v>
      </c>
      <c r="D996" s="10">
        <v>0</v>
      </c>
      <c r="E996" s="10">
        <v>0</v>
      </c>
      <c r="F996" s="10">
        <v>2</v>
      </c>
      <c r="G996" s="10">
        <v>0</v>
      </c>
      <c r="H996" s="10">
        <v>4</v>
      </c>
      <c r="I996" s="10">
        <v>8</v>
      </c>
      <c r="J996" s="10">
        <v>0</v>
      </c>
      <c r="K996" s="10">
        <v>2</v>
      </c>
      <c r="L996" s="10">
        <v>0</v>
      </c>
      <c r="M996" s="10">
        <v>3</v>
      </c>
      <c r="N996" s="10">
        <v>0</v>
      </c>
      <c r="O996" s="10">
        <v>3</v>
      </c>
      <c r="P996" s="10">
        <v>0</v>
      </c>
      <c r="Q996" s="10">
        <v>0</v>
      </c>
      <c r="R996" s="10">
        <v>2</v>
      </c>
      <c r="S996" s="10">
        <v>0</v>
      </c>
      <c r="T996" s="11">
        <f>SUM(C996:S996)</f>
        <v>24</v>
      </c>
    </row>
    <row r="997" spans="1:20" ht="18" customHeight="1">
      <c r="A997" s="71"/>
      <c r="B997" s="17" t="s">
        <v>24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3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25</v>
      </c>
    </row>
    <row r="998" spans="1:20" ht="18" customHeight="1">
      <c r="A998" s="71"/>
      <c r="B998" s="17" t="s">
        <v>25</v>
      </c>
      <c r="C998" s="10">
        <v>0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1</v>
      </c>
      <c r="P998" s="10">
        <v>0</v>
      </c>
      <c r="Q998" s="10">
        <v>0</v>
      </c>
      <c r="R998" s="10">
        <v>0</v>
      </c>
      <c r="S998" s="10">
        <v>0</v>
      </c>
      <c r="T998" s="11">
        <f>SUM(C998:S998)</f>
        <v>1</v>
      </c>
    </row>
    <row r="999" spans="1:20" ht="18" customHeight="1">
      <c r="A999" s="71"/>
      <c r="B999" s="17" t="s">
        <v>26</v>
      </c>
      <c r="C999" s="36" t="str">
        <f>IF(C997+C998&gt;0, C998/(C997+C998), "-")</f>
        <v>-</v>
      </c>
      <c r="D999" s="36" t="str">
        <f t="shared" ref="D999:T999" si="402">IF(D997+D998&gt;0, D998/(D997+D998), "-")</f>
        <v>-</v>
      </c>
      <c r="E999" s="36" t="str">
        <f t="shared" si="402"/>
        <v>-</v>
      </c>
      <c r="F999" s="36">
        <f t="shared" si="402"/>
        <v>0</v>
      </c>
      <c r="G999" s="36" t="str">
        <f t="shared" si="402"/>
        <v>-</v>
      </c>
      <c r="H999" s="36">
        <f t="shared" si="402"/>
        <v>0</v>
      </c>
      <c r="I999" s="36">
        <f t="shared" si="402"/>
        <v>0</v>
      </c>
      <c r="J999" s="36" t="str">
        <f t="shared" si="402"/>
        <v>-</v>
      </c>
      <c r="K999" s="36">
        <f t="shared" si="402"/>
        <v>0</v>
      </c>
      <c r="L999" s="36" t="str">
        <f t="shared" si="402"/>
        <v>-</v>
      </c>
      <c r="M999" s="36">
        <f t="shared" si="402"/>
        <v>0</v>
      </c>
      <c r="N999" s="36" t="str">
        <f t="shared" si="402"/>
        <v>-</v>
      </c>
      <c r="O999" s="36">
        <f t="shared" si="402"/>
        <v>0.25</v>
      </c>
      <c r="P999" s="36" t="str">
        <f t="shared" si="402"/>
        <v>-</v>
      </c>
      <c r="Q999" s="36" t="str">
        <f t="shared" si="402"/>
        <v>-</v>
      </c>
      <c r="R999" s="36">
        <f t="shared" si="402"/>
        <v>0</v>
      </c>
      <c r="S999" s="36" t="str">
        <f t="shared" si="402"/>
        <v>-</v>
      </c>
      <c r="T999" s="40">
        <f t="shared" si="402"/>
        <v>3.8461538461538464E-2</v>
      </c>
    </row>
    <row r="1000" spans="1:20" ht="18" customHeight="1">
      <c r="A1000" s="71"/>
      <c r="B1000" s="17" t="s">
        <v>22</v>
      </c>
      <c r="C1000" s="10">
        <v>0</v>
      </c>
      <c r="D1000" s="10">
        <v>0</v>
      </c>
      <c r="E1000" s="10">
        <v>0</v>
      </c>
      <c r="F1000" s="14">
        <v>2</v>
      </c>
      <c r="G1000" s="10">
        <v>0</v>
      </c>
      <c r="H1000" s="10">
        <v>3</v>
      </c>
      <c r="I1000" s="10">
        <v>7</v>
      </c>
      <c r="J1000" s="10">
        <v>0</v>
      </c>
      <c r="K1000" s="10">
        <v>2</v>
      </c>
      <c r="L1000" s="10">
        <v>0</v>
      </c>
      <c r="M1000" s="10">
        <v>3</v>
      </c>
      <c r="N1000" s="10">
        <v>0</v>
      </c>
      <c r="O1000" s="10">
        <v>2</v>
      </c>
      <c r="P1000" s="10">
        <v>0</v>
      </c>
      <c r="Q1000" s="10">
        <v>0</v>
      </c>
      <c r="R1000" s="10">
        <v>2</v>
      </c>
      <c r="S1000" s="10">
        <v>0</v>
      </c>
      <c r="T1000" s="11">
        <f>SUM(C1000:S1000)</f>
        <v>21</v>
      </c>
    </row>
    <row r="1001" spans="1:20" ht="18" customHeight="1">
      <c r="A1001" s="71"/>
      <c r="B1001" s="17" t="s">
        <v>23</v>
      </c>
      <c r="C1001" s="37" t="str">
        <f>IF(C1000&gt;0,(C995+C996)/C1000, "-")</f>
        <v>-</v>
      </c>
      <c r="D1001" s="37" t="str">
        <f t="shared" ref="D1001:S1001" si="403">IF(D1000&gt;0,(D995+D996)/D1000, "-")</f>
        <v>-</v>
      </c>
      <c r="E1001" s="37" t="str">
        <f t="shared" si="403"/>
        <v>-</v>
      </c>
      <c r="F1001" s="37">
        <f t="shared" si="403"/>
        <v>1</v>
      </c>
      <c r="G1001" s="37" t="str">
        <f t="shared" si="403"/>
        <v>-</v>
      </c>
      <c r="H1001" s="37">
        <f t="shared" si="403"/>
        <v>1.3333333333333333</v>
      </c>
      <c r="I1001" s="37">
        <f t="shared" si="403"/>
        <v>1.1428571428571428</v>
      </c>
      <c r="J1001" s="37" t="str">
        <f t="shared" si="403"/>
        <v>-</v>
      </c>
      <c r="K1001" s="37">
        <f t="shared" si="403"/>
        <v>1.5</v>
      </c>
      <c r="L1001" s="37" t="str">
        <f t="shared" si="403"/>
        <v>-</v>
      </c>
      <c r="M1001" s="37">
        <f t="shared" si="403"/>
        <v>1</v>
      </c>
      <c r="N1001" s="37" t="str">
        <f t="shared" si="403"/>
        <v>-</v>
      </c>
      <c r="O1001" s="37">
        <f t="shared" si="403"/>
        <v>2</v>
      </c>
      <c r="P1001" s="37" t="str">
        <f t="shared" si="403"/>
        <v>-</v>
      </c>
      <c r="Q1001" s="37" t="str">
        <f t="shared" si="403"/>
        <v>-</v>
      </c>
      <c r="R1001" s="37">
        <f t="shared" si="403"/>
        <v>1</v>
      </c>
      <c r="S1001" s="37" t="str">
        <f t="shared" si="403"/>
        <v>-</v>
      </c>
      <c r="T1001" s="45">
        <f>IF(T1000&gt;0,(T995+T996)/T1000, "-")</f>
        <v>1.2380952380952381</v>
      </c>
    </row>
    <row r="1002" spans="1:20" ht="18" customHeight="1">
      <c r="A1002" s="71"/>
      <c r="B1002" s="17" t="s">
        <v>37</v>
      </c>
      <c r="C1002" s="48" t="s">
        <v>39</v>
      </c>
      <c r="D1002" s="48" t="s">
        <v>39</v>
      </c>
      <c r="E1002" s="48" t="s">
        <v>39</v>
      </c>
      <c r="F1002" s="47">
        <v>0.5</v>
      </c>
      <c r="G1002" s="48" t="s">
        <v>39</v>
      </c>
      <c r="H1002" s="47">
        <v>0</v>
      </c>
      <c r="I1002" s="47">
        <v>0.28570000000000001</v>
      </c>
      <c r="J1002" s="48" t="s">
        <v>39</v>
      </c>
      <c r="K1002" s="47">
        <v>0</v>
      </c>
      <c r="L1002" s="48" t="s">
        <v>39</v>
      </c>
      <c r="M1002" s="47">
        <v>0.66669999999999996</v>
      </c>
      <c r="N1002" s="48" t="s">
        <v>39</v>
      </c>
      <c r="O1002" s="47">
        <v>0</v>
      </c>
      <c r="P1002" s="48" t="s">
        <v>39</v>
      </c>
      <c r="Q1002" s="48" t="s">
        <v>39</v>
      </c>
      <c r="R1002" s="47">
        <v>0.5</v>
      </c>
      <c r="S1002" s="48" t="s">
        <v>39</v>
      </c>
      <c r="T1002" s="49">
        <v>0.28570000000000001</v>
      </c>
    </row>
    <row r="1003" spans="1:20" ht="18" customHeight="1">
      <c r="A1003" s="70">
        <v>44759</v>
      </c>
      <c r="B1003" s="17" t="s">
        <v>20</v>
      </c>
      <c r="C1003" s="10">
        <v>0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2</v>
      </c>
      <c r="K1003" s="10">
        <v>1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1">
        <f>SUM(C1003:S1003)</f>
        <v>3</v>
      </c>
    </row>
    <row r="1004" spans="1:20" ht="18" customHeight="1">
      <c r="A1004" s="71"/>
      <c r="B1004" s="17" t="s">
        <v>21</v>
      </c>
      <c r="C1004" s="10">
        <v>0</v>
      </c>
      <c r="D1004" s="10">
        <v>0</v>
      </c>
      <c r="E1004" s="10">
        <v>2</v>
      </c>
      <c r="F1004" s="10">
        <v>7</v>
      </c>
      <c r="G1004" s="10">
        <v>0</v>
      </c>
      <c r="H1004" s="10">
        <v>0</v>
      </c>
      <c r="I1004" s="10">
        <v>1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1</v>
      </c>
      <c r="Q1004" s="10">
        <v>0</v>
      </c>
      <c r="R1004" s="10">
        <v>0</v>
      </c>
      <c r="S1004" s="10">
        <v>0</v>
      </c>
      <c r="T1004" s="11">
        <f>SUM(C1004:S1004)</f>
        <v>14</v>
      </c>
    </row>
    <row r="1005" spans="1:20" ht="18" customHeight="1">
      <c r="A1005" s="71"/>
      <c r="B1005" s="17" t="s">
        <v>24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4</v>
      </c>
      <c r="K1005" s="10">
        <v>2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17</v>
      </c>
    </row>
    <row r="1006" spans="1:20" ht="18" customHeight="1">
      <c r="A1006" s="71"/>
      <c r="B1006" s="17" t="s">
        <v>25</v>
      </c>
      <c r="C1006" s="10">
        <v>0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1">
        <f>SUM(C1006:S1006)</f>
        <v>0</v>
      </c>
    </row>
    <row r="1007" spans="1:20" ht="18" customHeight="1">
      <c r="A1007" s="71"/>
      <c r="B1007" s="17" t="s">
        <v>26</v>
      </c>
      <c r="C1007" s="36" t="str">
        <f>IF(C1005+C1006&gt;0, C1006/(C1005+C1006), "-")</f>
        <v>-</v>
      </c>
      <c r="D1007" s="36" t="str">
        <f t="shared" ref="D1007:T1007" si="404">IF(D1005+D1006&gt;0, D1006/(D1005+D1006), "-")</f>
        <v>-</v>
      </c>
      <c r="E1007" s="36">
        <f t="shared" si="404"/>
        <v>0</v>
      </c>
      <c r="F1007" s="36">
        <f t="shared" si="404"/>
        <v>0</v>
      </c>
      <c r="G1007" s="36" t="str">
        <f t="shared" si="404"/>
        <v>-</v>
      </c>
      <c r="H1007" s="36" t="str">
        <f t="shared" si="404"/>
        <v>-</v>
      </c>
      <c r="I1007" s="36">
        <f t="shared" si="404"/>
        <v>0</v>
      </c>
      <c r="J1007" s="36">
        <f t="shared" si="404"/>
        <v>0</v>
      </c>
      <c r="K1007" s="36">
        <f t="shared" si="404"/>
        <v>0</v>
      </c>
      <c r="L1007" s="36" t="str">
        <f t="shared" si="404"/>
        <v>-</v>
      </c>
      <c r="M1007" s="36" t="str">
        <f t="shared" si="404"/>
        <v>-</v>
      </c>
      <c r="N1007" s="36" t="str">
        <f t="shared" si="404"/>
        <v>-</v>
      </c>
      <c r="O1007" s="36" t="str">
        <f t="shared" si="404"/>
        <v>-</v>
      </c>
      <c r="P1007" s="36">
        <f t="shared" si="404"/>
        <v>0</v>
      </c>
      <c r="Q1007" s="36" t="str">
        <f t="shared" si="404"/>
        <v>-</v>
      </c>
      <c r="R1007" s="36" t="str">
        <f t="shared" si="404"/>
        <v>-</v>
      </c>
      <c r="S1007" s="36" t="str">
        <f t="shared" si="404"/>
        <v>-</v>
      </c>
      <c r="T1007" s="40">
        <f t="shared" si="404"/>
        <v>0</v>
      </c>
    </row>
    <row r="1008" spans="1:20" ht="18" customHeight="1">
      <c r="A1008" s="71"/>
      <c r="B1008" s="17" t="s">
        <v>22</v>
      </c>
      <c r="C1008" s="10">
        <v>0</v>
      </c>
      <c r="D1008" s="10">
        <v>0</v>
      </c>
      <c r="E1008" s="10">
        <v>2</v>
      </c>
      <c r="F1008" s="14">
        <v>6</v>
      </c>
      <c r="G1008" s="10">
        <v>0</v>
      </c>
      <c r="H1008" s="10">
        <v>0</v>
      </c>
      <c r="I1008" s="10">
        <v>1</v>
      </c>
      <c r="J1008" s="10">
        <v>2</v>
      </c>
      <c r="K1008" s="10">
        <v>1</v>
      </c>
      <c r="L1008" s="10">
        <v>0</v>
      </c>
      <c r="M1008" s="10">
        <v>0</v>
      </c>
      <c r="N1008" s="10">
        <v>0</v>
      </c>
      <c r="O1008" s="10">
        <v>0</v>
      </c>
      <c r="P1008" s="10">
        <v>1</v>
      </c>
      <c r="Q1008" s="10">
        <v>0</v>
      </c>
      <c r="R1008" s="10">
        <v>0</v>
      </c>
      <c r="S1008" s="10">
        <v>0</v>
      </c>
      <c r="T1008" s="11">
        <f>SUM(C1008:S1008)</f>
        <v>13</v>
      </c>
    </row>
    <row r="1009" spans="1:20" ht="18" customHeight="1">
      <c r="A1009" s="71"/>
      <c r="B1009" s="17" t="s">
        <v>23</v>
      </c>
      <c r="C1009" s="37" t="str">
        <f>IF(C1008&gt;0,(C1003+C1004)/C1008, "-")</f>
        <v>-</v>
      </c>
      <c r="D1009" s="37" t="str">
        <f t="shared" ref="D1009:S1009" si="405">IF(D1008&gt;0,(D1003+D1004)/D1008, "-")</f>
        <v>-</v>
      </c>
      <c r="E1009" s="37">
        <f t="shared" si="405"/>
        <v>1</v>
      </c>
      <c r="F1009" s="37">
        <f t="shared" si="405"/>
        <v>1.1666666666666667</v>
      </c>
      <c r="G1009" s="37" t="str">
        <f t="shared" si="405"/>
        <v>-</v>
      </c>
      <c r="H1009" s="37" t="str">
        <f t="shared" si="405"/>
        <v>-</v>
      </c>
      <c r="I1009" s="37">
        <f t="shared" si="405"/>
        <v>1</v>
      </c>
      <c r="J1009" s="37">
        <f t="shared" si="405"/>
        <v>2</v>
      </c>
      <c r="K1009" s="37">
        <f t="shared" si="405"/>
        <v>2</v>
      </c>
      <c r="L1009" s="37" t="str">
        <f t="shared" si="405"/>
        <v>-</v>
      </c>
      <c r="M1009" s="37" t="str">
        <f t="shared" si="405"/>
        <v>-</v>
      </c>
      <c r="N1009" s="37" t="str">
        <f t="shared" si="405"/>
        <v>-</v>
      </c>
      <c r="O1009" s="37" t="str">
        <f t="shared" si="405"/>
        <v>-</v>
      </c>
      <c r="P1009" s="37">
        <f t="shared" si="405"/>
        <v>1</v>
      </c>
      <c r="Q1009" s="37" t="str">
        <f t="shared" si="405"/>
        <v>-</v>
      </c>
      <c r="R1009" s="37" t="str">
        <f t="shared" si="405"/>
        <v>-</v>
      </c>
      <c r="S1009" s="37" t="str">
        <f t="shared" si="405"/>
        <v>-</v>
      </c>
      <c r="T1009" s="45">
        <f>IF(T1008&gt;0,(T1003+T1004)/T1008, "-")</f>
        <v>1.3076923076923077</v>
      </c>
    </row>
    <row r="1010" spans="1:20" ht="18" customHeight="1">
      <c r="A1010" s="71"/>
      <c r="B1010" s="17" t="s">
        <v>37</v>
      </c>
      <c r="C1010" s="48" t="s">
        <v>39</v>
      </c>
      <c r="D1010" s="48" t="s">
        <v>39</v>
      </c>
      <c r="E1010" s="47">
        <v>0.5</v>
      </c>
      <c r="F1010" s="47">
        <v>0.16669999999999999</v>
      </c>
      <c r="G1010" s="48" t="s">
        <v>39</v>
      </c>
      <c r="H1010" s="48" t="s">
        <v>39</v>
      </c>
      <c r="I1010" s="47">
        <v>0</v>
      </c>
      <c r="J1010" s="47">
        <v>0</v>
      </c>
      <c r="K1010" s="47">
        <v>0</v>
      </c>
      <c r="L1010" s="48" t="s">
        <v>39</v>
      </c>
      <c r="M1010" s="48" t="s">
        <v>39</v>
      </c>
      <c r="N1010" s="48" t="s">
        <v>39</v>
      </c>
      <c r="O1010" s="48" t="s">
        <v>39</v>
      </c>
      <c r="P1010" s="47">
        <v>1</v>
      </c>
      <c r="Q1010" s="48" t="s">
        <v>39</v>
      </c>
      <c r="R1010" s="48" t="s">
        <v>39</v>
      </c>
      <c r="S1010" s="48" t="s">
        <v>39</v>
      </c>
      <c r="T1010" s="49">
        <v>0.23080000000000001</v>
      </c>
    </row>
    <row r="1011" spans="1:20" ht="18" customHeight="1">
      <c r="A1011" s="70">
        <v>44760</v>
      </c>
      <c r="B1011" s="17" t="s">
        <v>20</v>
      </c>
      <c r="C1011" s="10">
        <v>0</v>
      </c>
      <c r="D1011" s="10">
        <v>0</v>
      </c>
      <c r="E1011" s="10">
        <v>0</v>
      </c>
      <c r="F1011" s="10">
        <v>2</v>
      </c>
      <c r="G1011" s="10">
        <v>0</v>
      </c>
      <c r="H1011" s="10">
        <v>0</v>
      </c>
      <c r="I1011" s="10">
        <v>0</v>
      </c>
      <c r="J1011" s="10">
        <v>0</v>
      </c>
      <c r="K1011" s="10">
        <v>1</v>
      </c>
      <c r="L1011" s="10">
        <v>0</v>
      </c>
      <c r="M1011" s="10">
        <v>1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1">
        <f>SUM(C1011:S1011)</f>
        <v>4</v>
      </c>
    </row>
    <row r="1012" spans="1:20" ht="18" customHeight="1">
      <c r="A1012" s="71"/>
      <c r="B1012" s="17" t="s">
        <v>21</v>
      </c>
      <c r="C1012" s="10">
        <v>0</v>
      </c>
      <c r="D1012" s="10">
        <v>0</v>
      </c>
      <c r="E1012" s="10">
        <v>0</v>
      </c>
      <c r="F1012" s="10">
        <v>4</v>
      </c>
      <c r="G1012" s="10">
        <v>0</v>
      </c>
      <c r="H1012" s="10">
        <v>4</v>
      </c>
      <c r="I1012" s="10">
        <v>3</v>
      </c>
      <c r="J1012" s="10">
        <v>1</v>
      </c>
      <c r="K1012" s="10">
        <v>5</v>
      </c>
      <c r="L1012" s="10">
        <v>0</v>
      </c>
      <c r="M1012" s="10">
        <v>2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19</v>
      </c>
    </row>
    <row r="1013" spans="1:20" ht="18" customHeight="1">
      <c r="A1013" s="71"/>
      <c r="B1013" s="17" t="s">
        <v>24</v>
      </c>
      <c r="C1013" s="10">
        <v>0</v>
      </c>
      <c r="D1013" s="10">
        <v>0</v>
      </c>
      <c r="E1013" s="10">
        <v>0</v>
      </c>
      <c r="F1013" s="10">
        <v>6</v>
      </c>
      <c r="G1013" s="10">
        <v>0</v>
      </c>
      <c r="H1013" s="10">
        <v>4</v>
      </c>
      <c r="I1013" s="10">
        <v>3</v>
      </c>
      <c r="J1013" s="10">
        <v>1</v>
      </c>
      <c r="K1013" s="10">
        <v>6</v>
      </c>
      <c r="L1013" s="10">
        <v>0</v>
      </c>
      <c r="M1013" s="10">
        <v>3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23</v>
      </c>
    </row>
    <row r="1014" spans="1:20" ht="18" customHeight="1">
      <c r="A1014" s="71"/>
      <c r="B1014" s="17" t="s">
        <v>25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0</v>
      </c>
    </row>
    <row r="1015" spans="1:20" ht="18" customHeight="1">
      <c r="A1015" s="71"/>
      <c r="B1015" s="17" t="s">
        <v>26</v>
      </c>
      <c r="C1015" s="36" t="str">
        <f>IF(C1013+C1014&gt;0, C1014/(C1013+C1014), "-")</f>
        <v>-</v>
      </c>
      <c r="D1015" s="36" t="str">
        <f t="shared" ref="D1015:T1015" si="406">IF(D1013+D1014&gt;0, D1014/(D1013+D1014), "-")</f>
        <v>-</v>
      </c>
      <c r="E1015" s="36" t="str">
        <f t="shared" si="406"/>
        <v>-</v>
      </c>
      <c r="F1015" s="36">
        <f t="shared" si="406"/>
        <v>0</v>
      </c>
      <c r="G1015" s="36" t="str">
        <f t="shared" si="406"/>
        <v>-</v>
      </c>
      <c r="H1015" s="36">
        <f t="shared" si="406"/>
        <v>0</v>
      </c>
      <c r="I1015" s="36">
        <f t="shared" si="406"/>
        <v>0</v>
      </c>
      <c r="J1015" s="36">
        <f t="shared" si="406"/>
        <v>0</v>
      </c>
      <c r="K1015" s="36">
        <f t="shared" si="406"/>
        <v>0</v>
      </c>
      <c r="L1015" s="36" t="str">
        <f t="shared" si="406"/>
        <v>-</v>
      </c>
      <c r="M1015" s="36">
        <f t="shared" si="406"/>
        <v>0</v>
      </c>
      <c r="N1015" s="36" t="str">
        <f t="shared" si="406"/>
        <v>-</v>
      </c>
      <c r="O1015" s="36" t="str">
        <f t="shared" si="406"/>
        <v>-</v>
      </c>
      <c r="P1015" s="36" t="str">
        <f t="shared" si="406"/>
        <v>-</v>
      </c>
      <c r="Q1015" s="36" t="str">
        <f t="shared" si="406"/>
        <v>-</v>
      </c>
      <c r="R1015" s="36" t="str">
        <f t="shared" si="406"/>
        <v>-</v>
      </c>
      <c r="S1015" s="36" t="str">
        <f t="shared" si="406"/>
        <v>-</v>
      </c>
      <c r="T1015" s="40">
        <f t="shared" si="406"/>
        <v>0</v>
      </c>
    </row>
    <row r="1016" spans="1:20" ht="18" customHeight="1">
      <c r="A1016" s="71"/>
      <c r="B1016" s="17" t="s">
        <v>22</v>
      </c>
      <c r="C1016" s="10">
        <v>0</v>
      </c>
      <c r="D1016" s="10">
        <v>0</v>
      </c>
      <c r="E1016" s="10">
        <v>0</v>
      </c>
      <c r="F1016" s="14">
        <v>5</v>
      </c>
      <c r="G1016" s="10">
        <v>0</v>
      </c>
      <c r="H1016" s="10">
        <v>4</v>
      </c>
      <c r="I1016" s="10">
        <v>3</v>
      </c>
      <c r="J1016" s="10">
        <v>1</v>
      </c>
      <c r="K1016" s="10">
        <v>6</v>
      </c>
      <c r="L1016" s="10">
        <v>0</v>
      </c>
      <c r="M1016" s="10">
        <v>3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1">
        <f>SUM(C1016:S1016)</f>
        <v>22</v>
      </c>
    </row>
    <row r="1017" spans="1:20" ht="18" customHeight="1">
      <c r="A1017" s="71"/>
      <c r="B1017" s="17" t="s">
        <v>23</v>
      </c>
      <c r="C1017" s="37" t="str">
        <f>IF(C1016&gt;0,(C1011+C1012)/C1016, "-")</f>
        <v>-</v>
      </c>
      <c r="D1017" s="37" t="str">
        <f t="shared" ref="D1017:S1017" si="407">IF(D1016&gt;0,(D1011+D1012)/D1016, "-")</f>
        <v>-</v>
      </c>
      <c r="E1017" s="37" t="str">
        <f t="shared" si="407"/>
        <v>-</v>
      </c>
      <c r="F1017" s="37">
        <f t="shared" si="407"/>
        <v>1.2</v>
      </c>
      <c r="G1017" s="37" t="str">
        <f t="shared" si="407"/>
        <v>-</v>
      </c>
      <c r="H1017" s="37">
        <f t="shared" si="407"/>
        <v>1</v>
      </c>
      <c r="I1017" s="37">
        <f t="shared" si="407"/>
        <v>1</v>
      </c>
      <c r="J1017" s="37">
        <f t="shared" si="407"/>
        <v>1</v>
      </c>
      <c r="K1017" s="37">
        <f t="shared" si="407"/>
        <v>1</v>
      </c>
      <c r="L1017" s="37" t="str">
        <f t="shared" si="407"/>
        <v>-</v>
      </c>
      <c r="M1017" s="37">
        <f t="shared" si="407"/>
        <v>1</v>
      </c>
      <c r="N1017" s="37" t="str">
        <f t="shared" si="407"/>
        <v>-</v>
      </c>
      <c r="O1017" s="37" t="str">
        <f t="shared" si="407"/>
        <v>-</v>
      </c>
      <c r="P1017" s="37" t="str">
        <f t="shared" si="407"/>
        <v>-</v>
      </c>
      <c r="Q1017" s="37" t="str">
        <f t="shared" si="407"/>
        <v>-</v>
      </c>
      <c r="R1017" s="37" t="str">
        <f t="shared" si="407"/>
        <v>-</v>
      </c>
      <c r="S1017" s="37" t="str">
        <f t="shared" si="407"/>
        <v>-</v>
      </c>
      <c r="T1017" s="45">
        <f>IF(T1016&gt;0,(T1011+T1012)/T1016, "-")</f>
        <v>1.0454545454545454</v>
      </c>
    </row>
    <row r="1018" spans="1:20" ht="18" customHeight="1">
      <c r="A1018" s="71"/>
      <c r="B1018" s="17" t="s">
        <v>37</v>
      </c>
      <c r="C1018" s="48" t="s">
        <v>39</v>
      </c>
      <c r="D1018" s="48" t="s">
        <v>39</v>
      </c>
      <c r="E1018" s="48" t="s">
        <v>39</v>
      </c>
      <c r="F1018" s="47">
        <v>0.6</v>
      </c>
      <c r="G1018" s="48" t="s">
        <v>39</v>
      </c>
      <c r="H1018" s="47">
        <v>0.25</v>
      </c>
      <c r="I1018" s="47">
        <v>0</v>
      </c>
      <c r="J1018" s="47">
        <v>1</v>
      </c>
      <c r="K1018" s="47">
        <v>0.33329999999999999</v>
      </c>
      <c r="L1018" s="48" t="s">
        <v>39</v>
      </c>
      <c r="M1018" s="47">
        <v>0</v>
      </c>
      <c r="N1018" s="48" t="s">
        <v>39</v>
      </c>
      <c r="O1018" s="48" t="s">
        <v>39</v>
      </c>
      <c r="P1018" s="48" t="s">
        <v>39</v>
      </c>
      <c r="Q1018" s="48" t="s">
        <v>39</v>
      </c>
      <c r="R1018" s="48" t="s">
        <v>39</v>
      </c>
      <c r="S1018" s="48" t="s">
        <v>39</v>
      </c>
      <c r="T1018" s="49">
        <v>0.31819999999999998</v>
      </c>
    </row>
    <row r="1019" spans="1:20" ht="18" customHeight="1">
      <c r="A1019" s="70">
        <v>44761</v>
      </c>
      <c r="B1019" s="17" t="s">
        <v>20</v>
      </c>
      <c r="C1019" s="10">
        <v>0</v>
      </c>
      <c r="D1019" s="10">
        <v>0</v>
      </c>
      <c r="E1019" s="10">
        <v>0</v>
      </c>
      <c r="F1019" s="10">
        <v>3</v>
      </c>
      <c r="G1019" s="10">
        <v>0</v>
      </c>
      <c r="H1019" s="10">
        <v>0</v>
      </c>
      <c r="I1019" s="10">
        <v>0</v>
      </c>
      <c r="J1019" s="10">
        <v>0</v>
      </c>
      <c r="K1019" s="10">
        <v>2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1">
        <f>SUM(C1019:S1019)</f>
        <v>5</v>
      </c>
    </row>
    <row r="1020" spans="1:20" ht="18" customHeight="1">
      <c r="A1020" s="71"/>
      <c r="B1020" s="17" t="s">
        <v>21</v>
      </c>
      <c r="C1020" s="10">
        <v>0</v>
      </c>
      <c r="D1020" s="10">
        <v>0</v>
      </c>
      <c r="E1020" s="10">
        <v>0</v>
      </c>
      <c r="F1020" s="10">
        <v>2</v>
      </c>
      <c r="G1020" s="10">
        <v>0</v>
      </c>
      <c r="H1020" s="10">
        <v>1</v>
      </c>
      <c r="I1020" s="10">
        <v>4</v>
      </c>
      <c r="J1020" s="10">
        <v>0</v>
      </c>
      <c r="K1020" s="10">
        <v>3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10</v>
      </c>
    </row>
    <row r="1021" spans="1:20" ht="18" customHeight="1">
      <c r="A1021" s="71"/>
      <c r="B1021" s="17" t="s">
        <v>24</v>
      </c>
      <c r="C1021" s="10">
        <v>0</v>
      </c>
      <c r="D1021" s="10">
        <v>0</v>
      </c>
      <c r="E1021" s="10">
        <v>0</v>
      </c>
      <c r="F1021" s="10">
        <v>5</v>
      </c>
      <c r="G1021" s="10">
        <v>0</v>
      </c>
      <c r="H1021" s="10">
        <v>1</v>
      </c>
      <c r="I1021" s="10">
        <v>4</v>
      </c>
      <c r="J1021" s="10">
        <v>0</v>
      </c>
      <c r="K1021" s="10">
        <v>5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15</v>
      </c>
    </row>
    <row r="1022" spans="1:20" ht="18" customHeight="1">
      <c r="A1022" s="71"/>
      <c r="B1022" s="17" t="s">
        <v>25</v>
      </c>
      <c r="C1022" s="10">
        <v>0</v>
      </c>
      <c r="D1022" s="10">
        <v>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0</v>
      </c>
    </row>
    <row r="1023" spans="1:20" ht="18" customHeight="1">
      <c r="A1023" s="71"/>
      <c r="B1023" s="17" t="s">
        <v>26</v>
      </c>
      <c r="C1023" s="36" t="str">
        <f>IF(C1021+C1022&gt;0, C1022/(C1021+C1022), "-")</f>
        <v>-</v>
      </c>
      <c r="D1023" s="36" t="str">
        <f t="shared" ref="D1023:T1023" si="408">IF(D1021+D1022&gt;0, D1022/(D1021+D1022), "-")</f>
        <v>-</v>
      </c>
      <c r="E1023" s="36" t="str">
        <f t="shared" si="408"/>
        <v>-</v>
      </c>
      <c r="F1023" s="36">
        <f t="shared" si="408"/>
        <v>0</v>
      </c>
      <c r="G1023" s="36" t="str">
        <f t="shared" si="408"/>
        <v>-</v>
      </c>
      <c r="H1023" s="36">
        <f t="shared" si="408"/>
        <v>0</v>
      </c>
      <c r="I1023" s="36">
        <f t="shared" si="408"/>
        <v>0</v>
      </c>
      <c r="J1023" s="36" t="str">
        <f t="shared" si="408"/>
        <v>-</v>
      </c>
      <c r="K1023" s="36">
        <f t="shared" si="408"/>
        <v>0</v>
      </c>
      <c r="L1023" s="36" t="str">
        <f t="shared" si="408"/>
        <v>-</v>
      </c>
      <c r="M1023" s="36" t="str">
        <f t="shared" si="408"/>
        <v>-</v>
      </c>
      <c r="N1023" s="36" t="str">
        <f t="shared" si="408"/>
        <v>-</v>
      </c>
      <c r="O1023" s="36" t="str">
        <f t="shared" si="408"/>
        <v>-</v>
      </c>
      <c r="P1023" s="36" t="str">
        <f t="shared" si="408"/>
        <v>-</v>
      </c>
      <c r="Q1023" s="36" t="str">
        <f t="shared" si="408"/>
        <v>-</v>
      </c>
      <c r="R1023" s="36" t="str">
        <f t="shared" si="408"/>
        <v>-</v>
      </c>
      <c r="S1023" s="36" t="str">
        <f t="shared" si="408"/>
        <v>-</v>
      </c>
      <c r="T1023" s="40">
        <f t="shared" si="408"/>
        <v>0</v>
      </c>
    </row>
    <row r="1024" spans="1:20" ht="18" customHeight="1">
      <c r="A1024" s="71"/>
      <c r="B1024" s="17" t="s">
        <v>22</v>
      </c>
      <c r="C1024" s="10">
        <v>0</v>
      </c>
      <c r="D1024" s="10">
        <v>0</v>
      </c>
      <c r="E1024" s="10">
        <v>0</v>
      </c>
      <c r="F1024" s="14">
        <v>5</v>
      </c>
      <c r="G1024" s="10">
        <v>0</v>
      </c>
      <c r="H1024" s="10">
        <v>1</v>
      </c>
      <c r="I1024" s="10">
        <v>3</v>
      </c>
      <c r="J1024" s="10">
        <v>0</v>
      </c>
      <c r="K1024" s="10">
        <v>5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1">
        <f>SUM(C1024:S1024)</f>
        <v>14</v>
      </c>
    </row>
    <row r="1025" spans="1:20" ht="18" customHeight="1">
      <c r="A1025" s="71"/>
      <c r="B1025" s="17" t="s">
        <v>23</v>
      </c>
      <c r="C1025" s="37" t="str">
        <f>IF(C1024&gt;0,(C1019+C1020)/C1024, "-")</f>
        <v>-</v>
      </c>
      <c r="D1025" s="37" t="str">
        <f t="shared" ref="D1025:S1025" si="409">IF(D1024&gt;0,(D1019+D1020)/D1024, "-")</f>
        <v>-</v>
      </c>
      <c r="E1025" s="37" t="str">
        <f t="shared" si="409"/>
        <v>-</v>
      </c>
      <c r="F1025" s="37">
        <f t="shared" si="409"/>
        <v>1</v>
      </c>
      <c r="G1025" s="37" t="str">
        <f t="shared" si="409"/>
        <v>-</v>
      </c>
      <c r="H1025" s="37">
        <f t="shared" si="409"/>
        <v>1</v>
      </c>
      <c r="I1025" s="37">
        <f t="shared" si="409"/>
        <v>1.3333333333333333</v>
      </c>
      <c r="J1025" s="37" t="str">
        <f t="shared" si="409"/>
        <v>-</v>
      </c>
      <c r="K1025" s="37">
        <f t="shared" si="409"/>
        <v>1</v>
      </c>
      <c r="L1025" s="37" t="str">
        <f t="shared" si="409"/>
        <v>-</v>
      </c>
      <c r="M1025" s="37" t="str">
        <f t="shared" si="409"/>
        <v>-</v>
      </c>
      <c r="N1025" s="37" t="str">
        <f t="shared" si="409"/>
        <v>-</v>
      </c>
      <c r="O1025" s="37" t="str">
        <f t="shared" si="409"/>
        <v>-</v>
      </c>
      <c r="P1025" s="37" t="str">
        <f t="shared" si="409"/>
        <v>-</v>
      </c>
      <c r="Q1025" s="37" t="str">
        <f t="shared" si="409"/>
        <v>-</v>
      </c>
      <c r="R1025" s="37" t="str">
        <f t="shared" si="409"/>
        <v>-</v>
      </c>
      <c r="S1025" s="37" t="str">
        <f t="shared" si="409"/>
        <v>-</v>
      </c>
      <c r="T1025" s="45">
        <f>IF(T1024&gt;0,(T1019+T1020)/T1024, "-")</f>
        <v>1.0714285714285714</v>
      </c>
    </row>
    <row r="1026" spans="1:20" ht="18" customHeight="1">
      <c r="A1026" s="71"/>
      <c r="B1026" s="17" t="s">
        <v>37</v>
      </c>
      <c r="C1026" s="48" t="s">
        <v>39</v>
      </c>
      <c r="D1026" s="48" t="s">
        <v>39</v>
      </c>
      <c r="E1026" s="48" t="s">
        <v>39</v>
      </c>
      <c r="F1026" s="47">
        <v>0.2</v>
      </c>
      <c r="G1026" s="48" t="s">
        <v>39</v>
      </c>
      <c r="H1026" s="47">
        <v>1</v>
      </c>
      <c r="I1026" s="47">
        <v>0</v>
      </c>
      <c r="J1026" s="48" t="s">
        <v>39</v>
      </c>
      <c r="K1026" s="47">
        <v>0.2</v>
      </c>
      <c r="L1026" s="48" t="s">
        <v>39</v>
      </c>
      <c r="M1026" s="48" t="s">
        <v>39</v>
      </c>
      <c r="N1026" s="48" t="s">
        <v>39</v>
      </c>
      <c r="O1026" s="48" t="s">
        <v>39</v>
      </c>
      <c r="P1026" s="48" t="s">
        <v>39</v>
      </c>
      <c r="Q1026" s="48" t="s">
        <v>39</v>
      </c>
      <c r="R1026" s="48" t="s">
        <v>39</v>
      </c>
      <c r="S1026" s="48" t="s">
        <v>39</v>
      </c>
      <c r="T1026" s="49">
        <v>0.21429999999999999</v>
      </c>
    </row>
    <row r="1027" spans="1:20" ht="18" customHeight="1">
      <c r="A1027" s="70">
        <v>44762</v>
      </c>
      <c r="B1027" s="17" t="s">
        <v>20</v>
      </c>
      <c r="C1027" s="10">
        <v>0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2</v>
      </c>
      <c r="L1027" s="10">
        <v>0</v>
      </c>
      <c r="M1027" s="10">
        <v>1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1">
        <f>SUM(C1027:S1027)</f>
        <v>3</v>
      </c>
    </row>
    <row r="1028" spans="1:20" ht="18" customHeight="1">
      <c r="A1028" s="71"/>
      <c r="B1028" s="17" t="s">
        <v>21</v>
      </c>
      <c r="C1028" s="10">
        <v>0</v>
      </c>
      <c r="D1028" s="10">
        <v>0</v>
      </c>
      <c r="E1028" s="10">
        <v>0</v>
      </c>
      <c r="F1028" s="10">
        <v>2</v>
      </c>
      <c r="G1028" s="10">
        <v>1</v>
      </c>
      <c r="H1028" s="10">
        <v>0</v>
      </c>
      <c r="I1028" s="10">
        <v>1</v>
      </c>
      <c r="J1028" s="10">
        <v>1</v>
      </c>
      <c r="K1028" s="10">
        <v>6</v>
      </c>
      <c r="L1028" s="10">
        <v>0</v>
      </c>
      <c r="M1028" s="10">
        <v>3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14</v>
      </c>
    </row>
    <row r="1029" spans="1:20" ht="18" customHeight="1">
      <c r="A1029" s="71"/>
      <c r="B1029" s="17" t="s">
        <v>24</v>
      </c>
      <c r="C1029" s="10">
        <v>0</v>
      </c>
      <c r="D1029" s="10">
        <v>0</v>
      </c>
      <c r="E1029" s="10">
        <v>0</v>
      </c>
      <c r="F1029" s="10">
        <v>2</v>
      </c>
      <c r="G1029" s="10">
        <v>0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13</v>
      </c>
    </row>
    <row r="1030" spans="1:20" ht="18" customHeight="1">
      <c r="A1030" s="71"/>
      <c r="B1030" s="17" t="s">
        <v>25</v>
      </c>
      <c r="C1030" s="10">
        <v>0</v>
      </c>
      <c r="D1030" s="10">
        <v>0</v>
      </c>
      <c r="E1030" s="10">
        <v>0</v>
      </c>
      <c r="F1030" s="10">
        <v>0</v>
      </c>
      <c r="G1030" s="10">
        <v>1</v>
      </c>
      <c r="H1030" s="10">
        <v>0</v>
      </c>
      <c r="I1030" s="10">
        <v>0</v>
      </c>
      <c r="J1030" s="10">
        <v>0</v>
      </c>
      <c r="K1030" s="10">
        <v>2</v>
      </c>
      <c r="L1030" s="10">
        <v>0</v>
      </c>
      <c r="M1030" s="10">
        <v>1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4</v>
      </c>
    </row>
    <row r="1031" spans="1:20" ht="18" customHeight="1">
      <c r="A1031" s="71"/>
      <c r="B1031" s="17" t="s">
        <v>26</v>
      </c>
      <c r="C1031" s="36" t="str">
        <f>IF(C1029+C1030&gt;0, C1030/(C1029+C1030), "-")</f>
        <v>-</v>
      </c>
      <c r="D1031" s="36" t="str">
        <f t="shared" ref="D1031:T1031" si="410">IF(D1029+D1030&gt;0, D1030/(D1029+D1030), "-")</f>
        <v>-</v>
      </c>
      <c r="E1031" s="36" t="str">
        <f t="shared" si="410"/>
        <v>-</v>
      </c>
      <c r="F1031" s="36">
        <f t="shared" si="410"/>
        <v>0</v>
      </c>
      <c r="G1031" s="36">
        <f t="shared" si="410"/>
        <v>1</v>
      </c>
      <c r="H1031" s="36" t="str">
        <f t="shared" si="410"/>
        <v>-</v>
      </c>
      <c r="I1031" s="36">
        <f t="shared" si="410"/>
        <v>0</v>
      </c>
      <c r="J1031" s="36">
        <f t="shared" si="410"/>
        <v>0</v>
      </c>
      <c r="K1031" s="36">
        <f t="shared" si="410"/>
        <v>0.25</v>
      </c>
      <c r="L1031" s="36" t="str">
        <f t="shared" si="410"/>
        <v>-</v>
      </c>
      <c r="M1031" s="36">
        <f t="shared" si="410"/>
        <v>0.25</v>
      </c>
      <c r="N1031" s="36" t="str">
        <f t="shared" si="410"/>
        <v>-</v>
      </c>
      <c r="O1031" s="36" t="str">
        <f t="shared" si="410"/>
        <v>-</v>
      </c>
      <c r="P1031" s="36" t="str">
        <f t="shared" si="410"/>
        <v>-</v>
      </c>
      <c r="Q1031" s="36" t="str">
        <f t="shared" si="410"/>
        <v>-</v>
      </c>
      <c r="R1031" s="36" t="str">
        <f t="shared" si="410"/>
        <v>-</v>
      </c>
      <c r="S1031" s="36" t="str">
        <f t="shared" si="410"/>
        <v>-</v>
      </c>
      <c r="T1031" s="40">
        <f t="shared" si="410"/>
        <v>0.23529411764705882</v>
      </c>
    </row>
    <row r="1032" spans="1:20" ht="18" customHeight="1">
      <c r="A1032" s="71"/>
      <c r="B1032" s="17" t="s">
        <v>22</v>
      </c>
      <c r="C1032" s="10">
        <v>0</v>
      </c>
      <c r="D1032" s="10">
        <v>0</v>
      </c>
      <c r="E1032" s="10">
        <v>0</v>
      </c>
      <c r="F1032" s="14">
        <v>1</v>
      </c>
      <c r="G1032" s="10">
        <v>1</v>
      </c>
      <c r="H1032" s="10">
        <v>0</v>
      </c>
      <c r="I1032" s="10">
        <v>1</v>
      </c>
      <c r="J1032" s="10">
        <v>1</v>
      </c>
      <c r="K1032" s="10">
        <v>5</v>
      </c>
      <c r="L1032" s="10">
        <v>0</v>
      </c>
      <c r="M1032" s="10">
        <v>4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1">
        <f>SUM(C1032:S1032)</f>
        <v>13</v>
      </c>
    </row>
    <row r="1033" spans="1:20" ht="18" customHeight="1">
      <c r="A1033" s="71"/>
      <c r="B1033" s="17" t="s">
        <v>23</v>
      </c>
      <c r="C1033" s="37" t="str">
        <f>IF(C1032&gt;0,(C1027+C1028)/C1032, "-")</f>
        <v>-</v>
      </c>
      <c r="D1033" s="37" t="str">
        <f t="shared" ref="D1033:S1033" si="411">IF(D1032&gt;0,(D1027+D1028)/D1032, "-")</f>
        <v>-</v>
      </c>
      <c r="E1033" s="37" t="str">
        <f t="shared" si="411"/>
        <v>-</v>
      </c>
      <c r="F1033" s="37">
        <f t="shared" si="411"/>
        <v>2</v>
      </c>
      <c r="G1033" s="37">
        <f t="shared" si="411"/>
        <v>1</v>
      </c>
      <c r="H1033" s="37" t="str">
        <f t="shared" si="411"/>
        <v>-</v>
      </c>
      <c r="I1033" s="37">
        <f t="shared" si="411"/>
        <v>1</v>
      </c>
      <c r="J1033" s="37">
        <f t="shared" si="411"/>
        <v>1</v>
      </c>
      <c r="K1033" s="37">
        <f t="shared" si="411"/>
        <v>1.6</v>
      </c>
      <c r="L1033" s="37" t="str">
        <f t="shared" si="411"/>
        <v>-</v>
      </c>
      <c r="M1033" s="37">
        <f t="shared" si="411"/>
        <v>1</v>
      </c>
      <c r="N1033" s="37" t="str">
        <f t="shared" si="411"/>
        <v>-</v>
      </c>
      <c r="O1033" s="37" t="str">
        <f t="shared" si="411"/>
        <v>-</v>
      </c>
      <c r="P1033" s="37" t="str">
        <f t="shared" si="411"/>
        <v>-</v>
      </c>
      <c r="Q1033" s="37" t="str">
        <f t="shared" si="411"/>
        <v>-</v>
      </c>
      <c r="R1033" s="37" t="str">
        <f t="shared" si="411"/>
        <v>-</v>
      </c>
      <c r="S1033" s="37" t="str">
        <f t="shared" si="411"/>
        <v>-</v>
      </c>
      <c r="T1033" s="45">
        <f>IF(T1032&gt;0,(T1027+T1028)/T1032, "-")</f>
        <v>1.3076923076923077</v>
      </c>
    </row>
    <row r="1034" spans="1:20" ht="18" customHeight="1">
      <c r="A1034" s="71"/>
      <c r="B1034" s="17" t="s">
        <v>37</v>
      </c>
      <c r="C1034" s="48" t="s">
        <v>39</v>
      </c>
      <c r="D1034" s="48" t="s">
        <v>39</v>
      </c>
      <c r="E1034" s="48" t="s">
        <v>39</v>
      </c>
      <c r="F1034" s="47">
        <v>0</v>
      </c>
      <c r="G1034" s="47">
        <v>0</v>
      </c>
      <c r="H1034" s="48" t="s">
        <v>39</v>
      </c>
      <c r="I1034" s="47">
        <v>1</v>
      </c>
      <c r="J1034" s="47">
        <v>1</v>
      </c>
      <c r="K1034" s="47">
        <v>0</v>
      </c>
      <c r="L1034" s="48" t="s">
        <v>39</v>
      </c>
      <c r="M1034" s="47">
        <v>0</v>
      </c>
      <c r="N1034" s="48" t="s">
        <v>39</v>
      </c>
      <c r="O1034" s="48" t="s">
        <v>39</v>
      </c>
      <c r="P1034" s="48" t="s">
        <v>39</v>
      </c>
      <c r="Q1034" s="48" t="s">
        <v>39</v>
      </c>
      <c r="R1034" s="48" t="s">
        <v>39</v>
      </c>
      <c r="S1034" s="48" t="s">
        <v>39</v>
      </c>
      <c r="T1034" s="49">
        <v>0.15379999999999999</v>
      </c>
    </row>
    <row r="1035" spans="1:20" ht="18" customHeight="1">
      <c r="A1035" s="70">
        <v>44763</v>
      </c>
      <c r="B1035" s="17" t="s">
        <v>20</v>
      </c>
      <c r="C1035" s="10">
        <v>0</v>
      </c>
      <c r="D1035" s="10">
        <v>0</v>
      </c>
      <c r="E1035" s="10">
        <v>0</v>
      </c>
      <c r="F1035" s="10">
        <v>2</v>
      </c>
      <c r="G1035" s="10">
        <v>0</v>
      </c>
      <c r="H1035" s="10">
        <v>0</v>
      </c>
      <c r="I1035" s="10">
        <v>0</v>
      </c>
      <c r="J1035" s="10">
        <v>0</v>
      </c>
      <c r="K1035" s="10">
        <v>1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1">
        <f>SUM(C1035:S1035)</f>
        <v>3</v>
      </c>
    </row>
    <row r="1036" spans="1:20" ht="18" customHeight="1">
      <c r="A1036" s="71"/>
      <c r="B1036" s="17" t="s">
        <v>21</v>
      </c>
      <c r="C1036" s="10">
        <v>0</v>
      </c>
      <c r="D1036" s="10">
        <v>0</v>
      </c>
      <c r="E1036" s="10">
        <v>0</v>
      </c>
      <c r="F1036" s="10">
        <v>3</v>
      </c>
      <c r="G1036" s="10">
        <v>2</v>
      </c>
      <c r="H1036" s="10">
        <v>1</v>
      </c>
      <c r="I1036" s="10">
        <v>3</v>
      </c>
      <c r="J1036" s="10">
        <v>0</v>
      </c>
      <c r="K1036" s="10">
        <v>5</v>
      </c>
      <c r="L1036" s="10">
        <v>1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15</v>
      </c>
    </row>
    <row r="1037" spans="1:20" ht="18" customHeight="1">
      <c r="A1037" s="71"/>
      <c r="B1037" s="17" t="s">
        <v>24</v>
      </c>
      <c r="C1037" s="10">
        <v>0</v>
      </c>
      <c r="D1037" s="10">
        <v>0</v>
      </c>
      <c r="E1037" s="10">
        <v>0</v>
      </c>
      <c r="F1037" s="10">
        <v>5</v>
      </c>
      <c r="G1037" s="10">
        <v>2</v>
      </c>
      <c r="H1037" s="10">
        <v>1</v>
      </c>
      <c r="I1037" s="10">
        <v>3</v>
      </c>
      <c r="J1037" s="10">
        <v>0</v>
      </c>
      <c r="K1037" s="10">
        <v>6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18</v>
      </c>
    </row>
    <row r="1038" spans="1:20" ht="18" customHeight="1">
      <c r="A1038" s="71"/>
      <c r="B1038" s="17" t="s">
        <v>25</v>
      </c>
      <c r="C1038" s="10">
        <v>0</v>
      </c>
      <c r="D1038" s="10">
        <v>0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0</v>
      </c>
    </row>
    <row r="1039" spans="1:20" ht="18" customHeight="1">
      <c r="A1039" s="71"/>
      <c r="B1039" s="17" t="s">
        <v>26</v>
      </c>
      <c r="C1039" s="36" t="str">
        <f>IF(C1037+C1038&gt;0, C1038/(C1037+C1038), "-")</f>
        <v>-</v>
      </c>
      <c r="D1039" s="36" t="str">
        <f t="shared" ref="D1039:T1039" si="412">IF(D1037+D1038&gt;0, D1038/(D1037+D1038), "-")</f>
        <v>-</v>
      </c>
      <c r="E1039" s="36" t="str">
        <f t="shared" si="412"/>
        <v>-</v>
      </c>
      <c r="F1039" s="36">
        <f t="shared" si="412"/>
        <v>0</v>
      </c>
      <c r="G1039" s="36">
        <f t="shared" si="412"/>
        <v>0</v>
      </c>
      <c r="H1039" s="36">
        <f t="shared" si="412"/>
        <v>0</v>
      </c>
      <c r="I1039" s="36">
        <f t="shared" si="412"/>
        <v>0</v>
      </c>
      <c r="J1039" s="36" t="str">
        <f t="shared" si="412"/>
        <v>-</v>
      </c>
      <c r="K1039" s="36">
        <f t="shared" si="412"/>
        <v>0</v>
      </c>
      <c r="L1039" s="36">
        <f t="shared" si="412"/>
        <v>0</v>
      </c>
      <c r="M1039" s="36" t="str">
        <f t="shared" si="412"/>
        <v>-</v>
      </c>
      <c r="N1039" s="36" t="str">
        <f t="shared" si="412"/>
        <v>-</v>
      </c>
      <c r="O1039" s="36" t="str">
        <f t="shared" si="412"/>
        <v>-</v>
      </c>
      <c r="P1039" s="36" t="str">
        <f t="shared" si="412"/>
        <v>-</v>
      </c>
      <c r="Q1039" s="36" t="str">
        <f t="shared" si="412"/>
        <v>-</v>
      </c>
      <c r="R1039" s="36" t="str">
        <f t="shared" si="412"/>
        <v>-</v>
      </c>
      <c r="S1039" s="36" t="str">
        <f t="shared" si="412"/>
        <v>-</v>
      </c>
      <c r="T1039" s="40">
        <f t="shared" si="412"/>
        <v>0</v>
      </c>
    </row>
    <row r="1040" spans="1:20" ht="18" customHeight="1">
      <c r="A1040" s="71"/>
      <c r="B1040" s="17" t="s">
        <v>22</v>
      </c>
      <c r="C1040" s="10">
        <v>0</v>
      </c>
      <c r="D1040" s="10">
        <v>0</v>
      </c>
      <c r="E1040" s="10">
        <v>0</v>
      </c>
      <c r="F1040" s="14">
        <v>3</v>
      </c>
      <c r="G1040" s="10">
        <v>2</v>
      </c>
      <c r="H1040" s="10">
        <v>1</v>
      </c>
      <c r="I1040" s="10">
        <v>1</v>
      </c>
      <c r="J1040" s="10">
        <v>0</v>
      </c>
      <c r="K1040" s="10">
        <v>4</v>
      </c>
      <c r="L1040" s="10">
        <v>1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1">
        <f>SUM(C1040:S1040)</f>
        <v>12</v>
      </c>
    </row>
    <row r="1041" spans="1:20" ht="18" customHeight="1">
      <c r="A1041" s="71"/>
      <c r="B1041" s="17" t="s">
        <v>23</v>
      </c>
      <c r="C1041" s="37" t="str">
        <f>IF(C1040&gt;0,(C1035+C1036)/C1040, "-")</f>
        <v>-</v>
      </c>
      <c r="D1041" s="37" t="str">
        <f t="shared" ref="D1041:S1041" si="413">IF(D1040&gt;0,(D1035+D1036)/D1040, "-")</f>
        <v>-</v>
      </c>
      <c r="E1041" s="37" t="str">
        <f t="shared" si="413"/>
        <v>-</v>
      </c>
      <c r="F1041" s="37">
        <f t="shared" si="413"/>
        <v>1.6666666666666667</v>
      </c>
      <c r="G1041" s="37">
        <f t="shared" si="413"/>
        <v>1</v>
      </c>
      <c r="H1041" s="37">
        <f t="shared" si="413"/>
        <v>1</v>
      </c>
      <c r="I1041" s="37">
        <f t="shared" si="413"/>
        <v>3</v>
      </c>
      <c r="J1041" s="37" t="str">
        <f t="shared" si="413"/>
        <v>-</v>
      </c>
      <c r="K1041" s="37">
        <f t="shared" si="413"/>
        <v>1.5</v>
      </c>
      <c r="L1041" s="37">
        <f t="shared" si="413"/>
        <v>1</v>
      </c>
      <c r="M1041" s="37" t="str">
        <f t="shared" si="413"/>
        <v>-</v>
      </c>
      <c r="N1041" s="37" t="str">
        <f t="shared" si="413"/>
        <v>-</v>
      </c>
      <c r="O1041" s="37" t="str">
        <f t="shared" si="413"/>
        <v>-</v>
      </c>
      <c r="P1041" s="37" t="str">
        <f t="shared" si="413"/>
        <v>-</v>
      </c>
      <c r="Q1041" s="37" t="str">
        <f t="shared" si="413"/>
        <v>-</v>
      </c>
      <c r="R1041" s="37" t="str">
        <f t="shared" si="413"/>
        <v>-</v>
      </c>
      <c r="S1041" s="37" t="str">
        <f t="shared" si="413"/>
        <v>-</v>
      </c>
      <c r="T1041" s="45">
        <f>IF(T1040&gt;0,(T1035+T1036)/T1040, "-")</f>
        <v>1.5</v>
      </c>
    </row>
    <row r="1042" spans="1:20" ht="18" customHeight="1">
      <c r="A1042" s="71"/>
      <c r="B1042" s="17" t="s">
        <v>37</v>
      </c>
      <c r="C1042" s="48" t="s">
        <v>39</v>
      </c>
      <c r="D1042" s="48" t="s">
        <v>39</v>
      </c>
      <c r="E1042" s="48" t="s">
        <v>39</v>
      </c>
      <c r="F1042" s="47">
        <v>0.33329999999999999</v>
      </c>
      <c r="G1042" s="47">
        <v>0</v>
      </c>
      <c r="H1042" s="47">
        <v>0</v>
      </c>
      <c r="I1042" s="47">
        <v>0</v>
      </c>
      <c r="J1042" s="48" t="s">
        <v>39</v>
      </c>
      <c r="K1042" s="47">
        <v>0.75</v>
      </c>
      <c r="L1042" s="47">
        <v>0</v>
      </c>
      <c r="M1042" s="48" t="s">
        <v>39</v>
      </c>
      <c r="N1042" s="48" t="s">
        <v>39</v>
      </c>
      <c r="O1042" s="48" t="s">
        <v>39</v>
      </c>
      <c r="P1042" s="48" t="s">
        <v>39</v>
      </c>
      <c r="Q1042" s="48" t="s">
        <v>39</v>
      </c>
      <c r="R1042" s="48" t="s">
        <v>39</v>
      </c>
      <c r="S1042" s="48" t="s">
        <v>39</v>
      </c>
      <c r="T1042" s="49">
        <v>0.33329999999999999</v>
      </c>
    </row>
    <row r="1043" spans="1:20" ht="18" customHeight="1">
      <c r="A1043" s="70">
        <v>44764</v>
      </c>
      <c r="B1043" s="17" t="s">
        <v>20</v>
      </c>
      <c r="C1043" s="10">
        <v>0</v>
      </c>
      <c r="D1043" s="10">
        <v>0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1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1">
        <f>SUM(C1043:S1043)</f>
        <v>2</v>
      </c>
    </row>
    <row r="1044" spans="1:20" ht="18" customHeight="1">
      <c r="A1044" s="71"/>
      <c r="B1044" s="17" t="s">
        <v>21</v>
      </c>
      <c r="C1044" s="10">
        <v>0</v>
      </c>
      <c r="D1044" s="10">
        <v>0</v>
      </c>
      <c r="E1044" s="10">
        <v>0</v>
      </c>
      <c r="F1044" s="10">
        <v>1</v>
      </c>
      <c r="G1044" s="10">
        <v>1</v>
      </c>
      <c r="H1044" s="10">
        <v>2</v>
      </c>
      <c r="I1044" s="10">
        <v>1</v>
      </c>
      <c r="J1044" s="10">
        <v>0</v>
      </c>
      <c r="K1044" s="10">
        <v>10</v>
      </c>
      <c r="L1044" s="10">
        <v>0</v>
      </c>
      <c r="M1044" s="10">
        <v>1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16</v>
      </c>
    </row>
    <row r="1045" spans="1:20" ht="18" customHeight="1">
      <c r="A1045" s="71"/>
      <c r="B1045" s="17" t="s">
        <v>24</v>
      </c>
      <c r="C1045" s="10">
        <v>0</v>
      </c>
      <c r="D1045" s="10">
        <v>0</v>
      </c>
      <c r="E1045" s="10">
        <v>0</v>
      </c>
      <c r="F1045" s="10">
        <v>2</v>
      </c>
      <c r="G1045" s="10">
        <v>1</v>
      </c>
      <c r="H1045" s="10">
        <v>2</v>
      </c>
      <c r="I1045" s="10">
        <v>1</v>
      </c>
      <c r="J1045" s="10">
        <v>0</v>
      </c>
      <c r="K1045" s="10">
        <v>11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18</v>
      </c>
    </row>
    <row r="1046" spans="1:20" ht="18" customHeight="1">
      <c r="A1046" s="71"/>
      <c r="B1046" s="17" t="s">
        <v>25</v>
      </c>
      <c r="C1046" s="10">
        <v>0</v>
      </c>
      <c r="D1046" s="10">
        <v>0</v>
      </c>
      <c r="E1046" s="10">
        <v>0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0</v>
      </c>
    </row>
    <row r="1047" spans="1:20" ht="18" customHeight="1">
      <c r="A1047" s="71"/>
      <c r="B1047" s="17" t="s">
        <v>26</v>
      </c>
      <c r="C1047" s="36" t="str">
        <f>IF(C1045+C1046&gt;0, C1046/(C1045+C1046), "-")</f>
        <v>-</v>
      </c>
      <c r="D1047" s="36" t="str">
        <f t="shared" ref="D1047:T1047" si="414">IF(D1045+D1046&gt;0, D1046/(D1045+D1046), "-")</f>
        <v>-</v>
      </c>
      <c r="E1047" s="36" t="str">
        <f t="shared" si="414"/>
        <v>-</v>
      </c>
      <c r="F1047" s="36">
        <f t="shared" si="414"/>
        <v>0</v>
      </c>
      <c r="G1047" s="36">
        <f t="shared" si="414"/>
        <v>0</v>
      </c>
      <c r="H1047" s="36">
        <f t="shared" si="414"/>
        <v>0</v>
      </c>
      <c r="I1047" s="36">
        <f t="shared" si="414"/>
        <v>0</v>
      </c>
      <c r="J1047" s="36" t="str">
        <f t="shared" si="414"/>
        <v>-</v>
      </c>
      <c r="K1047" s="36">
        <f t="shared" si="414"/>
        <v>0</v>
      </c>
      <c r="L1047" s="36" t="str">
        <f t="shared" si="414"/>
        <v>-</v>
      </c>
      <c r="M1047" s="36">
        <f t="shared" si="414"/>
        <v>0</v>
      </c>
      <c r="N1047" s="36" t="str">
        <f t="shared" si="414"/>
        <v>-</v>
      </c>
      <c r="O1047" s="36" t="str">
        <f t="shared" si="414"/>
        <v>-</v>
      </c>
      <c r="P1047" s="36" t="str">
        <f t="shared" si="414"/>
        <v>-</v>
      </c>
      <c r="Q1047" s="36" t="str">
        <f t="shared" si="414"/>
        <v>-</v>
      </c>
      <c r="R1047" s="36" t="str">
        <f t="shared" si="414"/>
        <v>-</v>
      </c>
      <c r="S1047" s="36" t="str">
        <f t="shared" si="414"/>
        <v>-</v>
      </c>
      <c r="T1047" s="40">
        <f t="shared" si="414"/>
        <v>0</v>
      </c>
    </row>
    <row r="1048" spans="1:20" ht="18" customHeight="1">
      <c r="A1048" s="71"/>
      <c r="B1048" s="17" t="s">
        <v>22</v>
      </c>
      <c r="C1048" s="10">
        <v>0</v>
      </c>
      <c r="D1048" s="10">
        <v>0</v>
      </c>
      <c r="E1048" s="10">
        <v>0</v>
      </c>
      <c r="F1048" s="14">
        <v>1</v>
      </c>
      <c r="G1048" s="10">
        <v>1</v>
      </c>
      <c r="H1048" s="10">
        <v>1</v>
      </c>
      <c r="I1048" s="10">
        <v>1</v>
      </c>
      <c r="J1048" s="10">
        <v>0</v>
      </c>
      <c r="K1048" s="10">
        <v>9</v>
      </c>
      <c r="L1048" s="10">
        <v>0</v>
      </c>
      <c r="M1048" s="10">
        <v>1</v>
      </c>
      <c r="N1048" s="10">
        <v>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1">
        <f>SUM(C1048:S1048)</f>
        <v>14</v>
      </c>
    </row>
    <row r="1049" spans="1:20" ht="18" customHeight="1">
      <c r="A1049" s="71"/>
      <c r="B1049" s="17" t="s">
        <v>23</v>
      </c>
      <c r="C1049" s="37" t="str">
        <f>IF(C1048&gt;0,(C1043+C1044)/C1048, "-")</f>
        <v>-</v>
      </c>
      <c r="D1049" s="37" t="str">
        <f t="shared" ref="D1049:S1049" si="415">IF(D1048&gt;0,(D1043+D1044)/D1048, "-")</f>
        <v>-</v>
      </c>
      <c r="E1049" s="37" t="str">
        <f t="shared" si="415"/>
        <v>-</v>
      </c>
      <c r="F1049" s="37">
        <f t="shared" si="415"/>
        <v>2</v>
      </c>
      <c r="G1049" s="37">
        <f t="shared" si="415"/>
        <v>1</v>
      </c>
      <c r="H1049" s="37">
        <f t="shared" si="415"/>
        <v>2</v>
      </c>
      <c r="I1049" s="37">
        <f t="shared" si="415"/>
        <v>1</v>
      </c>
      <c r="J1049" s="37" t="str">
        <f t="shared" si="415"/>
        <v>-</v>
      </c>
      <c r="K1049" s="37">
        <f t="shared" si="415"/>
        <v>1.2222222222222223</v>
      </c>
      <c r="L1049" s="37" t="str">
        <f t="shared" si="415"/>
        <v>-</v>
      </c>
      <c r="M1049" s="37">
        <f t="shared" si="415"/>
        <v>1</v>
      </c>
      <c r="N1049" s="37" t="str">
        <f t="shared" si="415"/>
        <v>-</v>
      </c>
      <c r="O1049" s="37" t="str">
        <f t="shared" si="415"/>
        <v>-</v>
      </c>
      <c r="P1049" s="37" t="str">
        <f t="shared" si="415"/>
        <v>-</v>
      </c>
      <c r="Q1049" s="37" t="str">
        <f t="shared" si="415"/>
        <v>-</v>
      </c>
      <c r="R1049" s="37" t="str">
        <f t="shared" si="415"/>
        <v>-</v>
      </c>
      <c r="S1049" s="37" t="str">
        <f t="shared" si="415"/>
        <v>-</v>
      </c>
      <c r="T1049" s="45">
        <f>IF(T1048&gt;0,(T1043+T1044)/T1048, "-")</f>
        <v>1.2857142857142858</v>
      </c>
    </row>
    <row r="1050" spans="1:20" ht="18" customHeight="1">
      <c r="A1050" s="71"/>
      <c r="B1050" s="17" t="s">
        <v>37</v>
      </c>
      <c r="C1050" s="48" t="s">
        <v>39</v>
      </c>
      <c r="D1050" s="48" t="s">
        <v>39</v>
      </c>
      <c r="E1050" s="48" t="s">
        <v>39</v>
      </c>
      <c r="F1050" s="47">
        <v>1</v>
      </c>
      <c r="G1050" s="47">
        <v>0</v>
      </c>
      <c r="H1050" s="47">
        <v>0</v>
      </c>
      <c r="I1050" s="47">
        <v>0</v>
      </c>
      <c r="J1050" s="48" t="s">
        <v>39</v>
      </c>
      <c r="K1050" s="47">
        <v>0.44440000000000002</v>
      </c>
      <c r="L1050" s="48" t="s">
        <v>39</v>
      </c>
      <c r="M1050" s="47">
        <v>1</v>
      </c>
      <c r="N1050" s="48" t="s">
        <v>39</v>
      </c>
      <c r="O1050" s="48" t="s">
        <v>39</v>
      </c>
      <c r="P1050" s="48" t="s">
        <v>39</v>
      </c>
      <c r="Q1050" s="48" t="s">
        <v>39</v>
      </c>
      <c r="R1050" s="48" t="s">
        <v>39</v>
      </c>
      <c r="S1050" s="48" t="s">
        <v>39</v>
      </c>
      <c r="T1050" s="49">
        <v>0.42859999999999998</v>
      </c>
    </row>
    <row r="1051" spans="1:20" ht="18" customHeight="1">
      <c r="A1051" s="70">
        <v>44765</v>
      </c>
      <c r="B1051" s="17" t="s">
        <v>20</v>
      </c>
      <c r="C1051" s="10">
        <v>0</v>
      </c>
      <c r="D1051" s="10">
        <v>0</v>
      </c>
      <c r="E1051" s="10">
        <v>0</v>
      </c>
      <c r="F1051" s="10">
        <v>0</v>
      </c>
      <c r="G1051" s="10">
        <v>0</v>
      </c>
      <c r="H1051" s="10">
        <v>0</v>
      </c>
      <c r="I1051" s="10">
        <v>0</v>
      </c>
      <c r="J1051" s="10">
        <v>0</v>
      </c>
      <c r="K1051" s="10">
        <v>3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1">
        <f>SUM(C1051:S1051)</f>
        <v>3</v>
      </c>
    </row>
    <row r="1052" spans="1:20" ht="18" customHeight="1">
      <c r="A1052" s="71"/>
      <c r="B1052" s="17" t="s">
        <v>21</v>
      </c>
      <c r="C1052" s="10">
        <v>0</v>
      </c>
      <c r="D1052" s="10">
        <v>0</v>
      </c>
      <c r="E1052" s="10">
        <v>0</v>
      </c>
      <c r="F1052" s="10">
        <v>1</v>
      </c>
      <c r="G1052" s="10">
        <v>0</v>
      </c>
      <c r="H1052" s="10">
        <v>1</v>
      </c>
      <c r="I1052" s="10">
        <v>5</v>
      </c>
      <c r="J1052" s="10">
        <v>0</v>
      </c>
      <c r="K1052" s="10">
        <v>13</v>
      </c>
      <c r="L1052" s="10">
        <v>0</v>
      </c>
      <c r="M1052" s="10">
        <v>1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21</v>
      </c>
    </row>
    <row r="1053" spans="1:20" ht="18" customHeight="1">
      <c r="A1053" s="71"/>
      <c r="B1053" s="17" t="s">
        <v>24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16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24</v>
      </c>
    </row>
    <row r="1054" spans="1:20" ht="18" customHeight="1">
      <c r="A1054" s="71"/>
      <c r="B1054" s="17" t="s">
        <v>25</v>
      </c>
      <c r="C1054" s="10">
        <v>0</v>
      </c>
      <c r="D1054" s="10">
        <v>0</v>
      </c>
      <c r="E1054" s="10">
        <v>0</v>
      </c>
      <c r="F1054" s="10">
        <v>0</v>
      </c>
      <c r="G1054" s="10">
        <v>0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0</v>
      </c>
    </row>
    <row r="1055" spans="1:20" ht="18" customHeight="1">
      <c r="A1055" s="71"/>
      <c r="B1055" s="17" t="s">
        <v>26</v>
      </c>
      <c r="C1055" s="36" t="str">
        <f>IF(C1053+C1054&gt;0, C1054/(C1053+C1054), "-")</f>
        <v>-</v>
      </c>
      <c r="D1055" s="36" t="str">
        <f t="shared" ref="D1055:T1055" si="416">IF(D1053+D1054&gt;0, D1054/(D1053+D1054), "-")</f>
        <v>-</v>
      </c>
      <c r="E1055" s="36" t="str">
        <f t="shared" si="416"/>
        <v>-</v>
      </c>
      <c r="F1055" s="36">
        <f t="shared" si="416"/>
        <v>0</v>
      </c>
      <c r="G1055" s="36" t="str">
        <f t="shared" si="416"/>
        <v>-</v>
      </c>
      <c r="H1055" s="36">
        <f t="shared" si="416"/>
        <v>0</v>
      </c>
      <c r="I1055" s="36">
        <f t="shared" si="416"/>
        <v>0</v>
      </c>
      <c r="J1055" s="36" t="str">
        <f t="shared" si="416"/>
        <v>-</v>
      </c>
      <c r="K1055" s="36">
        <f t="shared" si="416"/>
        <v>0</v>
      </c>
      <c r="L1055" s="36" t="str">
        <f t="shared" si="416"/>
        <v>-</v>
      </c>
      <c r="M1055" s="36">
        <f t="shared" si="416"/>
        <v>0</v>
      </c>
      <c r="N1055" s="36" t="str">
        <f t="shared" si="416"/>
        <v>-</v>
      </c>
      <c r="O1055" s="36" t="str">
        <f t="shared" si="416"/>
        <v>-</v>
      </c>
      <c r="P1055" s="36" t="str">
        <f t="shared" si="416"/>
        <v>-</v>
      </c>
      <c r="Q1055" s="36" t="str">
        <f t="shared" si="416"/>
        <v>-</v>
      </c>
      <c r="R1055" s="36" t="str">
        <f t="shared" si="416"/>
        <v>-</v>
      </c>
      <c r="S1055" s="36" t="str">
        <f t="shared" si="416"/>
        <v>-</v>
      </c>
      <c r="T1055" s="40">
        <f t="shared" si="416"/>
        <v>0</v>
      </c>
    </row>
    <row r="1056" spans="1:20" ht="18" customHeight="1">
      <c r="A1056" s="71"/>
      <c r="B1056" s="17" t="s">
        <v>22</v>
      </c>
      <c r="C1056" s="10">
        <v>0</v>
      </c>
      <c r="D1056" s="10">
        <v>0</v>
      </c>
      <c r="E1056" s="10">
        <v>0</v>
      </c>
      <c r="F1056" s="14">
        <v>1</v>
      </c>
      <c r="G1056" s="10">
        <v>0</v>
      </c>
      <c r="H1056" s="10">
        <v>1</v>
      </c>
      <c r="I1056" s="10">
        <v>4</v>
      </c>
      <c r="J1056" s="10">
        <v>0</v>
      </c>
      <c r="K1056" s="10">
        <v>9</v>
      </c>
      <c r="L1056" s="10">
        <v>0</v>
      </c>
      <c r="M1056" s="10">
        <v>1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1">
        <f>SUM(C1056:S1056)</f>
        <v>16</v>
      </c>
    </row>
    <row r="1057" spans="1:20" ht="18" customHeight="1">
      <c r="A1057" s="71"/>
      <c r="B1057" s="17" t="s">
        <v>23</v>
      </c>
      <c r="C1057" s="37" t="str">
        <f>IF(C1056&gt;0,(C1051+C1052)/C1056, "-")</f>
        <v>-</v>
      </c>
      <c r="D1057" s="37" t="str">
        <f t="shared" ref="D1057:S1057" si="417">IF(D1056&gt;0,(D1051+D1052)/D1056, "-")</f>
        <v>-</v>
      </c>
      <c r="E1057" s="37" t="str">
        <f t="shared" si="417"/>
        <v>-</v>
      </c>
      <c r="F1057" s="37">
        <f t="shared" si="417"/>
        <v>1</v>
      </c>
      <c r="G1057" s="37" t="str">
        <f t="shared" si="417"/>
        <v>-</v>
      </c>
      <c r="H1057" s="37">
        <f t="shared" si="417"/>
        <v>1</v>
      </c>
      <c r="I1057" s="37">
        <f t="shared" si="417"/>
        <v>1.25</v>
      </c>
      <c r="J1057" s="37" t="str">
        <f t="shared" si="417"/>
        <v>-</v>
      </c>
      <c r="K1057" s="37">
        <f t="shared" si="417"/>
        <v>1.7777777777777777</v>
      </c>
      <c r="L1057" s="37" t="str">
        <f t="shared" si="417"/>
        <v>-</v>
      </c>
      <c r="M1057" s="37">
        <f t="shared" si="417"/>
        <v>1</v>
      </c>
      <c r="N1057" s="37" t="str">
        <f t="shared" si="417"/>
        <v>-</v>
      </c>
      <c r="O1057" s="37" t="str">
        <f t="shared" si="417"/>
        <v>-</v>
      </c>
      <c r="P1057" s="37" t="str">
        <f t="shared" si="417"/>
        <v>-</v>
      </c>
      <c r="Q1057" s="37" t="str">
        <f t="shared" si="417"/>
        <v>-</v>
      </c>
      <c r="R1057" s="37" t="str">
        <f t="shared" si="417"/>
        <v>-</v>
      </c>
      <c r="S1057" s="37" t="str">
        <f t="shared" si="417"/>
        <v>-</v>
      </c>
      <c r="T1057" s="45">
        <f>IF(T1056&gt;0,(T1051+T1052)/T1056, "-")</f>
        <v>1.5</v>
      </c>
    </row>
    <row r="1058" spans="1:20" ht="18" customHeight="1">
      <c r="A1058" s="71"/>
      <c r="B1058" s="17" t="s">
        <v>37</v>
      </c>
      <c r="C1058" s="48" t="s">
        <v>39</v>
      </c>
      <c r="D1058" s="48" t="s">
        <v>39</v>
      </c>
      <c r="E1058" s="48" t="s">
        <v>39</v>
      </c>
      <c r="F1058" s="47">
        <v>0</v>
      </c>
      <c r="G1058" s="48" t="s">
        <v>39</v>
      </c>
      <c r="H1058" s="47">
        <v>0</v>
      </c>
      <c r="I1058" s="47">
        <v>0</v>
      </c>
      <c r="J1058" s="48" t="s">
        <v>39</v>
      </c>
      <c r="K1058" s="47">
        <v>0.33329999999999999</v>
      </c>
      <c r="L1058" s="48" t="s">
        <v>39</v>
      </c>
      <c r="M1058" s="47">
        <v>0</v>
      </c>
      <c r="N1058" s="48" t="s">
        <v>39</v>
      </c>
      <c r="O1058" s="48" t="s">
        <v>39</v>
      </c>
      <c r="P1058" s="48" t="s">
        <v>39</v>
      </c>
      <c r="Q1058" s="48" t="s">
        <v>39</v>
      </c>
      <c r="R1058" s="48" t="s">
        <v>39</v>
      </c>
      <c r="S1058" s="48" t="s">
        <v>39</v>
      </c>
      <c r="T1058" s="49">
        <v>0.1875</v>
      </c>
    </row>
    <row r="1059" spans="1:20" ht="18" customHeight="1">
      <c r="A1059" s="70">
        <v>44766</v>
      </c>
      <c r="B1059" s="17" t="s">
        <v>20</v>
      </c>
      <c r="C1059" s="10">
        <v>0</v>
      </c>
      <c r="D1059" s="10">
        <v>0</v>
      </c>
      <c r="E1059" s="10">
        <v>0</v>
      </c>
      <c r="F1059" s="10">
        <v>0</v>
      </c>
      <c r="G1059" s="10">
        <v>0</v>
      </c>
      <c r="H1059" s="10">
        <v>0</v>
      </c>
      <c r="I1059" s="10">
        <v>1</v>
      </c>
      <c r="J1059" s="10">
        <v>0</v>
      </c>
      <c r="K1059" s="10">
        <v>2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1">
        <f>SUM(C1059:S1059)</f>
        <v>3</v>
      </c>
    </row>
    <row r="1060" spans="1:20" ht="18" customHeight="1">
      <c r="A1060" s="71"/>
      <c r="B1060" s="17" t="s">
        <v>21</v>
      </c>
      <c r="C1060" s="10">
        <v>0</v>
      </c>
      <c r="D1060" s="10">
        <v>0</v>
      </c>
      <c r="E1060" s="10">
        <v>0</v>
      </c>
      <c r="F1060" s="10">
        <v>1</v>
      </c>
      <c r="G1060" s="10">
        <v>0</v>
      </c>
      <c r="H1060" s="10">
        <v>0</v>
      </c>
      <c r="I1060" s="10">
        <v>3</v>
      </c>
      <c r="J1060" s="10">
        <v>0</v>
      </c>
      <c r="K1060" s="10">
        <v>7</v>
      </c>
      <c r="L1060" s="10">
        <v>4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15</v>
      </c>
    </row>
    <row r="1061" spans="1:20" ht="18" customHeight="1">
      <c r="A1061" s="71"/>
      <c r="B1061" s="17" t="s">
        <v>24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4</v>
      </c>
      <c r="J1061" s="10">
        <v>0</v>
      </c>
      <c r="K1061" s="10">
        <v>9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18</v>
      </c>
    </row>
    <row r="1062" spans="1:20" ht="18" customHeight="1">
      <c r="A1062" s="71"/>
      <c r="B1062" s="17" t="s">
        <v>25</v>
      </c>
      <c r="C1062" s="10">
        <v>0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0</v>
      </c>
    </row>
    <row r="1063" spans="1:20" ht="18" customHeight="1">
      <c r="A1063" s="71"/>
      <c r="B1063" s="17" t="s">
        <v>26</v>
      </c>
      <c r="C1063" s="36" t="str">
        <f>IF(C1061+C1062&gt;0, C1062/(C1061+C1062), "-")</f>
        <v>-</v>
      </c>
      <c r="D1063" s="36" t="str">
        <f t="shared" ref="D1063:T1063" si="418">IF(D1061+D1062&gt;0, D1062/(D1061+D1062), "-")</f>
        <v>-</v>
      </c>
      <c r="E1063" s="36" t="str">
        <f t="shared" si="418"/>
        <v>-</v>
      </c>
      <c r="F1063" s="36">
        <f t="shared" si="418"/>
        <v>0</v>
      </c>
      <c r="G1063" s="36" t="str">
        <f t="shared" si="418"/>
        <v>-</v>
      </c>
      <c r="H1063" s="36" t="str">
        <f t="shared" si="418"/>
        <v>-</v>
      </c>
      <c r="I1063" s="36">
        <f t="shared" si="418"/>
        <v>0</v>
      </c>
      <c r="J1063" s="36" t="str">
        <f t="shared" si="418"/>
        <v>-</v>
      </c>
      <c r="K1063" s="36">
        <f t="shared" si="418"/>
        <v>0</v>
      </c>
      <c r="L1063" s="36">
        <f t="shared" si="418"/>
        <v>0</v>
      </c>
      <c r="M1063" s="36" t="str">
        <f t="shared" si="418"/>
        <v>-</v>
      </c>
      <c r="N1063" s="36" t="str">
        <f t="shared" si="418"/>
        <v>-</v>
      </c>
      <c r="O1063" s="36" t="str">
        <f t="shared" si="418"/>
        <v>-</v>
      </c>
      <c r="P1063" s="36" t="str">
        <f t="shared" si="418"/>
        <v>-</v>
      </c>
      <c r="Q1063" s="36" t="str">
        <f t="shared" si="418"/>
        <v>-</v>
      </c>
      <c r="R1063" s="36" t="str">
        <f t="shared" si="418"/>
        <v>-</v>
      </c>
      <c r="S1063" s="36" t="str">
        <f t="shared" si="418"/>
        <v>-</v>
      </c>
      <c r="T1063" s="40">
        <f t="shared" si="418"/>
        <v>0</v>
      </c>
    </row>
    <row r="1064" spans="1:20" ht="18" customHeight="1">
      <c r="A1064" s="71"/>
      <c r="B1064" s="17" t="s">
        <v>22</v>
      </c>
      <c r="C1064" s="10">
        <v>0</v>
      </c>
      <c r="D1064" s="10">
        <v>0</v>
      </c>
      <c r="E1064" s="10">
        <v>0</v>
      </c>
      <c r="F1064" s="14">
        <v>1</v>
      </c>
      <c r="G1064" s="10">
        <v>0</v>
      </c>
      <c r="H1064" s="10">
        <v>0</v>
      </c>
      <c r="I1064" s="10">
        <v>4</v>
      </c>
      <c r="J1064" s="10">
        <v>0</v>
      </c>
      <c r="K1064" s="10">
        <v>8</v>
      </c>
      <c r="L1064" s="10">
        <v>2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1">
        <f>SUM(C1064:S1064)</f>
        <v>15</v>
      </c>
    </row>
    <row r="1065" spans="1:20" ht="18" customHeight="1">
      <c r="A1065" s="71"/>
      <c r="B1065" s="17" t="s">
        <v>23</v>
      </c>
      <c r="C1065" s="37" t="str">
        <f>IF(C1064&gt;0,(C1059+C1060)/C1064, "-")</f>
        <v>-</v>
      </c>
      <c r="D1065" s="37" t="str">
        <f t="shared" ref="D1065:S1065" si="419">IF(D1064&gt;0,(D1059+D1060)/D1064, "-")</f>
        <v>-</v>
      </c>
      <c r="E1065" s="37" t="str">
        <f t="shared" si="419"/>
        <v>-</v>
      </c>
      <c r="F1065" s="37">
        <f t="shared" si="419"/>
        <v>1</v>
      </c>
      <c r="G1065" s="37" t="str">
        <f t="shared" si="419"/>
        <v>-</v>
      </c>
      <c r="H1065" s="37" t="str">
        <f t="shared" si="419"/>
        <v>-</v>
      </c>
      <c r="I1065" s="37">
        <f t="shared" si="419"/>
        <v>1</v>
      </c>
      <c r="J1065" s="37" t="str">
        <f t="shared" si="419"/>
        <v>-</v>
      </c>
      <c r="K1065" s="37">
        <f t="shared" si="419"/>
        <v>1.125</v>
      </c>
      <c r="L1065" s="37">
        <f t="shared" si="419"/>
        <v>2</v>
      </c>
      <c r="M1065" s="37" t="str">
        <f t="shared" si="419"/>
        <v>-</v>
      </c>
      <c r="N1065" s="37" t="str">
        <f t="shared" si="419"/>
        <v>-</v>
      </c>
      <c r="O1065" s="37" t="str">
        <f t="shared" si="419"/>
        <v>-</v>
      </c>
      <c r="P1065" s="37" t="str">
        <f t="shared" si="419"/>
        <v>-</v>
      </c>
      <c r="Q1065" s="37" t="str">
        <f t="shared" si="419"/>
        <v>-</v>
      </c>
      <c r="R1065" s="37" t="str">
        <f t="shared" si="419"/>
        <v>-</v>
      </c>
      <c r="S1065" s="37" t="str">
        <f t="shared" si="419"/>
        <v>-</v>
      </c>
      <c r="T1065" s="45">
        <f>IF(T1064&gt;0,(T1059+T1060)/T1064, "-")</f>
        <v>1.2</v>
      </c>
    </row>
    <row r="1066" spans="1:20" ht="18" customHeight="1">
      <c r="A1066" s="71"/>
      <c r="B1066" s="17" t="s">
        <v>37</v>
      </c>
      <c r="C1066" s="48" t="s">
        <v>39</v>
      </c>
      <c r="D1066" s="48" t="s">
        <v>39</v>
      </c>
      <c r="E1066" s="48" t="s">
        <v>39</v>
      </c>
      <c r="F1066" s="47">
        <v>1</v>
      </c>
      <c r="G1066" s="48" t="s">
        <v>39</v>
      </c>
      <c r="H1066" s="48" t="s">
        <v>39</v>
      </c>
      <c r="I1066" s="47">
        <v>0.25</v>
      </c>
      <c r="J1066" s="48" t="s">
        <v>39</v>
      </c>
      <c r="K1066" s="47">
        <v>0.375</v>
      </c>
      <c r="L1066" s="47">
        <v>0</v>
      </c>
      <c r="M1066" s="48" t="s">
        <v>39</v>
      </c>
      <c r="N1066" s="48" t="s">
        <v>39</v>
      </c>
      <c r="O1066" s="48" t="s">
        <v>39</v>
      </c>
      <c r="P1066" s="48" t="s">
        <v>39</v>
      </c>
      <c r="Q1066" s="48" t="s">
        <v>39</v>
      </c>
      <c r="R1066" s="48" t="s">
        <v>39</v>
      </c>
      <c r="S1066" s="48" t="s">
        <v>39</v>
      </c>
      <c r="T1066" s="49">
        <v>0.33329999999999999</v>
      </c>
    </row>
    <row r="1067" spans="1:20" ht="18" customHeight="1">
      <c r="A1067" s="70">
        <v>44767</v>
      </c>
      <c r="B1067" s="17" t="s">
        <v>20</v>
      </c>
      <c r="C1067" s="10">
        <v>0</v>
      </c>
      <c r="D1067" s="10">
        <v>0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2</v>
      </c>
      <c r="L1067" s="10">
        <v>0</v>
      </c>
      <c r="M1067" s="10">
        <v>0</v>
      </c>
      <c r="N1067" s="10">
        <v>0</v>
      </c>
      <c r="O1067" s="10">
        <v>1</v>
      </c>
      <c r="P1067" s="10">
        <v>0</v>
      </c>
      <c r="Q1067" s="10">
        <v>0</v>
      </c>
      <c r="R1067" s="10">
        <v>0</v>
      </c>
      <c r="S1067" s="10">
        <v>0</v>
      </c>
      <c r="T1067" s="11">
        <f>SUM(C1067:S1067)</f>
        <v>4</v>
      </c>
    </row>
    <row r="1068" spans="1:20" ht="18" customHeight="1">
      <c r="A1068" s="71"/>
      <c r="B1068" s="17" t="s">
        <v>21</v>
      </c>
      <c r="C1068" s="10">
        <v>0</v>
      </c>
      <c r="D1068" s="10">
        <v>0</v>
      </c>
      <c r="E1068" s="10">
        <v>0</v>
      </c>
      <c r="F1068" s="10">
        <v>3</v>
      </c>
      <c r="G1068" s="10">
        <v>1</v>
      </c>
      <c r="H1068" s="10">
        <v>0</v>
      </c>
      <c r="I1068" s="10">
        <v>3</v>
      </c>
      <c r="J1068" s="10">
        <v>0</v>
      </c>
      <c r="K1068" s="10">
        <v>5</v>
      </c>
      <c r="L1068" s="10">
        <v>0</v>
      </c>
      <c r="M1068" s="10">
        <v>1</v>
      </c>
      <c r="N1068" s="10">
        <v>0</v>
      </c>
      <c r="O1068" s="10">
        <v>2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15</v>
      </c>
    </row>
    <row r="1069" spans="1:20" ht="18" customHeight="1">
      <c r="A1069" s="71"/>
      <c r="B1069" s="17" t="s">
        <v>24</v>
      </c>
      <c r="C1069" s="10">
        <v>0</v>
      </c>
      <c r="D1069" s="10">
        <v>0</v>
      </c>
      <c r="E1069" s="10">
        <v>0</v>
      </c>
      <c r="F1069" s="10">
        <v>4</v>
      </c>
      <c r="G1069" s="10">
        <v>0</v>
      </c>
      <c r="H1069" s="10">
        <v>0</v>
      </c>
      <c r="I1069" s="10">
        <v>3</v>
      </c>
      <c r="J1069" s="10">
        <v>0</v>
      </c>
      <c r="K1069" s="10">
        <v>7</v>
      </c>
      <c r="L1069" s="10">
        <v>0</v>
      </c>
      <c r="M1069" s="10">
        <v>0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16</v>
      </c>
    </row>
    <row r="1070" spans="1:20" ht="18" customHeight="1">
      <c r="A1070" s="71"/>
      <c r="B1070" s="17" t="s">
        <v>25</v>
      </c>
      <c r="C1070" s="10">
        <v>0</v>
      </c>
      <c r="D1070" s="10">
        <v>0</v>
      </c>
      <c r="E1070" s="10">
        <v>0</v>
      </c>
      <c r="F1070" s="10">
        <v>0</v>
      </c>
      <c r="G1070" s="10">
        <v>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1</v>
      </c>
      <c r="N1070" s="10">
        <v>0</v>
      </c>
      <c r="O1070" s="10">
        <v>1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3</v>
      </c>
    </row>
    <row r="1071" spans="1:20" ht="18" customHeight="1">
      <c r="A1071" s="71"/>
      <c r="B1071" s="17" t="s">
        <v>26</v>
      </c>
      <c r="C1071" s="36" t="str">
        <f>IF(C1069+C1070&gt;0, C1070/(C1069+C1070), "-")</f>
        <v>-</v>
      </c>
      <c r="D1071" s="36" t="str">
        <f t="shared" ref="D1071:T1071" si="420">IF(D1069+D1070&gt;0, D1070/(D1069+D1070), "-")</f>
        <v>-</v>
      </c>
      <c r="E1071" s="36" t="str">
        <f t="shared" si="420"/>
        <v>-</v>
      </c>
      <c r="F1071" s="36">
        <f t="shared" si="420"/>
        <v>0</v>
      </c>
      <c r="G1071" s="36">
        <f t="shared" si="420"/>
        <v>1</v>
      </c>
      <c r="H1071" s="36" t="str">
        <f t="shared" si="420"/>
        <v>-</v>
      </c>
      <c r="I1071" s="36">
        <f t="shared" si="420"/>
        <v>0</v>
      </c>
      <c r="J1071" s="36" t="str">
        <f t="shared" si="420"/>
        <v>-</v>
      </c>
      <c r="K1071" s="36">
        <f t="shared" si="420"/>
        <v>0</v>
      </c>
      <c r="L1071" s="36" t="str">
        <f t="shared" si="420"/>
        <v>-</v>
      </c>
      <c r="M1071" s="36">
        <f t="shared" si="420"/>
        <v>1</v>
      </c>
      <c r="N1071" s="36" t="str">
        <f t="shared" si="420"/>
        <v>-</v>
      </c>
      <c r="O1071" s="36">
        <f t="shared" si="420"/>
        <v>0.33333333333333331</v>
      </c>
      <c r="P1071" s="36" t="str">
        <f t="shared" si="420"/>
        <v>-</v>
      </c>
      <c r="Q1071" s="36" t="str">
        <f t="shared" si="420"/>
        <v>-</v>
      </c>
      <c r="R1071" s="36" t="str">
        <f t="shared" si="420"/>
        <v>-</v>
      </c>
      <c r="S1071" s="36" t="str">
        <f t="shared" si="420"/>
        <v>-</v>
      </c>
      <c r="T1071" s="40">
        <f t="shared" si="420"/>
        <v>0.15789473684210525</v>
      </c>
    </row>
    <row r="1072" spans="1:20" ht="18" customHeight="1">
      <c r="A1072" s="71"/>
      <c r="B1072" s="17" t="s">
        <v>22</v>
      </c>
      <c r="C1072" s="10">
        <v>0</v>
      </c>
      <c r="D1072" s="10">
        <v>0</v>
      </c>
      <c r="E1072" s="10">
        <v>0</v>
      </c>
      <c r="F1072" s="14">
        <v>3</v>
      </c>
      <c r="G1072" s="10">
        <v>1</v>
      </c>
      <c r="H1072" s="10">
        <v>0</v>
      </c>
      <c r="I1072" s="10">
        <v>3</v>
      </c>
      <c r="J1072" s="10">
        <v>0</v>
      </c>
      <c r="K1072" s="10">
        <v>4</v>
      </c>
      <c r="L1072" s="10">
        <v>0</v>
      </c>
      <c r="M1072" s="10">
        <v>1</v>
      </c>
      <c r="N1072" s="10">
        <v>0</v>
      </c>
      <c r="O1072" s="10">
        <v>1</v>
      </c>
      <c r="P1072" s="10">
        <v>0</v>
      </c>
      <c r="Q1072" s="10">
        <v>0</v>
      </c>
      <c r="R1072" s="10">
        <v>0</v>
      </c>
      <c r="S1072" s="10">
        <v>0</v>
      </c>
      <c r="T1072" s="11">
        <f>SUM(C1072:S1072)</f>
        <v>13</v>
      </c>
    </row>
    <row r="1073" spans="1:20" ht="18" customHeight="1">
      <c r="A1073" s="71"/>
      <c r="B1073" s="17" t="s">
        <v>23</v>
      </c>
      <c r="C1073" s="37" t="str">
        <f>IF(C1072&gt;0,(C1067+C1068)/C1072, "-")</f>
        <v>-</v>
      </c>
      <c r="D1073" s="37" t="str">
        <f t="shared" ref="D1073:S1073" si="421">IF(D1072&gt;0,(D1067+D1068)/D1072, "-")</f>
        <v>-</v>
      </c>
      <c r="E1073" s="37" t="str">
        <f t="shared" si="421"/>
        <v>-</v>
      </c>
      <c r="F1073" s="37">
        <f t="shared" si="421"/>
        <v>1.3333333333333333</v>
      </c>
      <c r="G1073" s="37">
        <f t="shared" si="421"/>
        <v>1</v>
      </c>
      <c r="H1073" s="37" t="str">
        <f t="shared" si="421"/>
        <v>-</v>
      </c>
      <c r="I1073" s="37">
        <f t="shared" si="421"/>
        <v>1</v>
      </c>
      <c r="J1073" s="37" t="str">
        <f t="shared" si="421"/>
        <v>-</v>
      </c>
      <c r="K1073" s="37">
        <f t="shared" si="421"/>
        <v>1.75</v>
      </c>
      <c r="L1073" s="37" t="str">
        <f t="shared" si="421"/>
        <v>-</v>
      </c>
      <c r="M1073" s="37">
        <f t="shared" si="421"/>
        <v>1</v>
      </c>
      <c r="N1073" s="37" t="str">
        <f t="shared" si="421"/>
        <v>-</v>
      </c>
      <c r="O1073" s="37">
        <f t="shared" si="421"/>
        <v>3</v>
      </c>
      <c r="P1073" s="37" t="str">
        <f t="shared" si="421"/>
        <v>-</v>
      </c>
      <c r="Q1073" s="37" t="str">
        <f t="shared" si="421"/>
        <v>-</v>
      </c>
      <c r="R1073" s="37" t="str">
        <f t="shared" si="421"/>
        <v>-</v>
      </c>
      <c r="S1073" s="37" t="str">
        <f t="shared" si="421"/>
        <v>-</v>
      </c>
      <c r="T1073" s="45">
        <f>IF(T1072&gt;0,(T1067+T1068)/T1072, "-")</f>
        <v>1.4615384615384615</v>
      </c>
    </row>
    <row r="1074" spans="1:20" ht="18" customHeight="1">
      <c r="A1074" s="71"/>
      <c r="B1074" s="17" t="s">
        <v>37</v>
      </c>
      <c r="C1074" s="48" t="s">
        <v>39</v>
      </c>
      <c r="D1074" s="48" t="s">
        <v>39</v>
      </c>
      <c r="E1074" s="48" t="s">
        <v>39</v>
      </c>
      <c r="F1074" s="47">
        <v>0</v>
      </c>
      <c r="G1074" s="47">
        <v>0</v>
      </c>
      <c r="H1074" s="48" t="s">
        <v>39</v>
      </c>
      <c r="I1074" s="47">
        <v>0.33329999999999999</v>
      </c>
      <c r="J1074" s="48" t="s">
        <v>39</v>
      </c>
      <c r="K1074" s="47">
        <v>0.75</v>
      </c>
      <c r="L1074" s="48" t="s">
        <v>39</v>
      </c>
      <c r="M1074" s="47">
        <v>0</v>
      </c>
      <c r="N1074" s="48" t="s">
        <v>39</v>
      </c>
      <c r="O1074" s="47">
        <v>0</v>
      </c>
      <c r="P1074" s="48" t="s">
        <v>39</v>
      </c>
      <c r="Q1074" s="48" t="s">
        <v>39</v>
      </c>
      <c r="R1074" s="48" t="s">
        <v>39</v>
      </c>
      <c r="S1074" s="48" t="s">
        <v>39</v>
      </c>
      <c r="T1074" s="49">
        <v>0.30769999999999997</v>
      </c>
    </row>
    <row r="1075" spans="1:20" ht="18" customHeight="1">
      <c r="A1075" s="70">
        <v>44768</v>
      </c>
      <c r="B1075" s="17" t="s">
        <v>20</v>
      </c>
      <c r="C1075" s="10">
        <v>0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1</v>
      </c>
      <c r="L1075" s="10">
        <v>0</v>
      </c>
      <c r="M1075" s="10">
        <v>1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1">
        <f>SUM(C1075:S1075)</f>
        <v>2</v>
      </c>
    </row>
    <row r="1076" spans="1:20" ht="18" customHeight="1">
      <c r="A1076" s="71"/>
      <c r="B1076" s="17" t="s">
        <v>21</v>
      </c>
      <c r="C1076" s="10">
        <v>0</v>
      </c>
      <c r="D1076" s="10">
        <v>0</v>
      </c>
      <c r="E1076" s="10">
        <v>0</v>
      </c>
      <c r="F1076" s="10">
        <v>1</v>
      </c>
      <c r="G1076" s="10">
        <v>0</v>
      </c>
      <c r="H1076" s="10">
        <v>4</v>
      </c>
      <c r="I1076" s="10">
        <v>2</v>
      </c>
      <c r="J1076" s="10">
        <v>0</v>
      </c>
      <c r="K1076" s="10">
        <v>5</v>
      </c>
      <c r="L1076" s="10">
        <v>1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14</v>
      </c>
    </row>
    <row r="1077" spans="1:20" ht="18" customHeight="1">
      <c r="A1077" s="71"/>
      <c r="B1077" s="17" t="s">
        <v>24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2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15</v>
      </c>
    </row>
    <row r="1078" spans="1:20" ht="18" customHeight="1">
      <c r="A1078" s="71"/>
      <c r="B1078" s="17" t="s">
        <v>25</v>
      </c>
      <c r="C1078" s="10">
        <v>0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1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</v>
      </c>
    </row>
    <row r="1079" spans="1:20" ht="18" customHeight="1">
      <c r="A1079" s="71"/>
      <c r="B1079" s="17" t="s">
        <v>26</v>
      </c>
      <c r="C1079" s="36" t="str">
        <f>IF(C1077+C1078&gt;0, C1078/(C1077+C1078), "-")</f>
        <v>-</v>
      </c>
      <c r="D1079" s="36" t="str">
        <f t="shared" ref="D1079:T1079" si="422">IF(D1077+D1078&gt;0, D1078/(D1077+D1078), "-")</f>
        <v>-</v>
      </c>
      <c r="E1079" s="36" t="str">
        <f t="shared" si="422"/>
        <v>-</v>
      </c>
      <c r="F1079" s="36">
        <f t="shared" si="422"/>
        <v>0</v>
      </c>
      <c r="G1079" s="36" t="str">
        <f t="shared" si="422"/>
        <v>-</v>
      </c>
      <c r="H1079" s="36">
        <f t="shared" si="422"/>
        <v>0</v>
      </c>
      <c r="I1079" s="36">
        <f t="shared" si="422"/>
        <v>0</v>
      </c>
      <c r="J1079" s="36" t="str">
        <f t="shared" si="422"/>
        <v>-</v>
      </c>
      <c r="K1079" s="36">
        <f t="shared" si="422"/>
        <v>0.16666666666666666</v>
      </c>
      <c r="L1079" s="36">
        <f t="shared" si="422"/>
        <v>0</v>
      </c>
      <c r="M1079" s="36">
        <f t="shared" si="422"/>
        <v>0</v>
      </c>
      <c r="N1079" s="36" t="str">
        <f t="shared" si="422"/>
        <v>-</v>
      </c>
      <c r="O1079" s="36" t="str">
        <f t="shared" si="422"/>
        <v>-</v>
      </c>
      <c r="P1079" s="36" t="str">
        <f t="shared" si="422"/>
        <v>-</v>
      </c>
      <c r="Q1079" s="36" t="str">
        <f t="shared" si="422"/>
        <v>-</v>
      </c>
      <c r="R1079" s="36" t="str">
        <f t="shared" si="422"/>
        <v>-</v>
      </c>
      <c r="S1079" s="36" t="str">
        <f t="shared" si="422"/>
        <v>-</v>
      </c>
      <c r="T1079" s="40">
        <f t="shared" si="422"/>
        <v>6.25E-2</v>
      </c>
    </row>
    <row r="1080" spans="1:20" ht="18" customHeight="1">
      <c r="A1080" s="71"/>
      <c r="B1080" s="17" t="s">
        <v>22</v>
      </c>
      <c r="C1080" s="10">
        <v>0</v>
      </c>
      <c r="D1080" s="10">
        <v>0</v>
      </c>
      <c r="E1080" s="10">
        <v>0</v>
      </c>
      <c r="F1080" s="14">
        <v>1</v>
      </c>
      <c r="G1080" s="10">
        <v>0</v>
      </c>
      <c r="H1080" s="10">
        <v>2</v>
      </c>
      <c r="I1080" s="10">
        <v>2</v>
      </c>
      <c r="J1080" s="10">
        <v>0</v>
      </c>
      <c r="K1080" s="10">
        <v>5</v>
      </c>
      <c r="L1080" s="10">
        <v>1</v>
      </c>
      <c r="M1080" s="10">
        <v>2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1">
        <f>SUM(C1080:S1080)</f>
        <v>13</v>
      </c>
    </row>
    <row r="1081" spans="1:20" ht="18" customHeight="1">
      <c r="A1081" s="71"/>
      <c r="B1081" s="17" t="s">
        <v>23</v>
      </c>
      <c r="C1081" s="37" t="str">
        <f>IF(C1080&gt;0,(C1075+C1076)/C1080, "-")</f>
        <v>-</v>
      </c>
      <c r="D1081" s="37" t="str">
        <f t="shared" ref="D1081:S1081" si="423">IF(D1080&gt;0,(D1075+D1076)/D1080, "-")</f>
        <v>-</v>
      </c>
      <c r="E1081" s="37" t="str">
        <f t="shared" si="423"/>
        <v>-</v>
      </c>
      <c r="F1081" s="37">
        <f t="shared" si="423"/>
        <v>1</v>
      </c>
      <c r="G1081" s="37" t="str">
        <f t="shared" si="423"/>
        <v>-</v>
      </c>
      <c r="H1081" s="37">
        <f t="shared" si="423"/>
        <v>2</v>
      </c>
      <c r="I1081" s="37">
        <f t="shared" si="423"/>
        <v>1</v>
      </c>
      <c r="J1081" s="37" t="str">
        <f t="shared" si="423"/>
        <v>-</v>
      </c>
      <c r="K1081" s="37">
        <f t="shared" si="423"/>
        <v>1.2</v>
      </c>
      <c r="L1081" s="37">
        <f t="shared" si="423"/>
        <v>1</v>
      </c>
      <c r="M1081" s="37">
        <f t="shared" si="423"/>
        <v>1</v>
      </c>
      <c r="N1081" s="37" t="str">
        <f t="shared" si="423"/>
        <v>-</v>
      </c>
      <c r="O1081" s="37" t="str">
        <f t="shared" si="423"/>
        <v>-</v>
      </c>
      <c r="P1081" s="37" t="str">
        <f t="shared" si="423"/>
        <v>-</v>
      </c>
      <c r="Q1081" s="37" t="str">
        <f t="shared" si="423"/>
        <v>-</v>
      </c>
      <c r="R1081" s="37" t="str">
        <f t="shared" si="423"/>
        <v>-</v>
      </c>
      <c r="S1081" s="37" t="str">
        <f t="shared" si="423"/>
        <v>-</v>
      </c>
      <c r="T1081" s="45">
        <f>IF(T1080&gt;0,(T1075+T1076)/T1080, "-")</f>
        <v>1.2307692307692308</v>
      </c>
    </row>
    <row r="1082" spans="1:20" ht="18" customHeight="1">
      <c r="A1082" s="71"/>
      <c r="B1082" s="17" t="s">
        <v>37</v>
      </c>
      <c r="C1082" s="48" t="s">
        <v>39</v>
      </c>
      <c r="D1082" s="48" t="s">
        <v>39</v>
      </c>
      <c r="E1082" s="48" t="s">
        <v>39</v>
      </c>
      <c r="F1082" s="47">
        <v>0</v>
      </c>
      <c r="G1082" s="48" t="s">
        <v>39</v>
      </c>
      <c r="H1082" s="47">
        <v>0.5</v>
      </c>
      <c r="I1082" s="47">
        <v>1</v>
      </c>
      <c r="J1082" s="48" t="s">
        <v>39</v>
      </c>
      <c r="K1082" s="47">
        <v>0.4</v>
      </c>
      <c r="L1082" s="47">
        <v>1</v>
      </c>
      <c r="M1082" s="47">
        <v>0.5</v>
      </c>
      <c r="N1082" s="48" t="s">
        <v>39</v>
      </c>
      <c r="O1082" s="48" t="s">
        <v>39</v>
      </c>
      <c r="P1082" s="48" t="s">
        <v>39</v>
      </c>
      <c r="Q1082" s="48" t="s">
        <v>39</v>
      </c>
      <c r="R1082" s="48" t="s">
        <v>39</v>
      </c>
      <c r="S1082" s="48" t="s">
        <v>39</v>
      </c>
      <c r="T1082" s="49">
        <v>0.53849999999999998</v>
      </c>
    </row>
    <row r="1083" spans="1:20" ht="18" customHeight="1">
      <c r="A1083" s="70">
        <v>44769</v>
      </c>
      <c r="B1083" s="17" t="s">
        <v>20</v>
      </c>
      <c r="C1083" s="10">
        <v>0</v>
      </c>
      <c r="D1083" s="10">
        <v>0</v>
      </c>
      <c r="E1083" s="10">
        <v>0</v>
      </c>
      <c r="F1083" s="10">
        <v>0</v>
      </c>
      <c r="G1083" s="10">
        <v>0</v>
      </c>
      <c r="H1083" s="10">
        <v>0</v>
      </c>
      <c r="I1083" s="10">
        <v>1</v>
      </c>
      <c r="J1083" s="10">
        <v>0</v>
      </c>
      <c r="K1083" s="10">
        <v>2</v>
      </c>
      <c r="L1083" s="10">
        <v>0</v>
      </c>
      <c r="M1083" s="10">
        <v>0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1">
        <f>SUM(C1083:S1083)</f>
        <v>3</v>
      </c>
    </row>
    <row r="1084" spans="1:20" ht="18" customHeight="1">
      <c r="A1084" s="71"/>
      <c r="B1084" s="17" t="s">
        <v>21</v>
      </c>
      <c r="C1084" s="10">
        <v>0</v>
      </c>
      <c r="D1084" s="10">
        <v>0</v>
      </c>
      <c r="E1084" s="10">
        <v>0</v>
      </c>
      <c r="F1084" s="10">
        <v>1</v>
      </c>
      <c r="G1084" s="10">
        <v>0</v>
      </c>
      <c r="H1084" s="10">
        <v>0</v>
      </c>
      <c r="I1084" s="10">
        <v>1</v>
      </c>
      <c r="J1084" s="10">
        <v>1</v>
      </c>
      <c r="K1084" s="10">
        <v>7</v>
      </c>
      <c r="L1084" s="10">
        <v>1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11</v>
      </c>
    </row>
    <row r="1085" spans="1:20" ht="18" customHeight="1">
      <c r="A1085" s="71"/>
      <c r="B1085" s="17" t="s">
        <v>24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2</v>
      </c>
      <c r="J1085" s="10">
        <v>1</v>
      </c>
      <c r="K1085" s="10">
        <v>9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14</v>
      </c>
    </row>
    <row r="1086" spans="1:20" ht="18" customHeight="1">
      <c r="A1086" s="71"/>
      <c r="B1086" s="17" t="s">
        <v>25</v>
      </c>
      <c r="C1086" s="10">
        <v>0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0</v>
      </c>
    </row>
    <row r="1087" spans="1:20" ht="18" customHeight="1">
      <c r="A1087" s="71"/>
      <c r="B1087" s="17" t="s">
        <v>26</v>
      </c>
      <c r="C1087" s="36" t="str">
        <f>IF(C1085+C1086&gt;0, C1086/(C1085+C1086), "-")</f>
        <v>-</v>
      </c>
      <c r="D1087" s="36" t="str">
        <f t="shared" ref="D1087:T1087" si="424">IF(D1085+D1086&gt;0, D1086/(D1085+D1086), "-")</f>
        <v>-</v>
      </c>
      <c r="E1087" s="36" t="str">
        <f t="shared" si="424"/>
        <v>-</v>
      </c>
      <c r="F1087" s="36">
        <f t="shared" si="424"/>
        <v>0</v>
      </c>
      <c r="G1087" s="36" t="str">
        <f t="shared" si="424"/>
        <v>-</v>
      </c>
      <c r="H1087" s="36" t="str">
        <f t="shared" si="424"/>
        <v>-</v>
      </c>
      <c r="I1087" s="36">
        <f t="shared" si="424"/>
        <v>0</v>
      </c>
      <c r="J1087" s="36">
        <f t="shared" si="424"/>
        <v>0</v>
      </c>
      <c r="K1087" s="36">
        <f t="shared" si="424"/>
        <v>0</v>
      </c>
      <c r="L1087" s="36">
        <f t="shared" si="424"/>
        <v>0</v>
      </c>
      <c r="M1087" s="36" t="str">
        <f t="shared" si="424"/>
        <v>-</v>
      </c>
      <c r="N1087" s="36" t="str">
        <f t="shared" si="424"/>
        <v>-</v>
      </c>
      <c r="O1087" s="36" t="str">
        <f t="shared" si="424"/>
        <v>-</v>
      </c>
      <c r="P1087" s="36" t="str">
        <f t="shared" si="424"/>
        <v>-</v>
      </c>
      <c r="Q1087" s="36" t="str">
        <f t="shared" si="424"/>
        <v>-</v>
      </c>
      <c r="R1087" s="36" t="str">
        <f t="shared" si="424"/>
        <v>-</v>
      </c>
      <c r="S1087" s="36" t="str">
        <f t="shared" si="424"/>
        <v>-</v>
      </c>
      <c r="T1087" s="40">
        <f t="shared" si="424"/>
        <v>0</v>
      </c>
    </row>
    <row r="1088" spans="1:20" ht="18" customHeight="1">
      <c r="A1088" s="71"/>
      <c r="B1088" s="17" t="s">
        <v>22</v>
      </c>
      <c r="C1088" s="10">
        <v>0</v>
      </c>
      <c r="D1088" s="10">
        <v>0</v>
      </c>
      <c r="E1088" s="10">
        <v>0</v>
      </c>
      <c r="F1088" s="14">
        <v>1</v>
      </c>
      <c r="G1088" s="10">
        <v>0</v>
      </c>
      <c r="H1088" s="10">
        <v>0</v>
      </c>
      <c r="I1088" s="10">
        <v>2</v>
      </c>
      <c r="J1088" s="10">
        <v>1</v>
      </c>
      <c r="K1088" s="10">
        <v>9</v>
      </c>
      <c r="L1088" s="10">
        <v>1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1">
        <f>SUM(C1088:S1088)</f>
        <v>14</v>
      </c>
    </row>
    <row r="1089" spans="1:20" ht="18" customHeight="1">
      <c r="A1089" s="71"/>
      <c r="B1089" s="17" t="s">
        <v>23</v>
      </c>
      <c r="C1089" s="37" t="str">
        <f>IF(C1088&gt;0,(C1083+C1084)/C1088, "-")</f>
        <v>-</v>
      </c>
      <c r="D1089" s="37" t="str">
        <f t="shared" ref="D1089:S1089" si="425">IF(D1088&gt;0,(D1083+D1084)/D1088, "-")</f>
        <v>-</v>
      </c>
      <c r="E1089" s="37" t="str">
        <f t="shared" si="425"/>
        <v>-</v>
      </c>
      <c r="F1089" s="37">
        <f t="shared" si="425"/>
        <v>1</v>
      </c>
      <c r="G1089" s="37" t="str">
        <f t="shared" si="425"/>
        <v>-</v>
      </c>
      <c r="H1089" s="37" t="str">
        <f t="shared" si="425"/>
        <v>-</v>
      </c>
      <c r="I1089" s="37">
        <f t="shared" si="425"/>
        <v>1</v>
      </c>
      <c r="J1089" s="37">
        <f t="shared" si="425"/>
        <v>1</v>
      </c>
      <c r="K1089" s="37">
        <f t="shared" si="425"/>
        <v>1</v>
      </c>
      <c r="L1089" s="37">
        <f t="shared" si="425"/>
        <v>1</v>
      </c>
      <c r="M1089" s="37" t="str">
        <f t="shared" si="425"/>
        <v>-</v>
      </c>
      <c r="N1089" s="37" t="str">
        <f t="shared" si="425"/>
        <v>-</v>
      </c>
      <c r="O1089" s="37" t="str">
        <f t="shared" si="425"/>
        <v>-</v>
      </c>
      <c r="P1089" s="37" t="str">
        <f t="shared" si="425"/>
        <v>-</v>
      </c>
      <c r="Q1089" s="37" t="str">
        <f t="shared" si="425"/>
        <v>-</v>
      </c>
      <c r="R1089" s="37" t="str">
        <f t="shared" si="425"/>
        <v>-</v>
      </c>
      <c r="S1089" s="37" t="str">
        <f t="shared" si="425"/>
        <v>-</v>
      </c>
      <c r="T1089" s="45">
        <f>IF(T1088&gt;0,(T1083+T1084)/T1088, "-")</f>
        <v>1</v>
      </c>
    </row>
    <row r="1090" spans="1:20" ht="18" customHeight="1">
      <c r="A1090" s="71"/>
      <c r="B1090" s="17" t="s">
        <v>37</v>
      </c>
      <c r="C1090" s="48" t="s">
        <v>39</v>
      </c>
      <c r="D1090" s="48" t="s">
        <v>39</v>
      </c>
      <c r="E1090" s="48" t="s">
        <v>39</v>
      </c>
      <c r="F1090" s="47">
        <v>1</v>
      </c>
      <c r="G1090" s="48" t="s">
        <v>39</v>
      </c>
      <c r="H1090" s="48" t="s">
        <v>39</v>
      </c>
      <c r="I1090" s="47">
        <v>0.5</v>
      </c>
      <c r="J1090" s="47">
        <v>0</v>
      </c>
      <c r="K1090" s="47">
        <v>0.44440000000000002</v>
      </c>
      <c r="L1090" s="47">
        <v>0</v>
      </c>
      <c r="M1090" s="48" t="s">
        <v>39</v>
      </c>
      <c r="N1090" s="48" t="s">
        <v>39</v>
      </c>
      <c r="O1090" s="48" t="s">
        <v>39</v>
      </c>
      <c r="P1090" s="48" t="s">
        <v>39</v>
      </c>
      <c r="Q1090" s="48" t="s">
        <v>39</v>
      </c>
      <c r="R1090" s="48" t="s">
        <v>39</v>
      </c>
      <c r="S1090" s="48" t="s">
        <v>39</v>
      </c>
      <c r="T1090" s="49">
        <v>0.42859999999999998</v>
      </c>
    </row>
    <row r="1091" spans="1:20" ht="18" customHeight="1">
      <c r="A1091" s="70">
        <v>44770</v>
      </c>
      <c r="B1091" s="17" t="s">
        <v>20</v>
      </c>
      <c r="C1091" s="10">
        <v>0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1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1">
        <f>SUM(C1091:S1091)</f>
        <v>1</v>
      </c>
    </row>
    <row r="1092" spans="1:20" ht="18" customHeight="1">
      <c r="A1092" s="71"/>
      <c r="B1092" s="17" t="s">
        <v>21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1</v>
      </c>
      <c r="I1092" s="10">
        <v>0</v>
      </c>
      <c r="J1092" s="10">
        <v>1</v>
      </c>
      <c r="K1092" s="10">
        <v>3</v>
      </c>
      <c r="L1092" s="10">
        <v>0</v>
      </c>
      <c r="M1092" s="10">
        <v>1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6</v>
      </c>
    </row>
    <row r="1093" spans="1:20" ht="18" customHeight="1">
      <c r="A1093" s="71"/>
      <c r="B1093" s="17" t="s">
        <v>24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4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7</v>
      </c>
    </row>
    <row r="1094" spans="1:20" ht="18" customHeight="1">
      <c r="A1094" s="71"/>
      <c r="B1094" s="17" t="s">
        <v>25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0</v>
      </c>
    </row>
    <row r="1095" spans="1:20" ht="18" customHeight="1">
      <c r="A1095" s="71"/>
      <c r="B1095" s="17" t="s">
        <v>26</v>
      </c>
      <c r="C1095" s="36" t="str">
        <f>IF(C1093+C1094&gt;0, C1094/(C1093+C1094), "-")</f>
        <v>-</v>
      </c>
      <c r="D1095" s="36" t="str">
        <f t="shared" ref="D1095:T1095" si="426">IF(D1093+D1094&gt;0, D1094/(D1093+D1094), "-")</f>
        <v>-</v>
      </c>
      <c r="E1095" s="36" t="str">
        <f t="shared" si="426"/>
        <v>-</v>
      </c>
      <c r="F1095" s="36" t="str">
        <f t="shared" si="426"/>
        <v>-</v>
      </c>
      <c r="G1095" s="36" t="str">
        <f t="shared" si="426"/>
        <v>-</v>
      </c>
      <c r="H1095" s="36">
        <f t="shared" si="426"/>
        <v>0</v>
      </c>
      <c r="I1095" s="36" t="str">
        <f t="shared" si="426"/>
        <v>-</v>
      </c>
      <c r="J1095" s="36">
        <f t="shared" si="426"/>
        <v>0</v>
      </c>
      <c r="K1095" s="36">
        <f t="shared" si="426"/>
        <v>0</v>
      </c>
      <c r="L1095" s="36" t="str">
        <f t="shared" si="426"/>
        <v>-</v>
      </c>
      <c r="M1095" s="36">
        <f t="shared" si="426"/>
        <v>0</v>
      </c>
      <c r="N1095" s="36" t="str">
        <f t="shared" si="426"/>
        <v>-</v>
      </c>
      <c r="O1095" s="36" t="str">
        <f t="shared" si="426"/>
        <v>-</v>
      </c>
      <c r="P1095" s="36" t="str">
        <f t="shared" si="426"/>
        <v>-</v>
      </c>
      <c r="Q1095" s="36" t="str">
        <f t="shared" si="426"/>
        <v>-</v>
      </c>
      <c r="R1095" s="36" t="str">
        <f t="shared" si="426"/>
        <v>-</v>
      </c>
      <c r="S1095" s="36" t="str">
        <f t="shared" si="426"/>
        <v>-</v>
      </c>
      <c r="T1095" s="40">
        <f t="shared" si="426"/>
        <v>0</v>
      </c>
    </row>
    <row r="1096" spans="1:20" ht="18" customHeight="1">
      <c r="A1096" s="71"/>
      <c r="B1096" s="17" t="s">
        <v>22</v>
      </c>
      <c r="C1096" s="10">
        <v>0</v>
      </c>
      <c r="D1096" s="10">
        <v>0</v>
      </c>
      <c r="E1096" s="10">
        <v>0</v>
      </c>
      <c r="F1096" s="14">
        <v>0</v>
      </c>
      <c r="G1096" s="10">
        <v>0</v>
      </c>
      <c r="H1096" s="10">
        <v>1</v>
      </c>
      <c r="I1096" s="10">
        <v>0</v>
      </c>
      <c r="J1096" s="10">
        <v>1</v>
      </c>
      <c r="K1096" s="10">
        <v>3</v>
      </c>
      <c r="L1096" s="10">
        <v>0</v>
      </c>
      <c r="M1096" s="10">
        <v>1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1">
        <f>SUM(C1096:S1096)</f>
        <v>6</v>
      </c>
    </row>
    <row r="1097" spans="1:20" ht="18" customHeight="1">
      <c r="A1097" s="71"/>
      <c r="B1097" s="17" t="s">
        <v>23</v>
      </c>
      <c r="C1097" s="37" t="str">
        <f>IF(C1096&gt;0,(C1091+C1092)/C1096, "-")</f>
        <v>-</v>
      </c>
      <c r="D1097" s="37" t="str">
        <f t="shared" ref="D1097:S1097" si="427">IF(D1096&gt;0,(D1091+D1092)/D1096, "-")</f>
        <v>-</v>
      </c>
      <c r="E1097" s="37" t="str">
        <f t="shared" si="427"/>
        <v>-</v>
      </c>
      <c r="F1097" s="37" t="str">
        <f t="shared" si="427"/>
        <v>-</v>
      </c>
      <c r="G1097" s="37" t="str">
        <f t="shared" si="427"/>
        <v>-</v>
      </c>
      <c r="H1097" s="37">
        <f t="shared" si="427"/>
        <v>1</v>
      </c>
      <c r="I1097" s="37" t="str">
        <f t="shared" si="427"/>
        <v>-</v>
      </c>
      <c r="J1097" s="37">
        <f t="shared" si="427"/>
        <v>1</v>
      </c>
      <c r="K1097" s="37">
        <f t="shared" si="427"/>
        <v>1.3333333333333333</v>
      </c>
      <c r="L1097" s="37" t="str">
        <f t="shared" si="427"/>
        <v>-</v>
      </c>
      <c r="M1097" s="37">
        <f t="shared" si="427"/>
        <v>1</v>
      </c>
      <c r="N1097" s="37" t="str">
        <f t="shared" si="427"/>
        <v>-</v>
      </c>
      <c r="O1097" s="37" t="str">
        <f t="shared" si="427"/>
        <v>-</v>
      </c>
      <c r="P1097" s="37" t="str">
        <f t="shared" si="427"/>
        <v>-</v>
      </c>
      <c r="Q1097" s="37" t="str">
        <f t="shared" si="427"/>
        <v>-</v>
      </c>
      <c r="R1097" s="37" t="str">
        <f t="shared" si="427"/>
        <v>-</v>
      </c>
      <c r="S1097" s="37" t="str">
        <f t="shared" si="427"/>
        <v>-</v>
      </c>
      <c r="T1097" s="45">
        <f>IF(T1096&gt;0,(T1091+T1092)/T1096, "-")</f>
        <v>1.1666666666666667</v>
      </c>
    </row>
    <row r="1098" spans="1:20" ht="18" customHeight="1">
      <c r="A1098" s="71"/>
      <c r="B1098" s="17" t="s">
        <v>37</v>
      </c>
      <c r="C1098" s="48" t="s">
        <v>39</v>
      </c>
      <c r="D1098" s="48" t="s">
        <v>39</v>
      </c>
      <c r="E1098" s="48" t="s">
        <v>39</v>
      </c>
      <c r="F1098" s="48" t="s">
        <v>39</v>
      </c>
      <c r="G1098" s="48" t="s">
        <v>39</v>
      </c>
      <c r="H1098" s="47">
        <v>1</v>
      </c>
      <c r="I1098" s="48" t="s">
        <v>39</v>
      </c>
      <c r="J1098" s="47">
        <v>0</v>
      </c>
      <c r="K1098" s="47">
        <v>1</v>
      </c>
      <c r="L1098" s="48" t="s">
        <v>39</v>
      </c>
      <c r="M1098" s="47">
        <v>0</v>
      </c>
      <c r="N1098" s="48" t="s">
        <v>39</v>
      </c>
      <c r="O1098" s="48" t="s">
        <v>39</v>
      </c>
      <c r="P1098" s="48" t="s">
        <v>39</v>
      </c>
      <c r="Q1098" s="48" t="s">
        <v>39</v>
      </c>
      <c r="R1098" s="48" t="s">
        <v>39</v>
      </c>
      <c r="S1098" s="48" t="s">
        <v>39</v>
      </c>
      <c r="T1098" s="49">
        <v>0.66669999999999996</v>
      </c>
    </row>
    <row r="1099" spans="1:20" ht="18" customHeight="1">
      <c r="A1099" s="70">
        <v>44771</v>
      </c>
      <c r="B1099" s="17" t="s">
        <v>20</v>
      </c>
      <c r="C1099" s="10">
        <v>0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1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1">
        <f>SUM(C1099:S1099)</f>
        <v>1</v>
      </c>
    </row>
    <row r="1100" spans="1:20" ht="18" customHeight="1">
      <c r="A1100" s="71"/>
      <c r="B1100" s="17" t="s">
        <v>21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1</v>
      </c>
      <c r="I1100" s="10">
        <v>0</v>
      </c>
      <c r="J1100" s="10">
        <v>1</v>
      </c>
      <c r="K1100" s="10">
        <v>1</v>
      </c>
      <c r="L1100" s="10">
        <v>0</v>
      </c>
      <c r="M1100" s="10">
        <v>1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4</v>
      </c>
    </row>
    <row r="1101" spans="1:20" ht="18" customHeight="1">
      <c r="A1101" s="71"/>
      <c r="B1101" s="17" t="s">
        <v>24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2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5</v>
      </c>
    </row>
    <row r="1102" spans="1:20" ht="18" customHeight="1">
      <c r="A1102" s="71"/>
      <c r="B1102" s="17" t="s">
        <v>25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0</v>
      </c>
    </row>
    <row r="1103" spans="1:20" ht="18" customHeight="1">
      <c r="A1103" s="71"/>
      <c r="B1103" s="17" t="s">
        <v>26</v>
      </c>
      <c r="C1103" s="36" t="str">
        <f>IF(C1101+C1102&gt;0, C1102/(C1101+C1102), "-")</f>
        <v>-</v>
      </c>
      <c r="D1103" s="36" t="str">
        <f t="shared" ref="D1103:T1103" si="428">IF(D1101+D1102&gt;0, D1102/(D1101+D1102), "-")</f>
        <v>-</v>
      </c>
      <c r="E1103" s="36" t="str">
        <f t="shared" si="428"/>
        <v>-</v>
      </c>
      <c r="F1103" s="36" t="str">
        <f t="shared" si="428"/>
        <v>-</v>
      </c>
      <c r="G1103" s="36" t="str">
        <f t="shared" si="428"/>
        <v>-</v>
      </c>
      <c r="H1103" s="36">
        <f t="shared" si="428"/>
        <v>0</v>
      </c>
      <c r="I1103" s="36" t="str">
        <f t="shared" si="428"/>
        <v>-</v>
      </c>
      <c r="J1103" s="36">
        <f t="shared" si="428"/>
        <v>0</v>
      </c>
      <c r="K1103" s="36">
        <f t="shared" si="428"/>
        <v>0</v>
      </c>
      <c r="L1103" s="36" t="str">
        <f t="shared" si="428"/>
        <v>-</v>
      </c>
      <c r="M1103" s="36">
        <f t="shared" si="428"/>
        <v>0</v>
      </c>
      <c r="N1103" s="36" t="str">
        <f t="shared" si="428"/>
        <v>-</v>
      </c>
      <c r="O1103" s="36" t="str">
        <f t="shared" si="428"/>
        <v>-</v>
      </c>
      <c r="P1103" s="36" t="str">
        <f t="shared" si="428"/>
        <v>-</v>
      </c>
      <c r="Q1103" s="36" t="str">
        <f t="shared" si="428"/>
        <v>-</v>
      </c>
      <c r="R1103" s="36" t="str">
        <f t="shared" si="428"/>
        <v>-</v>
      </c>
      <c r="S1103" s="36" t="str">
        <f t="shared" si="428"/>
        <v>-</v>
      </c>
      <c r="T1103" s="40">
        <f t="shared" si="428"/>
        <v>0</v>
      </c>
    </row>
    <row r="1104" spans="1:20" ht="18" customHeight="1">
      <c r="A1104" s="71"/>
      <c r="B1104" s="17" t="s">
        <v>22</v>
      </c>
      <c r="C1104" s="10">
        <v>0</v>
      </c>
      <c r="D1104" s="10">
        <v>0</v>
      </c>
      <c r="E1104" s="10">
        <v>0</v>
      </c>
      <c r="F1104" s="14">
        <v>0</v>
      </c>
      <c r="G1104" s="10">
        <v>0</v>
      </c>
      <c r="H1104" s="10">
        <v>1</v>
      </c>
      <c r="I1104" s="10">
        <v>0</v>
      </c>
      <c r="J1104" s="10">
        <v>1</v>
      </c>
      <c r="K1104" s="10">
        <v>2</v>
      </c>
      <c r="L1104" s="10">
        <v>0</v>
      </c>
      <c r="M1104" s="10">
        <v>1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1">
        <f>SUM(C1104:S1104)</f>
        <v>5</v>
      </c>
    </row>
    <row r="1105" spans="1:20" ht="18" customHeight="1">
      <c r="A1105" s="71"/>
      <c r="B1105" s="17" t="s">
        <v>23</v>
      </c>
      <c r="C1105" s="37" t="str">
        <f>IF(C1104&gt;0,(C1099+C1100)/C1104, "-")</f>
        <v>-</v>
      </c>
      <c r="D1105" s="37" t="str">
        <f t="shared" ref="D1105:S1105" si="429">IF(D1104&gt;0,(D1099+D1100)/D1104, "-")</f>
        <v>-</v>
      </c>
      <c r="E1105" s="37" t="str">
        <f t="shared" si="429"/>
        <v>-</v>
      </c>
      <c r="F1105" s="37" t="str">
        <f t="shared" si="429"/>
        <v>-</v>
      </c>
      <c r="G1105" s="37" t="str">
        <f t="shared" si="429"/>
        <v>-</v>
      </c>
      <c r="H1105" s="37">
        <f t="shared" si="429"/>
        <v>1</v>
      </c>
      <c r="I1105" s="37" t="str">
        <f t="shared" si="429"/>
        <v>-</v>
      </c>
      <c r="J1105" s="37">
        <f t="shared" si="429"/>
        <v>1</v>
      </c>
      <c r="K1105" s="37">
        <f t="shared" si="429"/>
        <v>1</v>
      </c>
      <c r="L1105" s="37" t="str">
        <f t="shared" si="429"/>
        <v>-</v>
      </c>
      <c r="M1105" s="37">
        <f t="shared" si="429"/>
        <v>1</v>
      </c>
      <c r="N1105" s="37" t="str">
        <f t="shared" si="429"/>
        <v>-</v>
      </c>
      <c r="O1105" s="37" t="str">
        <f t="shared" si="429"/>
        <v>-</v>
      </c>
      <c r="P1105" s="37" t="str">
        <f t="shared" si="429"/>
        <v>-</v>
      </c>
      <c r="Q1105" s="37" t="str">
        <f t="shared" si="429"/>
        <v>-</v>
      </c>
      <c r="R1105" s="37" t="str">
        <f t="shared" si="429"/>
        <v>-</v>
      </c>
      <c r="S1105" s="37" t="str">
        <f t="shared" si="429"/>
        <v>-</v>
      </c>
      <c r="T1105" s="45">
        <f>IF(T1104&gt;0,(T1099+T1100)/T1104, "-")</f>
        <v>1</v>
      </c>
    </row>
    <row r="1106" spans="1:20" ht="18" customHeight="1">
      <c r="A1106" s="71"/>
      <c r="B1106" s="17" t="s">
        <v>37</v>
      </c>
      <c r="C1106" s="48" t="s">
        <v>39</v>
      </c>
      <c r="D1106" s="48" t="s">
        <v>39</v>
      </c>
      <c r="E1106" s="48" t="s">
        <v>39</v>
      </c>
      <c r="F1106" s="48" t="s">
        <v>39</v>
      </c>
      <c r="G1106" s="48" t="s">
        <v>39</v>
      </c>
      <c r="H1106" s="47">
        <v>0</v>
      </c>
      <c r="I1106" s="48" t="s">
        <v>39</v>
      </c>
      <c r="J1106" s="47">
        <v>1</v>
      </c>
      <c r="K1106" s="47">
        <v>1</v>
      </c>
      <c r="L1106" s="48" t="s">
        <v>39</v>
      </c>
      <c r="M1106" s="47">
        <v>0</v>
      </c>
      <c r="N1106" s="48" t="s">
        <v>39</v>
      </c>
      <c r="O1106" s="48" t="s">
        <v>39</v>
      </c>
      <c r="P1106" s="48" t="s">
        <v>39</v>
      </c>
      <c r="Q1106" s="48" t="s">
        <v>39</v>
      </c>
      <c r="R1106" s="48" t="s">
        <v>39</v>
      </c>
      <c r="S1106" s="48" t="s">
        <v>39</v>
      </c>
      <c r="T1106" s="49">
        <v>0.6</v>
      </c>
    </row>
    <row r="1107" spans="1:20" ht="18" customHeight="1">
      <c r="A1107" s="70">
        <v>44772</v>
      </c>
      <c r="B1107" s="17" t="s">
        <v>20</v>
      </c>
      <c r="C1107" s="10">
        <v>0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3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1">
        <f>SUM(C1107:S1107)</f>
        <v>3</v>
      </c>
    </row>
    <row r="1108" spans="1:20" ht="18" customHeight="1">
      <c r="A1108" s="71"/>
      <c r="B1108" s="17" t="s">
        <v>21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1</v>
      </c>
      <c r="I1108" s="10">
        <v>1</v>
      </c>
      <c r="J1108" s="10">
        <v>1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71"/>
      <c r="B1109" s="17" t="s">
        <v>24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4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6</v>
      </c>
    </row>
    <row r="1110" spans="1:20" ht="18" customHeight="1">
      <c r="A1110" s="71"/>
      <c r="B1110" s="17" t="s">
        <v>25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0</v>
      </c>
    </row>
    <row r="1111" spans="1:20" ht="18" customHeight="1">
      <c r="A1111" s="71"/>
      <c r="B1111" s="17" t="s">
        <v>26</v>
      </c>
      <c r="C1111" s="36" t="str">
        <f>IF(C1109+C1110&gt;0, C1110/(C1109+C1110), "-")</f>
        <v>-</v>
      </c>
      <c r="D1111" s="36" t="str">
        <f t="shared" ref="D1111:T1111" si="430">IF(D1109+D1110&gt;0, D1110/(D1109+D1110), "-")</f>
        <v>-</v>
      </c>
      <c r="E1111" s="36" t="str">
        <f t="shared" si="430"/>
        <v>-</v>
      </c>
      <c r="F1111" s="36" t="str">
        <f t="shared" si="430"/>
        <v>-</v>
      </c>
      <c r="G1111" s="36" t="str">
        <f t="shared" si="430"/>
        <v>-</v>
      </c>
      <c r="H1111" s="36">
        <f t="shared" si="430"/>
        <v>0</v>
      </c>
      <c r="I1111" s="36">
        <f t="shared" si="430"/>
        <v>0</v>
      </c>
      <c r="J1111" s="36">
        <f t="shared" si="430"/>
        <v>0</v>
      </c>
      <c r="K1111" s="36" t="str">
        <f t="shared" si="430"/>
        <v>-</v>
      </c>
      <c r="L1111" s="36" t="str">
        <f t="shared" si="430"/>
        <v>-</v>
      </c>
      <c r="M1111" s="36" t="str">
        <f t="shared" si="430"/>
        <v>-</v>
      </c>
      <c r="N1111" s="36" t="str">
        <f t="shared" si="430"/>
        <v>-</v>
      </c>
      <c r="O1111" s="36" t="str">
        <f t="shared" si="430"/>
        <v>-</v>
      </c>
      <c r="P1111" s="36" t="str">
        <f t="shared" si="430"/>
        <v>-</v>
      </c>
      <c r="Q1111" s="36" t="str">
        <f t="shared" si="430"/>
        <v>-</v>
      </c>
      <c r="R1111" s="36" t="str">
        <f t="shared" si="430"/>
        <v>-</v>
      </c>
      <c r="S1111" s="36" t="str">
        <f t="shared" si="430"/>
        <v>-</v>
      </c>
      <c r="T1111" s="40">
        <f t="shared" si="430"/>
        <v>0</v>
      </c>
    </row>
    <row r="1112" spans="1:20" ht="18" customHeight="1">
      <c r="A1112" s="71"/>
      <c r="B1112" s="17" t="s">
        <v>22</v>
      </c>
      <c r="C1112" s="10">
        <v>0</v>
      </c>
      <c r="D1112" s="10">
        <v>0</v>
      </c>
      <c r="E1112" s="10">
        <v>0</v>
      </c>
      <c r="F1112" s="14">
        <v>0</v>
      </c>
      <c r="G1112" s="10">
        <v>0</v>
      </c>
      <c r="H1112" s="10">
        <v>1</v>
      </c>
      <c r="I1112" s="10">
        <v>1</v>
      </c>
      <c r="J1112" s="10">
        <v>1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1">
        <f>SUM(C1112:S1112)</f>
        <v>3</v>
      </c>
    </row>
    <row r="1113" spans="1:20" ht="18" customHeight="1">
      <c r="A1113" s="71"/>
      <c r="B1113" s="17" t="s">
        <v>23</v>
      </c>
      <c r="C1113" s="37" t="str">
        <f>IF(C1112&gt;0,(C1107+C1108)/C1112, "-")</f>
        <v>-</v>
      </c>
      <c r="D1113" s="37" t="str">
        <f t="shared" ref="D1113:S1113" si="431">IF(D1112&gt;0,(D1107+D1108)/D1112, "-")</f>
        <v>-</v>
      </c>
      <c r="E1113" s="37" t="str">
        <f t="shared" si="431"/>
        <v>-</v>
      </c>
      <c r="F1113" s="37" t="str">
        <f t="shared" si="431"/>
        <v>-</v>
      </c>
      <c r="G1113" s="37" t="str">
        <f t="shared" si="431"/>
        <v>-</v>
      </c>
      <c r="H1113" s="37">
        <f t="shared" si="431"/>
        <v>1</v>
      </c>
      <c r="I1113" s="37">
        <f t="shared" si="431"/>
        <v>1</v>
      </c>
      <c r="J1113" s="37">
        <f t="shared" si="431"/>
        <v>4</v>
      </c>
      <c r="K1113" s="37" t="str">
        <f t="shared" si="431"/>
        <v>-</v>
      </c>
      <c r="L1113" s="37" t="str">
        <f t="shared" si="431"/>
        <v>-</v>
      </c>
      <c r="M1113" s="37" t="str">
        <f t="shared" si="431"/>
        <v>-</v>
      </c>
      <c r="N1113" s="37" t="str">
        <f t="shared" si="431"/>
        <v>-</v>
      </c>
      <c r="O1113" s="37" t="str">
        <f t="shared" si="431"/>
        <v>-</v>
      </c>
      <c r="P1113" s="37" t="str">
        <f t="shared" si="431"/>
        <v>-</v>
      </c>
      <c r="Q1113" s="37" t="str">
        <f t="shared" si="431"/>
        <v>-</v>
      </c>
      <c r="R1113" s="37" t="str">
        <f t="shared" si="431"/>
        <v>-</v>
      </c>
      <c r="S1113" s="37" t="str">
        <f t="shared" si="431"/>
        <v>-</v>
      </c>
      <c r="T1113" s="45">
        <f>IF(T1112&gt;0,(T1107+T1108)/T1112, "-")</f>
        <v>2</v>
      </c>
    </row>
    <row r="1114" spans="1:20" ht="18" customHeight="1">
      <c r="A1114" s="71"/>
      <c r="B1114" s="17" t="s">
        <v>37</v>
      </c>
      <c r="C1114" s="48" t="s">
        <v>39</v>
      </c>
      <c r="D1114" s="48" t="s">
        <v>39</v>
      </c>
      <c r="E1114" s="48" t="s">
        <v>39</v>
      </c>
      <c r="F1114" s="48" t="s">
        <v>39</v>
      </c>
      <c r="G1114" s="48" t="s">
        <v>39</v>
      </c>
      <c r="H1114" s="47">
        <v>1</v>
      </c>
      <c r="I1114" s="47">
        <v>0</v>
      </c>
      <c r="J1114" s="47">
        <v>1</v>
      </c>
      <c r="K1114" s="48" t="s">
        <v>39</v>
      </c>
      <c r="L1114" s="48" t="s">
        <v>39</v>
      </c>
      <c r="M1114" s="48" t="s">
        <v>39</v>
      </c>
      <c r="N1114" s="48" t="s">
        <v>39</v>
      </c>
      <c r="O1114" s="48" t="s">
        <v>39</v>
      </c>
      <c r="P1114" s="48" t="s">
        <v>39</v>
      </c>
      <c r="Q1114" s="48" t="s">
        <v>39</v>
      </c>
      <c r="R1114" s="48" t="s">
        <v>39</v>
      </c>
      <c r="S1114" s="48" t="s">
        <v>39</v>
      </c>
      <c r="T1114" s="49">
        <v>0.66669999999999996</v>
      </c>
    </row>
    <row r="1115" spans="1:20" ht="18" customHeight="1">
      <c r="A1115" s="70">
        <v>44773</v>
      </c>
      <c r="B1115" s="17" t="s">
        <v>20</v>
      </c>
      <c r="C1115" s="10">
        <v>0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1">
        <f>SUM(C1115:S1115)</f>
        <v>0</v>
      </c>
    </row>
    <row r="1116" spans="1:20" ht="18" customHeight="1">
      <c r="A1116" s="71"/>
      <c r="B1116" s="17" t="s">
        <v>21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71"/>
      <c r="B1117" s="17" t="s">
        <v>24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71"/>
      <c r="B1118" s="17" t="s">
        <v>25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71"/>
      <c r="B1119" s="17" t="s">
        <v>26</v>
      </c>
      <c r="C1119" s="36" t="str">
        <f>IF(C1117+C1118&gt;0, C1118/(C1117+C1118), "-")</f>
        <v>-</v>
      </c>
      <c r="D1119" s="36" t="str">
        <f t="shared" ref="D1119:T1119" si="432">IF(D1117+D1118&gt;0, D1118/(D1117+D1118), "-")</f>
        <v>-</v>
      </c>
      <c r="E1119" s="36" t="str">
        <f t="shared" si="432"/>
        <v>-</v>
      </c>
      <c r="F1119" s="36" t="str">
        <f t="shared" si="432"/>
        <v>-</v>
      </c>
      <c r="G1119" s="36" t="str">
        <f t="shared" si="432"/>
        <v>-</v>
      </c>
      <c r="H1119" s="36" t="str">
        <f t="shared" si="432"/>
        <v>-</v>
      </c>
      <c r="I1119" s="36" t="str">
        <f t="shared" si="432"/>
        <v>-</v>
      </c>
      <c r="J1119" s="36" t="str">
        <f t="shared" si="432"/>
        <v>-</v>
      </c>
      <c r="K1119" s="36" t="str">
        <f t="shared" si="432"/>
        <v>-</v>
      </c>
      <c r="L1119" s="36" t="str">
        <f t="shared" si="432"/>
        <v>-</v>
      </c>
      <c r="M1119" s="36" t="str">
        <f t="shared" si="432"/>
        <v>-</v>
      </c>
      <c r="N1119" s="36" t="str">
        <f t="shared" si="432"/>
        <v>-</v>
      </c>
      <c r="O1119" s="36" t="str">
        <f t="shared" si="432"/>
        <v>-</v>
      </c>
      <c r="P1119" s="36" t="str">
        <f t="shared" si="432"/>
        <v>-</v>
      </c>
      <c r="Q1119" s="36" t="str">
        <f t="shared" si="432"/>
        <v>-</v>
      </c>
      <c r="R1119" s="36" t="str">
        <f t="shared" si="432"/>
        <v>-</v>
      </c>
      <c r="S1119" s="36" t="str">
        <f t="shared" si="432"/>
        <v>-</v>
      </c>
      <c r="T1119" s="40" t="str">
        <f t="shared" si="432"/>
        <v>-</v>
      </c>
    </row>
    <row r="1120" spans="1:20" ht="18" customHeight="1">
      <c r="A1120" s="71"/>
      <c r="B1120" s="17" t="s">
        <v>22</v>
      </c>
      <c r="C1120" s="10">
        <v>0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1">
        <f>SUM(C1120:S1120)</f>
        <v>0</v>
      </c>
    </row>
    <row r="1121" spans="1:20" ht="18" customHeight="1">
      <c r="A1121" s="71"/>
      <c r="B1121" s="17" t="s">
        <v>23</v>
      </c>
      <c r="C1121" s="37" t="str">
        <f>IF(C1120&gt;0,(C1115+C1116)/C1120, "-")</f>
        <v>-</v>
      </c>
      <c r="D1121" s="37" t="str">
        <f t="shared" ref="D1121:S1121" si="433">IF(D1120&gt;0,(D1115+D1116)/D1120, "-")</f>
        <v>-</v>
      </c>
      <c r="E1121" s="37" t="str">
        <f t="shared" si="433"/>
        <v>-</v>
      </c>
      <c r="F1121" s="37" t="str">
        <f t="shared" si="433"/>
        <v>-</v>
      </c>
      <c r="G1121" s="37" t="str">
        <f t="shared" si="433"/>
        <v>-</v>
      </c>
      <c r="H1121" s="37" t="str">
        <f t="shared" si="433"/>
        <v>-</v>
      </c>
      <c r="I1121" s="37" t="str">
        <f t="shared" si="433"/>
        <v>-</v>
      </c>
      <c r="J1121" s="37" t="str">
        <f t="shared" si="433"/>
        <v>-</v>
      </c>
      <c r="K1121" s="37" t="str">
        <f t="shared" si="433"/>
        <v>-</v>
      </c>
      <c r="L1121" s="37" t="str">
        <f t="shared" si="433"/>
        <v>-</v>
      </c>
      <c r="M1121" s="37" t="str">
        <f t="shared" si="433"/>
        <v>-</v>
      </c>
      <c r="N1121" s="37" t="str">
        <f t="shared" si="433"/>
        <v>-</v>
      </c>
      <c r="O1121" s="37" t="str">
        <f t="shared" si="433"/>
        <v>-</v>
      </c>
      <c r="P1121" s="37" t="str">
        <f t="shared" si="433"/>
        <v>-</v>
      </c>
      <c r="Q1121" s="37" t="str">
        <f t="shared" si="433"/>
        <v>-</v>
      </c>
      <c r="R1121" s="37" t="str">
        <f t="shared" si="433"/>
        <v>-</v>
      </c>
      <c r="S1121" s="37" t="str">
        <f t="shared" si="433"/>
        <v>-</v>
      </c>
      <c r="T1121" s="45" t="str">
        <f>IF(T1120&gt;0,(T1115+T1116)/T1120, "-")</f>
        <v>-</v>
      </c>
    </row>
    <row r="1122" spans="1:20" ht="18" customHeight="1">
      <c r="A1122" s="71"/>
      <c r="B1122" s="17" t="s">
        <v>37</v>
      </c>
      <c r="C1122" s="48" t="s">
        <v>39</v>
      </c>
      <c r="D1122" s="48" t="s">
        <v>39</v>
      </c>
      <c r="E1122" s="48" t="s">
        <v>39</v>
      </c>
      <c r="F1122" s="48" t="s">
        <v>39</v>
      </c>
      <c r="G1122" s="48" t="s">
        <v>39</v>
      </c>
      <c r="H1122" s="48" t="s">
        <v>39</v>
      </c>
      <c r="I1122" s="48" t="s">
        <v>39</v>
      </c>
      <c r="J1122" s="48" t="s">
        <v>39</v>
      </c>
      <c r="K1122" s="48" t="s">
        <v>39</v>
      </c>
      <c r="L1122" s="48" t="s">
        <v>39</v>
      </c>
      <c r="M1122" s="48" t="s">
        <v>39</v>
      </c>
      <c r="N1122" s="48" t="s">
        <v>39</v>
      </c>
      <c r="O1122" s="48" t="s">
        <v>39</v>
      </c>
      <c r="P1122" s="48" t="s">
        <v>39</v>
      </c>
      <c r="Q1122" s="48" t="s">
        <v>39</v>
      </c>
      <c r="R1122" s="48" t="s">
        <v>39</v>
      </c>
      <c r="S1122" s="48" t="s">
        <v>39</v>
      </c>
      <c r="T1122" s="48" t="s">
        <v>39</v>
      </c>
    </row>
    <row r="1123" spans="1:20" ht="18" customHeight="1">
      <c r="A1123" s="70">
        <v>44774</v>
      </c>
      <c r="B1123" s="17" t="s">
        <v>20</v>
      </c>
      <c r="C1123" s="10">
        <v>0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1">
        <f>SUM(C1123:S1123)</f>
        <v>0</v>
      </c>
    </row>
    <row r="1124" spans="1:20" ht="18" customHeight="1">
      <c r="A1124" s="71"/>
      <c r="B1124" s="17" t="s">
        <v>21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71"/>
      <c r="B1125" s="17" t="s">
        <v>24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71"/>
      <c r="B1126" s="17" t="s">
        <v>25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71"/>
      <c r="B1127" s="17" t="s">
        <v>26</v>
      </c>
      <c r="C1127" s="36" t="str">
        <f>IF(C1125+C1126&gt;0, C1126/(C1125+C1126), "-")</f>
        <v>-</v>
      </c>
      <c r="D1127" s="36" t="str">
        <f t="shared" ref="D1127:T1127" si="434">IF(D1125+D1126&gt;0, D1126/(D1125+D1126), "-")</f>
        <v>-</v>
      </c>
      <c r="E1127" s="36" t="str">
        <f t="shared" si="434"/>
        <v>-</v>
      </c>
      <c r="F1127" s="36" t="str">
        <f t="shared" si="434"/>
        <v>-</v>
      </c>
      <c r="G1127" s="36" t="str">
        <f t="shared" si="434"/>
        <v>-</v>
      </c>
      <c r="H1127" s="36" t="str">
        <f t="shared" si="434"/>
        <v>-</v>
      </c>
      <c r="I1127" s="36" t="str">
        <f t="shared" si="434"/>
        <v>-</v>
      </c>
      <c r="J1127" s="36" t="str">
        <f t="shared" si="434"/>
        <v>-</v>
      </c>
      <c r="K1127" s="36" t="str">
        <f t="shared" si="434"/>
        <v>-</v>
      </c>
      <c r="L1127" s="36" t="str">
        <f t="shared" si="434"/>
        <v>-</v>
      </c>
      <c r="M1127" s="36" t="str">
        <f t="shared" si="434"/>
        <v>-</v>
      </c>
      <c r="N1127" s="36" t="str">
        <f t="shared" si="434"/>
        <v>-</v>
      </c>
      <c r="O1127" s="36" t="str">
        <f t="shared" si="434"/>
        <v>-</v>
      </c>
      <c r="P1127" s="36" t="str">
        <f t="shared" si="434"/>
        <v>-</v>
      </c>
      <c r="Q1127" s="36" t="str">
        <f t="shared" si="434"/>
        <v>-</v>
      </c>
      <c r="R1127" s="36" t="str">
        <f t="shared" si="434"/>
        <v>-</v>
      </c>
      <c r="S1127" s="36" t="str">
        <f t="shared" si="434"/>
        <v>-</v>
      </c>
      <c r="T1127" s="40" t="str">
        <f t="shared" si="434"/>
        <v>-</v>
      </c>
    </row>
    <row r="1128" spans="1:20" ht="18" customHeight="1">
      <c r="A1128" s="71"/>
      <c r="B1128" s="17" t="s">
        <v>22</v>
      </c>
      <c r="C1128" s="10">
        <v>0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1">
        <f>SUM(C1128:S1128)</f>
        <v>0</v>
      </c>
    </row>
    <row r="1129" spans="1:20" ht="18" customHeight="1">
      <c r="A1129" s="71"/>
      <c r="B1129" s="17" t="s">
        <v>23</v>
      </c>
      <c r="C1129" s="37" t="str">
        <f>IF(C1128&gt;0,(C1123+C1124)/C1128, "-")</f>
        <v>-</v>
      </c>
      <c r="D1129" s="37" t="str">
        <f t="shared" ref="D1129:S1129" si="435">IF(D1128&gt;0,(D1123+D1124)/D1128, "-")</f>
        <v>-</v>
      </c>
      <c r="E1129" s="37" t="str">
        <f t="shared" si="435"/>
        <v>-</v>
      </c>
      <c r="F1129" s="37" t="str">
        <f t="shared" si="435"/>
        <v>-</v>
      </c>
      <c r="G1129" s="37" t="str">
        <f t="shared" si="435"/>
        <v>-</v>
      </c>
      <c r="H1129" s="37" t="str">
        <f t="shared" si="435"/>
        <v>-</v>
      </c>
      <c r="I1129" s="37" t="str">
        <f t="shared" si="435"/>
        <v>-</v>
      </c>
      <c r="J1129" s="37" t="str">
        <f t="shared" si="435"/>
        <v>-</v>
      </c>
      <c r="K1129" s="37" t="str">
        <f t="shared" si="435"/>
        <v>-</v>
      </c>
      <c r="L1129" s="37" t="str">
        <f t="shared" si="435"/>
        <v>-</v>
      </c>
      <c r="M1129" s="37" t="str">
        <f t="shared" si="435"/>
        <v>-</v>
      </c>
      <c r="N1129" s="37" t="str">
        <f t="shared" si="435"/>
        <v>-</v>
      </c>
      <c r="O1129" s="37" t="str">
        <f t="shared" si="435"/>
        <v>-</v>
      </c>
      <c r="P1129" s="37" t="str">
        <f t="shared" si="435"/>
        <v>-</v>
      </c>
      <c r="Q1129" s="37" t="str">
        <f t="shared" si="435"/>
        <v>-</v>
      </c>
      <c r="R1129" s="37" t="str">
        <f t="shared" si="435"/>
        <v>-</v>
      </c>
      <c r="S1129" s="37" t="str">
        <f t="shared" si="435"/>
        <v>-</v>
      </c>
      <c r="T1129" s="45" t="str">
        <f>IF(T1128&gt;0,(T1123+T1124)/T1128, "-")</f>
        <v>-</v>
      </c>
    </row>
    <row r="1130" spans="1:20" ht="18" customHeight="1">
      <c r="A1130" s="71"/>
      <c r="B1130" s="17" t="s">
        <v>37</v>
      </c>
      <c r="C1130" s="48" t="s">
        <v>39</v>
      </c>
      <c r="D1130" s="48" t="s">
        <v>39</v>
      </c>
      <c r="E1130" s="48" t="s">
        <v>39</v>
      </c>
      <c r="F1130" s="48" t="s">
        <v>39</v>
      </c>
      <c r="G1130" s="48" t="s">
        <v>39</v>
      </c>
      <c r="H1130" s="48" t="s">
        <v>39</v>
      </c>
      <c r="I1130" s="48" t="s">
        <v>39</v>
      </c>
      <c r="J1130" s="48" t="s">
        <v>39</v>
      </c>
      <c r="K1130" s="48" t="s">
        <v>39</v>
      </c>
      <c r="L1130" s="48" t="s">
        <v>39</v>
      </c>
      <c r="M1130" s="48" t="s">
        <v>39</v>
      </c>
      <c r="N1130" s="48" t="s">
        <v>39</v>
      </c>
      <c r="O1130" s="48" t="s">
        <v>39</v>
      </c>
      <c r="P1130" s="48" t="s">
        <v>39</v>
      </c>
      <c r="Q1130" s="48" t="s">
        <v>39</v>
      </c>
      <c r="R1130" s="48" t="s">
        <v>39</v>
      </c>
      <c r="S1130" s="48" t="s">
        <v>39</v>
      </c>
      <c r="T1130" s="48" t="s">
        <v>39</v>
      </c>
    </row>
    <row r="1131" spans="1:20" ht="18" customHeight="1">
      <c r="A1131" s="70">
        <v>44775</v>
      </c>
      <c r="B1131" s="17" t="s">
        <v>20</v>
      </c>
      <c r="C1131" s="10">
        <v>0</v>
      </c>
      <c r="D1131" s="10">
        <v>0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1">
        <f>SUM(C1131:S1131)</f>
        <v>0</v>
      </c>
    </row>
    <row r="1132" spans="1:20" ht="18" customHeight="1">
      <c r="A1132" s="71"/>
      <c r="B1132" s="17" t="s">
        <v>21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71"/>
      <c r="B1133" s="17" t="s">
        <v>24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71"/>
      <c r="B1134" s="17" t="s">
        <v>25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71"/>
      <c r="B1135" s="17" t="s">
        <v>26</v>
      </c>
      <c r="C1135" s="36" t="str">
        <f>IF(C1133+C1134&gt;0, C1134/(C1133+C1134), "-")</f>
        <v>-</v>
      </c>
      <c r="D1135" s="36" t="str">
        <f t="shared" ref="D1135:T1135" si="436">IF(D1133+D1134&gt;0, D1134/(D1133+D1134), "-")</f>
        <v>-</v>
      </c>
      <c r="E1135" s="36" t="str">
        <f t="shared" si="436"/>
        <v>-</v>
      </c>
      <c r="F1135" s="36" t="str">
        <f t="shared" si="436"/>
        <v>-</v>
      </c>
      <c r="G1135" s="36" t="str">
        <f t="shared" si="436"/>
        <v>-</v>
      </c>
      <c r="H1135" s="36" t="str">
        <f t="shared" si="436"/>
        <v>-</v>
      </c>
      <c r="I1135" s="36" t="str">
        <f t="shared" si="436"/>
        <v>-</v>
      </c>
      <c r="J1135" s="36" t="str">
        <f t="shared" si="436"/>
        <v>-</v>
      </c>
      <c r="K1135" s="36" t="str">
        <f t="shared" si="436"/>
        <v>-</v>
      </c>
      <c r="L1135" s="36" t="str">
        <f t="shared" si="436"/>
        <v>-</v>
      </c>
      <c r="M1135" s="36" t="str">
        <f t="shared" si="436"/>
        <v>-</v>
      </c>
      <c r="N1135" s="36" t="str">
        <f t="shared" si="436"/>
        <v>-</v>
      </c>
      <c r="O1135" s="36" t="str">
        <f t="shared" si="436"/>
        <v>-</v>
      </c>
      <c r="P1135" s="36" t="str">
        <f t="shared" si="436"/>
        <v>-</v>
      </c>
      <c r="Q1135" s="36" t="str">
        <f t="shared" si="436"/>
        <v>-</v>
      </c>
      <c r="R1135" s="36" t="str">
        <f t="shared" si="436"/>
        <v>-</v>
      </c>
      <c r="S1135" s="36" t="str">
        <f t="shared" si="436"/>
        <v>-</v>
      </c>
      <c r="T1135" s="40" t="str">
        <f t="shared" si="436"/>
        <v>-</v>
      </c>
    </row>
    <row r="1136" spans="1:20" ht="18" customHeight="1">
      <c r="A1136" s="71"/>
      <c r="B1136" s="17" t="s">
        <v>22</v>
      </c>
      <c r="C1136" s="10">
        <v>0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1">
        <f>SUM(C1136:S1136)</f>
        <v>0</v>
      </c>
    </row>
    <row r="1137" spans="1:20" ht="18" customHeight="1">
      <c r="A1137" s="71"/>
      <c r="B1137" s="17" t="s">
        <v>23</v>
      </c>
      <c r="C1137" s="37" t="str">
        <f>IF(C1136&gt;0,(C1131+C1132)/C1136, "-")</f>
        <v>-</v>
      </c>
      <c r="D1137" s="37" t="str">
        <f t="shared" ref="D1137:S1137" si="437">IF(D1136&gt;0,(D1131+D1132)/D1136, "-")</f>
        <v>-</v>
      </c>
      <c r="E1137" s="37" t="str">
        <f t="shared" si="437"/>
        <v>-</v>
      </c>
      <c r="F1137" s="37" t="str">
        <f t="shared" si="437"/>
        <v>-</v>
      </c>
      <c r="G1137" s="37" t="str">
        <f t="shared" si="437"/>
        <v>-</v>
      </c>
      <c r="H1137" s="37" t="str">
        <f t="shared" si="437"/>
        <v>-</v>
      </c>
      <c r="I1137" s="37" t="str">
        <f t="shared" si="437"/>
        <v>-</v>
      </c>
      <c r="J1137" s="37" t="str">
        <f t="shared" si="437"/>
        <v>-</v>
      </c>
      <c r="K1137" s="37" t="str">
        <f t="shared" si="437"/>
        <v>-</v>
      </c>
      <c r="L1137" s="37" t="str">
        <f t="shared" si="437"/>
        <v>-</v>
      </c>
      <c r="M1137" s="37" t="str">
        <f t="shared" si="437"/>
        <v>-</v>
      </c>
      <c r="N1137" s="37" t="str">
        <f t="shared" si="437"/>
        <v>-</v>
      </c>
      <c r="O1137" s="37" t="str">
        <f t="shared" si="437"/>
        <v>-</v>
      </c>
      <c r="P1137" s="37" t="str">
        <f t="shared" si="437"/>
        <v>-</v>
      </c>
      <c r="Q1137" s="37" t="str">
        <f t="shared" si="437"/>
        <v>-</v>
      </c>
      <c r="R1137" s="37" t="str">
        <f t="shared" si="437"/>
        <v>-</v>
      </c>
      <c r="S1137" s="37" t="str">
        <f t="shared" si="437"/>
        <v>-</v>
      </c>
      <c r="T1137" s="45" t="str">
        <f>IF(T1136&gt;0,(T1131+T1132)/T1136, "-")</f>
        <v>-</v>
      </c>
    </row>
    <row r="1138" spans="1:20" ht="18" customHeight="1">
      <c r="A1138" s="71"/>
      <c r="B1138" s="17" t="s">
        <v>37</v>
      </c>
      <c r="C1138" s="48" t="s">
        <v>39</v>
      </c>
      <c r="D1138" s="48" t="s">
        <v>39</v>
      </c>
      <c r="E1138" s="48" t="s">
        <v>39</v>
      </c>
      <c r="F1138" s="48" t="s">
        <v>39</v>
      </c>
      <c r="G1138" s="48" t="s">
        <v>39</v>
      </c>
      <c r="H1138" s="48" t="s">
        <v>39</v>
      </c>
      <c r="I1138" s="48" t="s">
        <v>39</v>
      </c>
      <c r="J1138" s="48" t="s">
        <v>39</v>
      </c>
      <c r="K1138" s="48" t="s">
        <v>39</v>
      </c>
      <c r="L1138" s="48" t="s">
        <v>39</v>
      </c>
      <c r="M1138" s="48" t="s">
        <v>39</v>
      </c>
      <c r="N1138" s="48" t="s">
        <v>39</v>
      </c>
      <c r="O1138" s="48" t="s">
        <v>39</v>
      </c>
      <c r="P1138" s="48" t="s">
        <v>39</v>
      </c>
      <c r="Q1138" s="48" t="s">
        <v>39</v>
      </c>
      <c r="R1138" s="48" t="s">
        <v>39</v>
      </c>
      <c r="S1138" s="48" t="s">
        <v>39</v>
      </c>
      <c r="T1138" s="48" t="s">
        <v>39</v>
      </c>
    </row>
    <row r="1139" spans="1:20" ht="18" customHeight="1">
      <c r="A1139" s="70">
        <v>44776</v>
      </c>
      <c r="B1139" s="17" t="s">
        <v>20</v>
      </c>
      <c r="C1139" s="10">
        <v>0</v>
      </c>
      <c r="D1139" s="10">
        <v>0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1">
        <f>SUM(C1139:S1139)</f>
        <v>0</v>
      </c>
    </row>
    <row r="1140" spans="1:20" ht="18" customHeight="1">
      <c r="A1140" s="71"/>
      <c r="B1140" s="17" t="s">
        <v>21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1</v>
      </c>
      <c r="I1140" s="10">
        <v>0</v>
      </c>
      <c r="J1140" s="10">
        <v>0</v>
      </c>
      <c r="K1140" s="10">
        <v>0</v>
      </c>
      <c r="L1140" s="10">
        <v>1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2</v>
      </c>
    </row>
    <row r="1141" spans="1:20" ht="18" customHeight="1">
      <c r="A1141" s="71"/>
      <c r="B1141" s="17" t="s">
        <v>24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71"/>
      <c r="B1142" s="17" t="s">
        <v>25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0</v>
      </c>
    </row>
    <row r="1143" spans="1:20" ht="18" customHeight="1">
      <c r="A1143" s="71"/>
      <c r="B1143" s="17" t="s">
        <v>26</v>
      </c>
      <c r="C1143" s="36" t="str">
        <f>IF(C1141+C1142&gt;0, C1142/(C1141+C1142), "-")</f>
        <v>-</v>
      </c>
      <c r="D1143" s="36" t="str">
        <f t="shared" ref="D1143:T1143" si="438">IF(D1141+D1142&gt;0, D1142/(D1141+D1142), "-")</f>
        <v>-</v>
      </c>
      <c r="E1143" s="36" t="str">
        <f t="shared" si="438"/>
        <v>-</v>
      </c>
      <c r="F1143" s="36" t="str">
        <f t="shared" si="438"/>
        <v>-</v>
      </c>
      <c r="G1143" s="36" t="str">
        <f t="shared" si="438"/>
        <v>-</v>
      </c>
      <c r="H1143" s="36">
        <f t="shared" si="438"/>
        <v>0</v>
      </c>
      <c r="I1143" s="36" t="str">
        <f t="shared" si="438"/>
        <v>-</v>
      </c>
      <c r="J1143" s="36" t="str">
        <f t="shared" si="438"/>
        <v>-</v>
      </c>
      <c r="K1143" s="36" t="str">
        <f t="shared" si="438"/>
        <v>-</v>
      </c>
      <c r="L1143" s="36">
        <f t="shared" si="438"/>
        <v>0</v>
      </c>
      <c r="M1143" s="36" t="str">
        <f t="shared" si="438"/>
        <v>-</v>
      </c>
      <c r="N1143" s="36" t="str">
        <f t="shared" si="438"/>
        <v>-</v>
      </c>
      <c r="O1143" s="36" t="str">
        <f t="shared" si="438"/>
        <v>-</v>
      </c>
      <c r="P1143" s="36" t="str">
        <f t="shared" si="438"/>
        <v>-</v>
      </c>
      <c r="Q1143" s="36" t="str">
        <f t="shared" si="438"/>
        <v>-</v>
      </c>
      <c r="R1143" s="36" t="str">
        <f t="shared" si="438"/>
        <v>-</v>
      </c>
      <c r="S1143" s="36" t="str">
        <f t="shared" si="438"/>
        <v>-</v>
      </c>
      <c r="T1143" s="40">
        <f t="shared" si="438"/>
        <v>0</v>
      </c>
    </row>
    <row r="1144" spans="1:20" ht="18" customHeight="1">
      <c r="A1144" s="71"/>
      <c r="B1144" s="17" t="s">
        <v>22</v>
      </c>
      <c r="C1144" s="10">
        <v>0</v>
      </c>
      <c r="D1144" s="10">
        <v>0</v>
      </c>
      <c r="E1144" s="10">
        <v>0</v>
      </c>
      <c r="F1144" s="14">
        <v>0</v>
      </c>
      <c r="G1144" s="10">
        <v>0</v>
      </c>
      <c r="H1144" s="10">
        <v>1</v>
      </c>
      <c r="I1144" s="10">
        <v>0</v>
      </c>
      <c r="J1144" s="10">
        <v>0</v>
      </c>
      <c r="K1144" s="10">
        <v>0</v>
      </c>
      <c r="L1144" s="10">
        <v>1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1">
        <f>SUM(C1144:S1144)</f>
        <v>2</v>
      </c>
    </row>
    <row r="1145" spans="1:20" ht="18" customHeight="1">
      <c r="A1145" s="71"/>
      <c r="B1145" s="17" t="s">
        <v>23</v>
      </c>
      <c r="C1145" s="37" t="str">
        <f>IF(C1144&gt;0,(C1139+C1140)/C1144, "-")</f>
        <v>-</v>
      </c>
      <c r="D1145" s="37" t="str">
        <f t="shared" ref="D1145:S1145" si="439">IF(D1144&gt;0,(D1139+D1140)/D1144, "-")</f>
        <v>-</v>
      </c>
      <c r="E1145" s="37" t="str">
        <f t="shared" si="439"/>
        <v>-</v>
      </c>
      <c r="F1145" s="37" t="str">
        <f t="shared" si="439"/>
        <v>-</v>
      </c>
      <c r="G1145" s="37" t="str">
        <f t="shared" si="439"/>
        <v>-</v>
      </c>
      <c r="H1145" s="37">
        <f t="shared" si="439"/>
        <v>1</v>
      </c>
      <c r="I1145" s="37" t="str">
        <f t="shared" si="439"/>
        <v>-</v>
      </c>
      <c r="J1145" s="37" t="str">
        <f t="shared" si="439"/>
        <v>-</v>
      </c>
      <c r="K1145" s="37" t="str">
        <f t="shared" si="439"/>
        <v>-</v>
      </c>
      <c r="L1145" s="37">
        <f t="shared" si="439"/>
        <v>1</v>
      </c>
      <c r="M1145" s="37" t="str">
        <f t="shared" si="439"/>
        <v>-</v>
      </c>
      <c r="N1145" s="37" t="str">
        <f t="shared" si="439"/>
        <v>-</v>
      </c>
      <c r="O1145" s="37" t="str">
        <f t="shared" si="439"/>
        <v>-</v>
      </c>
      <c r="P1145" s="37" t="str">
        <f t="shared" si="439"/>
        <v>-</v>
      </c>
      <c r="Q1145" s="37" t="str">
        <f t="shared" si="439"/>
        <v>-</v>
      </c>
      <c r="R1145" s="37" t="str">
        <f t="shared" si="439"/>
        <v>-</v>
      </c>
      <c r="S1145" s="37" t="str">
        <f t="shared" si="439"/>
        <v>-</v>
      </c>
      <c r="T1145" s="45">
        <f>IF(T1144&gt;0,(T1139+T1140)/T1144, "-")</f>
        <v>1</v>
      </c>
    </row>
    <row r="1146" spans="1:20" ht="18" customHeight="1">
      <c r="A1146" s="71"/>
      <c r="B1146" s="17" t="s">
        <v>37</v>
      </c>
      <c r="C1146" s="48" t="s">
        <v>39</v>
      </c>
      <c r="D1146" s="48" t="s">
        <v>39</v>
      </c>
      <c r="E1146" s="48" t="s">
        <v>39</v>
      </c>
      <c r="F1146" s="48" t="s">
        <v>39</v>
      </c>
      <c r="G1146" s="48" t="s">
        <v>39</v>
      </c>
      <c r="H1146" s="47">
        <v>0</v>
      </c>
      <c r="I1146" s="47" t="s">
        <v>39</v>
      </c>
      <c r="J1146" s="47" t="s">
        <v>39</v>
      </c>
      <c r="K1146" s="48" t="s">
        <v>39</v>
      </c>
      <c r="L1146" s="47">
        <v>0</v>
      </c>
      <c r="M1146" s="48" t="s">
        <v>39</v>
      </c>
      <c r="N1146" s="48" t="s">
        <v>39</v>
      </c>
      <c r="O1146" s="48" t="s">
        <v>39</v>
      </c>
      <c r="P1146" s="48" t="s">
        <v>39</v>
      </c>
      <c r="Q1146" s="48" t="s">
        <v>39</v>
      </c>
      <c r="R1146" s="48" t="s">
        <v>39</v>
      </c>
      <c r="S1146" s="48" t="s">
        <v>39</v>
      </c>
      <c r="T1146" s="49">
        <v>0</v>
      </c>
    </row>
    <row r="1147" spans="1:20" ht="18" customHeight="1">
      <c r="A1147" s="70">
        <v>44777</v>
      </c>
      <c r="B1147" s="17" t="s">
        <v>20</v>
      </c>
      <c r="C1147" s="10">
        <v>0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1">
        <f>SUM(C1147:S1147)</f>
        <v>0</v>
      </c>
    </row>
    <row r="1148" spans="1:20" ht="18" customHeight="1">
      <c r="A1148" s="71"/>
      <c r="B1148" s="17" t="s">
        <v>21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71"/>
      <c r="B1149" s="17" t="s">
        <v>24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71"/>
      <c r="B1150" s="17" t="s">
        <v>25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71"/>
      <c r="B1151" s="17" t="s">
        <v>26</v>
      </c>
      <c r="C1151" s="36" t="str">
        <f>IF(C1149+C1150&gt;0, C1150/(C1149+C1150), "-")</f>
        <v>-</v>
      </c>
      <c r="D1151" s="36" t="str">
        <f t="shared" ref="D1151:T1151" si="440">IF(D1149+D1150&gt;0, D1150/(D1149+D1150), "-")</f>
        <v>-</v>
      </c>
      <c r="E1151" s="36" t="str">
        <f t="shared" si="440"/>
        <v>-</v>
      </c>
      <c r="F1151" s="36" t="str">
        <f t="shared" si="440"/>
        <v>-</v>
      </c>
      <c r="G1151" s="36" t="str">
        <f t="shared" si="440"/>
        <v>-</v>
      </c>
      <c r="H1151" s="36" t="str">
        <f t="shared" si="440"/>
        <v>-</v>
      </c>
      <c r="I1151" s="36" t="str">
        <f t="shared" si="440"/>
        <v>-</v>
      </c>
      <c r="J1151" s="36" t="str">
        <f t="shared" si="440"/>
        <v>-</v>
      </c>
      <c r="K1151" s="36" t="str">
        <f t="shared" si="440"/>
        <v>-</v>
      </c>
      <c r="L1151" s="36" t="str">
        <f t="shared" si="440"/>
        <v>-</v>
      </c>
      <c r="M1151" s="36" t="str">
        <f t="shared" si="440"/>
        <v>-</v>
      </c>
      <c r="N1151" s="36" t="str">
        <f t="shared" si="440"/>
        <v>-</v>
      </c>
      <c r="O1151" s="36" t="str">
        <f t="shared" si="440"/>
        <v>-</v>
      </c>
      <c r="P1151" s="36" t="str">
        <f t="shared" si="440"/>
        <v>-</v>
      </c>
      <c r="Q1151" s="36" t="str">
        <f t="shared" si="440"/>
        <v>-</v>
      </c>
      <c r="R1151" s="36" t="str">
        <f t="shared" si="440"/>
        <v>-</v>
      </c>
      <c r="S1151" s="36" t="str">
        <f t="shared" si="440"/>
        <v>-</v>
      </c>
      <c r="T1151" s="40" t="str">
        <f t="shared" si="440"/>
        <v>-</v>
      </c>
    </row>
    <row r="1152" spans="1:20" ht="18" customHeight="1">
      <c r="A1152" s="71"/>
      <c r="B1152" s="17" t="s">
        <v>22</v>
      </c>
      <c r="C1152" s="10">
        <v>0</v>
      </c>
      <c r="D1152" s="10">
        <v>0</v>
      </c>
      <c r="E1152" s="10">
        <v>0</v>
      </c>
      <c r="F1152" s="14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1">
        <f>SUM(C1152:S1152)</f>
        <v>0</v>
      </c>
    </row>
    <row r="1153" spans="1:20" ht="18" customHeight="1">
      <c r="A1153" s="71"/>
      <c r="B1153" s="17" t="s">
        <v>23</v>
      </c>
      <c r="C1153" s="37" t="str">
        <f>IF(C1152&gt;0,(C1147+C1148)/C1152, "-")</f>
        <v>-</v>
      </c>
      <c r="D1153" s="37" t="str">
        <f t="shared" ref="D1153:S1153" si="441">IF(D1152&gt;0,(D1147+D1148)/D1152, "-")</f>
        <v>-</v>
      </c>
      <c r="E1153" s="37" t="str">
        <f t="shared" si="441"/>
        <v>-</v>
      </c>
      <c r="F1153" s="37" t="str">
        <f t="shared" si="441"/>
        <v>-</v>
      </c>
      <c r="G1153" s="37" t="str">
        <f t="shared" si="441"/>
        <v>-</v>
      </c>
      <c r="H1153" s="37" t="str">
        <f t="shared" si="441"/>
        <v>-</v>
      </c>
      <c r="I1153" s="37" t="str">
        <f t="shared" si="441"/>
        <v>-</v>
      </c>
      <c r="J1153" s="37" t="str">
        <f t="shared" si="441"/>
        <v>-</v>
      </c>
      <c r="K1153" s="37" t="str">
        <f t="shared" si="441"/>
        <v>-</v>
      </c>
      <c r="L1153" s="37" t="str">
        <f t="shared" si="441"/>
        <v>-</v>
      </c>
      <c r="M1153" s="37" t="str">
        <f t="shared" si="441"/>
        <v>-</v>
      </c>
      <c r="N1153" s="37" t="str">
        <f t="shared" si="441"/>
        <v>-</v>
      </c>
      <c r="O1153" s="37" t="str">
        <f t="shared" si="441"/>
        <v>-</v>
      </c>
      <c r="P1153" s="37" t="str">
        <f t="shared" si="441"/>
        <v>-</v>
      </c>
      <c r="Q1153" s="37" t="str">
        <f t="shared" si="441"/>
        <v>-</v>
      </c>
      <c r="R1153" s="37" t="str">
        <f t="shared" si="441"/>
        <v>-</v>
      </c>
      <c r="S1153" s="37" t="str">
        <f t="shared" si="441"/>
        <v>-</v>
      </c>
      <c r="T1153" s="45" t="str">
        <f>IF(T1152&gt;0,(T1147+T1148)/T1152, "-")</f>
        <v>-</v>
      </c>
    </row>
    <row r="1154" spans="1:20" ht="18" customHeight="1">
      <c r="A1154" s="71"/>
      <c r="B1154" s="17" t="s">
        <v>37</v>
      </c>
      <c r="C1154" s="48" t="s">
        <v>39</v>
      </c>
      <c r="D1154" s="48" t="s">
        <v>39</v>
      </c>
      <c r="E1154" s="48" t="s">
        <v>39</v>
      </c>
      <c r="F1154" s="48" t="s">
        <v>39</v>
      </c>
      <c r="G1154" s="48" t="s">
        <v>39</v>
      </c>
      <c r="H1154" s="48" t="s">
        <v>39</v>
      </c>
      <c r="I1154" s="47" t="s">
        <v>39</v>
      </c>
      <c r="J1154" s="47" t="s">
        <v>39</v>
      </c>
      <c r="K1154" s="48" t="s">
        <v>39</v>
      </c>
      <c r="L1154" s="48" t="s">
        <v>39</v>
      </c>
      <c r="M1154" s="48" t="s">
        <v>39</v>
      </c>
      <c r="N1154" s="48" t="s">
        <v>39</v>
      </c>
      <c r="O1154" s="48" t="s">
        <v>39</v>
      </c>
      <c r="P1154" s="48" t="s">
        <v>39</v>
      </c>
      <c r="Q1154" s="48" t="s">
        <v>39</v>
      </c>
      <c r="R1154" s="48" t="s">
        <v>39</v>
      </c>
      <c r="S1154" s="48" t="s">
        <v>39</v>
      </c>
      <c r="T1154" s="49">
        <v>0</v>
      </c>
    </row>
    <row r="1155" spans="1:20" ht="18" customHeight="1">
      <c r="A1155" s="70">
        <v>44778</v>
      </c>
      <c r="B1155" s="17" t="s">
        <v>20</v>
      </c>
      <c r="C1155" s="10">
        <v>0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1">
        <f>SUM(C1155:S1155)</f>
        <v>0</v>
      </c>
    </row>
    <row r="1156" spans="1:20" ht="18" customHeight="1">
      <c r="A1156" s="71"/>
      <c r="B1156" s="17" t="s">
        <v>21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71"/>
      <c r="B1157" s="17" t="s">
        <v>24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71"/>
      <c r="B1158" s="17" t="s">
        <v>25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71"/>
      <c r="B1159" s="17" t="s">
        <v>26</v>
      </c>
      <c r="C1159" s="36" t="str">
        <f>IF(C1157+C1158&gt;0, C1158/(C1157+C1158), "-")</f>
        <v>-</v>
      </c>
      <c r="D1159" s="36" t="str">
        <f t="shared" ref="D1159:T1159" si="442">IF(D1157+D1158&gt;0, D1158/(D1157+D1158), "-")</f>
        <v>-</v>
      </c>
      <c r="E1159" s="36" t="str">
        <f t="shared" si="442"/>
        <v>-</v>
      </c>
      <c r="F1159" s="36" t="str">
        <f t="shared" si="442"/>
        <v>-</v>
      </c>
      <c r="G1159" s="36" t="str">
        <f t="shared" si="442"/>
        <v>-</v>
      </c>
      <c r="H1159" s="36" t="str">
        <f t="shared" si="442"/>
        <v>-</v>
      </c>
      <c r="I1159" s="36" t="str">
        <f t="shared" si="442"/>
        <v>-</v>
      </c>
      <c r="J1159" s="36" t="str">
        <f t="shared" si="442"/>
        <v>-</v>
      </c>
      <c r="K1159" s="36" t="str">
        <f t="shared" si="442"/>
        <v>-</v>
      </c>
      <c r="L1159" s="36" t="str">
        <f t="shared" si="442"/>
        <v>-</v>
      </c>
      <c r="M1159" s="36" t="str">
        <f t="shared" si="442"/>
        <v>-</v>
      </c>
      <c r="N1159" s="36" t="str">
        <f t="shared" si="442"/>
        <v>-</v>
      </c>
      <c r="O1159" s="36" t="str">
        <f t="shared" si="442"/>
        <v>-</v>
      </c>
      <c r="P1159" s="36" t="str">
        <f t="shared" si="442"/>
        <v>-</v>
      </c>
      <c r="Q1159" s="36" t="str">
        <f t="shared" si="442"/>
        <v>-</v>
      </c>
      <c r="R1159" s="36" t="str">
        <f t="shared" si="442"/>
        <v>-</v>
      </c>
      <c r="S1159" s="36" t="str">
        <f t="shared" si="442"/>
        <v>-</v>
      </c>
      <c r="T1159" s="40" t="str">
        <f t="shared" si="442"/>
        <v>-</v>
      </c>
    </row>
    <row r="1160" spans="1:20" ht="18" customHeight="1">
      <c r="A1160" s="71"/>
      <c r="B1160" s="17" t="s">
        <v>22</v>
      </c>
      <c r="C1160" s="10">
        <v>0</v>
      </c>
      <c r="D1160" s="10">
        <v>0</v>
      </c>
      <c r="E1160" s="10">
        <v>0</v>
      </c>
      <c r="F1160" s="14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1">
        <f>SUM(C1160:S1160)</f>
        <v>0</v>
      </c>
    </row>
    <row r="1161" spans="1:20" ht="18" customHeight="1">
      <c r="A1161" s="71"/>
      <c r="B1161" s="17" t="s">
        <v>23</v>
      </c>
      <c r="C1161" s="37" t="str">
        <f>IF(C1160&gt;0,(C1155+C1156)/C1160, "-")</f>
        <v>-</v>
      </c>
      <c r="D1161" s="37" t="str">
        <f t="shared" ref="D1161:S1161" si="443">IF(D1160&gt;0,(D1155+D1156)/D1160, "-")</f>
        <v>-</v>
      </c>
      <c r="E1161" s="37" t="str">
        <f t="shared" si="443"/>
        <v>-</v>
      </c>
      <c r="F1161" s="37" t="str">
        <f t="shared" si="443"/>
        <v>-</v>
      </c>
      <c r="G1161" s="37" t="str">
        <f t="shared" si="443"/>
        <v>-</v>
      </c>
      <c r="H1161" s="37" t="str">
        <f t="shared" si="443"/>
        <v>-</v>
      </c>
      <c r="I1161" s="37" t="str">
        <f t="shared" si="443"/>
        <v>-</v>
      </c>
      <c r="J1161" s="37" t="str">
        <f t="shared" si="443"/>
        <v>-</v>
      </c>
      <c r="K1161" s="37" t="str">
        <f t="shared" si="443"/>
        <v>-</v>
      </c>
      <c r="L1161" s="37" t="str">
        <f t="shared" si="443"/>
        <v>-</v>
      </c>
      <c r="M1161" s="37" t="str">
        <f t="shared" si="443"/>
        <v>-</v>
      </c>
      <c r="N1161" s="37" t="str">
        <f t="shared" si="443"/>
        <v>-</v>
      </c>
      <c r="O1161" s="37" t="str">
        <f t="shared" si="443"/>
        <v>-</v>
      </c>
      <c r="P1161" s="37" t="str">
        <f t="shared" si="443"/>
        <v>-</v>
      </c>
      <c r="Q1161" s="37" t="str">
        <f t="shared" si="443"/>
        <v>-</v>
      </c>
      <c r="R1161" s="37" t="str">
        <f t="shared" si="443"/>
        <v>-</v>
      </c>
      <c r="S1161" s="37" t="str">
        <f t="shared" si="443"/>
        <v>-</v>
      </c>
      <c r="T1161" s="45" t="str">
        <f>IF(T1160&gt;0,(T1155+T1156)/T1160, "-")</f>
        <v>-</v>
      </c>
    </row>
    <row r="1162" spans="1:20" ht="18" customHeight="1">
      <c r="A1162" s="71"/>
      <c r="B1162" s="17" t="s">
        <v>37</v>
      </c>
      <c r="C1162" s="48" t="s">
        <v>39</v>
      </c>
      <c r="D1162" s="48" t="s">
        <v>39</v>
      </c>
      <c r="E1162" s="48" t="s">
        <v>39</v>
      </c>
      <c r="F1162" s="48" t="s">
        <v>39</v>
      </c>
      <c r="G1162" s="48" t="s">
        <v>39</v>
      </c>
      <c r="H1162" s="48" t="s">
        <v>39</v>
      </c>
      <c r="I1162" s="47" t="s">
        <v>39</v>
      </c>
      <c r="J1162" s="47" t="s">
        <v>39</v>
      </c>
      <c r="K1162" s="48" t="s">
        <v>39</v>
      </c>
      <c r="L1162" s="48" t="s">
        <v>39</v>
      </c>
      <c r="M1162" s="48" t="s">
        <v>39</v>
      </c>
      <c r="N1162" s="48" t="s">
        <v>39</v>
      </c>
      <c r="O1162" s="48" t="s">
        <v>39</v>
      </c>
      <c r="P1162" s="48" t="s">
        <v>39</v>
      </c>
      <c r="Q1162" s="48" t="s">
        <v>39</v>
      </c>
      <c r="R1162" s="48" t="s">
        <v>39</v>
      </c>
      <c r="S1162" s="48" t="s">
        <v>39</v>
      </c>
      <c r="T1162" s="49">
        <v>0</v>
      </c>
    </row>
    <row r="1163" spans="1:20" ht="18" customHeight="1">
      <c r="A1163" s="70">
        <v>44779</v>
      </c>
      <c r="B1163" s="17" t="s">
        <v>20</v>
      </c>
      <c r="C1163" s="10">
        <v>0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1">
        <f>SUM(C1163:S1163)</f>
        <v>0</v>
      </c>
    </row>
    <row r="1164" spans="1:20" ht="18" customHeight="1">
      <c r="A1164" s="71"/>
      <c r="B1164" s="17" t="s">
        <v>21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71"/>
      <c r="B1165" s="17" t="s">
        <v>24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71"/>
      <c r="B1166" s="17" t="s">
        <v>25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71"/>
      <c r="B1167" s="17" t="s">
        <v>26</v>
      </c>
      <c r="C1167" s="36" t="str">
        <f>IF(C1165+C1166&gt;0, C1166/(C1165+C1166), "-")</f>
        <v>-</v>
      </c>
      <c r="D1167" s="36" t="str">
        <f t="shared" ref="D1167:T1167" si="444">IF(D1165+D1166&gt;0, D1166/(D1165+D1166), "-")</f>
        <v>-</v>
      </c>
      <c r="E1167" s="36" t="str">
        <f t="shared" si="444"/>
        <v>-</v>
      </c>
      <c r="F1167" s="36" t="str">
        <f t="shared" si="444"/>
        <v>-</v>
      </c>
      <c r="G1167" s="36" t="str">
        <f t="shared" si="444"/>
        <v>-</v>
      </c>
      <c r="H1167" s="36" t="str">
        <f t="shared" si="444"/>
        <v>-</v>
      </c>
      <c r="I1167" s="36" t="str">
        <f t="shared" si="444"/>
        <v>-</v>
      </c>
      <c r="J1167" s="36" t="str">
        <f t="shared" si="444"/>
        <v>-</v>
      </c>
      <c r="K1167" s="36" t="str">
        <f t="shared" si="444"/>
        <v>-</v>
      </c>
      <c r="L1167" s="36" t="str">
        <f t="shared" si="444"/>
        <v>-</v>
      </c>
      <c r="M1167" s="36" t="str">
        <f t="shared" si="444"/>
        <v>-</v>
      </c>
      <c r="N1167" s="36" t="str">
        <f t="shared" si="444"/>
        <v>-</v>
      </c>
      <c r="O1167" s="36" t="str">
        <f t="shared" si="444"/>
        <v>-</v>
      </c>
      <c r="P1167" s="36" t="str">
        <f t="shared" si="444"/>
        <v>-</v>
      </c>
      <c r="Q1167" s="36" t="str">
        <f t="shared" si="444"/>
        <v>-</v>
      </c>
      <c r="R1167" s="36" t="str">
        <f t="shared" si="444"/>
        <v>-</v>
      </c>
      <c r="S1167" s="36" t="str">
        <f t="shared" si="444"/>
        <v>-</v>
      </c>
      <c r="T1167" s="40" t="str">
        <f t="shared" si="444"/>
        <v>-</v>
      </c>
    </row>
    <row r="1168" spans="1:20" ht="18" customHeight="1">
      <c r="A1168" s="71"/>
      <c r="B1168" s="17" t="s">
        <v>22</v>
      </c>
      <c r="C1168" s="10">
        <v>0</v>
      </c>
      <c r="D1168" s="10">
        <v>0</v>
      </c>
      <c r="E1168" s="10">
        <v>0</v>
      </c>
      <c r="F1168" s="14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1">
        <f>SUM(C1168:S1168)</f>
        <v>0</v>
      </c>
    </row>
    <row r="1169" spans="1:20" ht="18" customHeight="1">
      <c r="A1169" s="71"/>
      <c r="B1169" s="17" t="s">
        <v>23</v>
      </c>
      <c r="C1169" s="37" t="str">
        <f>IF(C1168&gt;0,(C1163+C1164)/C1168, "-")</f>
        <v>-</v>
      </c>
      <c r="D1169" s="37" t="str">
        <f t="shared" ref="D1169:S1169" si="445">IF(D1168&gt;0,(D1163+D1164)/D1168, "-")</f>
        <v>-</v>
      </c>
      <c r="E1169" s="37" t="str">
        <f t="shared" si="445"/>
        <v>-</v>
      </c>
      <c r="F1169" s="37" t="str">
        <f t="shared" si="445"/>
        <v>-</v>
      </c>
      <c r="G1169" s="37" t="str">
        <f t="shared" si="445"/>
        <v>-</v>
      </c>
      <c r="H1169" s="37" t="str">
        <f t="shared" si="445"/>
        <v>-</v>
      </c>
      <c r="I1169" s="37" t="str">
        <f t="shared" si="445"/>
        <v>-</v>
      </c>
      <c r="J1169" s="37" t="str">
        <f t="shared" si="445"/>
        <v>-</v>
      </c>
      <c r="K1169" s="37" t="str">
        <f t="shared" si="445"/>
        <v>-</v>
      </c>
      <c r="L1169" s="37" t="str">
        <f t="shared" si="445"/>
        <v>-</v>
      </c>
      <c r="M1169" s="37" t="str">
        <f t="shared" si="445"/>
        <v>-</v>
      </c>
      <c r="N1169" s="37" t="str">
        <f t="shared" si="445"/>
        <v>-</v>
      </c>
      <c r="O1169" s="37" t="str">
        <f t="shared" si="445"/>
        <v>-</v>
      </c>
      <c r="P1169" s="37" t="str">
        <f t="shared" si="445"/>
        <v>-</v>
      </c>
      <c r="Q1169" s="37" t="str">
        <f t="shared" si="445"/>
        <v>-</v>
      </c>
      <c r="R1169" s="37" t="str">
        <f t="shared" si="445"/>
        <v>-</v>
      </c>
      <c r="S1169" s="37" t="str">
        <f t="shared" si="445"/>
        <v>-</v>
      </c>
      <c r="T1169" s="45" t="str">
        <f>IF(T1168&gt;0,(T1163+T1164)/T1168, "-")</f>
        <v>-</v>
      </c>
    </row>
    <row r="1170" spans="1:20" ht="18" customHeight="1">
      <c r="A1170" s="71"/>
      <c r="B1170" s="17" t="s">
        <v>37</v>
      </c>
      <c r="C1170" s="48" t="s">
        <v>39</v>
      </c>
      <c r="D1170" s="48" t="s">
        <v>39</v>
      </c>
      <c r="E1170" s="48" t="s">
        <v>39</v>
      </c>
      <c r="F1170" s="48" t="s">
        <v>39</v>
      </c>
      <c r="G1170" s="48" t="s">
        <v>39</v>
      </c>
      <c r="H1170" s="48" t="s">
        <v>39</v>
      </c>
      <c r="I1170" s="47" t="s">
        <v>39</v>
      </c>
      <c r="J1170" s="47" t="s">
        <v>39</v>
      </c>
      <c r="K1170" s="48" t="s">
        <v>39</v>
      </c>
      <c r="L1170" s="48" t="s">
        <v>39</v>
      </c>
      <c r="M1170" s="48" t="s">
        <v>39</v>
      </c>
      <c r="N1170" s="48" t="s">
        <v>39</v>
      </c>
      <c r="O1170" s="48" t="s">
        <v>39</v>
      </c>
      <c r="P1170" s="48" t="s">
        <v>39</v>
      </c>
      <c r="Q1170" s="48" t="s">
        <v>39</v>
      </c>
      <c r="R1170" s="48" t="s">
        <v>39</v>
      </c>
      <c r="S1170" s="48" t="s">
        <v>39</v>
      </c>
      <c r="T1170" s="49">
        <v>0</v>
      </c>
    </row>
    <row r="1171" spans="1:20" ht="18" customHeight="1">
      <c r="A1171" s="72">
        <v>44780</v>
      </c>
      <c r="B1171" s="51" t="s">
        <v>20</v>
      </c>
      <c r="C1171" s="52">
        <v>0</v>
      </c>
      <c r="D1171" s="52">
        <v>0</v>
      </c>
      <c r="E1171" s="52">
        <v>0</v>
      </c>
      <c r="F1171" s="52">
        <v>0</v>
      </c>
      <c r="G1171" s="52">
        <v>0</v>
      </c>
      <c r="H1171" s="52">
        <v>0</v>
      </c>
      <c r="I1171" s="52">
        <v>0</v>
      </c>
      <c r="J1171" s="52">
        <v>0</v>
      </c>
      <c r="K1171" s="52">
        <v>0</v>
      </c>
      <c r="L1171" s="52">
        <v>0</v>
      </c>
      <c r="M1171" s="52">
        <v>0</v>
      </c>
      <c r="N1171" s="52">
        <v>0</v>
      </c>
      <c r="O1171" s="52">
        <v>0</v>
      </c>
      <c r="P1171" s="52">
        <v>0</v>
      </c>
      <c r="Q1171" s="52">
        <v>0</v>
      </c>
      <c r="R1171" s="52">
        <v>0</v>
      </c>
      <c r="S1171" s="52">
        <v>0</v>
      </c>
      <c r="T1171" s="11">
        <f>SUM(C1171:S1171)</f>
        <v>0</v>
      </c>
    </row>
    <row r="1172" spans="1:20" ht="18" customHeight="1">
      <c r="A1172" s="73"/>
      <c r="B1172" s="53" t="s">
        <v>21</v>
      </c>
      <c r="C1172" s="54">
        <v>0</v>
      </c>
      <c r="D1172" s="54">
        <v>0</v>
      </c>
      <c r="E1172" s="54">
        <v>0</v>
      </c>
      <c r="F1172" s="54">
        <v>0</v>
      </c>
      <c r="G1172" s="54">
        <v>0</v>
      </c>
      <c r="H1172" s="54">
        <v>0</v>
      </c>
      <c r="I1172" s="54">
        <v>0</v>
      </c>
      <c r="J1172" s="54">
        <v>0</v>
      </c>
      <c r="K1172" s="54">
        <v>0</v>
      </c>
      <c r="L1172" s="54">
        <v>0</v>
      </c>
      <c r="M1172" s="54">
        <v>0</v>
      </c>
      <c r="N1172" s="54">
        <v>0</v>
      </c>
      <c r="O1172" s="54">
        <v>0</v>
      </c>
      <c r="P1172" s="54">
        <v>0</v>
      </c>
      <c r="Q1172" s="54">
        <v>0</v>
      </c>
      <c r="R1172" s="54">
        <v>0</v>
      </c>
      <c r="S1172" s="54">
        <v>0</v>
      </c>
      <c r="T1172" s="11">
        <f>SUM(C1172:S1172)</f>
        <v>0</v>
      </c>
    </row>
    <row r="1173" spans="1:20" ht="18" customHeight="1">
      <c r="A1173" s="73"/>
      <c r="B1173" s="53" t="s">
        <v>24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73"/>
      <c r="B1174" s="53" t="s">
        <v>25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73"/>
      <c r="B1175" s="53" t="s">
        <v>26</v>
      </c>
      <c r="C1175" s="36" t="str">
        <f>IF(C1173+C1174&gt;0, C1174/(C1173+C1174), "-")</f>
        <v>-</v>
      </c>
      <c r="D1175" s="36" t="str">
        <f t="shared" ref="D1175:S1175" si="446">IF(D1173+D1174&gt;0, D1174/(D1173+D1174), "-")</f>
        <v>-</v>
      </c>
      <c r="E1175" s="36" t="str">
        <f t="shared" si="446"/>
        <v>-</v>
      </c>
      <c r="F1175" s="36" t="str">
        <f t="shared" si="446"/>
        <v>-</v>
      </c>
      <c r="G1175" s="36" t="str">
        <f t="shared" si="446"/>
        <v>-</v>
      </c>
      <c r="H1175" s="36" t="str">
        <f t="shared" si="446"/>
        <v>-</v>
      </c>
      <c r="I1175" s="36" t="str">
        <f t="shared" si="446"/>
        <v>-</v>
      </c>
      <c r="J1175" s="36" t="str">
        <f t="shared" si="446"/>
        <v>-</v>
      </c>
      <c r="K1175" s="36" t="str">
        <f t="shared" si="446"/>
        <v>-</v>
      </c>
      <c r="L1175" s="36" t="str">
        <f t="shared" si="446"/>
        <v>-</v>
      </c>
      <c r="M1175" s="36" t="str">
        <f t="shared" si="446"/>
        <v>-</v>
      </c>
      <c r="N1175" s="36" t="str">
        <f t="shared" si="446"/>
        <v>-</v>
      </c>
      <c r="O1175" s="36" t="str">
        <f t="shared" si="446"/>
        <v>-</v>
      </c>
      <c r="P1175" s="36" t="str">
        <f t="shared" si="446"/>
        <v>-</v>
      </c>
      <c r="Q1175" s="36" t="str">
        <f t="shared" si="446"/>
        <v>-</v>
      </c>
      <c r="R1175" s="36" t="str">
        <f t="shared" si="446"/>
        <v>-</v>
      </c>
      <c r="S1175" s="36" t="str">
        <f t="shared" si="446"/>
        <v>-</v>
      </c>
      <c r="T1175" s="40" t="str">
        <f t="shared" ref="T1175" si="447">IF(T1173+T1174&gt;0, T1174/(T1173+T1174), "-")</f>
        <v>-</v>
      </c>
    </row>
    <row r="1176" spans="1:20" ht="18" customHeight="1">
      <c r="A1176" s="73"/>
      <c r="B1176" s="53" t="s">
        <v>22</v>
      </c>
      <c r="C1176" s="54">
        <v>0</v>
      </c>
      <c r="D1176" s="54">
        <v>0</v>
      </c>
      <c r="E1176" s="54">
        <v>0</v>
      </c>
      <c r="F1176" s="55">
        <v>0</v>
      </c>
      <c r="G1176" s="54">
        <v>0</v>
      </c>
      <c r="H1176" s="54">
        <v>0</v>
      </c>
      <c r="I1176" s="54">
        <v>0</v>
      </c>
      <c r="J1176" s="54">
        <v>0</v>
      </c>
      <c r="K1176" s="54">
        <v>0</v>
      </c>
      <c r="L1176" s="54">
        <v>0</v>
      </c>
      <c r="M1176" s="54">
        <v>0</v>
      </c>
      <c r="N1176" s="54">
        <v>0</v>
      </c>
      <c r="O1176" s="54">
        <v>0</v>
      </c>
      <c r="P1176" s="54">
        <v>0</v>
      </c>
      <c r="Q1176" s="54">
        <v>0</v>
      </c>
      <c r="R1176" s="54">
        <v>0</v>
      </c>
      <c r="S1176" s="54">
        <v>0</v>
      </c>
      <c r="T1176" s="11">
        <f>SUM(C1176:S1176)</f>
        <v>0</v>
      </c>
    </row>
    <row r="1177" spans="1:20" ht="18" customHeight="1">
      <c r="A1177" s="73"/>
      <c r="B1177" s="53" t="s">
        <v>23</v>
      </c>
      <c r="C1177" s="56" t="s">
        <v>43</v>
      </c>
      <c r="D1177" s="56" t="s">
        <v>43</v>
      </c>
      <c r="E1177" s="56" t="s">
        <v>43</v>
      </c>
      <c r="F1177" s="56" t="s">
        <v>43</v>
      </c>
      <c r="G1177" s="56" t="s">
        <v>43</v>
      </c>
      <c r="H1177" s="56" t="s">
        <v>43</v>
      </c>
      <c r="I1177" s="56" t="s">
        <v>43</v>
      </c>
      <c r="J1177" s="56" t="s">
        <v>43</v>
      </c>
      <c r="K1177" s="56" t="s">
        <v>43</v>
      </c>
      <c r="L1177" s="56" t="s">
        <v>43</v>
      </c>
      <c r="M1177" s="56" t="s">
        <v>43</v>
      </c>
      <c r="N1177" s="56" t="s">
        <v>43</v>
      </c>
      <c r="O1177" s="56" t="s">
        <v>43</v>
      </c>
      <c r="P1177" s="56" t="s">
        <v>43</v>
      </c>
      <c r="Q1177" s="56" t="s">
        <v>43</v>
      </c>
      <c r="R1177" s="56" t="s">
        <v>43</v>
      </c>
      <c r="S1177" s="56" t="s">
        <v>43</v>
      </c>
      <c r="T1177" s="57" t="s">
        <v>43</v>
      </c>
    </row>
    <row r="1178" spans="1:20" ht="18" customHeight="1">
      <c r="A1178" s="74"/>
      <c r="B1178" s="53" t="s">
        <v>44</v>
      </c>
      <c r="C1178" s="58" t="s">
        <v>43</v>
      </c>
      <c r="D1178" s="58" t="s">
        <v>43</v>
      </c>
      <c r="E1178" s="58" t="s">
        <v>43</v>
      </c>
      <c r="F1178" s="58" t="s">
        <v>43</v>
      </c>
      <c r="G1178" s="58" t="s">
        <v>43</v>
      </c>
      <c r="H1178" s="58" t="s">
        <v>43</v>
      </c>
      <c r="I1178" s="59" t="s">
        <v>43</v>
      </c>
      <c r="J1178" s="59" t="s">
        <v>43</v>
      </c>
      <c r="K1178" s="58" t="s">
        <v>43</v>
      </c>
      <c r="L1178" s="58" t="s">
        <v>43</v>
      </c>
      <c r="M1178" s="58" t="s">
        <v>43</v>
      </c>
      <c r="N1178" s="58" t="s">
        <v>43</v>
      </c>
      <c r="O1178" s="58" t="s">
        <v>43</v>
      </c>
      <c r="P1178" s="58" t="s">
        <v>43</v>
      </c>
      <c r="Q1178" s="58" t="s">
        <v>43</v>
      </c>
      <c r="R1178" s="58" t="s">
        <v>43</v>
      </c>
      <c r="S1178" s="58" t="s">
        <v>43</v>
      </c>
      <c r="T1178" s="60">
        <v>0</v>
      </c>
    </row>
    <row r="1179" spans="1:20" ht="18" customHeight="1">
      <c r="A1179" s="72">
        <v>44781</v>
      </c>
      <c r="B1179" s="51" t="s">
        <v>20</v>
      </c>
      <c r="C1179" s="52">
        <v>0</v>
      </c>
      <c r="D1179" s="52">
        <v>0</v>
      </c>
      <c r="E1179" s="52">
        <v>0</v>
      </c>
      <c r="F1179" s="52">
        <v>0</v>
      </c>
      <c r="G1179" s="52">
        <v>0</v>
      </c>
      <c r="H1179" s="52">
        <v>0</v>
      </c>
      <c r="I1179" s="52">
        <v>0</v>
      </c>
      <c r="J1179" s="52">
        <v>0</v>
      </c>
      <c r="K1179" s="52">
        <v>0</v>
      </c>
      <c r="L1179" s="52">
        <v>0</v>
      </c>
      <c r="M1179" s="52">
        <v>0</v>
      </c>
      <c r="N1179" s="52">
        <v>0</v>
      </c>
      <c r="O1179" s="52">
        <v>0</v>
      </c>
      <c r="P1179" s="52">
        <v>0</v>
      </c>
      <c r="Q1179" s="52">
        <v>0</v>
      </c>
      <c r="R1179" s="52">
        <v>0</v>
      </c>
      <c r="S1179" s="52">
        <v>0</v>
      </c>
      <c r="T1179" s="11">
        <f>SUM(C1179:S1179)</f>
        <v>0</v>
      </c>
    </row>
    <row r="1180" spans="1:20" ht="18" customHeight="1">
      <c r="A1180" s="73"/>
      <c r="B1180" s="53" t="s">
        <v>21</v>
      </c>
      <c r="C1180" s="54">
        <v>0</v>
      </c>
      <c r="D1180" s="54">
        <v>0</v>
      </c>
      <c r="E1180" s="54">
        <v>0</v>
      </c>
      <c r="F1180" s="54">
        <v>0</v>
      </c>
      <c r="G1180" s="54">
        <v>0</v>
      </c>
      <c r="H1180" s="54">
        <v>0</v>
      </c>
      <c r="I1180" s="54">
        <v>0</v>
      </c>
      <c r="J1180" s="54">
        <v>0</v>
      </c>
      <c r="K1180" s="54">
        <v>0</v>
      </c>
      <c r="L1180" s="54">
        <v>0</v>
      </c>
      <c r="M1180" s="54">
        <v>0</v>
      </c>
      <c r="N1180" s="54">
        <v>0</v>
      </c>
      <c r="O1180" s="54">
        <v>0</v>
      </c>
      <c r="P1180" s="54">
        <v>0</v>
      </c>
      <c r="Q1180" s="54">
        <v>0</v>
      </c>
      <c r="R1180" s="54">
        <v>0</v>
      </c>
      <c r="S1180" s="54">
        <v>0</v>
      </c>
      <c r="T1180" s="11">
        <f>SUM(C1180:S1180)</f>
        <v>0</v>
      </c>
    </row>
    <row r="1181" spans="1:20" ht="18" customHeight="1">
      <c r="A1181" s="73"/>
      <c r="B1181" s="53" t="s">
        <v>24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73"/>
      <c r="B1182" s="53" t="s">
        <v>25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73"/>
      <c r="B1183" s="53" t="s">
        <v>26</v>
      </c>
      <c r="C1183" s="36" t="str">
        <f>IF(C1181+C1182&gt;0, C1182/(C1181+C1182), "-")</f>
        <v>-</v>
      </c>
      <c r="D1183" s="36" t="str">
        <f t="shared" ref="D1183:S1183" si="448">IF(D1181+D1182&gt;0, D1182/(D1181+D1182), "-")</f>
        <v>-</v>
      </c>
      <c r="E1183" s="36" t="str">
        <f t="shared" si="448"/>
        <v>-</v>
      </c>
      <c r="F1183" s="36" t="str">
        <f t="shared" si="448"/>
        <v>-</v>
      </c>
      <c r="G1183" s="36" t="str">
        <f t="shared" si="448"/>
        <v>-</v>
      </c>
      <c r="H1183" s="36" t="str">
        <f t="shared" si="448"/>
        <v>-</v>
      </c>
      <c r="I1183" s="36" t="str">
        <f t="shared" si="448"/>
        <v>-</v>
      </c>
      <c r="J1183" s="36" t="str">
        <f t="shared" si="448"/>
        <v>-</v>
      </c>
      <c r="K1183" s="36" t="str">
        <f t="shared" si="448"/>
        <v>-</v>
      </c>
      <c r="L1183" s="36" t="str">
        <f t="shared" si="448"/>
        <v>-</v>
      </c>
      <c r="M1183" s="36" t="str">
        <f t="shared" si="448"/>
        <v>-</v>
      </c>
      <c r="N1183" s="36" t="str">
        <f t="shared" si="448"/>
        <v>-</v>
      </c>
      <c r="O1183" s="36" t="str">
        <f t="shared" si="448"/>
        <v>-</v>
      </c>
      <c r="P1183" s="36" t="str">
        <f t="shared" si="448"/>
        <v>-</v>
      </c>
      <c r="Q1183" s="36" t="str">
        <f t="shared" si="448"/>
        <v>-</v>
      </c>
      <c r="R1183" s="36" t="str">
        <f t="shared" si="448"/>
        <v>-</v>
      </c>
      <c r="S1183" s="36" t="str">
        <f t="shared" si="448"/>
        <v>-</v>
      </c>
      <c r="T1183" s="40" t="str">
        <f t="shared" ref="T1183" si="449">IF(T1181+T1182&gt;0, T1182/(T1181+T1182), "-")</f>
        <v>-</v>
      </c>
    </row>
    <row r="1184" spans="1:20" ht="18" customHeight="1">
      <c r="A1184" s="73"/>
      <c r="B1184" s="53" t="s">
        <v>22</v>
      </c>
      <c r="C1184" s="54">
        <v>0</v>
      </c>
      <c r="D1184" s="54">
        <v>0</v>
      </c>
      <c r="E1184" s="54">
        <v>0</v>
      </c>
      <c r="F1184" s="55">
        <v>0</v>
      </c>
      <c r="G1184" s="54">
        <v>0</v>
      </c>
      <c r="H1184" s="54">
        <v>0</v>
      </c>
      <c r="I1184" s="54">
        <v>0</v>
      </c>
      <c r="J1184" s="54">
        <v>0</v>
      </c>
      <c r="K1184" s="54">
        <v>0</v>
      </c>
      <c r="L1184" s="54">
        <v>0</v>
      </c>
      <c r="M1184" s="54">
        <v>0</v>
      </c>
      <c r="N1184" s="54">
        <v>0</v>
      </c>
      <c r="O1184" s="54">
        <v>0</v>
      </c>
      <c r="P1184" s="54">
        <v>0</v>
      </c>
      <c r="Q1184" s="54">
        <v>0</v>
      </c>
      <c r="R1184" s="54">
        <v>0</v>
      </c>
      <c r="S1184" s="54">
        <v>0</v>
      </c>
      <c r="T1184" s="11">
        <f>SUM(C1184:S1184)</f>
        <v>0</v>
      </c>
    </row>
    <row r="1185" spans="1:20" ht="18" customHeight="1">
      <c r="A1185" s="73"/>
      <c r="B1185" s="53" t="s">
        <v>23</v>
      </c>
      <c r="C1185" s="56" t="s">
        <v>43</v>
      </c>
      <c r="D1185" s="56" t="s">
        <v>43</v>
      </c>
      <c r="E1185" s="56" t="s">
        <v>43</v>
      </c>
      <c r="F1185" s="56" t="s">
        <v>43</v>
      </c>
      <c r="G1185" s="56" t="s">
        <v>43</v>
      </c>
      <c r="H1185" s="56" t="s">
        <v>43</v>
      </c>
      <c r="I1185" s="56" t="s">
        <v>43</v>
      </c>
      <c r="J1185" s="56" t="s">
        <v>43</v>
      </c>
      <c r="K1185" s="56" t="s">
        <v>43</v>
      </c>
      <c r="L1185" s="56" t="s">
        <v>43</v>
      </c>
      <c r="M1185" s="56" t="s">
        <v>43</v>
      </c>
      <c r="N1185" s="56" t="s">
        <v>43</v>
      </c>
      <c r="O1185" s="56" t="s">
        <v>43</v>
      </c>
      <c r="P1185" s="56" t="s">
        <v>43</v>
      </c>
      <c r="Q1185" s="56" t="s">
        <v>43</v>
      </c>
      <c r="R1185" s="56" t="s">
        <v>43</v>
      </c>
      <c r="S1185" s="56" t="s">
        <v>43</v>
      </c>
      <c r="T1185" s="57" t="s">
        <v>43</v>
      </c>
    </row>
    <row r="1186" spans="1:20" ht="18" customHeight="1">
      <c r="A1186" s="74"/>
      <c r="B1186" s="53" t="s">
        <v>44</v>
      </c>
      <c r="C1186" s="58" t="s">
        <v>43</v>
      </c>
      <c r="D1186" s="58" t="s">
        <v>43</v>
      </c>
      <c r="E1186" s="58" t="s">
        <v>43</v>
      </c>
      <c r="F1186" s="58" t="s">
        <v>43</v>
      </c>
      <c r="G1186" s="58" t="s">
        <v>43</v>
      </c>
      <c r="H1186" s="58" t="s">
        <v>43</v>
      </c>
      <c r="I1186" s="59" t="s">
        <v>43</v>
      </c>
      <c r="J1186" s="59" t="s">
        <v>43</v>
      </c>
      <c r="K1186" s="58" t="s">
        <v>43</v>
      </c>
      <c r="L1186" s="58" t="s">
        <v>43</v>
      </c>
      <c r="M1186" s="58" t="s">
        <v>43</v>
      </c>
      <c r="N1186" s="58" t="s">
        <v>43</v>
      </c>
      <c r="O1186" s="58" t="s">
        <v>43</v>
      </c>
      <c r="P1186" s="58" t="s">
        <v>43</v>
      </c>
      <c r="Q1186" s="58" t="s">
        <v>43</v>
      </c>
      <c r="R1186" s="58" t="s">
        <v>43</v>
      </c>
      <c r="S1186" s="58" t="s">
        <v>43</v>
      </c>
      <c r="T1186" s="60">
        <v>0</v>
      </c>
    </row>
    <row r="1187" spans="1:20" ht="18" customHeight="1">
      <c r="A1187" s="72">
        <v>44782</v>
      </c>
      <c r="B1187" s="51" t="s">
        <v>20</v>
      </c>
      <c r="C1187" s="52">
        <v>0</v>
      </c>
      <c r="D1187" s="52">
        <v>0</v>
      </c>
      <c r="E1187" s="52">
        <v>0</v>
      </c>
      <c r="F1187" s="52">
        <v>0</v>
      </c>
      <c r="G1187" s="52">
        <v>0</v>
      </c>
      <c r="H1187" s="52">
        <v>0</v>
      </c>
      <c r="I1187" s="52">
        <v>0</v>
      </c>
      <c r="J1187" s="52">
        <v>0</v>
      </c>
      <c r="K1187" s="52">
        <v>0</v>
      </c>
      <c r="L1187" s="52">
        <v>0</v>
      </c>
      <c r="M1187" s="52">
        <v>0</v>
      </c>
      <c r="N1187" s="52">
        <v>0</v>
      </c>
      <c r="O1187" s="52">
        <v>0</v>
      </c>
      <c r="P1187" s="52">
        <v>0</v>
      </c>
      <c r="Q1187" s="52">
        <v>0</v>
      </c>
      <c r="R1187" s="52">
        <v>0</v>
      </c>
      <c r="S1187" s="52">
        <v>0</v>
      </c>
      <c r="T1187" s="11">
        <f>SUM(C1187:S1187)</f>
        <v>0</v>
      </c>
    </row>
    <row r="1188" spans="1:20" ht="18" customHeight="1">
      <c r="A1188" s="73"/>
      <c r="B1188" s="53" t="s">
        <v>21</v>
      </c>
      <c r="C1188" s="54">
        <v>0</v>
      </c>
      <c r="D1188" s="54">
        <v>0</v>
      </c>
      <c r="E1188" s="54">
        <v>0</v>
      </c>
      <c r="F1188" s="54">
        <v>0</v>
      </c>
      <c r="G1188" s="54">
        <v>0</v>
      </c>
      <c r="H1188" s="54">
        <v>0</v>
      </c>
      <c r="I1188" s="54">
        <v>0</v>
      </c>
      <c r="J1188" s="54">
        <v>0</v>
      </c>
      <c r="K1188" s="54">
        <v>0</v>
      </c>
      <c r="L1188" s="54">
        <v>0</v>
      </c>
      <c r="M1188" s="54">
        <v>0</v>
      </c>
      <c r="N1188" s="54">
        <v>0</v>
      </c>
      <c r="O1188" s="54">
        <v>0</v>
      </c>
      <c r="P1188" s="54">
        <v>0</v>
      </c>
      <c r="Q1188" s="54">
        <v>0</v>
      </c>
      <c r="R1188" s="54">
        <v>0</v>
      </c>
      <c r="S1188" s="54">
        <v>0</v>
      </c>
      <c r="T1188" s="11">
        <f>SUM(C1188:S1188)</f>
        <v>0</v>
      </c>
    </row>
    <row r="1189" spans="1:20" ht="18" customHeight="1">
      <c r="A1189" s="73"/>
      <c r="B1189" s="53" t="s">
        <v>24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73"/>
      <c r="B1190" s="53" t="s">
        <v>25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73"/>
      <c r="B1191" s="53" t="s">
        <v>26</v>
      </c>
      <c r="C1191" s="36" t="str">
        <f>IF(C1189+C1190&gt;0, C1190/(C1189+C1190), "-")</f>
        <v>-</v>
      </c>
      <c r="D1191" s="36" t="str">
        <f t="shared" ref="D1191:S1191" si="450">IF(D1189+D1190&gt;0, D1190/(D1189+D1190), "-")</f>
        <v>-</v>
      </c>
      <c r="E1191" s="36" t="str">
        <f t="shared" si="450"/>
        <v>-</v>
      </c>
      <c r="F1191" s="36" t="str">
        <f t="shared" si="450"/>
        <v>-</v>
      </c>
      <c r="G1191" s="36" t="str">
        <f t="shared" si="450"/>
        <v>-</v>
      </c>
      <c r="H1191" s="36" t="str">
        <f t="shared" si="450"/>
        <v>-</v>
      </c>
      <c r="I1191" s="36" t="str">
        <f t="shared" si="450"/>
        <v>-</v>
      </c>
      <c r="J1191" s="36" t="str">
        <f t="shared" si="450"/>
        <v>-</v>
      </c>
      <c r="K1191" s="36" t="str">
        <f t="shared" si="450"/>
        <v>-</v>
      </c>
      <c r="L1191" s="36" t="str">
        <f t="shared" si="450"/>
        <v>-</v>
      </c>
      <c r="M1191" s="36" t="str">
        <f t="shared" si="450"/>
        <v>-</v>
      </c>
      <c r="N1191" s="36" t="str">
        <f t="shared" si="450"/>
        <v>-</v>
      </c>
      <c r="O1191" s="36" t="str">
        <f t="shared" si="450"/>
        <v>-</v>
      </c>
      <c r="P1191" s="36" t="str">
        <f t="shared" si="450"/>
        <v>-</v>
      </c>
      <c r="Q1191" s="36" t="str">
        <f t="shared" si="450"/>
        <v>-</v>
      </c>
      <c r="R1191" s="36" t="str">
        <f t="shared" si="450"/>
        <v>-</v>
      </c>
      <c r="S1191" s="36" t="str">
        <f t="shared" si="450"/>
        <v>-</v>
      </c>
      <c r="T1191" s="40" t="str">
        <f t="shared" ref="T1191" si="451">IF(T1189+T1190&gt;0, T1190/(T1189+T1190), "-")</f>
        <v>-</v>
      </c>
    </row>
    <row r="1192" spans="1:20" ht="18" customHeight="1">
      <c r="A1192" s="73"/>
      <c r="B1192" s="53" t="s">
        <v>22</v>
      </c>
      <c r="C1192" s="54">
        <v>0</v>
      </c>
      <c r="D1192" s="54">
        <v>0</v>
      </c>
      <c r="E1192" s="54">
        <v>0</v>
      </c>
      <c r="F1192" s="55">
        <v>0</v>
      </c>
      <c r="G1192" s="54">
        <v>0</v>
      </c>
      <c r="H1192" s="54">
        <v>0</v>
      </c>
      <c r="I1192" s="54">
        <v>0</v>
      </c>
      <c r="J1192" s="54">
        <v>0</v>
      </c>
      <c r="K1192" s="54">
        <v>0</v>
      </c>
      <c r="L1192" s="54">
        <v>0</v>
      </c>
      <c r="M1192" s="54">
        <v>0</v>
      </c>
      <c r="N1192" s="54">
        <v>0</v>
      </c>
      <c r="O1192" s="54">
        <v>0</v>
      </c>
      <c r="P1192" s="54">
        <v>0</v>
      </c>
      <c r="Q1192" s="54">
        <v>0</v>
      </c>
      <c r="R1192" s="54">
        <v>0</v>
      </c>
      <c r="S1192" s="54">
        <v>0</v>
      </c>
      <c r="T1192" s="11">
        <f>SUM(C1192:S1192)</f>
        <v>0</v>
      </c>
    </row>
    <row r="1193" spans="1:20" ht="18" customHeight="1">
      <c r="A1193" s="73"/>
      <c r="B1193" s="53" t="s">
        <v>23</v>
      </c>
      <c r="C1193" s="56" t="s">
        <v>43</v>
      </c>
      <c r="D1193" s="56" t="s">
        <v>43</v>
      </c>
      <c r="E1193" s="56" t="s">
        <v>43</v>
      </c>
      <c r="F1193" s="56" t="s">
        <v>43</v>
      </c>
      <c r="G1193" s="56" t="s">
        <v>43</v>
      </c>
      <c r="H1193" s="56" t="s">
        <v>43</v>
      </c>
      <c r="I1193" s="56" t="s">
        <v>43</v>
      </c>
      <c r="J1193" s="56" t="s">
        <v>43</v>
      </c>
      <c r="K1193" s="56" t="s">
        <v>43</v>
      </c>
      <c r="L1193" s="56" t="s">
        <v>43</v>
      </c>
      <c r="M1193" s="56" t="s">
        <v>43</v>
      </c>
      <c r="N1193" s="56" t="s">
        <v>43</v>
      </c>
      <c r="O1193" s="56" t="s">
        <v>43</v>
      </c>
      <c r="P1193" s="56" t="s">
        <v>43</v>
      </c>
      <c r="Q1193" s="56" t="s">
        <v>43</v>
      </c>
      <c r="R1193" s="56" t="s">
        <v>43</v>
      </c>
      <c r="S1193" s="56" t="s">
        <v>43</v>
      </c>
      <c r="T1193" s="57" t="s">
        <v>43</v>
      </c>
    </row>
    <row r="1194" spans="1:20" ht="18" customHeight="1">
      <c r="A1194" s="74"/>
      <c r="B1194" s="53" t="s">
        <v>44</v>
      </c>
      <c r="C1194" s="58" t="s">
        <v>43</v>
      </c>
      <c r="D1194" s="58" t="s">
        <v>43</v>
      </c>
      <c r="E1194" s="58" t="s">
        <v>43</v>
      </c>
      <c r="F1194" s="58" t="s">
        <v>43</v>
      </c>
      <c r="G1194" s="58" t="s">
        <v>43</v>
      </c>
      <c r="H1194" s="58" t="s">
        <v>43</v>
      </c>
      <c r="I1194" s="59" t="s">
        <v>43</v>
      </c>
      <c r="J1194" s="59" t="s">
        <v>43</v>
      </c>
      <c r="K1194" s="58" t="s">
        <v>43</v>
      </c>
      <c r="L1194" s="58" t="s">
        <v>43</v>
      </c>
      <c r="M1194" s="58" t="s">
        <v>43</v>
      </c>
      <c r="N1194" s="58" t="s">
        <v>43</v>
      </c>
      <c r="O1194" s="58" t="s">
        <v>43</v>
      </c>
      <c r="P1194" s="58" t="s">
        <v>43</v>
      </c>
      <c r="Q1194" s="58" t="s">
        <v>43</v>
      </c>
      <c r="R1194" s="58" t="s">
        <v>43</v>
      </c>
      <c r="S1194" s="58" t="s">
        <v>43</v>
      </c>
      <c r="T1194" s="60">
        <v>0</v>
      </c>
    </row>
    <row r="1195" spans="1:20" ht="18" customHeight="1">
      <c r="A1195" s="72">
        <v>44783</v>
      </c>
      <c r="B1195" s="51" t="s">
        <v>20</v>
      </c>
      <c r="C1195" s="52">
        <v>0</v>
      </c>
      <c r="D1195" s="52">
        <v>0</v>
      </c>
      <c r="E1195" s="52">
        <v>0</v>
      </c>
      <c r="F1195" s="52">
        <v>0</v>
      </c>
      <c r="G1195" s="52">
        <v>0</v>
      </c>
      <c r="H1195" s="52">
        <v>0</v>
      </c>
      <c r="I1195" s="52">
        <v>0</v>
      </c>
      <c r="J1195" s="52">
        <v>0</v>
      </c>
      <c r="K1195" s="52">
        <v>0</v>
      </c>
      <c r="L1195" s="52">
        <v>0</v>
      </c>
      <c r="M1195" s="52">
        <v>0</v>
      </c>
      <c r="N1195" s="52">
        <v>0</v>
      </c>
      <c r="O1195" s="52">
        <v>0</v>
      </c>
      <c r="P1195" s="52">
        <v>0</v>
      </c>
      <c r="Q1195" s="52">
        <v>0</v>
      </c>
      <c r="R1195" s="52">
        <v>0</v>
      </c>
      <c r="S1195" s="52">
        <v>0</v>
      </c>
      <c r="T1195" s="11">
        <f>SUM(C1195:S1195)</f>
        <v>0</v>
      </c>
    </row>
    <row r="1196" spans="1:20" ht="18" customHeight="1">
      <c r="A1196" s="73"/>
      <c r="B1196" s="53" t="s">
        <v>21</v>
      </c>
      <c r="C1196" s="54">
        <v>0</v>
      </c>
      <c r="D1196" s="54">
        <v>0</v>
      </c>
      <c r="E1196" s="54">
        <v>0</v>
      </c>
      <c r="F1196" s="54">
        <v>0</v>
      </c>
      <c r="G1196" s="54">
        <v>0</v>
      </c>
      <c r="H1196" s="54">
        <v>0</v>
      </c>
      <c r="I1196" s="54">
        <v>0</v>
      </c>
      <c r="J1196" s="54">
        <v>0</v>
      </c>
      <c r="K1196" s="54">
        <v>0</v>
      </c>
      <c r="L1196" s="54">
        <v>0</v>
      </c>
      <c r="M1196" s="54">
        <v>0</v>
      </c>
      <c r="N1196" s="54">
        <v>0</v>
      </c>
      <c r="O1196" s="54">
        <v>0</v>
      </c>
      <c r="P1196" s="54">
        <v>0</v>
      </c>
      <c r="Q1196" s="54">
        <v>0</v>
      </c>
      <c r="R1196" s="54">
        <v>0</v>
      </c>
      <c r="S1196" s="54">
        <v>0</v>
      </c>
      <c r="T1196" s="11">
        <f>SUM(C1196:S1196)</f>
        <v>0</v>
      </c>
    </row>
    <row r="1197" spans="1:20" ht="18" customHeight="1">
      <c r="A1197" s="73"/>
      <c r="B1197" s="53" t="s">
        <v>24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73"/>
      <c r="B1198" s="53" t="s">
        <v>25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73"/>
      <c r="B1199" s="53" t="s">
        <v>26</v>
      </c>
      <c r="C1199" s="36" t="str">
        <f>IF(C1197+C1198&gt;0, C1198/(C1197+C1198), "-")</f>
        <v>-</v>
      </c>
      <c r="D1199" s="36" t="str">
        <f t="shared" ref="D1199:S1199" si="452">IF(D1197+D1198&gt;0, D1198/(D1197+D1198), "-")</f>
        <v>-</v>
      </c>
      <c r="E1199" s="36" t="str">
        <f t="shared" si="452"/>
        <v>-</v>
      </c>
      <c r="F1199" s="36" t="str">
        <f t="shared" si="452"/>
        <v>-</v>
      </c>
      <c r="G1199" s="36" t="str">
        <f t="shared" si="452"/>
        <v>-</v>
      </c>
      <c r="H1199" s="36" t="str">
        <f t="shared" si="452"/>
        <v>-</v>
      </c>
      <c r="I1199" s="36" t="str">
        <f t="shared" si="452"/>
        <v>-</v>
      </c>
      <c r="J1199" s="36" t="str">
        <f t="shared" si="452"/>
        <v>-</v>
      </c>
      <c r="K1199" s="36" t="str">
        <f t="shared" si="452"/>
        <v>-</v>
      </c>
      <c r="L1199" s="36" t="str">
        <f t="shared" si="452"/>
        <v>-</v>
      </c>
      <c r="M1199" s="36" t="str">
        <f t="shared" si="452"/>
        <v>-</v>
      </c>
      <c r="N1199" s="36" t="str">
        <f t="shared" si="452"/>
        <v>-</v>
      </c>
      <c r="O1199" s="36" t="str">
        <f t="shared" si="452"/>
        <v>-</v>
      </c>
      <c r="P1199" s="36" t="str">
        <f t="shared" si="452"/>
        <v>-</v>
      </c>
      <c r="Q1199" s="36" t="str">
        <f t="shared" si="452"/>
        <v>-</v>
      </c>
      <c r="R1199" s="36" t="str">
        <f t="shared" si="452"/>
        <v>-</v>
      </c>
      <c r="S1199" s="36" t="str">
        <f t="shared" si="452"/>
        <v>-</v>
      </c>
      <c r="T1199" s="40" t="str">
        <f t="shared" ref="T1199" si="453">IF(T1197+T1198&gt;0, T1198/(T1197+T1198), "-")</f>
        <v>-</v>
      </c>
    </row>
    <row r="1200" spans="1:20" ht="18" customHeight="1">
      <c r="A1200" s="73"/>
      <c r="B1200" s="53" t="s">
        <v>22</v>
      </c>
      <c r="C1200" s="54">
        <v>0</v>
      </c>
      <c r="D1200" s="54">
        <v>0</v>
      </c>
      <c r="E1200" s="54">
        <v>0</v>
      </c>
      <c r="F1200" s="55">
        <v>0</v>
      </c>
      <c r="G1200" s="54">
        <v>0</v>
      </c>
      <c r="H1200" s="54">
        <v>0</v>
      </c>
      <c r="I1200" s="54">
        <v>0</v>
      </c>
      <c r="J1200" s="54">
        <v>0</v>
      </c>
      <c r="K1200" s="54">
        <v>0</v>
      </c>
      <c r="L1200" s="54">
        <v>0</v>
      </c>
      <c r="M1200" s="54">
        <v>0</v>
      </c>
      <c r="N1200" s="54">
        <v>0</v>
      </c>
      <c r="O1200" s="54">
        <v>0</v>
      </c>
      <c r="P1200" s="54">
        <v>0</v>
      </c>
      <c r="Q1200" s="54">
        <v>0</v>
      </c>
      <c r="R1200" s="54">
        <v>0</v>
      </c>
      <c r="S1200" s="54">
        <v>0</v>
      </c>
      <c r="T1200" s="11">
        <f>SUM(C1200:S1200)</f>
        <v>0</v>
      </c>
    </row>
    <row r="1201" spans="1:20" ht="18" customHeight="1">
      <c r="A1201" s="73"/>
      <c r="B1201" s="53" t="s">
        <v>23</v>
      </c>
      <c r="C1201" s="56" t="s">
        <v>43</v>
      </c>
      <c r="D1201" s="56" t="s">
        <v>43</v>
      </c>
      <c r="E1201" s="56" t="s">
        <v>43</v>
      </c>
      <c r="F1201" s="56" t="s">
        <v>43</v>
      </c>
      <c r="G1201" s="56" t="s">
        <v>43</v>
      </c>
      <c r="H1201" s="56" t="s">
        <v>43</v>
      </c>
      <c r="I1201" s="56" t="s">
        <v>43</v>
      </c>
      <c r="J1201" s="56" t="s">
        <v>43</v>
      </c>
      <c r="K1201" s="56" t="s">
        <v>43</v>
      </c>
      <c r="L1201" s="56" t="s">
        <v>43</v>
      </c>
      <c r="M1201" s="56" t="s">
        <v>43</v>
      </c>
      <c r="N1201" s="56" t="s">
        <v>43</v>
      </c>
      <c r="O1201" s="56" t="s">
        <v>43</v>
      </c>
      <c r="P1201" s="56" t="s">
        <v>43</v>
      </c>
      <c r="Q1201" s="56" t="s">
        <v>43</v>
      </c>
      <c r="R1201" s="56" t="s">
        <v>43</v>
      </c>
      <c r="S1201" s="56" t="s">
        <v>43</v>
      </c>
      <c r="T1201" s="57" t="s">
        <v>43</v>
      </c>
    </row>
    <row r="1202" spans="1:20" ht="18" customHeight="1">
      <c r="A1202" s="74"/>
      <c r="B1202" s="53" t="s">
        <v>44</v>
      </c>
      <c r="C1202" s="58" t="s">
        <v>43</v>
      </c>
      <c r="D1202" s="58" t="s">
        <v>43</v>
      </c>
      <c r="E1202" s="58" t="s">
        <v>43</v>
      </c>
      <c r="F1202" s="58" t="s">
        <v>43</v>
      </c>
      <c r="G1202" s="58" t="s">
        <v>43</v>
      </c>
      <c r="H1202" s="58" t="s">
        <v>43</v>
      </c>
      <c r="I1202" s="59" t="s">
        <v>43</v>
      </c>
      <c r="J1202" s="59" t="s">
        <v>43</v>
      </c>
      <c r="K1202" s="58" t="s">
        <v>43</v>
      </c>
      <c r="L1202" s="58" t="s">
        <v>43</v>
      </c>
      <c r="M1202" s="58" t="s">
        <v>43</v>
      </c>
      <c r="N1202" s="58" t="s">
        <v>43</v>
      </c>
      <c r="O1202" s="58" t="s">
        <v>43</v>
      </c>
      <c r="P1202" s="58" t="s">
        <v>43</v>
      </c>
      <c r="Q1202" s="58" t="s">
        <v>43</v>
      </c>
      <c r="R1202" s="58" t="s">
        <v>43</v>
      </c>
      <c r="S1202" s="58" t="s">
        <v>43</v>
      </c>
      <c r="T1202" s="60">
        <v>0</v>
      </c>
    </row>
    <row r="1203" spans="1:20" ht="18" customHeight="1">
      <c r="A1203" s="72">
        <v>44784</v>
      </c>
      <c r="B1203" s="51" t="s">
        <v>20</v>
      </c>
      <c r="C1203" s="52">
        <v>0</v>
      </c>
      <c r="D1203" s="52">
        <v>0</v>
      </c>
      <c r="E1203" s="52">
        <v>0</v>
      </c>
      <c r="F1203" s="52">
        <v>0</v>
      </c>
      <c r="G1203" s="52">
        <v>0</v>
      </c>
      <c r="H1203" s="52">
        <v>0</v>
      </c>
      <c r="I1203" s="52">
        <v>0</v>
      </c>
      <c r="J1203" s="52">
        <v>2</v>
      </c>
      <c r="K1203" s="52">
        <v>0</v>
      </c>
      <c r="L1203" s="52">
        <v>0</v>
      </c>
      <c r="M1203" s="52">
        <v>0</v>
      </c>
      <c r="N1203" s="52">
        <v>0</v>
      </c>
      <c r="O1203" s="52">
        <v>0</v>
      </c>
      <c r="P1203" s="52">
        <v>0</v>
      </c>
      <c r="Q1203" s="52">
        <v>0</v>
      </c>
      <c r="R1203" s="52">
        <v>0</v>
      </c>
      <c r="S1203" s="52">
        <v>0</v>
      </c>
      <c r="T1203" s="11">
        <f>SUM(C1203:S1203)</f>
        <v>2</v>
      </c>
    </row>
    <row r="1204" spans="1:20" ht="18" customHeight="1">
      <c r="A1204" s="73"/>
      <c r="B1204" s="53" t="s">
        <v>21</v>
      </c>
      <c r="C1204" s="54">
        <v>0</v>
      </c>
      <c r="D1204" s="54">
        <v>4</v>
      </c>
      <c r="E1204" s="54">
        <v>0</v>
      </c>
      <c r="F1204" s="54">
        <v>0</v>
      </c>
      <c r="G1204" s="54">
        <v>0</v>
      </c>
      <c r="H1204" s="54">
        <v>0</v>
      </c>
      <c r="I1204" s="54">
        <v>0</v>
      </c>
      <c r="J1204" s="54">
        <v>1</v>
      </c>
      <c r="K1204" s="54">
        <v>0</v>
      </c>
      <c r="L1204" s="54">
        <v>0</v>
      </c>
      <c r="M1204" s="54">
        <v>0</v>
      </c>
      <c r="N1204" s="54">
        <v>0</v>
      </c>
      <c r="O1204" s="54">
        <v>0</v>
      </c>
      <c r="P1204" s="54">
        <v>0</v>
      </c>
      <c r="Q1204" s="54">
        <v>0</v>
      </c>
      <c r="R1204" s="54">
        <v>0</v>
      </c>
      <c r="S1204" s="54">
        <v>0</v>
      </c>
      <c r="T1204" s="11">
        <f>SUM(C1204:S1204)</f>
        <v>5</v>
      </c>
    </row>
    <row r="1205" spans="1:20" ht="18" customHeight="1">
      <c r="A1205" s="73"/>
      <c r="B1205" s="53" t="s">
        <v>24</v>
      </c>
      <c r="C1205" s="54">
        <v>0</v>
      </c>
      <c r="D1205" s="54">
        <v>3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2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73"/>
      <c r="B1206" s="53" t="s">
        <v>25</v>
      </c>
      <c r="C1206" s="54">
        <v>0</v>
      </c>
      <c r="D1206" s="54">
        <v>1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1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2</v>
      </c>
    </row>
    <row r="1207" spans="1:20" ht="18" customHeight="1">
      <c r="A1207" s="73"/>
      <c r="B1207" s="53" t="s">
        <v>26</v>
      </c>
      <c r="C1207" s="36" t="str">
        <f>IF(C1205+C1206&gt;0, C1206/(C1205+C1206), "-")</f>
        <v>-</v>
      </c>
      <c r="D1207" s="36">
        <f t="shared" ref="D1207:S1207" si="454">IF(D1205+D1206&gt;0, D1206/(D1205+D1206), "-")</f>
        <v>0.25</v>
      </c>
      <c r="E1207" s="36" t="str">
        <f t="shared" si="454"/>
        <v>-</v>
      </c>
      <c r="F1207" s="36" t="str">
        <f t="shared" si="454"/>
        <v>-</v>
      </c>
      <c r="G1207" s="36" t="str">
        <f t="shared" si="454"/>
        <v>-</v>
      </c>
      <c r="H1207" s="36" t="str">
        <f t="shared" si="454"/>
        <v>-</v>
      </c>
      <c r="I1207" s="36" t="str">
        <f t="shared" si="454"/>
        <v>-</v>
      </c>
      <c r="J1207" s="36">
        <f t="shared" si="454"/>
        <v>0.33333333333333331</v>
      </c>
      <c r="K1207" s="36" t="str">
        <f t="shared" si="454"/>
        <v>-</v>
      </c>
      <c r="L1207" s="36" t="str">
        <f t="shared" si="454"/>
        <v>-</v>
      </c>
      <c r="M1207" s="36" t="str">
        <f t="shared" si="454"/>
        <v>-</v>
      </c>
      <c r="N1207" s="36" t="str">
        <f t="shared" si="454"/>
        <v>-</v>
      </c>
      <c r="O1207" s="36" t="str">
        <f t="shared" si="454"/>
        <v>-</v>
      </c>
      <c r="P1207" s="36" t="str">
        <f t="shared" si="454"/>
        <v>-</v>
      </c>
      <c r="Q1207" s="36" t="str">
        <f t="shared" si="454"/>
        <v>-</v>
      </c>
      <c r="R1207" s="36" t="str">
        <f t="shared" si="454"/>
        <v>-</v>
      </c>
      <c r="S1207" s="36" t="str">
        <f t="shared" si="454"/>
        <v>-</v>
      </c>
      <c r="T1207" s="40">
        <f t="shared" ref="T1207" si="455">IF(T1205+T1206&gt;0, T1206/(T1205+T1206), "-")</f>
        <v>0.2857142857142857</v>
      </c>
    </row>
    <row r="1208" spans="1:20" ht="18" customHeight="1">
      <c r="A1208" s="73"/>
      <c r="B1208" s="53" t="s">
        <v>22</v>
      </c>
      <c r="C1208" s="54">
        <v>0</v>
      </c>
      <c r="D1208" s="54">
        <v>2</v>
      </c>
      <c r="E1208" s="54">
        <v>0</v>
      </c>
      <c r="F1208" s="55">
        <v>0</v>
      </c>
      <c r="G1208" s="54">
        <v>0</v>
      </c>
      <c r="H1208" s="54">
        <v>0</v>
      </c>
      <c r="I1208" s="54">
        <v>0</v>
      </c>
      <c r="J1208" s="54">
        <v>3</v>
      </c>
      <c r="K1208" s="54">
        <v>0</v>
      </c>
      <c r="L1208" s="54">
        <v>0</v>
      </c>
      <c r="M1208" s="54">
        <v>0</v>
      </c>
      <c r="N1208" s="54">
        <v>0</v>
      </c>
      <c r="O1208" s="54">
        <v>0</v>
      </c>
      <c r="P1208" s="54">
        <v>0</v>
      </c>
      <c r="Q1208" s="54">
        <v>0</v>
      </c>
      <c r="R1208" s="54">
        <v>0</v>
      </c>
      <c r="S1208" s="54">
        <v>0</v>
      </c>
      <c r="T1208" s="11">
        <f>SUM(C1208:S1208)</f>
        <v>5</v>
      </c>
    </row>
    <row r="1209" spans="1:20" ht="18" customHeight="1">
      <c r="A1209" s="73"/>
      <c r="B1209" s="53" t="s">
        <v>23</v>
      </c>
      <c r="C1209" s="37" t="str">
        <f>IF(C1208&gt;0,(C1203+C1204)/C1208, "-")</f>
        <v>-</v>
      </c>
      <c r="D1209" s="37">
        <f t="shared" ref="D1209:S1209" si="456">IF(D1208&gt;0,(D1203+D1204)/D1208, "-")</f>
        <v>2</v>
      </c>
      <c r="E1209" s="37" t="str">
        <f t="shared" si="456"/>
        <v>-</v>
      </c>
      <c r="F1209" s="37" t="str">
        <f t="shared" si="456"/>
        <v>-</v>
      </c>
      <c r="G1209" s="37" t="str">
        <f t="shared" si="456"/>
        <v>-</v>
      </c>
      <c r="H1209" s="37" t="str">
        <f t="shared" si="456"/>
        <v>-</v>
      </c>
      <c r="I1209" s="37" t="str">
        <f t="shared" si="456"/>
        <v>-</v>
      </c>
      <c r="J1209" s="37">
        <f t="shared" si="456"/>
        <v>1</v>
      </c>
      <c r="K1209" s="37" t="str">
        <f t="shared" si="456"/>
        <v>-</v>
      </c>
      <c r="L1209" s="37" t="str">
        <f t="shared" si="456"/>
        <v>-</v>
      </c>
      <c r="M1209" s="37" t="str">
        <f t="shared" si="456"/>
        <v>-</v>
      </c>
      <c r="N1209" s="37" t="str">
        <f t="shared" si="456"/>
        <v>-</v>
      </c>
      <c r="O1209" s="37" t="str">
        <f t="shared" si="456"/>
        <v>-</v>
      </c>
      <c r="P1209" s="37" t="str">
        <f t="shared" si="456"/>
        <v>-</v>
      </c>
      <c r="Q1209" s="37" t="str">
        <f t="shared" si="456"/>
        <v>-</v>
      </c>
      <c r="R1209" s="37" t="str">
        <f t="shared" si="456"/>
        <v>-</v>
      </c>
      <c r="S1209" s="37" t="str">
        <f t="shared" si="456"/>
        <v>-</v>
      </c>
      <c r="T1209" s="45">
        <f>IF(T1208&gt;0,(T1203+T1204)/T1208, "-")</f>
        <v>1.4</v>
      </c>
    </row>
    <row r="1210" spans="1:20" ht="18" customHeight="1">
      <c r="A1210" s="74"/>
      <c r="B1210" s="53" t="s">
        <v>44</v>
      </c>
      <c r="C1210" s="58" t="s">
        <v>43</v>
      </c>
      <c r="D1210" s="59">
        <v>0</v>
      </c>
      <c r="E1210" s="58" t="s">
        <v>43</v>
      </c>
      <c r="F1210" s="58" t="s">
        <v>43</v>
      </c>
      <c r="G1210" s="58" t="s">
        <v>43</v>
      </c>
      <c r="H1210" s="58" t="s">
        <v>43</v>
      </c>
      <c r="I1210" s="58" t="s">
        <v>43</v>
      </c>
      <c r="J1210" s="59">
        <v>0</v>
      </c>
      <c r="K1210" s="58" t="s">
        <v>43</v>
      </c>
      <c r="L1210" s="58" t="s">
        <v>43</v>
      </c>
      <c r="M1210" s="58" t="s">
        <v>43</v>
      </c>
      <c r="N1210" s="58" t="s">
        <v>43</v>
      </c>
      <c r="O1210" s="58" t="s">
        <v>43</v>
      </c>
      <c r="P1210" s="58" t="s">
        <v>43</v>
      </c>
      <c r="Q1210" s="58" t="s">
        <v>43</v>
      </c>
      <c r="R1210" s="58" t="s">
        <v>43</v>
      </c>
      <c r="S1210" s="58" t="s">
        <v>43</v>
      </c>
      <c r="T1210" s="60">
        <v>0</v>
      </c>
    </row>
    <row r="1211" spans="1:20" ht="18" customHeight="1">
      <c r="A1211" s="72">
        <v>44785</v>
      </c>
      <c r="B1211" s="51" t="s">
        <v>20</v>
      </c>
      <c r="C1211" s="52">
        <v>0</v>
      </c>
      <c r="D1211" s="52">
        <v>0</v>
      </c>
      <c r="E1211" s="52">
        <v>0</v>
      </c>
      <c r="F1211" s="52">
        <v>0</v>
      </c>
      <c r="G1211" s="52">
        <v>0</v>
      </c>
      <c r="H1211" s="52">
        <v>0</v>
      </c>
      <c r="I1211" s="52">
        <v>0</v>
      </c>
      <c r="J1211" s="52">
        <v>1</v>
      </c>
      <c r="K1211" s="52">
        <v>0</v>
      </c>
      <c r="L1211" s="52">
        <v>0</v>
      </c>
      <c r="M1211" s="52">
        <v>0</v>
      </c>
      <c r="N1211" s="52">
        <v>0</v>
      </c>
      <c r="O1211" s="52">
        <v>0</v>
      </c>
      <c r="P1211" s="52">
        <v>0</v>
      </c>
      <c r="Q1211" s="52">
        <v>0</v>
      </c>
      <c r="R1211" s="52">
        <v>0</v>
      </c>
      <c r="S1211" s="52">
        <v>0</v>
      </c>
      <c r="T1211" s="11">
        <f>SUM(C1211:S1211)</f>
        <v>1</v>
      </c>
    </row>
    <row r="1212" spans="1:20" ht="18" customHeight="1">
      <c r="A1212" s="73"/>
      <c r="B1212" s="53" t="s">
        <v>21</v>
      </c>
      <c r="C1212" s="54">
        <v>0</v>
      </c>
      <c r="D1212" s="54">
        <v>1</v>
      </c>
      <c r="E1212" s="54">
        <v>0</v>
      </c>
      <c r="F1212" s="54">
        <v>0</v>
      </c>
      <c r="G1212" s="54">
        <v>0</v>
      </c>
      <c r="H1212" s="54">
        <v>0</v>
      </c>
      <c r="I1212" s="54">
        <v>0</v>
      </c>
      <c r="J1212" s="54">
        <v>2</v>
      </c>
      <c r="K1212" s="54">
        <v>0</v>
      </c>
      <c r="L1212" s="54">
        <v>0</v>
      </c>
      <c r="M1212" s="54">
        <v>0</v>
      </c>
      <c r="N1212" s="54">
        <v>0</v>
      </c>
      <c r="O1212" s="54">
        <v>0</v>
      </c>
      <c r="P1212" s="54">
        <v>0</v>
      </c>
      <c r="Q1212" s="54">
        <v>0</v>
      </c>
      <c r="R1212" s="54">
        <v>0</v>
      </c>
      <c r="S1212" s="54">
        <v>0</v>
      </c>
      <c r="T1212" s="11">
        <f>SUM(C1212:S1212)</f>
        <v>3</v>
      </c>
    </row>
    <row r="1213" spans="1:20" ht="18" customHeight="1">
      <c r="A1213" s="73"/>
      <c r="B1213" s="53" t="s">
        <v>24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3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4</v>
      </c>
    </row>
    <row r="1214" spans="1:20" ht="18" customHeight="1">
      <c r="A1214" s="73"/>
      <c r="B1214" s="53" t="s">
        <v>25</v>
      </c>
      <c r="C1214" s="54">
        <v>0</v>
      </c>
      <c r="D1214" s="54">
        <v>0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0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0</v>
      </c>
    </row>
    <row r="1215" spans="1:20" ht="18" customHeight="1">
      <c r="A1215" s="73"/>
      <c r="B1215" s="53" t="s">
        <v>26</v>
      </c>
      <c r="C1215" s="36" t="str">
        <f>IF(C1213+C1214&gt;0, C1214/(C1213+C1214), "-")</f>
        <v>-</v>
      </c>
      <c r="D1215" s="36">
        <f t="shared" ref="D1215:T1215" si="457">IF(D1213+D1214&gt;0, D1214/(D1213+D1214), "-")</f>
        <v>0</v>
      </c>
      <c r="E1215" s="36" t="str">
        <f t="shared" si="457"/>
        <v>-</v>
      </c>
      <c r="F1215" s="36" t="str">
        <f t="shared" si="457"/>
        <v>-</v>
      </c>
      <c r="G1215" s="36" t="str">
        <f t="shared" si="457"/>
        <v>-</v>
      </c>
      <c r="H1215" s="36" t="str">
        <f t="shared" si="457"/>
        <v>-</v>
      </c>
      <c r="I1215" s="36" t="str">
        <f t="shared" si="457"/>
        <v>-</v>
      </c>
      <c r="J1215" s="36">
        <f t="shared" si="457"/>
        <v>0</v>
      </c>
      <c r="K1215" s="36" t="str">
        <f t="shared" si="457"/>
        <v>-</v>
      </c>
      <c r="L1215" s="36" t="str">
        <f t="shared" si="457"/>
        <v>-</v>
      </c>
      <c r="M1215" s="36" t="str">
        <f t="shared" si="457"/>
        <v>-</v>
      </c>
      <c r="N1215" s="36" t="str">
        <f t="shared" si="457"/>
        <v>-</v>
      </c>
      <c r="O1215" s="36" t="str">
        <f t="shared" si="457"/>
        <v>-</v>
      </c>
      <c r="P1215" s="36" t="str">
        <f t="shared" si="457"/>
        <v>-</v>
      </c>
      <c r="Q1215" s="36" t="str">
        <f t="shared" si="457"/>
        <v>-</v>
      </c>
      <c r="R1215" s="36" t="str">
        <f t="shared" si="457"/>
        <v>-</v>
      </c>
      <c r="S1215" s="36" t="str">
        <f t="shared" si="457"/>
        <v>-</v>
      </c>
      <c r="T1215" s="40">
        <f t="shared" si="457"/>
        <v>0</v>
      </c>
    </row>
    <row r="1216" spans="1:20" ht="18" customHeight="1">
      <c r="A1216" s="73"/>
      <c r="B1216" s="53" t="s">
        <v>22</v>
      </c>
      <c r="C1216" s="54">
        <v>0</v>
      </c>
      <c r="D1216" s="54">
        <v>1</v>
      </c>
      <c r="E1216" s="54">
        <v>0</v>
      </c>
      <c r="F1216" s="55">
        <v>0</v>
      </c>
      <c r="G1216" s="54">
        <v>0</v>
      </c>
      <c r="H1216" s="54">
        <v>0</v>
      </c>
      <c r="I1216" s="54">
        <v>0</v>
      </c>
      <c r="J1216" s="54">
        <v>3</v>
      </c>
      <c r="K1216" s="54">
        <v>0</v>
      </c>
      <c r="L1216" s="54">
        <v>0</v>
      </c>
      <c r="M1216" s="54">
        <v>0</v>
      </c>
      <c r="N1216" s="54">
        <v>0</v>
      </c>
      <c r="O1216" s="54">
        <v>0</v>
      </c>
      <c r="P1216" s="54">
        <v>0</v>
      </c>
      <c r="Q1216" s="54">
        <v>0</v>
      </c>
      <c r="R1216" s="54">
        <v>0</v>
      </c>
      <c r="S1216" s="54">
        <v>0</v>
      </c>
      <c r="T1216" s="11">
        <f>SUM(C1216:S1216)</f>
        <v>4</v>
      </c>
    </row>
    <row r="1217" spans="1:20" ht="18" customHeight="1">
      <c r="A1217" s="73"/>
      <c r="B1217" s="53" t="s">
        <v>23</v>
      </c>
      <c r="C1217" s="37" t="str">
        <f>IF(C1216&gt;0,(C1211+C1212)/C1216, "-")</f>
        <v>-</v>
      </c>
      <c r="D1217" s="37">
        <f t="shared" ref="D1217:S1217" si="458">IF(D1216&gt;0,(D1211+D1212)/D1216, "-")</f>
        <v>1</v>
      </c>
      <c r="E1217" s="37" t="str">
        <f t="shared" si="458"/>
        <v>-</v>
      </c>
      <c r="F1217" s="37" t="str">
        <f t="shared" si="458"/>
        <v>-</v>
      </c>
      <c r="G1217" s="37" t="str">
        <f t="shared" si="458"/>
        <v>-</v>
      </c>
      <c r="H1217" s="37" t="str">
        <f t="shared" si="458"/>
        <v>-</v>
      </c>
      <c r="I1217" s="37" t="str">
        <f t="shared" si="458"/>
        <v>-</v>
      </c>
      <c r="J1217" s="37">
        <f t="shared" si="458"/>
        <v>1</v>
      </c>
      <c r="K1217" s="37" t="str">
        <f t="shared" si="458"/>
        <v>-</v>
      </c>
      <c r="L1217" s="37" t="str">
        <f t="shared" si="458"/>
        <v>-</v>
      </c>
      <c r="M1217" s="37" t="str">
        <f t="shared" si="458"/>
        <v>-</v>
      </c>
      <c r="N1217" s="37" t="str">
        <f t="shared" si="458"/>
        <v>-</v>
      </c>
      <c r="O1217" s="37" t="str">
        <f t="shared" si="458"/>
        <v>-</v>
      </c>
      <c r="P1217" s="37" t="str">
        <f t="shared" si="458"/>
        <v>-</v>
      </c>
      <c r="Q1217" s="37" t="str">
        <f t="shared" si="458"/>
        <v>-</v>
      </c>
      <c r="R1217" s="37" t="str">
        <f t="shared" si="458"/>
        <v>-</v>
      </c>
      <c r="S1217" s="37" t="str">
        <f t="shared" si="458"/>
        <v>-</v>
      </c>
      <c r="T1217" s="45">
        <f>IF(T1216&gt;0,(T1211+T1212)/T1216, "-")</f>
        <v>1</v>
      </c>
    </row>
    <row r="1218" spans="1:20" ht="18" customHeight="1">
      <c r="A1218" s="74"/>
      <c r="B1218" s="53" t="s">
        <v>44</v>
      </c>
      <c r="C1218" s="58" t="s">
        <v>43</v>
      </c>
      <c r="D1218" s="59">
        <v>0</v>
      </c>
      <c r="E1218" s="58" t="s">
        <v>43</v>
      </c>
      <c r="F1218" s="58" t="s">
        <v>43</v>
      </c>
      <c r="G1218" s="58" t="s">
        <v>43</v>
      </c>
      <c r="H1218" s="58" t="s">
        <v>43</v>
      </c>
      <c r="I1218" s="58" t="s">
        <v>43</v>
      </c>
      <c r="J1218" s="59">
        <v>0.33329999999999999</v>
      </c>
      <c r="K1218" s="58" t="s">
        <v>43</v>
      </c>
      <c r="L1218" s="58" t="s">
        <v>43</v>
      </c>
      <c r="M1218" s="58" t="s">
        <v>43</v>
      </c>
      <c r="N1218" s="58" t="s">
        <v>43</v>
      </c>
      <c r="O1218" s="58" t="s">
        <v>43</v>
      </c>
      <c r="P1218" s="58" t="s">
        <v>43</v>
      </c>
      <c r="Q1218" s="58" t="s">
        <v>43</v>
      </c>
      <c r="R1218" s="58" t="s">
        <v>43</v>
      </c>
      <c r="S1218" s="58" t="s">
        <v>43</v>
      </c>
      <c r="T1218" s="60">
        <v>0.25</v>
      </c>
    </row>
    <row r="1219" spans="1:20" ht="18" customHeight="1">
      <c r="A1219" s="72">
        <v>44786</v>
      </c>
      <c r="B1219" s="51" t="s">
        <v>20</v>
      </c>
      <c r="C1219" s="52">
        <v>0</v>
      </c>
      <c r="D1219" s="52">
        <v>0</v>
      </c>
      <c r="E1219" s="52">
        <v>0</v>
      </c>
      <c r="F1219" s="52">
        <v>0</v>
      </c>
      <c r="G1219" s="52">
        <v>0</v>
      </c>
      <c r="H1219" s="52">
        <v>0</v>
      </c>
      <c r="I1219" s="52">
        <v>0</v>
      </c>
      <c r="J1219" s="52">
        <v>0</v>
      </c>
      <c r="K1219" s="52">
        <v>0</v>
      </c>
      <c r="L1219" s="52">
        <v>0</v>
      </c>
      <c r="M1219" s="52">
        <v>0</v>
      </c>
      <c r="N1219" s="52">
        <v>0</v>
      </c>
      <c r="O1219" s="52">
        <v>0</v>
      </c>
      <c r="P1219" s="52">
        <v>0</v>
      </c>
      <c r="Q1219" s="52">
        <v>0</v>
      </c>
      <c r="R1219" s="52">
        <v>0</v>
      </c>
      <c r="S1219" s="52">
        <v>0</v>
      </c>
      <c r="T1219" s="11">
        <f>SUM(C1219:S1219)</f>
        <v>0</v>
      </c>
    </row>
    <row r="1220" spans="1:20" ht="18" customHeight="1">
      <c r="A1220" s="73"/>
      <c r="B1220" s="53" t="s">
        <v>21</v>
      </c>
      <c r="C1220" s="54">
        <v>0</v>
      </c>
      <c r="D1220" s="54">
        <v>4</v>
      </c>
      <c r="E1220" s="54">
        <v>0</v>
      </c>
      <c r="F1220" s="54">
        <v>0</v>
      </c>
      <c r="G1220" s="54">
        <v>0</v>
      </c>
      <c r="H1220" s="54">
        <v>0</v>
      </c>
      <c r="I1220" s="54">
        <v>0</v>
      </c>
      <c r="J1220" s="54">
        <v>1</v>
      </c>
      <c r="K1220" s="54">
        <v>0</v>
      </c>
      <c r="L1220" s="54">
        <v>0</v>
      </c>
      <c r="M1220" s="54">
        <v>0</v>
      </c>
      <c r="N1220" s="54">
        <v>0</v>
      </c>
      <c r="O1220" s="54">
        <v>0</v>
      </c>
      <c r="P1220" s="54">
        <v>0</v>
      </c>
      <c r="Q1220" s="54">
        <v>0</v>
      </c>
      <c r="R1220" s="54">
        <v>0</v>
      </c>
      <c r="S1220" s="54">
        <v>0</v>
      </c>
      <c r="T1220" s="11">
        <f>SUM(C1220:S1220)</f>
        <v>5</v>
      </c>
    </row>
    <row r="1221" spans="1:20" ht="18" customHeight="1">
      <c r="A1221" s="73"/>
      <c r="B1221" s="53" t="s">
        <v>24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73"/>
      <c r="B1222" s="53" t="s">
        <v>25</v>
      </c>
      <c r="C1222" s="54">
        <v>0</v>
      </c>
      <c r="D1222" s="54">
        <v>0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0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0</v>
      </c>
    </row>
    <row r="1223" spans="1:20" ht="18" customHeight="1">
      <c r="A1223" s="73"/>
      <c r="B1223" s="53" t="s">
        <v>26</v>
      </c>
      <c r="C1223" s="36" t="str">
        <f>IF(C1221+C1222&gt;0, C1222/(C1221+C1222), "-")</f>
        <v>-</v>
      </c>
      <c r="D1223" s="36">
        <f t="shared" ref="D1223:T1223" si="459">IF(D1221+D1222&gt;0, D1222/(D1221+D1222), "-")</f>
        <v>0</v>
      </c>
      <c r="E1223" s="36" t="str">
        <f t="shared" si="459"/>
        <v>-</v>
      </c>
      <c r="F1223" s="36" t="str">
        <f t="shared" si="459"/>
        <v>-</v>
      </c>
      <c r="G1223" s="36" t="str">
        <f t="shared" si="459"/>
        <v>-</v>
      </c>
      <c r="H1223" s="36" t="str">
        <f t="shared" si="459"/>
        <v>-</v>
      </c>
      <c r="I1223" s="36" t="str">
        <f t="shared" si="459"/>
        <v>-</v>
      </c>
      <c r="J1223" s="36">
        <f t="shared" si="459"/>
        <v>0</v>
      </c>
      <c r="K1223" s="36" t="str">
        <f t="shared" si="459"/>
        <v>-</v>
      </c>
      <c r="L1223" s="36" t="str">
        <f t="shared" si="459"/>
        <v>-</v>
      </c>
      <c r="M1223" s="36" t="str">
        <f t="shared" si="459"/>
        <v>-</v>
      </c>
      <c r="N1223" s="36" t="str">
        <f t="shared" si="459"/>
        <v>-</v>
      </c>
      <c r="O1223" s="36" t="str">
        <f t="shared" si="459"/>
        <v>-</v>
      </c>
      <c r="P1223" s="36" t="str">
        <f t="shared" si="459"/>
        <v>-</v>
      </c>
      <c r="Q1223" s="36" t="str">
        <f t="shared" si="459"/>
        <v>-</v>
      </c>
      <c r="R1223" s="36" t="str">
        <f t="shared" si="459"/>
        <v>-</v>
      </c>
      <c r="S1223" s="36" t="str">
        <f t="shared" si="459"/>
        <v>-</v>
      </c>
      <c r="T1223" s="40">
        <f t="shared" si="459"/>
        <v>0</v>
      </c>
    </row>
    <row r="1224" spans="1:20" ht="18" customHeight="1">
      <c r="A1224" s="73"/>
      <c r="B1224" s="53" t="s">
        <v>22</v>
      </c>
      <c r="C1224" s="54">
        <v>0</v>
      </c>
      <c r="D1224" s="54">
        <v>3</v>
      </c>
      <c r="E1224" s="54">
        <v>0</v>
      </c>
      <c r="F1224" s="55">
        <v>0</v>
      </c>
      <c r="G1224" s="54">
        <v>0</v>
      </c>
      <c r="H1224" s="54">
        <v>0</v>
      </c>
      <c r="I1224" s="54">
        <v>0</v>
      </c>
      <c r="J1224" s="54">
        <v>1</v>
      </c>
      <c r="K1224" s="54">
        <v>0</v>
      </c>
      <c r="L1224" s="54">
        <v>0</v>
      </c>
      <c r="M1224" s="54">
        <v>0</v>
      </c>
      <c r="N1224" s="54">
        <v>0</v>
      </c>
      <c r="O1224" s="54">
        <v>0</v>
      </c>
      <c r="P1224" s="54">
        <v>0</v>
      </c>
      <c r="Q1224" s="54">
        <v>0</v>
      </c>
      <c r="R1224" s="54">
        <v>0</v>
      </c>
      <c r="S1224" s="54">
        <v>0</v>
      </c>
      <c r="T1224" s="11">
        <f>SUM(C1224:S1224)</f>
        <v>4</v>
      </c>
    </row>
    <row r="1225" spans="1:20" ht="18" customHeight="1">
      <c r="A1225" s="73"/>
      <c r="B1225" s="53" t="s">
        <v>23</v>
      </c>
      <c r="C1225" s="37" t="str">
        <f>IF(C1224&gt;0,(C1219+C1220)/C1224, "-")</f>
        <v>-</v>
      </c>
      <c r="D1225" s="37">
        <f t="shared" ref="D1225:S1225" si="460">IF(D1224&gt;0,(D1219+D1220)/D1224, "-")</f>
        <v>1.3333333333333333</v>
      </c>
      <c r="E1225" s="37" t="str">
        <f t="shared" si="460"/>
        <v>-</v>
      </c>
      <c r="F1225" s="37" t="str">
        <f t="shared" si="460"/>
        <v>-</v>
      </c>
      <c r="G1225" s="37" t="str">
        <f t="shared" si="460"/>
        <v>-</v>
      </c>
      <c r="H1225" s="37" t="str">
        <f t="shared" si="460"/>
        <v>-</v>
      </c>
      <c r="I1225" s="37" t="str">
        <f t="shared" si="460"/>
        <v>-</v>
      </c>
      <c r="J1225" s="37">
        <f t="shared" si="460"/>
        <v>1</v>
      </c>
      <c r="K1225" s="37" t="str">
        <f t="shared" si="460"/>
        <v>-</v>
      </c>
      <c r="L1225" s="37" t="str">
        <f t="shared" si="460"/>
        <v>-</v>
      </c>
      <c r="M1225" s="37" t="str">
        <f t="shared" si="460"/>
        <v>-</v>
      </c>
      <c r="N1225" s="37" t="str">
        <f t="shared" si="460"/>
        <v>-</v>
      </c>
      <c r="O1225" s="37" t="str">
        <f t="shared" si="460"/>
        <v>-</v>
      </c>
      <c r="P1225" s="37" t="str">
        <f t="shared" si="460"/>
        <v>-</v>
      </c>
      <c r="Q1225" s="37" t="str">
        <f t="shared" si="460"/>
        <v>-</v>
      </c>
      <c r="R1225" s="37" t="str">
        <f t="shared" si="460"/>
        <v>-</v>
      </c>
      <c r="S1225" s="37" t="str">
        <f t="shared" si="460"/>
        <v>-</v>
      </c>
      <c r="T1225" s="45">
        <f>IF(T1224&gt;0,(T1219+T1220)/T1224, "-")</f>
        <v>1.25</v>
      </c>
    </row>
    <row r="1226" spans="1:20" ht="18" customHeight="1">
      <c r="A1226" s="74"/>
      <c r="B1226" s="53" t="s">
        <v>44</v>
      </c>
      <c r="C1226" s="58" t="s">
        <v>43</v>
      </c>
      <c r="D1226" s="59">
        <v>0.33329999999999999</v>
      </c>
      <c r="E1226" s="58" t="s">
        <v>43</v>
      </c>
      <c r="F1226" s="58" t="s">
        <v>43</v>
      </c>
      <c r="G1226" s="58" t="s">
        <v>43</v>
      </c>
      <c r="H1226" s="58" t="s">
        <v>43</v>
      </c>
      <c r="I1226" s="58" t="s">
        <v>43</v>
      </c>
      <c r="J1226" s="59">
        <v>0</v>
      </c>
      <c r="K1226" s="58" t="s">
        <v>43</v>
      </c>
      <c r="L1226" s="58" t="s">
        <v>43</v>
      </c>
      <c r="M1226" s="58" t="s">
        <v>43</v>
      </c>
      <c r="N1226" s="58" t="s">
        <v>43</v>
      </c>
      <c r="O1226" s="58" t="s">
        <v>43</v>
      </c>
      <c r="P1226" s="58" t="s">
        <v>43</v>
      </c>
      <c r="Q1226" s="58" t="s">
        <v>43</v>
      </c>
      <c r="R1226" s="58" t="s">
        <v>43</v>
      </c>
      <c r="S1226" s="58" t="s">
        <v>43</v>
      </c>
      <c r="T1226" s="60">
        <v>0.25</v>
      </c>
    </row>
    <row r="1227" spans="1:20" ht="18" customHeight="1">
      <c r="A1227" s="72">
        <v>44787</v>
      </c>
      <c r="B1227" s="51" t="s">
        <v>20</v>
      </c>
      <c r="C1227" s="52">
        <v>0</v>
      </c>
      <c r="D1227" s="52">
        <v>0</v>
      </c>
      <c r="E1227" s="52">
        <v>0</v>
      </c>
      <c r="F1227" s="52">
        <v>0</v>
      </c>
      <c r="G1227" s="52">
        <v>0</v>
      </c>
      <c r="H1227" s="52">
        <v>0</v>
      </c>
      <c r="I1227" s="52">
        <v>0</v>
      </c>
      <c r="J1227" s="52">
        <v>1</v>
      </c>
      <c r="K1227" s="52">
        <v>0</v>
      </c>
      <c r="L1227" s="52">
        <v>0</v>
      </c>
      <c r="M1227" s="52">
        <v>0</v>
      </c>
      <c r="N1227" s="52">
        <v>0</v>
      </c>
      <c r="O1227" s="52">
        <v>0</v>
      </c>
      <c r="P1227" s="52">
        <v>0</v>
      </c>
      <c r="Q1227" s="52">
        <v>0</v>
      </c>
      <c r="R1227" s="52">
        <v>0</v>
      </c>
      <c r="S1227" s="52">
        <v>0</v>
      </c>
      <c r="T1227" s="11">
        <f>SUM(C1227:S1227)</f>
        <v>1</v>
      </c>
    </row>
    <row r="1228" spans="1:20" ht="18" customHeight="1">
      <c r="A1228" s="73"/>
      <c r="B1228" s="53" t="s">
        <v>21</v>
      </c>
      <c r="C1228" s="54">
        <v>0</v>
      </c>
      <c r="D1228" s="54">
        <v>2</v>
      </c>
      <c r="E1228" s="54">
        <v>0</v>
      </c>
      <c r="F1228" s="54">
        <v>0</v>
      </c>
      <c r="G1228" s="54">
        <v>0</v>
      </c>
      <c r="H1228" s="54">
        <v>0</v>
      </c>
      <c r="I1228" s="54">
        <v>0</v>
      </c>
      <c r="J1228" s="54">
        <v>3</v>
      </c>
      <c r="K1228" s="54">
        <v>0</v>
      </c>
      <c r="L1228" s="54">
        <v>0</v>
      </c>
      <c r="M1228" s="54">
        <v>0</v>
      </c>
      <c r="N1228" s="54">
        <v>0</v>
      </c>
      <c r="O1228" s="54">
        <v>0</v>
      </c>
      <c r="P1228" s="54">
        <v>0</v>
      </c>
      <c r="Q1228" s="54">
        <v>0</v>
      </c>
      <c r="R1228" s="54">
        <v>0</v>
      </c>
      <c r="S1228" s="54">
        <v>0</v>
      </c>
      <c r="T1228" s="11">
        <f>SUM(C1228:S1228)</f>
        <v>5</v>
      </c>
    </row>
    <row r="1229" spans="1:20" ht="18" customHeight="1">
      <c r="A1229" s="73"/>
      <c r="B1229" s="53" t="s">
        <v>24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73"/>
      <c r="B1230" s="53" t="s">
        <v>25</v>
      </c>
      <c r="C1230" s="54">
        <v>0</v>
      </c>
      <c r="D1230" s="54">
        <v>0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1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1</v>
      </c>
    </row>
    <row r="1231" spans="1:20" ht="18" customHeight="1">
      <c r="A1231" s="73"/>
      <c r="B1231" s="53" t="s">
        <v>26</v>
      </c>
      <c r="C1231" s="36" t="str">
        <f>IF(C1229+C1230&gt;0, C1230/(C1229+C1230), "-")</f>
        <v>-</v>
      </c>
      <c r="D1231" s="36">
        <f t="shared" ref="D1231:T1231" si="461">IF(D1229+D1230&gt;0, D1230/(D1229+D1230), "-")</f>
        <v>0</v>
      </c>
      <c r="E1231" s="36" t="str">
        <f t="shared" si="461"/>
        <v>-</v>
      </c>
      <c r="F1231" s="36" t="str">
        <f t="shared" si="461"/>
        <v>-</v>
      </c>
      <c r="G1231" s="36" t="str">
        <f t="shared" si="461"/>
        <v>-</v>
      </c>
      <c r="H1231" s="36" t="str">
        <f t="shared" si="461"/>
        <v>-</v>
      </c>
      <c r="I1231" s="36" t="str">
        <f t="shared" si="461"/>
        <v>-</v>
      </c>
      <c r="J1231" s="36">
        <f t="shared" si="461"/>
        <v>0.25</v>
      </c>
      <c r="K1231" s="36" t="str">
        <f t="shared" si="461"/>
        <v>-</v>
      </c>
      <c r="L1231" s="36" t="str">
        <f t="shared" si="461"/>
        <v>-</v>
      </c>
      <c r="M1231" s="36" t="str">
        <f t="shared" si="461"/>
        <v>-</v>
      </c>
      <c r="N1231" s="36" t="str">
        <f t="shared" si="461"/>
        <v>-</v>
      </c>
      <c r="O1231" s="36" t="str">
        <f t="shared" si="461"/>
        <v>-</v>
      </c>
      <c r="P1231" s="36" t="str">
        <f t="shared" si="461"/>
        <v>-</v>
      </c>
      <c r="Q1231" s="36" t="str">
        <f t="shared" si="461"/>
        <v>-</v>
      </c>
      <c r="R1231" s="36" t="str">
        <f t="shared" si="461"/>
        <v>-</v>
      </c>
      <c r="S1231" s="36" t="str">
        <f t="shared" si="461"/>
        <v>-</v>
      </c>
      <c r="T1231" s="40">
        <f t="shared" si="461"/>
        <v>0.16666666666666666</v>
      </c>
    </row>
    <row r="1232" spans="1:20" ht="18" customHeight="1">
      <c r="A1232" s="73"/>
      <c r="B1232" s="53" t="s">
        <v>22</v>
      </c>
      <c r="C1232" s="54">
        <v>0</v>
      </c>
      <c r="D1232" s="54">
        <v>2</v>
      </c>
      <c r="E1232" s="54">
        <v>0</v>
      </c>
      <c r="F1232" s="55">
        <v>0</v>
      </c>
      <c r="G1232" s="54">
        <v>0</v>
      </c>
      <c r="H1232" s="54">
        <v>0</v>
      </c>
      <c r="I1232" s="54">
        <v>0</v>
      </c>
      <c r="J1232" s="54">
        <v>4</v>
      </c>
      <c r="K1232" s="54">
        <v>0</v>
      </c>
      <c r="L1232" s="54">
        <v>0</v>
      </c>
      <c r="M1232" s="54">
        <v>0</v>
      </c>
      <c r="N1232" s="54">
        <v>0</v>
      </c>
      <c r="O1232" s="54">
        <v>0</v>
      </c>
      <c r="P1232" s="54">
        <v>0</v>
      </c>
      <c r="Q1232" s="54">
        <v>0</v>
      </c>
      <c r="R1232" s="54">
        <v>0</v>
      </c>
      <c r="S1232" s="54">
        <v>0</v>
      </c>
      <c r="T1232" s="11">
        <f>SUM(C1232:S1232)</f>
        <v>6</v>
      </c>
    </row>
    <row r="1233" spans="1:20" ht="18" customHeight="1">
      <c r="A1233" s="73"/>
      <c r="B1233" s="53" t="s">
        <v>23</v>
      </c>
      <c r="C1233" s="37" t="str">
        <f>IF(C1232&gt;0,(C1227+C1228)/C1232, "-")</f>
        <v>-</v>
      </c>
      <c r="D1233" s="37">
        <f t="shared" ref="D1233:S1233" si="462">IF(D1232&gt;0,(D1227+D1228)/D1232, "-")</f>
        <v>1</v>
      </c>
      <c r="E1233" s="37" t="str">
        <f t="shared" si="462"/>
        <v>-</v>
      </c>
      <c r="F1233" s="37" t="str">
        <f t="shared" si="462"/>
        <v>-</v>
      </c>
      <c r="G1233" s="37" t="str">
        <f t="shared" si="462"/>
        <v>-</v>
      </c>
      <c r="H1233" s="37" t="str">
        <f t="shared" si="462"/>
        <v>-</v>
      </c>
      <c r="I1233" s="37" t="str">
        <f t="shared" si="462"/>
        <v>-</v>
      </c>
      <c r="J1233" s="37">
        <f t="shared" si="462"/>
        <v>1</v>
      </c>
      <c r="K1233" s="37" t="str">
        <f t="shared" si="462"/>
        <v>-</v>
      </c>
      <c r="L1233" s="37" t="str">
        <f t="shared" si="462"/>
        <v>-</v>
      </c>
      <c r="M1233" s="37" t="str">
        <f t="shared" si="462"/>
        <v>-</v>
      </c>
      <c r="N1233" s="37" t="str">
        <f t="shared" si="462"/>
        <v>-</v>
      </c>
      <c r="O1233" s="37" t="str">
        <f t="shared" si="462"/>
        <v>-</v>
      </c>
      <c r="P1233" s="37" t="str">
        <f t="shared" si="462"/>
        <v>-</v>
      </c>
      <c r="Q1233" s="37" t="str">
        <f t="shared" si="462"/>
        <v>-</v>
      </c>
      <c r="R1233" s="37" t="str">
        <f t="shared" si="462"/>
        <v>-</v>
      </c>
      <c r="S1233" s="37" t="str">
        <f t="shared" si="462"/>
        <v>-</v>
      </c>
      <c r="T1233" s="45">
        <f>IF(T1232&gt;0,(T1227+T1228)/T1232, "-")</f>
        <v>1</v>
      </c>
    </row>
    <row r="1234" spans="1:20" ht="18" customHeight="1">
      <c r="A1234" s="74"/>
      <c r="B1234" s="53" t="s">
        <v>44</v>
      </c>
      <c r="C1234" s="58" t="s">
        <v>43</v>
      </c>
      <c r="D1234" s="59">
        <v>0.5</v>
      </c>
      <c r="E1234" s="58" t="s">
        <v>43</v>
      </c>
      <c r="F1234" s="58" t="s">
        <v>43</v>
      </c>
      <c r="G1234" s="58" t="s">
        <v>43</v>
      </c>
      <c r="H1234" s="58" t="s">
        <v>43</v>
      </c>
      <c r="I1234" s="58" t="s">
        <v>43</v>
      </c>
      <c r="J1234" s="59">
        <v>0.5</v>
      </c>
      <c r="K1234" s="58" t="s">
        <v>43</v>
      </c>
      <c r="L1234" s="58" t="s">
        <v>43</v>
      </c>
      <c r="M1234" s="58" t="s">
        <v>43</v>
      </c>
      <c r="N1234" s="58" t="s">
        <v>43</v>
      </c>
      <c r="O1234" s="58" t="s">
        <v>43</v>
      </c>
      <c r="P1234" s="58" t="s">
        <v>43</v>
      </c>
      <c r="Q1234" s="58" t="s">
        <v>43</v>
      </c>
      <c r="R1234" s="58" t="s">
        <v>43</v>
      </c>
      <c r="S1234" s="58" t="s">
        <v>43</v>
      </c>
      <c r="T1234" s="60">
        <v>0.5</v>
      </c>
    </row>
    <row r="1235" spans="1:20" ht="18" customHeight="1">
      <c r="A1235" s="72">
        <v>44788</v>
      </c>
      <c r="B1235" s="51" t="s">
        <v>20</v>
      </c>
      <c r="C1235" s="52">
        <v>0</v>
      </c>
      <c r="D1235" s="52">
        <v>0</v>
      </c>
      <c r="E1235" s="52">
        <v>0</v>
      </c>
      <c r="F1235" s="52">
        <v>0</v>
      </c>
      <c r="G1235" s="52">
        <v>0</v>
      </c>
      <c r="H1235" s="52">
        <v>0</v>
      </c>
      <c r="I1235" s="52">
        <v>0</v>
      </c>
      <c r="J1235" s="52">
        <v>0</v>
      </c>
      <c r="K1235" s="52">
        <v>0</v>
      </c>
      <c r="L1235" s="52">
        <v>0</v>
      </c>
      <c r="M1235" s="52">
        <v>0</v>
      </c>
      <c r="N1235" s="52">
        <v>0</v>
      </c>
      <c r="O1235" s="52">
        <v>0</v>
      </c>
      <c r="P1235" s="52">
        <v>0</v>
      </c>
      <c r="Q1235" s="52">
        <v>0</v>
      </c>
      <c r="R1235" s="52">
        <v>0</v>
      </c>
      <c r="S1235" s="52">
        <v>0</v>
      </c>
      <c r="T1235" s="11">
        <f>SUM(C1235:S1235)</f>
        <v>0</v>
      </c>
    </row>
    <row r="1236" spans="1:20" ht="18" customHeight="1">
      <c r="A1236" s="73"/>
      <c r="B1236" s="53" t="s">
        <v>21</v>
      </c>
      <c r="C1236" s="54">
        <v>0</v>
      </c>
      <c r="D1236" s="54">
        <v>1</v>
      </c>
      <c r="E1236" s="54">
        <v>0</v>
      </c>
      <c r="F1236" s="54">
        <v>0</v>
      </c>
      <c r="G1236" s="54">
        <v>0</v>
      </c>
      <c r="H1236" s="54">
        <v>0</v>
      </c>
      <c r="I1236" s="54">
        <v>0</v>
      </c>
      <c r="J1236" s="54">
        <v>2</v>
      </c>
      <c r="K1236" s="54">
        <v>0</v>
      </c>
      <c r="L1236" s="54">
        <v>0</v>
      </c>
      <c r="M1236" s="54">
        <v>0</v>
      </c>
      <c r="N1236" s="54">
        <v>0</v>
      </c>
      <c r="O1236" s="54">
        <v>0</v>
      </c>
      <c r="P1236" s="54">
        <v>0</v>
      </c>
      <c r="Q1236" s="54">
        <v>0</v>
      </c>
      <c r="R1236" s="54">
        <v>0</v>
      </c>
      <c r="S1236" s="54">
        <v>0</v>
      </c>
      <c r="T1236" s="11">
        <f>SUM(C1236:S1236)</f>
        <v>3</v>
      </c>
    </row>
    <row r="1237" spans="1:20" ht="18" customHeight="1">
      <c r="A1237" s="73"/>
      <c r="B1237" s="53" t="s">
        <v>24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73"/>
      <c r="B1238" s="53" t="s">
        <v>25</v>
      </c>
      <c r="C1238" s="54">
        <v>0</v>
      </c>
      <c r="D1238" s="54">
        <v>0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0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0</v>
      </c>
    </row>
    <row r="1239" spans="1:20" ht="18" customHeight="1">
      <c r="A1239" s="73"/>
      <c r="B1239" s="53" t="s">
        <v>26</v>
      </c>
      <c r="C1239" s="36" t="str">
        <f>IF(C1237+C1238&gt;0, C1238/(C1237+C1238), "-")</f>
        <v>-</v>
      </c>
      <c r="D1239" s="36">
        <f t="shared" ref="D1239:T1239" si="463">IF(D1237+D1238&gt;0, D1238/(D1237+D1238), "-")</f>
        <v>0</v>
      </c>
      <c r="E1239" s="36" t="str">
        <f t="shared" si="463"/>
        <v>-</v>
      </c>
      <c r="F1239" s="36" t="str">
        <f t="shared" si="463"/>
        <v>-</v>
      </c>
      <c r="G1239" s="36" t="str">
        <f t="shared" si="463"/>
        <v>-</v>
      </c>
      <c r="H1239" s="36" t="str">
        <f t="shared" si="463"/>
        <v>-</v>
      </c>
      <c r="I1239" s="36" t="str">
        <f t="shared" si="463"/>
        <v>-</v>
      </c>
      <c r="J1239" s="36">
        <f t="shared" si="463"/>
        <v>0</v>
      </c>
      <c r="K1239" s="36" t="str">
        <f t="shared" si="463"/>
        <v>-</v>
      </c>
      <c r="L1239" s="36" t="str">
        <f t="shared" si="463"/>
        <v>-</v>
      </c>
      <c r="M1239" s="36" t="str">
        <f t="shared" si="463"/>
        <v>-</v>
      </c>
      <c r="N1239" s="36" t="str">
        <f t="shared" si="463"/>
        <v>-</v>
      </c>
      <c r="O1239" s="36" t="str">
        <f t="shared" si="463"/>
        <v>-</v>
      </c>
      <c r="P1239" s="36" t="str">
        <f t="shared" si="463"/>
        <v>-</v>
      </c>
      <c r="Q1239" s="36" t="str">
        <f t="shared" si="463"/>
        <v>-</v>
      </c>
      <c r="R1239" s="36" t="str">
        <f t="shared" si="463"/>
        <v>-</v>
      </c>
      <c r="S1239" s="36" t="str">
        <f t="shared" si="463"/>
        <v>-</v>
      </c>
      <c r="T1239" s="40">
        <f t="shared" si="463"/>
        <v>0</v>
      </c>
    </row>
    <row r="1240" spans="1:20" ht="18" customHeight="1">
      <c r="A1240" s="73"/>
      <c r="B1240" s="53" t="s">
        <v>22</v>
      </c>
      <c r="C1240" s="54">
        <v>0</v>
      </c>
      <c r="D1240" s="54">
        <v>1</v>
      </c>
      <c r="E1240" s="54">
        <v>0</v>
      </c>
      <c r="F1240" s="55">
        <v>0</v>
      </c>
      <c r="G1240" s="54">
        <v>0</v>
      </c>
      <c r="H1240" s="54">
        <v>0</v>
      </c>
      <c r="I1240" s="54">
        <v>0</v>
      </c>
      <c r="J1240" s="54">
        <v>2</v>
      </c>
      <c r="K1240" s="54">
        <v>0</v>
      </c>
      <c r="L1240" s="54">
        <v>0</v>
      </c>
      <c r="M1240" s="54">
        <v>0</v>
      </c>
      <c r="N1240" s="54">
        <v>0</v>
      </c>
      <c r="O1240" s="54">
        <v>0</v>
      </c>
      <c r="P1240" s="54">
        <v>0</v>
      </c>
      <c r="Q1240" s="54">
        <v>0</v>
      </c>
      <c r="R1240" s="54">
        <v>0</v>
      </c>
      <c r="S1240" s="54">
        <v>0</v>
      </c>
      <c r="T1240" s="11">
        <f>SUM(C1240:S1240)</f>
        <v>3</v>
      </c>
    </row>
    <row r="1241" spans="1:20" ht="18" customHeight="1">
      <c r="A1241" s="73"/>
      <c r="B1241" s="53" t="s">
        <v>23</v>
      </c>
      <c r="C1241" s="37" t="str">
        <f>IF(C1240&gt;0,(C1235+C1236)/C1240, "-")</f>
        <v>-</v>
      </c>
      <c r="D1241" s="37">
        <f t="shared" ref="D1241:S1241" si="464">IF(D1240&gt;0,(D1235+D1236)/D1240, "-")</f>
        <v>1</v>
      </c>
      <c r="E1241" s="37" t="str">
        <f t="shared" si="464"/>
        <v>-</v>
      </c>
      <c r="F1241" s="37" t="str">
        <f t="shared" si="464"/>
        <v>-</v>
      </c>
      <c r="G1241" s="37" t="str">
        <f t="shared" si="464"/>
        <v>-</v>
      </c>
      <c r="H1241" s="37" t="str">
        <f t="shared" si="464"/>
        <v>-</v>
      </c>
      <c r="I1241" s="37" t="str">
        <f t="shared" si="464"/>
        <v>-</v>
      </c>
      <c r="J1241" s="37">
        <f t="shared" si="464"/>
        <v>1</v>
      </c>
      <c r="K1241" s="37" t="str">
        <f t="shared" si="464"/>
        <v>-</v>
      </c>
      <c r="L1241" s="37" t="str">
        <f t="shared" si="464"/>
        <v>-</v>
      </c>
      <c r="M1241" s="37" t="str">
        <f t="shared" si="464"/>
        <v>-</v>
      </c>
      <c r="N1241" s="37" t="str">
        <f t="shared" si="464"/>
        <v>-</v>
      </c>
      <c r="O1241" s="37" t="str">
        <f t="shared" si="464"/>
        <v>-</v>
      </c>
      <c r="P1241" s="37" t="str">
        <f t="shared" si="464"/>
        <v>-</v>
      </c>
      <c r="Q1241" s="37" t="str">
        <f t="shared" si="464"/>
        <v>-</v>
      </c>
      <c r="R1241" s="37" t="str">
        <f t="shared" si="464"/>
        <v>-</v>
      </c>
      <c r="S1241" s="37" t="str">
        <f t="shared" si="464"/>
        <v>-</v>
      </c>
      <c r="T1241" s="45">
        <f>IF(T1240&gt;0,(T1235+T1236)/T1240, "-")</f>
        <v>1</v>
      </c>
    </row>
    <row r="1242" spans="1:20" ht="18" customHeight="1">
      <c r="A1242" s="74"/>
      <c r="B1242" s="53" t="s">
        <v>44</v>
      </c>
      <c r="C1242" s="58" t="s">
        <v>43</v>
      </c>
      <c r="D1242" s="59">
        <v>0</v>
      </c>
      <c r="E1242" s="58" t="s">
        <v>43</v>
      </c>
      <c r="F1242" s="58" t="s">
        <v>43</v>
      </c>
      <c r="G1242" s="58" t="s">
        <v>43</v>
      </c>
      <c r="H1242" s="58" t="s">
        <v>43</v>
      </c>
      <c r="I1242" s="58" t="s">
        <v>43</v>
      </c>
      <c r="J1242" s="59">
        <v>1</v>
      </c>
      <c r="K1242" s="58" t="s">
        <v>43</v>
      </c>
      <c r="L1242" s="58" t="s">
        <v>43</v>
      </c>
      <c r="M1242" s="58" t="s">
        <v>43</v>
      </c>
      <c r="N1242" s="58" t="s">
        <v>43</v>
      </c>
      <c r="O1242" s="58" t="s">
        <v>43</v>
      </c>
      <c r="P1242" s="58" t="s">
        <v>43</v>
      </c>
      <c r="Q1242" s="58" t="s">
        <v>43</v>
      </c>
      <c r="R1242" s="58" t="s">
        <v>43</v>
      </c>
      <c r="S1242" s="58" t="s">
        <v>43</v>
      </c>
      <c r="T1242" s="60">
        <v>0.66669999999999996</v>
      </c>
    </row>
    <row r="1243" spans="1:20" ht="18" customHeight="1">
      <c r="A1243" s="72">
        <v>44789</v>
      </c>
      <c r="B1243" s="51" t="s">
        <v>20</v>
      </c>
      <c r="C1243" s="52">
        <v>0</v>
      </c>
      <c r="D1243" s="52">
        <v>0</v>
      </c>
      <c r="E1243" s="52">
        <v>0</v>
      </c>
      <c r="F1243" s="52">
        <v>0</v>
      </c>
      <c r="G1243" s="52">
        <v>0</v>
      </c>
      <c r="H1243" s="52">
        <v>0</v>
      </c>
      <c r="I1243" s="52">
        <v>0</v>
      </c>
      <c r="J1243" s="52">
        <v>0</v>
      </c>
      <c r="K1243" s="52">
        <v>0</v>
      </c>
      <c r="L1243" s="52">
        <v>0</v>
      </c>
      <c r="M1243" s="52">
        <v>0</v>
      </c>
      <c r="N1243" s="52">
        <v>0</v>
      </c>
      <c r="O1243" s="52">
        <v>0</v>
      </c>
      <c r="P1243" s="52">
        <v>0</v>
      </c>
      <c r="Q1243" s="52">
        <v>0</v>
      </c>
      <c r="R1243" s="52">
        <v>0</v>
      </c>
      <c r="S1243" s="52">
        <v>0</v>
      </c>
      <c r="T1243" s="11">
        <f>SUM(C1243:S1243)</f>
        <v>0</v>
      </c>
    </row>
    <row r="1244" spans="1:20" ht="18" customHeight="1">
      <c r="A1244" s="73"/>
      <c r="B1244" s="53" t="s">
        <v>21</v>
      </c>
      <c r="C1244" s="54">
        <v>0</v>
      </c>
      <c r="D1244" s="54">
        <v>4</v>
      </c>
      <c r="E1244" s="54">
        <v>0</v>
      </c>
      <c r="F1244" s="54">
        <v>0</v>
      </c>
      <c r="G1244" s="54">
        <v>0</v>
      </c>
      <c r="H1244" s="54">
        <v>0</v>
      </c>
      <c r="I1244" s="54">
        <v>0</v>
      </c>
      <c r="J1244" s="54">
        <v>0</v>
      </c>
      <c r="K1244" s="54">
        <v>0</v>
      </c>
      <c r="L1244" s="54">
        <v>0</v>
      </c>
      <c r="M1244" s="54">
        <v>0</v>
      </c>
      <c r="N1244" s="54">
        <v>0</v>
      </c>
      <c r="O1244" s="54">
        <v>0</v>
      </c>
      <c r="P1244" s="54">
        <v>0</v>
      </c>
      <c r="Q1244" s="54">
        <v>0</v>
      </c>
      <c r="R1244" s="54">
        <v>0</v>
      </c>
      <c r="S1244" s="54">
        <v>0</v>
      </c>
      <c r="T1244" s="11">
        <f>SUM(C1244:S1244)</f>
        <v>4</v>
      </c>
    </row>
    <row r="1245" spans="1:20" ht="18" customHeight="1">
      <c r="A1245" s="73"/>
      <c r="B1245" s="53" t="s">
        <v>24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73"/>
      <c r="B1246" s="53" t="s">
        <v>25</v>
      </c>
      <c r="C1246" s="54">
        <v>0</v>
      </c>
      <c r="D1246" s="54">
        <v>0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0</v>
      </c>
    </row>
    <row r="1247" spans="1:20" ht="18" customHeight="1">
      <c r="A1247" s="73"/>
      <c r="B1247" s="53" t="s">
        <v>26</v>
      </c>
      <c r="C1247" s="36" t="str">
        <f>IF(C1245+C1246&gt;0, C1246/(C1245+C1246), "-")</f>
        <v>-</v>
      </c>
      <c r="D1247" s="36">
        <f t="shared" ref="D1247:T1247" si="465">IF(D1245+D1246&gt;0, D1246/(D1245+D1246), "-")</f>
        <v>0</v>
      </c>
      <c r="E1247" s="36" t="str">
        <f t="shared" si="465"/>
        <v>-</v>
      </c>
      <c r="F1247" s="36" t="str">
        <f t="shared" si="465"/>
        <v>-</v>
      </c>
      <c r="G1247" s="36" t="str">
        <f t="shared" si="465"/>
        <v>-</v>
      </c>
      <c r="H1247" s="36" t="str">
        <f t="shared" si="465"/>
        <v>-</v>
      </c>
      <c r="I1247" s="36" t="str">
        <f t="shared" si="465"/>
        <v>-</v>
      </c>
      <c r="J1247" s="36" t="str">
        <f t="shared" si="465"/>
        <v>-</v>
      </c>
      <c r="K1247" s="36" t="str">
        <f t="shared" si="465"/>
        <v>-</v>
      </c>
      <c r="L1247" s="36" t="str">
        <f t="shared" si="465"/>
        <v>-</v>
      </c>
      <c r="M1247" s="36" t="str">
        <f t="shared" si="465"/>
        <v>-</v>
      </c>
      <c r="N1247" s="36" t="str">
        <f t="shared" si="465"/>
        <v>-</v>
      </c>
      <c r="O1247" s="36" t="str">
        <f t="shared" si="465"/>
        <v>-</v>
      </c>
      <c r="P1247" s="36" t="str">
        <f t="shared" si="465"/>
        <v>-</v>
      </c>
      <c r="Q1247" s="36" t="str">
        <f t="shared" si="465"/>
        <v>-</v>
      </c>
      <c r="R1247" s="36" t="str">
        <f t="shared" si="465"/>
        <v>-</v>
      </c>
      <c r="S1247" s="36" t="str">
        <f t="shared" si="465"/>
        <v>-</v>
      </c>
      <c r="T1247" s="40">
        <f t="shared" si="465"/>
        <v>0</v>
      </c>
    </row>
    <row r="1248" spans="1:20" ht="18" customHeight="1">
      <c r="A1248" s="73"/>
      <c r="B1248" s="53" t="s">
        <v>22</v>
      </c>
      <c r="C1248" s="54">
        <v>0</v>
      </c>
      <c r="D1248" s="54">
        <v>3</v>
      </c>
      <c r="E1248" s="54">
        <v>0</v>
      </c>
      <c r="F1248" s="55">
        <v>0</v>
      </c>
      <c r="G1248" s="54">
        <v>0</v>
      </c>
      <c r="H1248" s="54">
        <v>0</v>
      </c>
      <c r="I1248" s="54">
        <v>0</v>
      </c>
      <c r="J1248" s="54">
        <v>0</v>
      </c>
      <c r="K1248" s="54">
        <v>0</v>
      </c>
      <c r="L1248" s="54">
        <v>0</v>
      </c>
      <c r="M1248" s="54">
        <v>0</v>
      </c>
      <c r="N1248" s="54">
        <v>0</v>
      </c>
      <c r="O1248" s="54">
        <v>0</v>
      </c>
      <c r="P1248" s="54">
        <v>0</v>
      </c>
      <c r="Q1248" s="54">
        <v>0</v>
      </c>
      <c r="R1248" s="54">
        <v>0</v>
      </c>
      <c r="S1248" s="54">
        <v>0</v>
      </c>
      <c r="T1248" s="11">
        <f>SUM(C1248:S1248)</f>
        <v>3</v>
      </c>
    </row>
    <row r="1249" spans="1:20" ht="18" customHeight="1">
      <c r="A1249" s="73"/>
      <c r="B1249" s="53" t="s">
        <v>23</v>
      </c>
      <c r="C1249" s="37" t="str">
        <f>IF(C1248&gt;0,(C1243+C1244)/C1248, "-")</f>
        <v>-</v>
      </c>
      <c r="D1249" s="37">
        <f t="shared" ref="D1249:S1249" si="466">IF(D1248&gt;0,(D1243+D1244)/D1248, "-")</f>
        <v>1.3333333333333333</v>
      </c>
      <c r="E1249" s="37" t="str">
        <f t="shared" si="466"/>
        <v>-</v>
      </c>
      <c r="F1249" s="37" t="str">
        <f t="shared" si="466"/>
        <v>-</v>
      </c>
      <c r="G1249" s="37" t="str">
        <f t="shared" si="466"/>
        <v>-</v>
      </c>
      <c r="H1249" s="37" t="str">
        <f t="shared" si="466"/>
        <v>-</v>
      </c>
      <c r="I1249" s="37" t="str">
        <f t="shared" si="466"/>
        <v>-</v>
      </c>
      <c r="J1249" s="37" t="str">
        <f t="shared" si="466"/>
        <v>-</v>
      </c>
      <c r="K1249" s="37" t="str">
        <f t="shared" si="466"/>
        <v>-</v>
      </c>
      <c r="L1249" s="37" t="str">
        <f t="shared" si="466"/>
        <v>-</v>
      </c>
      <c r="M1249" s="37" t="str">
        <f t="shared" si="466"/>
        <v>-</v>
      </c>
      <c r="N1249" s="37" t="str">
        <f t="shared" si="466"/>
        <v>-</v>
      </c>
      <c r="O1249" s="37" t="str">
        <f t="shared" si="466"/>
        <v>-</v>
      </c>
      <c r="P1249" s="37" t="str">
        <f t="shared" si="466"/>
        <v>-</v>
      </c>
      <c r="Q1249" s="37" t="str">
        <f t="shared" si="466"/>
        <v>-</v>
      </c>
      <c r="R1249" s="37" t="str">
        <f t="shared" si="466"/>
        <v>-</v>
      </c>
      <c r="S1249" s="37" t="str">
        <f t="shared" si="466"/>
        <v>-</v>
      </c>
      <c r="T1249" s="45">
        <f>IF(T1248&gt;0,(T1243+T1244)/T1248, "-")</f>
        <v>1.3333333333333333</v>
      </c>
    </row>
    <row r="1250" spans="1:20" ht="18" customHeight="1">
      <c r="A1250" s="74"/>
      <c r="B1250" s="53" t="s">
        <v>44</v>
      </c>
      <c r="C1250" s="58" t="s">
        <v>43</v>
      </c>
      <c r="D1250" s="59">
        <v>0.66669999999999996</v>
      </c>
      <c r="E1250" s="58" t="s">
        <v>43</v>
      </c>
      <c r="F1250" s="58" t="s">
        <v>43</v>
      </c>
      <c r="G1250" s="58" t="s">
        <v>43</v>
      </c>
      <c r="H1250" s="58" t="s">
        <v>43</v>
      </c>
      <c r="I1250" s="58" t="s">
        <v>43</v>
      </c>
      <c r="J1250" s="58" t="s">
        <v>43</v>
      </c>
      <c r="K1250" s="58" t="s">
        <v>43</v>
      </c>
      <c r="L1250" s="58" t="s">
        <v>43</v>
      </c>
      <c r="M1250" s="58" t="s">
        <v>43</v>
      </c>
      <c r="N1250" s="58" t="s">
        <v>43</v>
      </c>
      <c r="O1250" s="58" t="s">
        <v>43</v>
      </c>
      <c r="P1250" s="58" t="s">
        <v>43</v>
      </c>
      <c r="Q1250" s="58" t="s">
        <v>43</v>
      </c>
      <c r="R1250" s="58" t="s">
        <v>43</v>
      </c>
      <c r="S1250" s="58" t="s">
        <v>43</v>
      </c>
      <c r="T1250" s="60">
        <v>0.66669999999999996</v>
      </c>
    </row>
    <row r="1251" spans="1:20" ht="18" customHeight="1">
      <c r="A1251" s="72">
        <v>44790</v>
      </c>
      <c r="B1251" s="51" t="s">
        <v>20</v>
      </c>
      <c r="C1251" s="52">
        <v>0</v>
      </c>
      <c r="D1251" s="52">
        <v>0</v>
      </c>
      <c r="E1251" s="52">
        <v>0</v>
      </c>
      <c r="F1251" s="52">
        <v>0</v>
      </c>
      <c r="G1251" s="52">
        <v>0</v>
      </c>
      <c r="H1251" s="52">
        <v>0</v>
      </c>
      <c r="I1251" s="52">
        <v>0</v>
      </c>
      <c r="J1251" s="52">
        <v>0</v>
      </c>
      <c r="K1251" s="52">
        <v>0</v>
      </c>
      <c r="L1251" s="52">
        <v>0</v>
      </c>
      <c r="M1251" s="52">
        <v>0</v>
      </c>
      <c r="N1251" s="52">
        <v>0</v>
      </c>
      <c r="O1251" s="52">
        <v>0</v>
      </c>
      <c r="P1251" s="52">
        <v>0</v>
      </c>
      <c r="Q1251" s="52">
        <v>0</v>
      </c>
      <c r="R1251" s="52">
        <v>0</v>
      </c>
      <c r="S1251" s="52">
        <v>0</v>
      </c>
      <c r="T1251" s="11">
        <f>SUM(C1251:S1251)</f>
        <v>0</v>
      </c>
    </row>
    <row r="1252" spans="1:20" ht="18" customHeight="1">
      <c r="A1252" s="73"/>
      <c r="B1252" s="53" t="s">
        <v>21</v>
      </c>
      <c r="C1252" s="54">
        <v>1</v>
      </c>
      <c r="D1252" s="54">
        <v>1</v>
      </c>
      <c r="E1252" s="54">
        <v>0</v>
      </c>
      <c r="F1252" s="54">
        <v>0</v>
      </c>
      <c r="G1252" s="54">
        <v>0</v>
      </c>
      <c r="H1252" s="54">
        <v>1</v>
      </c>
      <c r="I1252" s="54">
        <v>0</v>
      </c>
      <c r="J1252" s="54">
        <v>0</v>
      </c>
      <c r="K1252" s="54">
        <v>0</v>
      </c>
      <c r="L1252" s="54">
        <v>0</v>
      </c>
      <c r="M1252" s="54">
        <v>1</v>
      </c>
      <c r="N1252" s="54">
        <v>0</v>
      </c>
      <c r="O1252" s="54">
        <v>0</v>
      </c>
      <c r="P1252" s="54">
        <v>0</v>
      </c>
      <c r="Q1252" s="54">
        <v>0</v>
      </c>
      <c r="R1252" s="54">
        <v>0</v>
      </c>
      <c r="S1252" s="54">
        <v>0</v>
      </c>
      <c r="T1252" s="11">
        <f>SUM(C1252:S1252)</f>
        <v>4</v>
      </c>
    </row>
    <row r="1253" spans="1:20" ht="18" customHeight="1">
      <c r="A1253" s="73"/>
      <c r="B1253" s="53" t="s">
        <v>24</v>
      </c>
      <c r="C1253" s="54">
        <v>0</v>
      </c>
      <c r="D1253" s="54">
        <v>1</v>
      </c>
      <c r="E1253" s="54">
        <v>0</v>
      </c>
      <c r="F1253" s="54">
        <v>0</v>
      </c>
      <c r="G1253" s="54">
        <v>0</v>
      </c>
      <c r="H1253" s="54">
        <v>0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2</v>
      </c>
    </row>
    <row r="1254" spans="1:20" ht="18" customHeight="1">
      <c r="A1254" s="73"/>
      <c r="B1254" s="53" t="s">
        <v>25</v>
      </c>
      <c r="C1254" s="54">
        <v>1</v>
      </c>
      <c r="D1254" s="54">
        <v>0</v>
      </c>
      <c r="E1254" s="54">
        <v>0</v>
      </c>
      <c r="F1254" s="54">
        <v>0</v>
      </c>
      <c r="G1254" s="54">
        <v>0</v>
      </c>
      <c r="H1254" s="54">
        <v>1</v>
      </c>
      <c r="I1254" s="54">
        <v>0</v>
      </c>
      <c r="J1254" s="54">
        <v>0</v>
      </c>
      <c r="K1254" s="54">
        <v>0</v>
      </c>
      <c r="L1254" s="54">
        <v>0</v>
      </c>
      <c r="M1254" s="54">
        <v>0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73"/>
      <c r="B1255" s="53" t="s">
        <v>26</v>
      </c>
      <c r="C1255" s="36">
        <f>IF(C1253+C1254&gt;0, C1254/(C1253+C1254), "-")</f>
        <v>1</v>
      </c>
      <c r="D1255" s="36">
        <f t="shared" ref="D1255:T1255" si="467">IF(D1253+D1254&gt;0, D1254/(D1253+D1254), "-")</f>
        <v>0</v>
      </c>
      <c r="E1255" s="36" t="str">
        <f t="shared" si="467"/>
        <v>-</v>
      </c>
      <c r="F1255" s="36" t="str">
        <f t="shared" si="467"/>
        <v>-</v>
      </c>
      <c r="G1255" s="36" t="str">
        <f t="shared" si="467"/>
        <v>-</v>
      </c>
      <c r="H1255" s="36">
        <f t="shared" si="467"/>
        <v>1</v>
      </c>
      <c r="I1255" s="36" t="str">
        <f t="shared" si="467"/>
        <v>-</v>
      </c>
      <c r="J1255" s="36" t="str">
        <f t="shared" si="467"/>
        <v>-</v>
      </c>
      <c r="K1255" s="36" t="str">
        <f t="shared" si="467"/>
        <v>-</v>
      </c>
      <c r="L1255" s="36" t="str">
        <f t="shared" si="467"/>
        <v>-</v>
      </c>
      <c r="M1255" s="36">
        <f t="shared" si="467"/>
        <v>0</v>
      </c>
      <c r="N1255" s="36" t="str">
        <f t="shared" si="467"/>
        <v>-</v>
      </c>
      <c r="O1255" s="36" t="str">
        <f t="shared" si="467"/>
        <v>-</v>
      </c>
      <c r="P1255" s="36" t="str">
        <f t="shared" si="467"/>
        <v>-</v>
      </c>
      <c r="Q1255" s="36" t="str">
        <f t="shared" si="467"/>
        <v>-</v>
      </c>
      <c r="R1255" s="36" t="str">
        <f t="shared" si="467"/>
        <v>-</v>
      </c>
      <c r="S1255" s="36" t="str">
        <f t="shared" si="467"/>
        <v>-</v>
      </c>
      <c r="T1255" s="40">
        <f t="shared" si="467"/>
        <v>0.5</v>
      </c>
    </row>
    <row r="1256" spans="1:20" ht="18" customHeight="1">
      <c r="A1256" s="73"/>
      <c r="B1256" s="53" t="s">
        <v>22</v>
      </c>
      <c r="C1256" s="54">
        <v>1</v>
      </c>
      <c r="D1256" s="54">
        <v>1</v>
      </c>
      <c r="E1256" s="54">
        <v>0</v>
      </c>
      <c r="F1256" s="55">
        <v>0</v>
      </c>
      <c r="G1256" s="54">
        <v>0</v>
      </c>
      <c r="H1256" s="54">
        <v>1</v>
      </c>
      <c r="I1256" s="54">
        <v>0</v>
      </c>
      <c r="J1256" s="54">
        <v>0</v>
      </c>
      <c r="K1256" s="54">
        <v>0</v>
      </c>
      <c r="L1256" s="54">
        <v>0</v>
      </c>
      <c r="M1256" s="54">
        <v>1</v>
      </c>
      <c r="N1256" s="54">
        <v>0</v>
      </c>
      <c r="O1256" s="54">
        <v>0</v>
      </c>
      <c r="P1256" s="54">
        <v>0</v>
      </c>
      <c r="Q1256" s="54">
        <v>0</v>
      </c>
      <c r="R1256" s="54">
        <v>0</v>
      </c>
      <c r="S1256" s="54">
        <v>0</v>
      </c>
      <c r="T1256" s="11">
        <f>SUM(C1256:S1256)</f>
        <v>4</v>
      </c>
    </row>
    <row r="1257" spans="1:20" ht="18" customHeight="1">
      <c r="A1257" s="73"/>
      <c r="B1257" s="53" t="s">
        <v>23</v>
      </c>
      <c r="C1257" s="37">
        <f>IF(C1256&gt;0,(C1251+C1252)/C1256, "-")</f>
        <v>1</v>
      </c>
      <c r="D1257" s="37">
        <f t="shared" ref="D1257:S1257" si="468">IF(D1256&gt;0,(D1251+D1252)/D1256, "-")</f>
        <v>1</v>
      </c>
      <c r="E1257" s="37" t="str">
        <f t="shared" si="468"/>
        <v>-</v>
      </c>
      <c r="F1257" s="37" t="str">
        <f t="shared" si="468"/>
        <v>-</v>
      </c>
      <c r="G1257" s="37" t="str">
        <f t="shared" si="468"/>
        <v>-</v>
      </c>
      <c r="H1257" s="37">
        <f t="shared" si="468"/>
        <v>1</v>
      </c>
      <c r="I1257" s="37" t="str">
        <f t="shared" si="468"/>
        <v>-</v>
      </c>
      <c r="J1257" s="37" t="str">
        <f t="shared" si="468"/>
        <v>-</v>
      </c>
      <c r="K1257" s="37" t="str">
        <f t="shared" si="468"/>
        <v>-</v>
      </c>
      <c r="L1257" s="37" t="str">
        <f t="shared" si="468"/>
        <v>-</v>
      </c>
      <c r="M1257" s="37">
        <f t="shared" si="468"/>
        <v>1</v>
      </c>
      <c r="N1257" s="37" t="str">
        <f t="shared" si="468"/>
        <v>-</v>
      </c>
      <c r="O1257" s="37" t="str">
        <f t="shared" si="468"/>
        <v>-</v>
      </c>
      <c r="P1257" s="37" t="str">
        <f t="shared" si="468"/>
        <v>-</v>
      </c>
      <c r="Q1257" s="37" t="str">
        <f t="shared" si="468"/>
        <v>-</v>
      </c>
      <c r="R1257" s="37" t="str">
        <f t="shared" si="468"/>
        <v>-</v>
      </c>
      <c r="S1257" s="37" t="str">
        <f t="shared" si="468"/>
        <v>-</v>
      </c>
      <c r="T1257" s="45">
        <f>IF(T1256&gt;0,(T1251+T1252)/T1256, "-")</f>
        <v>1</v>
      </c>
    </row>
    <row r="1258" spans="1:20" ht="18" customHeight="1">
      <c r="A1258" s="74"/>
      <c r="B1258" s="53" t="s">
        <v>44</v>
      </c>
      <c r="C1258" s="59">
        <v>0</v>
      </c>
      <c r="D1258" s="59">
        <v>0</v>
      </c>
      <c r="E1258" s="58" t="s">
        <v>43</v>
      </c>
      <c r="F1258" s="58" t="s">
        <v>43</v>
      </c>
      <c r="G1258" s="58" t="s">
        <v>43</v>
      </c>
      <c r="H1258" s="59">
        <v>0</v>
      </c>
      <c r="I1258" s="58" t="s">
        <v>43</v>
      </c>
      <c r="J1258" s="58" t="s">
        <v>43</v>
      </c>
      <c r="K1258" s="58" t="s">
        <v>43</v>
      </c>
      <c r="L1258" s="58" t="s">
        <v>43</v>
      </c>
      <c r="M1258" s="59">
        <v>0</v>
      </c>
      <c r="N1258" s="58" t="s">
        <v>43</v>
      </c>
      <c r="O1258" s="58" t="s">
        <v>43</v>
      </c>
      <c r="P1258" s="58" t="s">
        <v>43</v>
      </c>
      <c r="Q1258" s="58" t="s">
        <v>43</v>
      </c>
      <c r="R1258" s="58" t="s">
        <v>43</v>
      </c>
      <c r="S1258" s="58" t="s">
        <v>43</v>
      </c>
      <c r="T1258" s="60">
        <v>0</v>
      </c>
    </row>
    <row r="1259" spans="1:20" ht="18" customHeight="1">
      <c r="A1259" s="72">
        <v>44791</v>
      </c>
      <c r="B1259" s="51" t="s">
        <v>20</v>
      </c>
      <c r="C1259" s="52">
        <v>0</v>
      </c>
      <c r="D1259" s="52">
        <v>0</v>
      </c>
      <c r="E1259" s="52">
        <v>0</v>
      </c>
      <c r="F1259" s="52">
        <v>0</v>
      </c>
      <c r="G1259" s="52">
        <v>0</v>
      </c>
      <c r="H1259" s="52">
        <v>0</v>
      </c>
      <c r="I1259" s="52">
        <v>0</v>
      </c>
      <c r="J1259" s="52">
        <v>0</v>
      </c>
      <c r="K1259" s="52">
        <v>0</v>
      </c>
      <c r="L1259" s="52">
        <v>0</v>
      </c>
      <c r="M1259" s="52">
        <v>0</v>
      </c>
      <c r="N1259" s="52">
        <v>0</v>
      </c>
      <c r="O1259" s="52">
        <v>0</v>
      </c>
      <c r="P1259" s="52">
        <v>0</v>
      </c>
      <c r="Q1259" s="52">
        <v>0</v>
      </c>
      <c r="R1259" s="52">
        <v>0</v>
      </c>
      <c r="S1259" s="52">
        <v>0</v>
      </c>
      <c r="T1259" s="11">
        <f>SUM(C1259:S1259)</f>
        <v>0</v>
      </c>
    </row>
    <row r="1260" spans="1:20" ht="18" customHeight="1">
      <c r="A1260" s="73"/>
      <c r="B1260" s="53" t="s">
        <v>21</v>
      </c>
      <c r="C1260" s="54">
        <v>1</v>
      </c>
      <c r="D1260" s="54">
        <v>1</v>
      </c>
      <c r="E1260" s="54">
        <v>0</v>
      </c>
      <c r="F1260" s="54">
        <v>0</v>
      </c>
      <c r="G1260" s="54">
        <v>0</v>
      </c>
      <c r="H1260" s="54">
        <v>0</v>
      </c>
      <c r="I1260" s="54">
        <v>0</v>
      </c>
      <c r="J1260" s="54">
        <v>1</v>
      </c>
      <c r="K1260" s="54">
        <v>0</v>
      </c>
      <c r="L1260" s="54">
        <v>0</v>
      </c>
      <c r="M1260" s="54">
        <v>0</v>
      </c>
      <c r="N1260" s="54">
        <v>0</v>
      </c>
      <c r="O1260" s="54">
        <v>0</v>
      </c>
      <c r="P1260" s="54">
        <v>0</v>
      </c>
      <c r="Q1260" s="54">
        <v>0</v>
      </c>
      <c r="R1260" s="54">
        <v>0</v>
      </c>
      <c r="S1260" s="54">
        <v>0</v>
      </c>
      <c r="T1260" s="11">
        <f>SUM(C1260:S1260)</f>
        <v>3</v>
      </c>
    </row>
    <row r="1261" spans="1:20" ht="18" customHeight="1">
      <c r="A1261" s="73"/>
      <c r="B1261" s="53" t="s">
        <v>24</v>
      </c>
      <c r="C1261" s="62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73"/>
      <c r="B1262" s="53" t="s">
        <v>25</v>
      </c>
      <c r="C1262" s="54">
        <v>0</v>
      </c>
      <c r="D1262" s="54">
        <v>0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0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0</v>
      </c>
    </row>
    <row r="1263" spans="1:20" ht="18" customHeight="1">
      <c r="A1263" s="73"/>
      <c r="B1263" s="53" t="s">
        <v>26</v>
      </c>
      <c r="C1263" s="36">
        <f>IF(C1261+C1262&gt;0, C1262/(C1261+C1262), "-")</f>
        <v>0</v>
      </c>
      <c r="D1263" s="36">
        <f t="shared" ref="D1263:T1263" si="469">IF(D1261+D1262&gt;0, D1262/(D1261+D1262), "-")</f>
        <v>0</v>
      </c>
      <c r="E1263" s="36" t="str">
        <f t="shared" si="469"/>
        <v>-</v>
      </c>
      <c r="F1263" s="36" t="str">
        <f t="shared" si="469"/>
        <v>-</v>
      </c>
      <c r="G1263" s="36" t="str">
        <f t="shared" si="469"/>
        <v>-</v>
      </c>
      <c r="H1263" s="36" t="str">
        <f t="shared" si="469"/>
        <v>-</v>
      </c>
      <c r="I1263" s="36" t="str">
        <f t="shared" si="469"/>
        <v>-</v>
      </c>
      <c r="J1263" s="36">
        <f t="shared" si="469"/>
        <v>0</v>
      </c>
      <c r="K1263" s="36" t="str">
        <f t="shared" si="469"/>
        <v>-</v>
      </c>
      <c r="L1263" s="36" t="str">
        <f t="shared" si="469"/>
        <v>-</v>
      </c>
      <c r="M1263" s="36" t="str">
        <f t="shared" si="469"/>
        <v>-</v>
      </c>
      <c r="N1263" s="36" t="str">
        <f t="shared" si="469"/>
        <v>-</v>
      </c>
      <c r="O1263" s="36" t="str">
        <f t="shared" si="469"/>
        <v>-</v>
      </c>
      <c r="P1263" s="36" t="str">
        <f t="shared" si="469"/>
        <v>-</v>
      </c>
      <c r="Q1263" s="36" t="str">
        <f t="shared" si="469"/>
        <v>-</v>
      </c>
      <c r="R1263" s="36" t="str">
        <f t="shared" si="469"/>
        <v>-</v>
      </c>
      <c r="S1263" s="36" t="str">
        <f t="shared" si="469"/>
        <v>-</v>
      </c>
      <c r="T1263" s="40">
        <f t="shared" si="469"/>
        <v>0</v>
      </c>
    </row>
    <row r="1264" spans="1:20" ht="18" customHeight="1">
      <c r="A1264" s="73"/>
      <c r="B1264" s="53" t="s">
        <v>22</v>
      </c>
      <c r="C1264" s="54">
        <v>1</v>
      </c>
      <c r="D1264" s="54">
        <v>1</v>
      </c>
      <c r="E1264" s="54">
        <v>0</v>
      </c>
      <c r="F1264" s="55">
        <v>0</v>
      </c>
      <c r="G1264" s="54">
        <v>0</v>
      </c>
      <c r="H1264" s="54">
        <v>0</v>
      </c>
      <c r="I1264" s="54">
        <v>0</v>
      </c>
      <c r="J1264" s="54">
        <v>1</v>
      </c>
      <c r="K1264" s="54">
        <v>0</v>
      </c>
      <c r="L1264" s="54">
        <v>0</v>
      </c>
      <c r="M1264" s="54">
        <v>0</v>
      </c>
      <c r="N1264" s="54">
        <v>0</v>
      </c>
      <c r="O1264" s="54">
        <v>0</v>
      </c>
      <c r="P1264" s="54">
        <v>0</v>
      </c>
      <c r="Q1264" s="54">
        <v>0</v>
      </c>
      <c r="R1264" s="54">
        <v>0</v>
      </c>
      <c r="S1264" s="54">
        <v>0</v>
      </c>
      <c r="T1264" s="11">
        <f>SUM(C1264:S1264)</f>
        <v>3</v>
      </c>
    </row>
    <row r="1265" spans="1:20" ht="18" customHeight="1">
      <c r="A1265" s="73"/>
      <c r="B1265" s="53" t="s">
        <v>23</v>
      </c>
      <c r="C1265" s="37">
        <f>IF(C1264&gt;0,(C1259+C1260)/C1264, "-")</f>
        <v>1</v>
      </c>
      <c r="D1265" s="37">
        <f t="shared" ref="D1265:S1265" si="470">IF(D1264&gt;0,(D1259+D1260)/D1264, "-")</f>
        <v>1</v>
      </c>
      <c r="E1265" s="37" t="str">
        <f t="shared" si="470"/>
        <v>-</v>
      </c>
      <c r="F1265" s="37" t="str">
        <f t="shared" si="470"/>
        <v>-</v>
      </c>
      <c r="G1265" s="37" t="str">
        <f t="shared" si="470"/>
        <v>-</v>
      </c>
      <c r="H1265" s="37" t="str">
        <f t="shared" si="470"/>
        <v>-</v>
      </c>
      <c r="I1265" s="37" t="str">
        <f t="shared" si="470"/>
        <v>-</v>
      </c>
      <c r="J1265" s="37">
        <f t="shared" si="470"/>
        <v>1</v>
      </c>
      <c r="K1265" s="37" t="str">
        <f t="shared" si="470"/>
        <v>-</v>
      </c>
      <c r="L1265" s="37" t="str">
        <f t="shared" si="470"/>
        <v>-</v>
      </c>
      <c r="M1265" s="37" t="str">
        <f t="shared" si="470"/>
        <v>-</v>
      </c>
      <c r="N1265" s="37" t="str">
        <f t="shared" si="470"/>
        <v>-</v>
      </c>
      <c r="O1265" s="37" t="str">
        <f t="shared" si="470"/>
        <v>-</v>
      </c>
      <c r="P1265" s="37" t="str">
        <f t="shared" si="470"/>
        <v>-</v>
      </c>
      <c r="Q1265" s="37" t="str">
        <f t="shared" si="470"/>
        <v>-</v>
      </c>
      <c r="R1265" s="37" t="str">
        <f t="shared" si="470"/>
        <v>-</v>
      </c>
      <c r="S1265" s="37" t="str">
        <f t="shared" si="470"/>
        <v>-</v>
      </c>
      <c r="T1265" s="45">
        <f>IF(T1264&gt;0,(T1259+T1260)/T1264, "-")</f>
        <v>1</v>
      </c>
    </row>
    <row r="1266" spans="1:20" ht="18" customHeight="1">
      <c r="A1266" s="74"/>
      <c r="B1266" s="53" t="s">
        <v>44</v>
      </c>
      <c r="C1266" s="59">
        <v>1</v>
      </c>
      <c r="D1266" s="59">
        <v>1</v>
      </c>
      <c r="E1266" s="58" t="s">
        <v>43</v>
      </c>
      <c r="F1266" s="58" t="s">
        <v>43</v>
      </c>
      <c r="G1266" s="58" t="s">
        <v>43</v>
      </c>
      <c r="H1266" s="58" t="s">
        <v>43</v>
      </c>
      <c r="I1266" s="58" t="s">
        <v>43</v>
      </c>
      <c r="J1266" s="59">
        <v>1</v>
      </c>
      <c r="K1266" s="58" t="s">
        <v>43</v>
      </c>
      <c r="L1266" s="58" t="s">
        <v>43</v>
      </c>
      <c r="M1266" s="58" t="s">
        <v>43</v>
      </c>
      <c r="N1266" s="58" t="s">
        <v>43</v>
      </c>
      <c r="O1266" s="58" t="s">
        <v>43</v>
      </c>
      <c r="P1266" s="58" t="s">
        <v>43</v>
      </c>
      <c r="Q1266" s="58" t="s">
        <v>43</v>
      </c>
      <c r="R1266" s="58" t="s">
        <v>43</v>
      </c>
      <c r="S1266" s="58" t="s">
        <v>43</v>
      </c>
      <c r="T1266" s="60">
        <v>1</v>
      </c>
    </row>
    <row r="1267" spans="1:20" ht="18" customHeight="1">
      <c r="A1267" s="72">
        <v>44792</v>
      </c>
      <c r="B1267" s="51" t="s">
        <v>20</v>
      </c>
      <c r="C1267" s="52">
        <v>0</v>
      </c>
      <c r="D1267" s="52">
        <v>0</v>
      </c>
      <c r="E1267" s="52">
        <v>0</v>
      </c>
      <c r="F1267" s="52">
        <v>0</v>
      </c>
      <c r="G1267" s="52">
        <v>0</v>
      </c>
      <c r="H1267" s="52">
        <v>0</v>
      </c>
      <c r="I1267" s="52">
        <v>0</v>
      </c>
      <c r="J1267" s="52">
        <v>0</v>
      </c>
      <c r="K1267" s="52">
        <v>0</v>
      </c>
      <c r="L1267" s="52">
        <v>0</v>
      </c>
      <c r="M1267" s="52">
        <v>1</v>
      </c>
      <c r="N1267" s="52">
        <v>0</v>
      </c>
      <c r="O1267" s="52">
        <v>0</v>
      </c>
      <c r="P1267" s="52">
        <v>0</v>
      </c>
      <c r="Q1267" s="52">
        <v>0</v>
      </c>
      <c r="R1267" s="52">
        <v>0</v>
      </c>
      <c r="S1267" s="52">
        <v>0</v>
      </c>
      <c r="T1267" s="11">
        <f>SUM(C1267:S1267)</f>
        <v>1</v>
      </c>
    </row>
    <row r="1268" spans="1:20" ht="18" customHeight="1">
      <c r="A1268" s="73"/>
      <c r="B1268" s="53" t="s">
        <v>21</v>
      </c>
      <c r="C1268" s="54">
        <v>0</v>
      </c>
      <c r="D1268" s="54">
        <v>0</v>
      </c>
      <c r="E1268" s="54">
        <v>0</v>
      </c>
      <c r="F1268" s="54">
        <v>0</v>
      </c>
      <c r="G1268" s="54">
        <v>1</v>
      </c>
      <c r="H1268" s="54">
        <v>0</v>
      </c>
      <c r="I1268" s="54">
        <v>0</v>
      </c>
      <c r="J1268" s="54">
        <v>1</v>
      </c>
      <c r="K1268" s="54">
        <v>0</v>
      </c>
      <c r="L1268" s="54">
        <v>0</v>
      </c>
      <c r="M1268" s="54">
        <v>0</v>
      </c>
      <c r="N1268" s="54">
        <v>0</v>
      </c>
      <c r="O1268" s="54">
        <v>0</v>
      </c>
      <c r="P1268" s="54">
        <v>0</v>
      </c>
      <c r="Q1268" s="54">
        <v>0</v>
      </c>
      <c r="R1268" s="54">
        <v>0</v>
      </c>
      <c r="S1268" s="54">
        <v>0</v>
      </c>
      <c r="T1268" s="11">
        <f>SUM(C1268:S1268)</f>
        <v>2</v>
      </c>
    </row>
    <row r="1269" spans="1:20" ht="18" customHeight="1">
      <c r="A1269" s="73"/>
      <c r="B1269" s="53" t="s">
        <v>24</v>
      </c>
      <c r="C1269" s="62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1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3</v>
      </c>
    </row>
    <row r="1270" spans="1:20" ht="18" customHeight="1">
      <c r="A1270" s="73"/>
      <c r="B1270" s="53" t="s">
        <v>25</v>
      </c>
      <c r="C1270" s="54">
        <v>0</v>
      </c>
      <c r="D1270" s="54">
        <v>0</v>
      </c>
      <c r="E1270" s="54">
        <v>0</v>
      </c>
      <c r="F1270" s="54">
        <v>0</v>
      </c>
      <c r="G1270" s="54">
        <v>0</v>
      </c>
      <c r="H1270" s="54">
        <v>0</v>
      </c>
      <c r="I1270" s="54">
        <v>0</v>
      </c>
      <c r="J1270" s="54">
        <v>0</v>
      </c>
      <c r="K1270" s="54">
        <v>0</v>
      </c>
      <c r="L1270" s="54">
        <v>0</v>
      </c>
      <c r="M1270" s="54">
        <v>0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0</v>
      </c>
    </row>
    <row r="1271" spans="1:20" ht="18" customHeight="1">
      <c r="A1271" s="73"/>
      <c r="B1271" s="53" t="s">
        <v>26</v>
      </c>
      <c r="C1271" s="36" t="str">
        <f>IF(C1269+C1270&gt;0, C1270/(C1269+C1270), "-")</f>
        <v>-</v>
      </c>
      <c r="D1271" s="36" t="str">
        <f t="shared" ref="D1271:T1271" si="471">IF(D1269+D1270&gt;0, D1270/(D1269+D1270), "-")</f>
        <v>-</v>
      </c>
      <c r="E1271" s="36" t="str">
        <f t="shared" si="471"/>
        <v>-</v>
      </c>
      <c r="F1271" s="36" t="str">
        <f t="shared" si="471"/>
        <v>-</v>
      </c>
      <c r="G1271" s="36">
        <f t="shared" si="471"/>
        <v>0</v>
      </c>
      <c r="H1271" s="36" t="str">
        <f t="shared" si="471"/>
        <v>-</v>
      </c>
      <c r="I1271" s="36" t="str">
        <f t="shared" si="471"/>
        <v>-</v>
      </c>
      <c r="J1271" s="36">
        <f t="shared" si="471"/>
        <v>0</v>
      </c>
      <c r="K1271" s="36" t="str">
        <f t="shared" si="471"/>
        <v>-</v>
      </c>
      <c r="L1271" s="36" t="str">
        <f t="shared" si="471"/>
        <v>-</v>
      </c>
      <c r="M1271" s="36">
        <f t="shared" si="471"/>
        <v>0</v>
      </c>
      <c r="N1271" s="36" t="str">
        <f t="shared" si="471"/>
        <v>-</v>
      </c>
      <c r="O1271" s="36" t="str">
        <f t="shared" si="471"/>
        <v>-</v>
      </c>
      <c r="P1271" s="36" t="str">
        <f t="shared" si="471"/>
        <v>-</v>
      </c>
      <c r="Q1271" s="36" t="str">
        <f t="shared" si="471"/>
        <v>-</v>
      </c>
      <c r="R1271" s="36" t="str">
        <f t="shared" si="471"/>
        <v>-</v>
      </c>
      <c r="S1271" s="36" t="str">
        <f t="shared" si="471"/>
        <v>-</v>
      </c>
      <c r="T1271" s="40">
        <f t="shared" si="471"/>
        <v>0</v>
      </c>
    </row>
    <row r="1272" spans="1:20" ht="18" customHeight="1">
      <c r="A1272" s="73"/>
      <c r="B1272" s="53" t="s">
        <v>22</v>
      </c>
      <c r="C1272" s="54">
        <v>0</v>
      </c>
      <c r="D1272" s="54">
        <v>0</v>
      </c>
      <c r="E1272" s="54">
        <v>0</v>
      </c>
      <c r="F1272" s="55">
        <v>0</v>
      </c>
      <c r="G1272" s="54">
        <v>1</v>
      </c>
      <c r="H1272" s="54">
        <v>0</v>
      </c>
      <c r="I1272" s="54">
        <v>0</v>
      </c>
      <c r="J1272" s="54">
        <v>1</v>
      </c>
      <c r="K1272" s="54">
        <v>0</v>
      </c>
      <c r="L1272" s="54">
        <v>0</v>
      </c>
      <c r="M1272" s="54">
        <v>1</v>
      </c>
      <c r="N1272" s="54">
        <v>0</v>
      </c>
      <c r="O1272" s="54">
        <v>0</v>
      </c>
      <c r="P1272" s="54">
        <v>0</v>
      </c>
      <c r="Q1272" s="54">
        <v>0</v>
      </c>
      <c r="R1272" s="54">
        <v>0</v>
      </c>
      <c r="S1272" s="54">
        <v>0</v>
      </c>
      <c r="T1272" s="11">
        <f>SUM(C1272:S1272)</f>
        <v>3</v>
      </c>
    </row>
    <row r="1273" spans="1:20" ht="18" customHeight="1">
      <c r="A1273" s="73"/>
      <c r="B1273" s="53" t="s">
        <v>23</v>
      </c>
      <c r="C1273" s="37" t="str">
        <f>IF(C1272&gt;0,(C1267+C1268)/C1272, "-")</f>
        <v>-</v>
      </c>
      <c r="D1273" s="37" t="str">
        <f t="shared" ref="D1273:S1273" si="472">IF(D1272&gt;0,(D1267+D1268)/D1272, "-")</f>
        <v>-</v>
      </c>
      <c r="E1273" s="37" t="str">
        <f t="shared" si="472"/>
        <v>-</v>
      </c>
      <c r="F1273" s="37" t="str">
        <f t="shared" si="472"/>
        <v>-</v>
      </c>
      <c r="G1273" s="37">
        <f t="shared" si="472"/>
        <v>1</v>
      </c>
      <c r="H1273" s="37" t="str">
        <f t="shared" si="472"/>
        <v>-</v>
      </c>
      <c r="I1273" s="37" t="str">
        <f t="shared" si="472"/>
        <v>-</v>
      </c>
      <c r="J1273" s="37">
        <f t="shared" si="472"/>
        <v>1</v>
      </c>
      <c r="K1273" s="37" t="str">
        <f t="shared" si="472"/>
        <v>-</v>
      </c>
      <c r="L1273" s="37" t="str">
        <f t="shared" si="472"/>
        <v>-</v>
      </c>
      <c r="M1273" s="37">
        <f t="shared" si="472"/>
        <v>1</v>
      </c>
      <c r="N1273" s="37" t="str">
        <f t="shared" si="472"/>
        <v>-</v>
      </c>
      <c r="O1273" s="37" t="str">
        <f t="shared" si="472"/>
        <v>-</v>
      </c>
      <c r="P1273" s="37" t="str">
        <f t="shared" si="472"/>
        <v>-</v>
      </c>
      <c r="Q1273" s="37" t="str">
        <f t="shared" si="472"/>
        <v>-</v>
      </c>
      <c r="R1273" s="37" t="str">
        <f t="shared" si="472"/>
        <v>-</v>
      </c>
      <c r="S1273" s="37" t="str">
        <f t="shared" si="472"/>
        <v>-</v>
      </c>
      <c r="T1273" s="45">
        <f>IF(T1272&gt;0,(T1267+T1268)/T1272, "-")</f>
        <v>1</v>
      </c>
    </row>
    <row r="1274" spans="1:20" ht="18" customHeight="1">
      <c r="A1274" s="74"/>
      <c r="B1274" s="53" t="s">
        <v>44</v>
      </c>
      <c r="C1274" s="58" t="s">
        <v>43</v>
      </c>
      <c r="D1274" s="58" t="s">
        <v>43</v>
      </c>
      <c r="E1274" s="58" t="s">
        <v>43</v>
      </c>
      <c r="F1274" s="58" t="s">
        <v>43</v>
      </c>
      <c r="G1274" s="59">
        <v>0</v>
      </c>
      <c r="H1274" s="58" t="s">
        <v>43</v>
      </c>
      <c r="I1274" s="58" t="s">
        <v>43</v>
      </c>
      <c r="J1274" s="59">
        <v>1</v>
      </c>
      <c r="K1274" s="58" t="s">
        <v>43</v>
      </c>
      <c r="L1274" s="58" t="s">
        <v>43</v>
      </c>
      <c r="M1274" s="59">
        <v>0</v>
      </c>
      <c r="N1274" s="58" t="s">
        <v>43</v>
      </c>
      <c r="O1274" s="58" t="s">
        <v>43</v>
      </c>
      <c r="P1274" s="58" t="s">
        <v>43</v>
      </c>
      <c r="Q1274" s="58" t="s">
        <v>43</v>
      </c>
      <c r="R1274" s="58" t="s">
        <v>43</v>
      </c>
      <c r="S1274" s="58" t="s">
        <v>43</v>
      </c>
      <c r="T1274" s="60">
        <v>0.33329999999999999</v>
      </c>
    </row>
    <row r="1275" spans="1:20" ht="18" customHeight="1">
      <c r="A1275" s="72">
        <v>44793</v>
      </c>
      <c r="B1275" s="51" t="s">
        <v>20</v>
      </c>
      <c r="C1275" s="52">
        <v>0</v>
      </c>
      <c r="D1275" s="52">
        <v>0</v>
      </c>
      <c r="E1275" s="52">
        <v>0</v>
      </c>
      <c r="F1275" s="52">
        <v>0</v>
      </c>
      <c r="G1275" s="52">
        <v>0</v>
      </c>
      <c r="H1275" s="52">
        <v>0</v>
      </c>
      <c r="I1275" s="52">
        <v>0</v>
      </c>
      <c r="J1275" s="52">
        <v>0</v>
      </c>
      <c r="K1275" s="52">
        <v>0</v>
      </c>
      <c r="L1275" s="52">
        <v>0</v>
      </c>
      <c r="M1275" s="52">
        <v>0</v>
      </c>
      <c r="N1275" s="52">
        <v>0</v>
      </c>
      <c r="O1275" s="52">
        <v>0</v>
      </c>
      <c r="P1275" s="52">
        <v>0</v>
      </c>
      <c r="Q1275" s="52">
        <v>0</v>
      </c>
      <c r="R1275" s="52">
        <v>0</v>
      </c>
      <c r="S1275" s="52">
        <v>0</v>
      </c>
      <c r="T1275" s="11">
        <f>SUM(C1275:S1275)</f>
        <v>0</v>
      </c>
    </row>
    <row r="1276" spans="1:20" ht="18" customHeight="1">
      <c r="A1276" s="73"/>
      <c r="B1276" s="53" t="s">
        <v>21</v>
      </c>
      <c r="C1276" s="54">
        <v>0</v>
      </c>
      <c r="D1276" s="54">
        <v>0</v>
      </c>
      <c r="E1276" s="54">
        <v>0</v>
      </c>
      <c r="F1276" s="54">
        <v>0</v>
      </c>
      <c r="G1276" s="54">
        <v>1</v>
      </c>
      <c r="H1276" s="54">
        <v>0</v>
      </c>
      <c r="I1276" s="54">
        <v>0</v>
      </c>
      <c r="J1276" s="54">
        <v>0</v>
      </c>
      <c r="K1276" s="54">
        <v>0</v>
      </c>
      <c r="L1276" s="54">
        <v>0</v>
      </c>
      <c r="M1276" s="54">
        <v>1</v>
      </c>
      <c r="N1276" s="54">
        <v>0</v>
      </c>
      <c r="O1276" s="54">
        <v>0</v>
      </c>
      <c r="P1276" s="54">
        <v>0</v>
      </c>
      <c r="Q1276" s="54">
        <v>0</v>
      </c>
      <c r="R1276" s="54">
        <v>0</v>
      </c>
      <c r="S1276" s="54">
        <v>0</v>
      </c>
      <c r="T1276" s="11">
        <f>SUM(C1276:S1276)</f>
        <v>2</v>
      </c>
    </row>
    <row r="1277" spans="1:20" ht="18" customHeight="1">
      <c r="A1277" s="73"/>
      <c r="B1277" s="53" t="s">
        <v>24</v>
      </c>
      <c r="C1277" s="62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73"/>
      <c r="B1278" s="53" t="s">
        <v>25</v>
      </c>
      <c r="C1278" s="54">
        <v>0</v>
      </c>
      <c r="D1278" s="54">
        <v>0</v>
      </c>
      <c r="E1278" s="54">
        <v>0</v>
      </c>
      <c r="F1278" s="54">
        <v>0</v>
      </c>
      <c r="G1278" s="54">
        <v>0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0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0</v>
      </c>
    </row>
    <row r="1279" spans="1:20" ht="18" customHeight="1">
      <c r="A1279" s="73"/>
      <c r="B1279" s="53" t="s">
        <v>26</v>
      </c>
      <c r="C1279" s="36" t="str">
        <f>IF(C1277+C1278&gt;0, C1278/(C1277+C1278), "-")</f>
        <v>-</v>
      </c>
      <c r="D1279" s="36" t="str">
        <f t="shared" ref="D1279:T1279" si="473">IF(D1277+D1278&gt;0, D1278/(D1277+D1278), "-")</f>
        <v>-</v>
      </c>
      <c r="E1279" s="36" t="str">
        <f t="shared" si="473"/>
        <v>-</v>
      </c>
      <c r="F1279" s="36" t="str">
        <f t="shared" si="473"/>
        <v>-</v>
      </c>
      <c r="G1279" s="36">
        <f t="shared" si="473"/>
        <v>0</v>
      </c>
      <c r="H1279" s="36" t="str">
        <f t="shared" si="473"/>
        <v>-</v>
      </c>
      <c r="I1279" s="36" t="str">
        <f t="shared" si="473"/>
        <v>-</v>
      </c>
      <c r="J1279" s="36" t="str">
        <f t="shared" si="473"/>
        <v>-</v>
      </c>
      <c r="K1279" s="36" t="str">
        <f t="shared" si="473"/>
        <v>-</v>
      </c>
      <c r="L1279" s="36" t="str">
        <f t="shared" si="473"/>
        <v>-</v>
      </c>
      <c r="M1279" s="36">
        <f t="shared" si="473"/>
        <v>0</v>
      </c>
      <c r="N1279" s="36" t="str">
        <f t="shared" si="473"/>
        <v>-</v>
      </c>
      <c r="O1279" s="36" t="str">
        <f t="shared" si="473"/>
        <v>-</v>
      </c>
      <c r="P1279" s="36" t="str">
        <f t="shared" si="473"/>
        <v>-</v>
      </c>
      <c r="Q1279" s="36" t="str">
        <f t="shared" si="473"/>
        <v>-</v>
      </c>
      <c r="R1279" s="36" t="str">
        <f t="shared" si="473"/>
        <v>-</v>
      </c>
      <c r="S1279" s="36" t="str">
        <f t="shared" si="473"/>
        <v>-</v>
      </c>
      <c r="T1279" s="40">
        <f t="shared" si="473"/>
        <v>0</v>
      </c>
    </row>
    <row r="1280" spans="1:20" ht="18" customHeight="1">
      <c r="A1280" s="73"/>
      <c r="B1280" s="53" t="s">
        <v>22</v>
      </c>
      <c r="C1280" s="54">
        <v>0</v>
      </c>
      <c r="D1280" s="54">
        <v>0</v>
      </c>
      <c r="E1280" s="54">
        <v>0</v>
      </c>
      <c r="F1280" s="55">
        <v>0</v>
      </c>
      <c r="G1280" s="54">
        <v>1</v>
      </c>
      <c r="H1280" s="54">
        <v>0</v>
      </c>
      <c r="I1280" s="54">
        <v>0</v>
      </c>
      <c r="J1280" s="54">
        <v>0</v>
      </c>
      <c r="K1280" s="54">
        <v>0</v>
      </c>
      <c r="L1280" s="54">
        <v>0</v>
      </c>
      <c r="M1280" s="54">
        <v>1</v>
      </c>
      <c r="N1280" s="54">
        <v>0</v>
      </c>
      <c r="O1280" s="54">
        <v>0</v>
      </c>
      <c r="P1280" s="54">
        <v>0</v>
      </c>
      <c r="Q1280" s="54">
        <v>0</v>
      </c>
      <c r="R1280" s="54">
        <v>0</v>
      </c>
      <c r="S1280" s="54">
        <v>0</v>
      </c>
      <c r="T1280" s="11">
        <f>SUM(C1280:S1280)</f>
        <v>2</v>
      </c>
    </row>
    <row r="1281" spans="1:20" ht="18" customHeight="1">
      <c r="A1281" s="73"/>
      <c r="B1281" s="53" t="s">
        <v>23</v>
      </c>
      <c r="C1281" s="37" t="str">
        <f>IF(C1280&gt;0,(C1275+C1276)/C1280, "-")</f>
        <v>-</v>
      </c>
      <c r="D1281" s="37" t="str">
        <f t="shared" ref="D1281:S1281" si="474">IF(D1280&gt;0,(D1275+D1276)/D1280, "-")</f>
        <v>-</v>
      </c>
      <c r="E1281" s="37" t="str">
        <f t="shared" si="474"/>
        <v>-</v>
      </c>
      <c r="F1281" s="37" t="str">
        <f t="shared" si="474"/>
        <v>-</v>
      </c>
      <c r="G1281" s="37">
        <f t="shared" si="474"/>
        <v>1</v>
      </c>
      <c r="H1281" s="37" t="str">
        <f t="shared" si="474"/>
        <v>-</v>
      </c>
      <c r="I1281" s="37" t="str">
        <f t="shared" si="474"/>
        <v>-</v>
      </c>
      <c r="J1281" s="37" t="str">
        <f t="shared" si="474"/>
        <v>-</v>
      </c>
      <c r="K1281" s="37" t="str">
        <f t="shared" si="474"/>
        <v>-</v>
      </c>
      <c r="L1281" s="37" t="str">
        <f t="shared" si="474"/>
        <v>-</v>
      </c>
      <c r="M1281" s="37">
        <f t="shared" si="474"/>
        <v>1</v>
      </c>
      <c r="N1281" s="37" t="str">
        <f t="shared" si="474"/>
        <v>-</v>
      </c>
      <c r="O1281" s="37" t="str">
        <f t="shared" si="474"/>
        <v>-</v>
      </c>
      <c r="P1281" s="37" t="str">
        <f t="shared" si="474"/>
        <v>-</v>
      </c>
      <c r="Q1281" s="37" t="str">
        <f t="shared" si="474"/>
        <v>-</v>
      </c>
      <c r="R1281" s="37" t="str">
        <f t="shared" si="474"/>
        <v>-</v>
      </c>
      <c r="S1281" s="37" t="str">
        <f t="shared" si="474"/>
        <v>-</v>
      </c>
      <c r="T1281" s="45">
        <f>IF(T1280&gt;0,(T1275+T1276)/T1280, "-")</f>
        <v>1</v>
      </c>
    </row>
    <row r="1282" spans="1:20" ht="18" customHeight="1">
      <c r="A1282" s="74"/>
      <c r="B1282" s="53" t="s">
        <v>44</v>
      </c>
      <c r="C1282" s="58" t="s">
        <v>43</v>
      </c>
      <c r="D1282" s="58" t="s">
        <v>43</v>
      </c>
      <c r="E1282" s="58" t="s">
        <v>43</v>
      </c>
      <c r="F1282" s="58" t="s">
        <v>43</v>
      </c>
      <c r="G1282" s="59">
        <v>1</v>
      </c>
      <c r="H1282" s="58" t="s">
        <v>43</v>
      </c>
      <c r="I1282" s="58" t="s">
        <v>43</v>
      </c>
      <c r="J1282" s="58" t="s">
        <v>43</v>
      </c>
      <c r="K1282" s="58" t="s">
        <v>43</v>
      </c>
      <c r="L1282" s="58" t="s">
        <v>43</v>
      </c>
      <c r="M1282" s="59">
        <v>0</v>
      </c>
      <c r="N1282" s="58" t="s">
        <v>43</v>
      </c>
      <c r="O1282" s="58" t="s">
        <v>43</v>
      </c>
      <c r="P1282" s="58" t="s">
        <v>43</v>
      </c>
      <c r="Q1282" s="58" t="s">
        <v>43</v>
      </c>
      <c r="R1282" s="58" t="s">
        <v>43</v>
      </c>
      <c r="S1282" s="58" t="s">
        <v>43</v>
      </c>
      <c r="T1282" s="60">
        <v>0.5</v>
      </c>
    </row>
    <row r="1283" spans="1:20" ht="18" customHeight="1">
      <c r="A1283" s="72">
        <v>44794</v>
      </c>
      <c r="B1283" s="51" t="s">
        <v>20</v>
      </c>
      <c r="C1283" s="52">
        <v>0</v>
      </c>
      <c r="D1283" s="52">
        <v>0</v>
      </c>
      <c r="E1283" s="52">
        <v>0</v>
      </c>
      <c r="F1283" s="52">
        <v>0</v>
      </c>
      <c r="G1283" s="52">
        <v>0</v>
      </c>
      <c r="H1283" s="52">
        <v>0</v>
      </c>
      <c r="I1283" s="52">
        <v>0</v>
      </c>
      <c r="J1283" s="52">
        <v>0</v>
      </c>
      <c r="K1283" s="52">
        <v>0</v>
      </c>
      <c r="L1283" s="52">
        <v>0</v>
      </c>
      <c r="M1283" s="52">
        <v>1</v>
      </c>
      <c r="N1283" s="52">
        <v>0</v>
      </c>
      <c r="O1283" s="52">
        <v>0</v>
      </c>
      <c r="P1283" s="52">
        <v>0</v>
      </c>
      <c r="Q1283" s="52">
        <v>0</v>
      </c>
      <c r="R1283" s="52">
        <v>0</v>
      </c>
      <c r="S1283" s="52">
        <v>0</v>
      </c>
      <c r="T1283" s="11">
        <f>SUM(C1283:S1283)</f>
        <v>1</v>
      </c>
    </row>
    <row r="1284" spans="1:20" ht="18" customHeight="1">
      <c r="A1284" s="73"/>
      <c r="B1284" s="53" t="s">
        <v>21</v>
      </c>
      <c r="C1284" s="54">
        <v>2</v>
      </c>
      <c r="D1284" s="54">
        <v>0</v>
      </c>
      <c r="E1284" s="54">
        <v>0</v>
      </c>
      <c r="F1284" s="54">
        <v>0</v>
      </c>
      <c r="G1284" s="54">
        <v>0</v>
      </c>
      <c r="H1284" s="54">
        <v>0</v>
      </c>
      <c r="I1284" s="54">
        <v>0</v>
      </c>
      <c r="J1284" s="54">
        <v>0</v>
      </c>
      <c r="K1284" s="54">
        <v>1</v>
      </c>
      <c r="L1284" s="54">
        <v>0</v>
      </c>
      <c r="M1284" s="54">
        <v>0</v>
      </c>
      <c r="N1284" s="54">
        <v>0</v>
      </c>
      <c r="O1284" s="54">
        <v>0</v>
      </c>
      <c r="P1284" s="54">
        <v>0</v>
      </c>
      <c r="Q1284" s="54">
        <v>0</v>
      </c>
      <c r="R1284" s="54">
        <v>0</v>
      </c>
      <c r="S1284" s="54">
        <v>0</v>
      </c>
      <c r="T1284" s="11">
        <f>SUM(C1284:S1284)</f>
        <v>3</v>
      </c>
    </row>
    <row r="1285" spans="1:20" ht="18" customHeight="1">
      <c r="A1285" s="73"/>
      <c r="B1285" s="53" t="s">
        <v>24</v>
      </c>
      <c r="C1285" s="62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1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4</v>
      </c>
    </row>
    <row r="1286" spans="1:20" ht="18" customHeight="1">
      <c r="A1286" s="73"/>
      <c r="B1286" s="53" t="s">
        <v>25</v>
      </c>
      <c r="C1286" s="54">
        <v>0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0</v>
      </c>
      <c r="L1286" s="54">
        <v>0</v>
      </c>
      <c r="M1286" s="54">
        <v>0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0</v>
      </c>
    </row>
    <row r="1287" spans="1:20" ht="18" customHeight="1">
      <c r="A1287" s="73"/>
      <c r="B1287" s="53" t="s">
        <v>26</v>
      </c>
      <c r="C1287" s="36">
        <f>IF(C1285+C1286&gt;0, C1286/(C1285+C1286), "-")</f>
        <v>0</v>
      </c>
      <c r="D1287" s="36" t="str">
        <f t="shared" ref="D1287:T1287" si="475">IF(D1285+D1286&gt;0, D1286/(D1285+D1286), "-")</f>
        <v>-</v>
      </c>
      <c r="E1287" s="36" t="str">
        <f t="shared" si="475"/>
        <v>-</v>
      </c>
      <c r="F1287" s="36" t="str">
        <f t="shared" si="475"/>
        <v>-</v>
      </c>
      <c r="G1287" s="36" t="str">
        <f t="shared" si="475"/>
        <v>-</v>
      </c>
      <c r="H1287" s="36" t="str">
        <f t="shared" si="475"/>
        <v>-</v>
      </c>
      <c r="I1287" s="36" t="str">
        <f t="shared" si="475"/>
        <v>-</v>
      </c>
      <c r="J1287" s="36" t="str">
        <f t="shared" si="475"/>
        <v>-</v>
      </c>
      <c r="K1287" s="36">
        <f t="shared" si="475"/>
        <v>0</v>
      </c>
      <c r="L1287" s="36" t="str">
        <f t="shared" si="475"/>
        <v>-</v>
      </c>
      <c r="M1287" s="36">
        <f t="shared" si="475"/>
        <v>0</v>
      </c>
      <c r="N1287" s="36" t="str">
        <f t="shared" si="475"/>
        <v>-</v>
      </c>
      <c r="O1287" s="36" t="str">
        <f t="shared" si="475"/>
        <v>-</v>
      </c>
      <c r="P1287" s="36" t="str">
        <f t="shared" si="475"/>
        <v>-</v>
      </c>
      <c r="Q1287" s="36" t="str">
        <f t="shared" si="475"/>
        <v>-</v>
      </c>
      <c r="R1287" s="36" t="str">
        <f t="shared" si="475"/>
        <v>-</v>
      </c>
      <c r="S1287" s="36" t="str">
        <f t="shared" si="475"/>
        <v>-</v>
      </c>
      <c r="T1287" s="40">
        <f t="shared" si="475"/>
        <v>0</v>
      </c>
    </row>
    <row r="1288" spans="1:20" ht="18" customHeight="1">
      <c r="A1288" s="73"/>
      <c r="B1288" s="53" t="s">
        <v>22</v>
      </c>
      <c r="C1288" s="54">
        <v>1</v>
      </c>
      <c r="D1288" s="54">
        <v>0</v>
      </c>
      <c r="E1288" s="54">
        <v>0</v>
      </c>
      <c r="F1288" s="55">
        <v>0</v>
      </c>
      <c r="G1288" s="54">
        <v>0</v>
      </c>
      <c r="H1288" s="54">
        <v>0</v>
      </c>
      <c r="I1288" s="54">
        <v>0</v>
      </c>
      <c r="J1288" s="54">
        <v>0</v>
      </c>
      <c r="K1288" s="54">
        <v>1</v>
      </c>
      <c r="L1288" s="54">
        <v>0</v>
      </c>
      <c r="M1288" s="54">
        <v>1</v>
      </c>
      <c r="N1288" s="54">
        <v>0</v>
      </c>
      <c r="O1288" s="54">
        <v>0</v>
      </c>
      <c r="P1288" s="54">
        <v>0</v>
      </c>
      <c r="Q1288" s="54">
        <v>0</v>
      </c>
      <c r="R1288" s="54">
        <v>0</v>
      </c>
      <c r="S1288" s="54">
        <v>0</v>
      </c>
      <c r="T1288" s="11">
        <f>SUM(C1288:S1288)</f>
        <v>3</v>
      </c>
    </row>
    <row r="1289" spans="1:20" ht="18" customHeight="1">
      <c r="A1289" s="73"/>
      <c r="B1289" s="53" t="s">
        <v>23</v>
      </c>
      <c r="C1289" s="37">
        <f>IF(C1288&gt;0,(C1283+C1284)/C1288, "-")</f>
        <v>2</v>
      </c>
      <c r="D1289" s="37" t="str">
        <f t="shared" ref="D1289:S1289" si="476">IF(D1288&gt;0,(D1283+D1284)/D1288, "-")</f>
        <v>-</v>
      </c>
      <c r="E1289" s="37" t="str">
        <f t="shared" si="476"/>
        <v>-</v>
      </c>
      <c r="F1289" s="37" t="str">
        <f t="shared" si="476"/>
        <v>-</v>
      </c>
      <c r="G1289" s="37" t="str">
        <f t="shared" si="476"/>
        <v>-</v>
      </c>
      <c r="H1289" s="37" t="str">
        <f t="shared" si="476"/>
        <v>-</v>
      </c>
      <c r="I1289" s="37" t="str">
        <f t="shared" si="476"/>
        <v>-</v>
      </c>
      <c r="J1289" s="37" t="str">
        <f t="shared" si="476"/>
        <v>-</v>
      </c>
      <c r="K1289" s="37">
        <f t="shared" si="476"/>
        <v>1</v>
      </c>
      <c r="L1289" s="37" t="str">
        <f t="shared" si="476"/>
        <v>-</v>
      </c>
      <c r="M1289" s="37">
        <f t="shared" si="476"/>
        <v>1</v>
      </c>
      <c r="N1289" s="37" t="str">
        <f t="shared" si="476"/>
        <v>-</v>
      </c>
      <c r="O1289" s="37" t="str">
        <f t="shared" si="476"/>
        <v>-</v>
      </c>
      <c r="P1289" s="37" t="str">
        <f t="shared" si="476"/>
        <v>-</v>
      </c>
      <c r="Q1289" s="37" t="str">
        <f t="shared" si="476"/>
        <v>-</v>
      </c>
      <c r="R1289" s="37" t="str">
        <f t="shared" si="476"/>
        <v>-</v>
      </c>
      <c r="S1289" s="37" t="str">
        <f t="shared" si="476"/>
        <v>-</v>
      </c>
      <c r="T1289" s="45">
        <f>IF(T1288&gt;0,(T1283+T1284)/T1288, "-")</f>
        <v>1.3333333333333333</v>
      </c>
    </row>
    <row r="1290" spans="1:20" ht="18" customHeight="1">
      <c r="A1290" s="74"/>
      <c r="B1290" s="53" t="s">
        <v>44</v>
      </c>
      <c r="C1290" s="59">
        <v>1</v>
      </c>
      <c r="D1290" s="58" t="s">
        <v>43</v>
      </c>
      <c r="E1290" s="58" t="s">
        <v>43</v>
      </c>
      <c r="F1290" s="58" t="s">
        <v>43</v>
      </c>
      <c r="G1290" s="58" t="s">
        <v>43</v>
      </c>
      <c r="H1290" s="58" t="s">
        <v>43</v>
      </c>
      <c r="I1290" s="58" t="s">
        <v>43</v>
      </c>
      <c r="J1290" s="58" t="s">
        <v>43</v>
      </c>
      <c r="K1290" s="59">
        <v>0</v>
      </c>
      <c r="L1290" s="58" t="s">
        <v>43</v>
      </c>
      <c r="M1290" s="59">
        <v>1</v>
      </c>
      <c r="N1290" s="58" t="s">
        <v>43</v>
      </c>
      <c r="O1290" s="58" t="s">
        <v>43</v>
      </c>
      <c r="P1290" s="58" t="s">
        <v>43</v>
      </c>
      <c r="Q1290" s="58" t="s">
        <v>43</v>
      </c>
      <c r="R1290" s="58" t="s">
        <v>43</v>
      </c>
      <c r="S1290" s="58" t="s">
        <v>43</v>
      </c>
      <c r="T1290" s="60">
        <v>0.66669999999999996</v>
      </c>
    </row>
    <row r="1291" spans="1:20" ht="18" customHeight="1">
      <c r="A1291" s="72">
        <v>44795</v>
      </c>
      <c r="B1291" s="51" t="s">
        <v>20</v>
      </c>
      <c r="C1291" s="52">
        <v>0</v>
      </c>
      <c r="D1291" s="52">
        <v>0</v>
      </c>
      <c r="E1291" s="52">
        <v>0</v>
      </c>
      <c r="F1291" s="52">
        <v>0</v>
      </c>
      <c r="G1291" s="52">
        <v>0</v>
      </c>
      <c r="H1291" s="52">
        <v>0</v>
      </c>
      <c r="I1291" s="52">
        <v>0</v>
      </c>
      <c r="J1291" s="52">
        <v>0</v>
      </c>
      <c r="K1291" s="52">
        <v>0</v>
      </c>
      <c r="L1291" s="52">
        <v>0</v>
      </c>
      <c r="M1291" s="52">
        <v>1</v>
      </c>
      <c r="N1291" s="52">
        <v>0</v>
      </c>
      <c r="O1291" s="52">
        <v>0</v>
      </c>
      <c r="P1291" s="52">
        <v>0</v>
      </c>
      <c r="Q1291" s="52">
        <v>0</v>
      </c>
      <c r="R1291" s="52">
        <v>0</v>
      </c>
      <c r="S1291" s="52">
        <v>0</v>
      </c>
      <c r="T1291" s="11">
        <f>SUM(C1291:S1291)</f>
        <v>1</v>
      </c>
    </row>
    <row r="1292" spans="1:20" ht="18" customHeight="1">
      <c r="A1292" s="73"/>
      <c r="B1292" s="53" t="s">
        <v>21</v>
      </c>
      <c r="C1292" s="54">
        <v>2</v>
      </c>
      <c r="D1292" s="54">
        <v>0</v>
      </c>
      <c r="E1292" s="54">
        <v>0</v>
      </c>
      <c r="F1292" s="54">
        <v>0</v>
      </c>
      <c r="G1292" s="54">
        <v>0</v>
      </c>
      <c r="H1292" s="54">
        <v>0</v>
      </c>
      <c r="I1292" s="54">
        <v>0</v>
      </c>
      <c r="J1292" s="54">
        <v>1</v>
      </c>
      <c r="K1292" s="54">
        <v>0</v>
      </c>
      <c r="L1292" s="54">
        <v>0</v>
      </c>
      <c r="M1292" s="54">
        <v>0</v>
      </c>
      <c r="N1292" s="54">
        <v>0</v>
      </c>
      <c r="O1292" s="54">
        <v>0</v>
      </c>
      <c r="P1292" s="54">
        <v>0</v>
      </c>
      <c r="Q1292" s="54">
        <v>0</v>
      </c>
      <c r="R1292" s="54">
        <v>0</v>
      </c>
      <c r="S1292" s="54">
        <v>0</v>
      </c>
      <c r="T1292" s="11">
        <f>SUM(C1292:S1292)</f>
        <v>3</v>
      </c>
    </row>
    <row r="1293" spans="1:20" ht="18" customHeight="1">
      <c r="A1293" s="73"/>
      <c r="B1293" s="53" t="s">
        <v>24</v>
      </c>
      <c r="C1293" s="62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1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4</v>
      </c>
    </row>
    <row r="1294" spans="1:20" ht="18" customHeight="1">
      <c r="A1294" s="73"/>
      <c r="B1294" s="53" t="s">
        <v>25</v>
      </c>
      <c r="C1294" s="54">
        <v>0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0</v>
      </c>
      <c r="K1294" s="54">
        <v>0</v>
      </c>
      <c r="L1294" s="54">
        <v>0</v>
      </c>
      <c r="M1294" s="54">
        <v>0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0</v>
      </c>
    </row>
    <row r="1295" spans="1:20" ht="18" customHeight="1">
      <c r="A1295" s="73"/>
      <c r="B1295" s="53" t="s">
        <v>26</v>
      </c>
      <c r="C1295" s="36">
        <f>IF(C1293+C1294&gt;0, C1294/(C1293+C1294), "-")</f>
        <v>0</v>
      </c>
      <c r="D1295" s="36" t="str">
        <f t="shared" ref="D1295:T1295" si="477">IF(D1293+D1294&gt;0, D1294/(D1293+D1294), "-")</f>
        <v>-</v>
      </c>
      <c r="E1295" s="36" t="str">
        <f t="shared" si="477"/>
        <v>-</v>
      </c>
      <c r="F1295" s="36" t="str">
        <f t="shared" si="477"/>
        <v>-</v>
      </c>
      <c r="G1295" s="36" t="str">
        <f t="shared" si="477"/>
        <v>-</v>
      </c>
      <c r="H1295" s="36" t="str">
        <f t="shared" si="477"/>
        <v>-</v>
      </c>
      <c r="I1295" s="36" t="str">
        <f t="shared" si="477"/>
        <v>-</v>
      </c>
      <c r="J1295" s="36">
        <f t="shared" si="477"/>
        <v>0</v>
      </c>
      <c r="K1295" s="36" t="str">
        <f t="shared" si="477"/>
        <v>-</v>
      </c>
      <c r="L1295" s="36" t="str">
        <f t="shared" si="477"/>
        <v>-</v>
      </c>
      <c r="M1295" s="36">
        <f t="shared" si="477"/>
        <v>0</v>
      </c>
      <c r="N1295" s="36" t="str">
        <f t="shared" si="477"/>
        <v>-</v>
      </c>
      <c r="O1295" s="36" t="str">
        <f t="shared" si="477"/>
        <v>-</v>
      </c>
      <c r="P1295" s="36" t="str">
        <f t="shared" si="477"/>
        <v>-</v>
      </c>
      <c r="Q1295" s="36" t="str">
        <f t="shared" si="477"/>
        <v>-</v>
      </c>
      <c r="R1295" s="36" t="str">
        <f t="shared" si="477"/>
        <v>-</v>
      </c>
      <c r="S1295" s="36" t="str">
        <f t="shared" si="477"/>
        <v>-</v>
      </c>
      <c r="T1295" s="40">
        <f t="shared" si="477"/>
        <v>0</v>
      </c>
    </row>
    <row r="1296" spans="1:20" ht="18" customHeight="1">
      <c r="A1296" s="73"/>
      <c r="B1296" s="53" t="s">
        <v>22</v>
      </c>
      <c r="C1296" s="54">
        <v>1</v>
      </c>
      <c r="D1296" s="54">
        <v>0</v>
      </c>
      <c r="E1296" s="54">
        <v>0</v>
      </c>
      <c r="F1296" s="55">
        <v>0</v>
      </c>
      <c r="G1296" s="54">
        <v>0</v>
      </c>
      <c r="H1296" s="54">
        <v>0</v>
      </c>
      <c r="I1296" s="54">
        <v>0</v>
      </c>
      <c r="J1296" s="54">
        <v>1</v>
      </c>
      <c r="K1296" s="54">
        <v>0</v>
      </c>
      <c r="L1296" s="54">
        <v>0</v>
      </c>
      <c r="M1296" s="54">
        <v>1</v>
      </c>
      <c r="N1296" s="54">
        <v>0</v>
      </c>
      <c r="O1296" s="54">
        <v>0</v>
      </c>
      <c r="P1296" s="54">
        <v>0</v>
      </c>
      <c r="Q1296" s="54">
        <v>0</v>
      </c>
      <c r="R1296" s="54">
        <v>0</v>
      </c>
      <c r="S1296" s="54">
        <v>0</v>
      </c>
      <c r="T1296" s="11">
        <f>SUM(C1296:S1296)</f>
        <v>3</v>
      </c>
    </row>
    <row r="1297" spans="1:20" ht="18" customHeight="1">
      <c r="A1297" s="73"/>
      <c r="B1297" s="53" t="s">
        <v>23</v>
      </c>
      <c r="C1297" s="37">
        <f>IF(C1296&gt;0,(C1291+C1292)/C1296, "-")</f>
        <v>2</v>
      </c>
      <c r="D1297" s="37" t="str">
        <f t="shared" ref="D1297:S1297" si="478">IF(D1296&gt;0,(D1291+D1292)/D1296, "-")</f>
        <v>-</v>
      </c>
      <c r="E1297" s="37" t="str">
        <f t="shared" si="478"/>
        <v>-</v>
      </c>
      <c r="F1297" s="37" t="str">
        <f t="shared" si="478"/>
        <v>-</v>
      </c>
      <c r="G1297" s="37" t="str">
        <f t="shared" si="478"/>
        <v>-</v>
      </c>
      <c r="H1297" s="37" t="str">
        <f t="shared" si="478"/>
        <v>-</v>
      </c>
      <c r="I1297" s="37" t="str">
        <f t="shared" si="478"/>
        <v>-</v>
      </c>
      <c r="J1297" s="37">
        <f t="shared" si="478"/>
        <v>1</v>
      </c>
      <c r="K1297" s="37" t="str">
        <f t="shared" si="478"/>
        <v>-</v>
      </c>
      <c r="L1297" s="37" t="str">
        <f t="shared" si="478"/>
        <v>-</v>
      </c>
      <c r="M1297" s="37">
        <f t="shared" si="478"/>
        <v>1</v>
      </c>
      <c r="N1297" s="37" t="str">
        <f t="shared" si="478"/>
        <v>-</v>
      </c>
      <c r="O1297" s="37" t="str">
        <f t="shared" si="478"/>
        <v>-</v>
      </c>
      <c r="P1297" s="37" t="str">
        <f t="shared" si="478"/>
        <v>-</v>
      </c>
      <c r="Q1297" s="37" t="str">
        <f t="shared" si="478"/>
        <v>-</v>
      </c>
      <c r="R1297" s="37" t="str">
        <f t="shared" si="478"/>
        <v>-</v>
      </c>
      <c r="S1297" s="37" t="str">
        <f t="shared" si="478"/>
        <v>-</v>
      </c>
      <c r="T1297" s="45">
        <f>IF(T1296&gt;0,(T1291+T1292)/T1296, "-")</f>
        <v>1.3333333333333333</v>
      </c>
    </row>
    <row r="1298" spans="1:20" ht="18" customHeight="1">
      <c r="A1298" s="74"/>
      <c r="B1298" s="53" t="s">
        <v>44</v>
      </c>
      <c r="C1298" s="59">
        <v>1</v>
      </c>
      <c r="D1298" s="58" t="s">
        <v>43</v>
      </c>
      <c r="E1298" s="58" t="s">
        <v>43</v>
      </c>
      <c r="F1298" s="58" t="s">
        <v>43</v>
      </c>
      <c r="G1298" s="58" t="s">
        <v>43</v>
      </c>
      <c r="H1298" s="58" t="s">
        <v>43</v>
      </c>
      <c r="I1298" s="58" t="s">
        <v>43</v>
      </c>
      <c r="J1298" s="59">
        <v>1</v>
      </c>
      <c r="K1298" s="58" t="s">
        <v>43</v>
      </c>
      <c r="L1298" s="58" t="s">
        <v>43</v>
      </c>
      <c r="M1298" s="59">
        <v>1</v>
      </c>
      <c r="N1298" s="58" t="s">
        <v>43</v>
      </c>
      <c r="O1298" s="58" t="s">
        <v>43</v>
      </c>
      <c r="P1298" s="58" t="s">
        <v>43</v>
      </c>
      <c r="Q1298" s="58" t="s">
        <v>43</v>
      </c>
      <c r="R1298" s="58" t="s">
        <v>43</v>
      </c>
      <c r="S1298" s="58" t="s">
        <v>43</v>
      </c>
      <c r="T1298" s="60">
        <v>1</v>
      </c>
    </row>
    <row r="1299" spans="1:20" ht="18" customHeight="1">
      <c r="A1299" s="72">
        <v>44796</v>
      </c>
      <c r="B1299" s="51" t="s">
        <v>20</v>
      </c>
      <c r="C1299" s="52">
        <v>0</v>
      </c>
      <c r="D1299" s="52">
        <v>0</v>
      </c>
      <c r="E1299" s="52">
        <v>0</v>
      </c>
      <c r="F1299" s="52">
        <v>0</v>
      </c>
      <c r="G1299" s="52">
        <v>0</v>
      </c>
      <c r="H1299" s="52">
        <v>0</v>
      </c>
      <c r="I1299" s="52">
        <v>0</v>
      </c>
      <c r="J1299" s="52">
        <v>0</v>
      </c>
      <c r="K1299" s="52">
        <v>0</v>
      </c>
      <c r="L1299" s="52">
        <v>0</v>
      </c>
      <c r="M1299" s="52">
        <v>0</v>
      </c>
      <c r="N1299" s="52">
        <v>0</v>
      </c>
      <c r="O1299" s="52">
        <v>0</v>
      </c>
      <c r="P1299" s="52">
        <v>0</v>
      </c>
      <c r="Q1299" s="52">
        <v>0</v>
      </c>
      <c r="R1299" s="52">
        <v>0</v>
      </c>
      <c r="S1299" s="52">
        <v>0</v>
      </c>
      <c r="T1299" s="11">
        <f>SUM(C1299:S1299)</f>
        <v>0</v>
      </c>
    </row>
    <row r="1300" spans="1:20" ht="18" customHeight="1">
      <c r="A1300" s="73"/>
      <c r="B1300" s="53" t="s">
        <v>21</v>
      </c>
      <c r="C1300" s="54">
        <v>0</v>
      </c>
      <c r="D1300" s="54">
        <v>0</v>
      </c>
      <c r="E1300" s="54">
        <v>0</v>
      </c>
      <c r="F1300" s="54">
        <v>0</v>
      </c>
      <c r="G1300" s="54">
        <v>0</v>
      </c>
      <c r="H1300" s="54">
        <v>0</v>
      </c>
      <c r="I1300" s="54">
        <v>0</v>
      </c>
      <c r="J1300" s="54">
        <v>0</v>
      </c>
      <c r="K1300" s="54">
        <v>0</v>
      </c>
      <c r="L1300" s="54">
        <v>0</v>
      </c>
      <c r="M1300" s="54">
        <v>0</v>
      </c>
      <c r="N1300" s="54">
        <v>0</v>
      </c>
      <c r="O1300" s="54">
        <v>0</v>
      </c>
      <c r="P1300" s="54">
        <v>0</v>
      </c>
      <c r="Q1300" s="54">
        <v>0</v>
      </c>
      <c r="R1300" s="54">
        <v>0</v>
      </c>
      <c r="S1300" s="54">
        <v>0</v>
      </c>
      <c r="T1300" s="11">
        <f>SUM(C1300:S1300)</f>
        <v>0</v>
      </c>
    </row>
    <row r="1301" spans="1:20" ht="18" customHeight="1">
      <c r="A1301" s="73"/>
      <c r="B1301" s="53" t="s">
        <v>24</v>
      </c>
      <c r="C1301" s="62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73"/>
      <c r="B1302" s="53" t="s">
        <v>25</v>
      </c>
      <c r="C1302" s="54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73"/>
      <c r="B1303" s="53" t="s">
        <v>26</v>
      </c>
      <c r="C1303" s="36" t="str">
        <f>IF(C1301+C1302&gt;0, C1302/(C1301+C1302), "-")</f>
        <v>-</v>
      </c>
      <c r="D1303" s="36" t="str">
        <f t="shared" ref="D1303:T1303" si="479">IF(D1301+D1302&gt;0, D1302/(D1301+D1302), "-")</f>
        <v>-</v>
      </c>
      <c r="E1303" s="36" t="str">
        <f t="shared" si="479"/>
        <v>-</v>
      </c>
      <c r="F1303" s="36" t="str">
        <f t="shared" si="479"/>
        <v>-</v>
      </c>
      <c r="G1303" s="36" t="str">
        <f t="shared" si="479"/>
        <v>-</v>
      </c>
      <c r="H1303" s="36" t="str">
        <f t="shared" si="479"/>
        <v>-</v>
      </c>
      <c r="I1303" s="36" t="str">
        <f t="shared" si="479"/>
        <v>-</v>
      </c>
      <c r="J1303" s="36" t="str">
        <f t="shared" si="479"/>
        <v>-</v>
      </c>
      <c r="K1303" s="36" t="str">
        <f t="shared" si="479"/>
        <v>-</v>
      </c>
      <c r="L1303" s="36" t="str">
        <f t="shared" si="479"/>
        <v>-</v>
      </c>
      <c r="M1303" s="36" t="str">
        <f t="shared" si="479"/>
        <v>-</v>
      </c>
      <c r="N1303" s="36" t="str">
        <f t="shared" si="479"/>
        <v>-</v>
      </c>
      <c r="O1303" s="36" t="str">
        <f t="shared" si="479"/>
        <v>-</v>
      </c>
      <c r="P1303" s="36" t="str">
        <f t="shared" si="479"/>
        <v>-</v>
      </c>
      <c r="Q1303" s="36" t="str">
        <f t="shared" si="479"/>
        <v>-</v>
      </c>
      <c r="R1303" s="36" t="str">
        <f t="shared" si="479"/>
        <v>-</v>
      </c>
      <c r="S1303" s="36" t="str">
        <f t="shared" si="479"/>
        <v>-</v>
      </c>
      <c r="T1303" s="40" t="str">
        <f t="shared" si="479"/>
        <v>-</v>
      </c>
    </row>
    <row r="1304" spans="1:20" ht="18" customHeight="1">
      <c r="A1304" s="73"/>
      <c r="B1304" s="53" t="s">
        <v>22</v>
      </c>
      <c r="C1304" s="54">
        <v>0</v>
      </c>
      <c r="D1304" s="54">
        <v>0</v>
      </c>
      <c r="E1304" s="54">
        <v>0</v>
      </c>
      <c r="F1304" s="55">
        <v>0</v>
      </c>
      <c r="G1304" s="54">
        <v>0</v>
      </c>
      <c r="H1304" s="54">
        <v>0</v>
      </c>
      <c r="I1304" s="54">
        <v>0</v>
      </c>
      <c r="J1304" s="54">
        <v>0</v>
      </c>
      <c r="K1304" s="54">
        <v>0</v>
      </c>
      <c r="L1304" s="54">
        <v>0</v>
      </c>
      <c r="M1304" s="54">
        <v>0</v>
      </c>
      <c r="N1304" s="54">
        <v>0</v>
      </c>
      <c r="O1304" s="54">
        <v>0</v>
      </c>
      <c r="P1304" s="54">
        <v>0</v>
      </c>
      <c r="Q1304" s="54">
        <v>0</v>
      </c>
      <c r="R1304" s="54">
        <v>0</v>
      </c>
      <c r="S1304" s="54">
        <v>0</v>
      </c>
      <c r="T1304" s="11">
        <f>SUM(C1304:S1304)</f>
        <v>0</v>
      </c>
    </row>
    <row r="1305" spans="1:20" ht="18" customHeight="1">
      <c r="A1305" s="73"/>
      <c r="B1305" s="53" t="s">
        <v>23</v>
      </c>
      <c r="C1305" s="37" t="str">
        <f>IF(C1304&gt;0,(C1299+C1300)/C1304, "-")</f>
        <v>-</v>
      </c>
      <c r="D1305" s="37" t="str">
        <f t="shared" ref="D1305:S1305" si="480">IF(D1304&gt;0,(D1299+D1300)/D1304, "-")</f>
        <v>-</v>
      </c>
      <c r="E1305" s="37" t="str">
        <f t="shared" si="480"/>
        <v>-</v>
      </c>
      <c r="F1305" s="37" t="str">
        <f t="shared" si="480"/>
        <v>-</v>
      </c>
      <c r="G1305" s="37" t="str">
        <f t="shared" si="480"/>
        <v>-</v>
      </c>
      <c r="H1305" s="37" t="str">
        <f t="shared" si="480"/>
        <v>-</v>
      </c>
      <c r="I1305" s="37" t="str">
        <f t="shared" si="480"/>
        <v>-</v>
      </c>
      <c r="J1305" s="37" t="str">
        <f t="shared" si="480"/>
        <v>-</v>
      </c>
      <c r="K1305" s="37" t="str">
        <f t="shared" si="480"/>
        <v>-</v>
      </c>
      <c r="L1305" s="37" t="str">
        <f t="shared" si="480"/>
        <v>-</v>
      </c>
      <c r="M1305" s="37" t="str">
        <f t="shared" si="480"/>
        <v>-</v>
      </c>
      <c r="N1305" s="37" t="str">
        <f t="shared" si="480"/>
        <v>-</v>
      </c>
      <c r="O1305" s="37" t="str">
        <f t="shared" si="480"/>
        <v>-</v>
      </c>
      <c r="P1305" s="37" t="str">
        <f t="shared" si="480"/>
        <v>-</v>
      </c>
      <c r="Q1305" s="37" t="str">
        <f t="shared" si="480"/>
        <v>-</v>
      </c>
      <c r="R1305" s="37" t="str">
        <f t="shared" si="480"/>
        <v>-</v>
      </c>
      <c r="S1305" s="37" t="str">
        <f t="shared" si="480"/>
        <v>-</v>
      </c>
      <c r="T1305" s="45" t="str">
        <f>IF(T1304&gt;0,(T1299+T1300)/T1304, "-")</f>
        <v>-</v>
      </c>
    </row>
    <row r="1306" spans="1:20" ht="18" customHeight="1">
      <c r="A1306" s="74"/>
      <c r="B1306" s="53" t="s">
        <v>44</v>
      </c>
      <c r="C1306" s="58" t="s">
        <v>43</v>
      </c>
      <c r="D1306" s="58" t="s">
        <v>43</v>
      </c>
      <c r="E1306" s="58" t="s">
        <v>43</v>
      </c>
      <c r="F1306" s="58" t="s">
        <v>43</v>
      </c>
      <c r="G1306" s="58" t="s">
        <v>43</v>
      </c>
      <c r="H1306" s="58" t="s">
        <v>43</v>
      </c>
      <c r="I1306" s="58" t="s">
        <v>43</v>
      </c>
      <c r="J1306" s="58" t="s">
        <v>43</v>
      </c>
      <c r="K1306" s="58" t="s">
        <v>43</v>
      </c>
      <c r="L1306" s="58" t="s">
        <v>43</v>
      </c>
      <c r="M1306" s="58" t="s">
        <v>43</v>
      </c>
      <c r="N1306" s="58" t="s">
        <v>43</v>
      </c>
      <c r="O1306" s="58" t="s">
        <v>43</v>
      </c>
      <c r="P1306" s="58" t="s">
        <v>43</v>
      </c>
      <c r="Q1306" s="58" t="s">
        <v>43</v>
      </c>
      <c r="R1306" s="58" t="s">
        <v>43</v>
      </c>
      <c r="S1306" s="58" t="s">
        <v>43</v>
      </c>
      <c r="T1306" s="60" t="s">
        <v>39</v>
      </c>
    </row>
    <row r="1307" spans="1:20" ht="18" customHeight="1">
      <c r="A1307" s="72">
        <v>44797</v>
      </c>
      <c r="B1307" s="51" t="s">
        <v>20</v>
      </c>
      <c r="C1307" s="52">
        <v>0</v>
      </c>
      <c r="D1307" s="52">
        <v>0</v>
      </c>
      <c r="E1307" s="52">
        <v>0</v>
      </c>
      <c r="F1307" s="52">
        <v>0</v>
      </c>
      <c r="G1307" s="52">
        <v>0</v>
      </c>
      <c r="H1307" s="52">
        <v>0</v>
      </c>
      <c r="I1307" s="52">
        <v>0</v>
      </c>
      <c r="J1307" s="52">
        <v>0</v>
      </c>
      <c r="K1307" s="52">
        <v>0</v>
      </c>
      <c r="L1307" s="52">
        <v>0</v>
      </c>
      <c r="M1307" s="52">
        <v>0</v>
      </c>
      <c r="N1307" s="52">
        <v>0</v>
      </c>
      <c r="O1307" s="52">
        <v>0</v>
      </c>
      <c r="P1307" s="52">
        <v>0</v>
      </c>
      <c r="Q1307" s="52">
        <v>0</v>
      </c>
      <c r="R1307" s="52">
        <v>0</v>
      </c>
      <c r="S1307" s="52">
        <v>0</v>
      </c>
      <c r="T1307" s="11">
        <f>SUM(C1307:S1307)</f>
        <v>0</v>
      </c>
    </row>
    <row r="1308" spans="1:20" ht="18" customHeight="1">
      <c r="A1308" s="73"/>
      <c r="B1308" s="53" t="s">
        <v>21</v>
      </c>
      <c r="C1308" s="54">
        <v>0</v>
      </c>
      <c r="D1308" s="54">
        <v>0</v>
      </c>
      <c r="E1308" s="54">
        <v>0</v>
      </c>
      <c r="F1308" s="54">
        <v>0</v>
      </c>
      <c r="G1308" s="54">
        <v>0</v>
      </c>
      <c r="H1308" s="54">
        <v>0</v>
      </c>
      <c r="I1308" s="54">
        <v>0</v>
      </c>
      <c r="J1308" s="54">
        <v>1</v>
      </c>
      <c r="K1308" s="54">
        <v>0</v>
      </c>
      <c r="L1308" s="54">
        <v>0</v>
      </c>
      <c r="M1308" s="54">
        <v>5</v>
      </c>
      <c r="N1308" s="54">
        <v>0</v>
      </c>
      <c r="O1308" s="54">
        <v>0</v>
      </c>
      <c r="P1308" s="54">
        <v>0</v>
      </c>
      <c r="Q1308" s="54">
        <v>0</v>
      </c>
      <c r="R1308" s="54">
        <v>0</v>
      </c>
      <c r="S1308" s="54">
        <v>0</v>
      </c>
      <c r="T1308" s="11">
        <f>SUM(C1308:S1308)</f>
        <v>6</v>
      </c>
    </row>
    <row r="1309" spans="1:20" ht="18" customHeight="1">
      <c r="A1309" s="73"/>
      <c r="B1309" s="53" t="s">
        <v>24</v>
      </c>
      <c r="C1309" s="62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4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5</v>
      </c>
    </row>
    <row r="1310" spans="1:20" ht="18" customHeight="1">
      <c r="A1310" s="73"/>
      <c r="B1310" s="53" t="s">
        <v>25</v>
      </c>
      <c r="C1310" s="54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0</v>
      </c>
      <c r="K1310" s="54">
        <v>0</v>
      </c>
      <c r="L1310" s="54">
        <v>0</v>
      </c>
      <c r="M1310" s="54">
        <v>1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1</v>
      </c>
    </row>
    <row r="1311" spans="1:20" ht="18" customHeight="1">
      <c r="A1311" s="73"/>
      <c r="B1311" s="53" t="s">
        <v>26</v>
      </c>
      <c r="C1311" s="36" t="str">
        <f>IF(C1309+C1310&gt;0, C1310/(C1309+C1310), "-")</f>
        <v>-</v>
      </c>
      <c r="D1311" s="36" t="str">
        <f t="shared" ref="D1311:T1311" si="481">IF(D1309+D1310&gt;0, D1310/(D1309+D1310), "-")</f>
        <v>-</v>
      </c>
      <c r="E1311" s="36" t="str">
        <f t="shared" si="481"/>
        <v>-</v>
      </c>
      <c r="F1311" s="36" t="str">
        <f t="shared" si="481"/>
        <v>-</v>
      </c>
      <c r="G1311" s="36" t="str">
        <f t="shared" si="481"/>
        <v>-</v>
      </c>
      <c r="H1311" s="36" t="str">
        <f t="shared" si="481"/>
        <v>-</v>
      </c>
      <c r="I1311" s="36" t="str">
        <f t="shared" si="481"/>
        <v>-</v>
      </c>
      <c r="J1311" s="36">
        <f t="shared" si="481"/>
        <v>0</v>
      </c>
      <c r="K1311" s="36" t="str">
        <f t="shared" si="481"/>
        <v>-</v>
      </c>
      <c r="L1311" s="36" t="str">
        <f t="shared" si="481"/>
        <v>-</v>
      </c>
      <c r="M1311" s="36">
        <f t="shared" si="481"/>
        <v>0.2</v>
      </c>
      <c r="N1311" s="36" t="str">
        <f t="shared" si="481"/>
        <v>-</v>
      </c>
      <c r="O1311" s="36" t="str">
        <f t="shared" si="481"/>
        <v>-</v>
      </c>
      <c r="P1311" s="36" t="str">
        <f t="shared" si="481"/>
        <v>-</v>
      </c>
      <c r="Q1311" s="36" t="str">
        <f t="shared" si="481"/>
        <v>-</v>
      </c>
      <c r="R1311" s="36" t="str">
        <f t="shared" si="481"/>
        <v>-</v>
      </c>
      <c r="S1311" s="36" t="str">
        <f t="shared" si="481"/>
        <v>-</v>
      </c>
      <c r="T1311" s="40">
        <f t="shared" si="481"/>
        <v>0.16666666666666666</v>
      </c>
    </row>
    <row r="1312" spans="1:20" ht="18" customHeight="1">
      <c r="A1312" s="73"/>
      <c r="B1312" s="53" t="s">
        <v>22</v>
      </c>
      <c r="C1312" s="54">
        <v>0</v>
      </c>
      <c r="D1312" s="54">
        <v>0</v>
      </c>
      <c r="E1312" s="54">
        <v>0</v>
      </c>
      <c r="F1312" s="55">
        <v>0</v>
      </c>
      <c r="G1312" s="54">
        <v>0</v>
      </c>
      <c r="H1312" s="54">
        <v>0</v>
      </c>
      <c r="I1312" s="54">
        <v>0</v>
      </c>
      <c r="J1312" s="54">
        <v>1</v>
      </c>
      <c r="K1312" s="54">
        <v>0</v>
      </c>
      <c r="L1312" s="54">
        <v>0</v>
      </c>
      <c r="M1312" s="54">
        <v>2</v>
      </c>
      <c r="N1312" s="54">
        <v>0</v>
      </c>
      <c r="O1312" s="54">
        <v>0</v>
      </c>
      <c r="P1312" s="54">
        <v>0</v>
      </c>
      <c r="Q1312" s="54">
        <v>0</v>
      </c>
      <c r="R1312" s="54">
        <v>0</v>
      </c>
      <c r="S1312" s="54">
        <v>0</v>
      </c>
      <c r="T1312" s="11">
        <f>SUM(C1312:S1312)</f>
        <v>3</v>
      </c>
    </row>
    <row r="1313" spans="1:20" ht="18" customHeight="1">
      <c r="A1313" s="73"/>
      <c r="B1313" s="53" t="s">
        <v>23</v>
      </c>
      <c r="C1313" s="37" t="str">
        <f>IF(C1312&gt;0,(C1307+C1308)/C1312, "-")</f>
        <v>-</v>
      </c>
      <c r="D1313" s="37" t="str">
        <f t="shared" ref="D1313:S1313" si="482">IF(D1312&gt;0,(D1307+D1308)/D1312, "-")</f>
        <v>-</v>
      </c>
      <c r="E1313" s="37" t="str">
        <f t="shared" si="482"/>
        <v>-</v>
      </c>
      <c r="F1313" s="37" t="str">
        <f t="shared" si="482"/>
        <v>-</v>
      </c>
      <c r="G1313" s="37" t="str">
        <f t="shared" si="482"/>
        <v>-</v>
      </c>
      <c r="H1313" s="37" t="str">
        <f t="shared" si="482"/>
        <v>-</v>
      </c>
      <c r="I1313" s="37" t="str">
        <f t="shared" si="482"/>
        <v>-</v>
      </c>
      <c r="J1313" s="37">
        <f t="shared" si="482"/>
        <v>1</v>
      </c>
      <c r="K1313" s="37" t="str">
        <f t="shared" si="482"/>
        <v>-</v>
      </c>
      <c r="L1313" s="37" t="str">
        <f t="shared" si="482"/>
        <v>-</v>
      </c>
      <c r="M1313" s="37">
        <f t="shared" si="482"/>
        <v>2.5</v>
      </c>
      <c r="N1313" s="37" t="str">
        <f t="shared" si="482"/>
        <v>-</v>
      </c>
      <c r="O1313" s="37" t="str">
        <f t="shared" si="482"/>
        <v>-</v>
      </c>
      <c r="P1313" s="37" t="str">
        <f t="shared" si="482"/>
        <v>-</v>
      </c>
      <c r="Q1313" s="37" t="str">
        <f t="shared" si="482"/>
        <v>-</v>
      </c>
      <c r="R1313" s="37" t="str">
        <f t="shared" si="482"/>
        <v>-</v>
      </c>
      <c r="S1313" s="37" t="str">
        <f t="shared" si="482"/>
        <v>-</v>
      </c>
      <c r="T1313" s="45">
        <f>IF(T1312&gt;0,(T1307+T1308)/T1312, "-")</f>
        <v>2</v>
      </c>
    </row>
    <row r="1314" spans="1:20" ht="18" customHeight="1">
      <c r="A1314" s="74"/>
      <c r="B1314" s="53" t="s">
        <v>44</v>
      </c>
      <c r="C1314" s="58" t="s">
        <v>43</v>
      </c>
      <c r="D1314" s="58" t="s">
        <v>43</v>
      </c>
      <c r="E1314" s="58" t="s">
        <v>43</v>
      </c>
      <c r="F1314" s="58" t="s">
        <v>43</v>
      </c>
      <c r="G1314" s="58" t="s">
        <v>43</v>
      </c>
      <c r="H1314" s="58" t="s">
        <v>43</v>
      </c>
      <c r="I1314" s="58" t="s">
        <v>43</v>
      </c>
      <c r="J1314" s="59">
        <v>1</v>
      </c>
      <c r="K1314" s="58" t="s">
        <v>43</v>
      </c>
      <c r="L1314" s="58" t="s">
        <v>43</v>
      </c>
      <c r="M1314" s="59">
        <v>0</v>
      </c>
      <c r="N1314" s="58" t="s">
        <v>43</v>
      </c>
      <c r="O1314" s="58" t="s">
        <v>43</v>
      </c>
      <c r="P1314" s="58" t="s">
        <v>43</v>
      </c>
      <c r="Q1314" s="58" t="s">
        <v>43</v>
      </c>
      <c r="R1314" s="58" t="s">
        <v>43</v>
      </c>
      <c r="S1314" s="58" t="s">
        <v>43</v>
      </c>
      <c r="T1314" s="60">
        <v>0.33329999999999999</v>
      </c>
    </row>
    <row r="1315" spans="1:20" ht="18" customHeight="1">
      <c r="A1315" s="72">
        <v>44798</v>
      </c>
      <c r="B1315" s="51" t="s">
        <v>20</v>
      </c>
      <c r="C1315" s="52">
        <v>0</v>
      </c>
      <c r="D1315" s="52">
        <v>0</v>
      </c>
      <c r="E1315" s="52">
        <v>0</v>
      </c>
      <c r="F1315" s="52">
        <v>0</v>
      </c>
      <c r="G1315" s="52">
        <v>0</v>
      </c>
      <c r="H1315" s="52">
        <v>0</v>
      </c>
      <c r="I1315" s="52">
        <v>1</v>
      </c>
      <c r="J1315" s="52">
        <v>0</v>
      </c>
      <c r="K1315" s="52">
        <v>0</v>
      </c>
      <c r="L1315" s="52">
        <v>0</v>
      </c>
      <c r="M1315" s="52">
        <v>0</v>
      </c>
      <c r="N1315" s="52">
        <v>0</v>
      </c>
      <c r="O1315" s="52">
        <v>0</v>
      </c>
      <c r="P1315" s="52">
        <v>0</v>
      </c>
      <c r="Q1315" s="52">
        <v>0</v>
      </c>
      <c r="R1315" s="52">
        <v>0</v>
      </c>
      <c r="S1315" s="52">
        <v>0</v>
      </c>
      <c r="T1315" s="11">
        <f>SUM(C1315:S1315)</f>
        <v>1</v>
      </c>
    </row>
    <row r="1316" spans="1:20" ht="18" customHeight="1">
      <c r="A1316" s="73"/>
      <c r="B1316" s="53" t="s">
        <v>21</v>
      </c>
      <c r="C1316" s="54">
        <v>0</v>
      </c>
      <c r="D1316" s="54">
        <v>0</v>
      </c>
      <c r="E1316" s="54">
        <v>0</v>
      </c>
      <c r="F1316" s="54">
        <v>0</v>
      </c>
      <c r="G1316" s="54">
        <v>0</v>
      </c>
      <c r="H1316" s="54">
        <v>0</v>
      </c>
      <c r="I1316" s="54">
        <v>1</v>
      </c>
      <c r="J1316" s="54">
        <v>0</v>
      </c>
      <c r="K1316" s="54">
        <v>0</v>
      </c>
      <c r="L1316" s="54">
        <v>0</v>
      </c>
      <c r="M1316" s="54">
        <v>0</v>
      </c>
      <c r="N1316" s="54">
        <v>0</v>
      </c>
      <c r="O1316" s="54">
        <v>0</v>
      </c>
      <c r="P1316" s="54">
        <v>0</v>
      </c>
      <c r="Q1316" s="54">
        <v>0</v>
      </c>
      <c r="R1316" s="54">
        <v>0</v>
      </c>
      <c r="S1316" s="54">
        <v>0</v>
      </c>
      <c r="T1316" s="11">
        <f>SUM(C1316:S1316)</f>
        <v>1</v>
      </c>
    </row>
    <row r="1317" spans="1:20" ht="18" customHeight="1">
      <c r="A1317" s="73"/>
      <c r="B1317" s="53" t="s">
        <v>24</v>
      </c>
      <c r="C1317" s="62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73"/>
      <c r="B1318" s="53" t="s">
        <v>25</v>
      </c>
      <c r="C1318" s="54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73"/>
      <c r="B1319" s="53" t="s">
        <v>26</v>
      </c>
      <c r="C1319" s="36" t="str">
        <f>IF(C1317+C1318&gt;0, C1318/(C1317+C1318), "-")</f>
        <v>-</v>
      </c>
      <c r="D1319" s="36" t="str">
        <f t="shared" ref="D1319:T1319" si="483">IF(D1317+D1318&gt;0, D1318/(D1317+D1318), "-")</f>
        <v>-</v>
      </c>
      <c r="E1319" s="36" t="str">
        <f t="shared" si="483"/>
        <v>-</v>
      </c>
      <c r="F1319" s="36" t="str">
        <f t="shared" si="483"/>
        <v>-</v>
      </c>
      <c r="G1319" s="36" t="str">
        <f t="shared" si="483"/>
        <v>-</v>
      </c>
      <c r="H1319" s="36" t="str">
        <f t="shared" si="483"/>
        <v>-</v>
      </c>
      <c r="I1319" s="36">
        <f t="shared" si="483"/>
        <v>0.5</v>
      </c>
      <c r="J1319" s="36" t="str">
        <f t="shared" si="483"/>
        <v>-</v>
      </c>
      <c r="K1319" s="36" t="str">
        <f t="shared" si="483"/>
        <v>-</v>
      </c>
      <c r="L1319" s="36" t="str">
        <f t="shared" si="483"/>
        <v>-</v>
      </c>
      <c r="M1319" s="36" t="str">
        <f t="shared" si="483"/>
        <v>-</v>
      </c>
      <c r="N1319" s="36" t="str">
        <f t="shared" si="483"/>
        <v>-</v>
      </c>
      <c r="O1319" s="36" t="str">
        <f t="shared" si="483"/>
        <v>-</v>
      </c>
      <c r="P1319" s="36" t="str">
        <f t="shared" si="483"/>
        <v>-</v>
      </c>
      <c r="Q1319" s="36" t="str">
        <f t="shared" si="483"/>
        <v>-</v>
      </c>
      <c r="R1319" s="36" t="str">
        <f t="shared" si="483"/>
        <v>-</v>
      </c>
      <c r="S1319" s="36" t="str">
        <f t="shared" si="483"/>
        <v>-</v>
      </c>
      <c r="T1319" s="40">
        <f t="shared" si="483"/>
        <v>0.5</v>
      </c>
    </row>
    <row r="1320" spans="1:20" ht="18" customHeight="1">
      <c r="A1320" s="73"/>
      <c r="B1320" s="53" t="s">
        <v>22</v>
      </c>
      <c r="C1320" s="54">
        <v>0</v>
      </c>
      <c r="D1320" s="54">
        <v>0</v>
      </c>
      <c r="E1320" s="54">
        <v>0</v>
      </c>
      <c r="F1320" s="55">
        <v>0</v>
      </c>
      <c r="G1320" s="54">
        <v>0</v>
      </c>
      <c r="H1320" s="54">
        <v>0</v>
      </c>
      <c r="I1320" s="54">
        <v>2</v>
      </c>
      <c r="J1320" s="54">
        <v>0</v>
      </c>
      <c r="K1320" s="54">
        <v>0</v>
      </c>
      <c r="L1320" s="54">
        <v>0</v>
      </c>
      <c r="M1320" s="54">
        <v>0</v>
      </c>
      <c r="N1320" s="54">
        <v>0</v>
      </c>
      <c r="O1320" s="54">
        <v>0</v>
      </c>
      <c r="P1320" s="54">
        <v>0</v>
      </c>
      <c r="Q1320" s="54">
        <v>0</v>
      </c>
      <c r="R1320" s="54">
        <v>0</v>
      </c>
      <c r="S1320" s="54">
        <v>0</v>
      </c>
      <c r="T1320" s="11">
        <f>SUM(C1320:S1320)</f>
        <v>2</v>
      </c>
    </row>
    <row r="1321" spans="1:20" ht="18" customHeight="1">
      <c r="A1321" s="73"/>
      <c r="B1321" s="53" t="s">
        <v>23</v>
      </c>
      <c r="C1321" s="37" t="str">
        <f>IF(C1320&gt;0,(C1315+C1316)/C1320, "-")</f>
        <v>-</v>
      </c>
      <c r="D1321" s="37" t="str">
        <f t="shared" ref="D1321:S1321" si="484">IF(D1320&gt;0,(D1315+D1316)/D1320, "-")</f>
        <v>-</v>
      </c>
      <c r="E1321" s="37" t="str">
        <f t="shared" si="484"/>
        <v>-</v>
      </c>
      <c r="F1321" s="37" t="str">
        <f t="shared" si="484"/>
        <v>-</v>
      </c>
      <c r="G1321" s="37" t="str">
        <f t="shared" si="484"/>
        <v>-</v>
      </c>
      <c r="H1321" s="37" t="str">
        <f t="shared" si="484"/>
        <v>-</v>
      </c>
      <c r="I1321" s="37">
        <f t="shared" si="484"/>
        <v>1</v>
      </c>
      <c r="J1321" s="37" t="str">
        <f t="shared" si="484"/>
        <v>-</v>
      </c>
      <c r="K1321" s="37" t="str">
        <f t="shared" si="484"/>
        <v>-</v>
      </c>
      <c r="L1321" s="37" t="str">
        <f t="shared" si="484"/>
        <v>-</v>
      </c>
      <c r="M1321" s="37" t="str">
        <f t="shared" si="484"/>
        <v>-</v>
      </c>
      <c r="N1321" s="37" t="str">
        <f t="shared" si="484"/>
        <v>-</v>
      </c>
      <c r="O1321" s="37" t="str">
        <f t="shared" si="484"/>
        <v>-</v>
      </c>
      <c r="P1321" s="37" t="str">
        <f t="shared" si="484"/>
        <v>-</v>
      </c>
      <c r="Q1321" s="37" t="str">
        <f t="shared" si="484"/>
        <v>-</v>
      </c>
      <c r="R1321" s="37" t="str">
        <f t="shared" si="484"/>
        <v>-</v>
      </c>
      <c r="S1321" s="37" t="str">
        <f t="shared" si="484"/>
        <v>-</v>
      </c>
      <c r="T1321" s="45">
        <f>IF(T1320&gt;0,(T1315+T1316)/T1320, "-")</f>
        <v>1</v>
      </c>
    </row>
    <row r="1322" spans="1:20" ht="18" customHeight="1">
      <c r="A1322" s="74"/>
      <c r="B1322" s="53" t="s">
        <v>44</v>
      </c>
      <c r="C1322" s="58" t="s">
        <v>43</v>
      </c>
      <c r="D1322" s="58" t="s">
        <v>43</v>
      </c>
      <c r="E1322" s="58" t="s">
        <v>43</v>
      </c>
      <c r="F1322" s="58" t="s">
        <v>43</v>
      </c>
      <c r="G1322" s="58" t="s">
        <v>43</v>
      </c>
      <c r="H1322" s="58" t="s">
        <v>43</v>
      </c>
      <c r="I1322" s="59">
        <v>0</v>
      </c>
      <c r="J1322" s="59" t="s">
        <v>39</v>
      </c>
      <c r="K1322" s="58" t="s">
        <v>43</v>
      </c>
      <c r="L1322" s="58" t="s">
        <v>43</v>
      </c>
      <c r="M1322" s="59" t="s">
        <v>39</v>
      </c>
      <c r="N1322" s="58" t="s">
        <v>43</v>
      </c>
      <c r="O1322" s="58" t="s">
        <v>43</v>
      </c>
      <c r="P1322" s="58" t="s">
        <v>43</v>
      </c>
      <c r="Q1322" s="58" t="s">
        <v>43</v>
      </c>
      <c r="R1322" s="58" t="s">
        <v>43</v>
      </c>
      <c r="S1322" s="58" t="s">
        <v>43</v>
      </c>
      <c r="T1322" s="60">
        <v>0</v>
      </c>
    </row>
    <row r="1323" spans="1:20" ht="18" customHeight="1">
      <c r="A1323" s="72">
        <v>44799</v>
      </c>
      <c r="B1323" s="51" t="s">
        <v>20</v>
      </c>
      <c r="C1323" s="52">
        <v>0</v>
      </c>
      <c r="D1323" s="52">
        <v>0</v>
      </c>
      <c r="E1323" s="52">
        <v>0</v>
      </c>
      <c r="F1323" s="52">
        <v>0</v>
      </c>
      <c r="G1323" s="52">
        <v>0</v>
      </c>
      <c r="H1323" s="52">
        <v>0</v>
      </c>
      <c r="I1323" s="52">
        <v>0</v>
      </c>
      <c r="J1323" s="52">
        <v>0</v>
      </c>
      <c r="K1323" s="52">
        <v>1</v>
      </c>
      <c r="L1323" s="52">
        <v>0</v>
      </c>
      <c r="M1323" s="52">
        <v>0</v>
      </c>
      <c r="N1323" s="52">
        <v>0</v>
      </c>
      <c r="O1323" s="52">
        <v>0</v>
      </c>
      <c r="P1323" s="52">
        <v>0</v>
      </c>
      <c r="Q1323" s="52">
        <v>0</v>
      </c>
      <c r="R1323" s="52">
        <v>0</v>
      </c>
      <c r="S1323" s="52">
        <v>0</v>
      </c>
      <c r="T1323" s="11">
        <f>SUM(C1323:S1323)</f>
        <v>1</v>
      </c>
    </row>
    <row r="1324" spans="1:20" ht="18" customHeight="1">
      <c r="A1324" s="73"/>
      <c r="B1324" s="53" t="s">
        <v>21</v>
      </c>
      <c r="C1324" s="54">
        <v>0</v>
      </c>
      <c r="D1324" s="54">
        <v>0</v>
      </c>
      <c r="E1324" s="54">
        <v>0</v>
      </c>
      <c r="F1324" s="54">
        <v>0</v>
      </c>
      <c r="G1324" s="54">
        <v>0</v>
      </c>
      <c r="H1324" s="54">
        <v>0</v>
      </c>
      <c r="I1324" s="54">
        <v>4</v>
      </c>
      <c r="J1324" s="54">
        <v>0</v>
      </c>
      <c r="K1324" s="54">
        <v>0</v>
      </c>
      <c r="L1324" s="54">
        <v>0</v>
      </c>
      <c r="M1324" s="54">
        <v>3</v>
      </c>
      <c r="N1324" s="54">
        <v>0</v>
      </c>
      <c r="O1324" s="54">
        <v>0</v>
      </c>
      <c r="P1324" s="54">
        <v>0</v>
      </c>
      <c r="Q1324" s="54">
        <v>0</v>
      </c>
      <c r="R1324" s="54">
        <v>0</v>
      </c>
      <c r="S1324" s="54">
        <v>0</v>
      </c>
      <c r="T1324" s="11">
        <f>SUM(C1324:S1324)</f>
        <v>7</v>
      </c>
    </row>
    <row r="1325" spans="1:20" ht="18" customHeight="1">
      <c r="A1325" s="73"/>
      <c r="B1325" s="53" t="s">
        <v>24</v>
      </c>
      <c r="C1325" s="62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1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8</v>
      </c>
    </row>
    <row r="1326" spans="1:20" ht="18" customHeight="1">
      <c r="A1326" s="73"/>
      <c r="B1326" s="53" t="s">
        <v>25</v>
      </c>
      <c r="C1326" s="54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0</v>
      </c>
      <c r="J1326" s="54">
        <v>0</v>
      </c>
      <c r="K1326" s="54">
        <v>0</v>
      </c>
      <c r="L1326" s="54">
        <v>0</v>
      </c>
      <c r="M1326" s="54">
        <v>0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0</v>
      </c>
    </row>
    <row r="1327" spans="1:20" ht="18" customHeight="1">
      <c r="A1327" s="73"/>
      <c r="B1327" s="53" t="s">
        <v>26</v>
      </c>
      <c r="C1327" s="36" t="str">
        <f>IF(C1325+C1326&gt;0, C1326/(C1325+C1326), "-")</f>
        <v>-</v>
      </c>
      <c r="D1327" s="36" t="str">
        <f t="shared" ref="D1327:T1327" si="485">IF(D1325+D1326&gt;0, D1326/(D1325+D1326), "-")</f>
        <v>-</v>
      </c>
      <c r="E1327" s="36" t="str">
        <f t="shared" si="485"/>
        <v>-</v>
      </c>
      <c r="F1327" s="36" t="str">
        <f t="shared" si="485"/>
        <v>-</v>
      </c>
      <c r="G1327" s="36" t="str">
        <f t="shared" si="485"/>
        <v>-</v>
      </c>
      <c r="H1327" s="36" t="str">
        <f t="shared" si="485"/>
        <v>-</v>
      </c>
      <c r="I1327" s="36">
        <f t="shared" si="485"/>
        <v>0</v>
      </c>
      <c r="J1327" s="36" t="str">
        <f t="shared" si="485"/>
        <v>-</v>
      </c>
      <c r="K1327" s="36">
        <f t="shared" si="485"/>
        <v>0</v>
      </c>
      <c r="L1327" s="36" t="str">
        <f t="shared" si="485"/>
        <v>-</v>
      </c>
      <c r="M1327" s="36">
        <f t="shared" si="485"/>
        <v>0</v>
      </c>
      <c r="N1327" s="36" t="str">
        <f t="shared" si="485"/>
        <v>-</v>
      </c>
      <c r="O1327" s="36" t="str">
        <f t="shared" si="485"/>
        <v>-</v>
      </c>
      <c r="P1327" s="36" t="str">
        <f t="shared" si="485"/>
        <v>-</v>
      </c>
      <c r="Q1327" s="36" t="str">
        <f t="shared" si="485"/>
        <v>-</v>
      </c>
      <c r="R1327" s="36" t="str">
        <f t="shared" si="485"/>
        <v>-</v>
      </c>
      <c r="S1327" s="36" t="str">
        <f t="shared" si="485"/>
        <v>-</v>
      </c>
      <c r="T1327" s="40">
        <f t="shared" si="485"/>
        <v>0</v>
      </c>
    </row>
    <row r="1328" spans="1:20" ht="18" customHeight="1">
      <c r="A1328" s="73"/>
      <c r="B1328" s="53" t="s">
        <v>22</v>
      </c>
      <c r="C1328" s="54">
        <v>0</v>
      </c>
      <c r="D1328" s="54">
        <v>0</v>
      </c>
      <c r="E1328" s="54">
        <v>0</v>
      </c>
      <c r="F1328" s="55">
        <v>0</v>
      </c>
      <c r="G1328" s="54">
        <v>0</v>
      </c>
      <c r="H1328" s="54">
        <v>0</v>
      </c>
      <c r="I1328" s="54">
        <v>4</v>
      </c>
      <c r="J1328" s="54">
        <v>0</v>
      </c>
      <c r="K1328" s="54">
        <v>1</v>
      </c>
      <c r="L1328" s="54">
        <v>0</v>
      </c>
      <c r="M1328" s="54">
        <v>3</v>
      </c>
      <c r="N1328" s="54">
        <v>0</v>
      </c>
      <c r="O1328" s="54">
        <v>0</v>
      </c>
      <c r="P1328" s="54">
        <v>0</v>
      </c>
      <c r="Q1328" s="54">
        <v>0</v>
      </c>
      <c r="R1328" s="54">
        <v>0</v>
      </c>
      <c r="S1328" s="54">
        <v>0</v>
      </c>
      <c r="T1328" s="11">
        <f>SUM(C1328:S1328)</f>
        <v>8</v>
      </c>
    </row>
    <row r="1329" spans="1:20" ht="18" customHeight="1">
      <c r="A1329" s="73"/>
      <c r="B1329" s="53" t="s">
        <v>23</v>
      </c>
      <c r="C1329" s="37" t="str">
        <f>IF(C1328&gt;0,(C1323+C1324)/C1328, "-")</f>
        <v>-</v>
      </c>
      <c r="D1329" s="37" t="str">
        <f t="shared" ref="D1329:S1329" si="486">IF(D1328&gt;0,(D1323+D1324)/D1328, "-")</f>
        <v>-</v>
      </c>
      <c r="E1329" s="37" t="str">
        <f t="shared" si="486"/>
        <v>-</v>
      </c>
      <c r="F1329" s="37" t="str">
        <f t="shared" si="486"/>
        <v>-</v>
      </c>
      <c r="G1329" s="37" t="str">
        <f t="shared" si="486"/>
        <v>-</v>
      </c>
      <c r="H1329" s="37" t="str">
        <f t="shared" si="486"/>
        <v>-</v>
      </c>
      <c r="I1329" s="37">
        <f t="shared" si="486"/>
        <v>1</v>
      </c>
      <c r="J1329" s="37" t="str">
        <f t="shared" si="486"/>
        <v>-</v>
      </c>
      <c r="K1329" s="37">
        <f t="shared" si="486"/>
        <v>1</v>
      </c>
      <c r="L1329" s="37" t="str">
        <f t="shared" si="486"/>
        <v>-</v>
      </c>
      <c r="M1329" s="37">
        <f t="shared" si="486"/>
        <v>1</v>
      </c>
      <c r="N1329" s="37" t="str">
        <f t="shared" si="486"/>
        <v>-</v>
      </c>
      <c r="O1329" s="37" t="str">
        <f t="shared" si="486"/>
        <v>-</v>
      </c>
      <c r="P1329" s="37" t="str">
        <f t="shared" si="486"/>
        <v>-</v>
      </c>
      <c r="Q1329" s="37" t="str">
        <f t="shared" si="486"/>
        <v>-</v>
      </c>
      <c r="R1329" s="37" t="str">
        <f t="shared" si="486"/>
        <v>-</v>
      </c>
      <c r="S1329" s="37" t="str">
        <f t="shared" si="486"/>
        <v>-</v>
      </c>
      <c r="T1329" s="45">
        <f>IF(T1328&gt;0,(T1323+T1324)/T1328, "-")</f>
        <v>1</v>
      </c>
    </row>
    <row r="1330" spans="1:20" ht="18" customHeight="1">
      <c r="A1330" s="74"/>
      <c r="B1330" s="53" t="s">
        <v>44</v>
      </c>
      <c r="C1330" s="58" t="s">
        <v>43</v>
      </c>
      <c r="D1330" s="58" t="s">
        <v>43</v>
      </c>
      <c r="E1330" s="58" t="s">
        <v>43</v>
      </c>
      <c r="F1330" s="58" t="s">
        <v>43</v>
      </c>
      <c r="G1330" s="58" t="s">
        <v>43</v>
      </c>
      <c r="H1330" s="58" t="s">
        <v>43</v>
      </c>
      <c r="I1330" s="59">
        <v>0.25</v>
      </c>
      <c r="J1330" s="59" t="s">
        <v>39</v>
      </c>
      <c r="K1330" s="59">
        <v>0</v>
      </c>
      <c r="L1330" s="58" t="s">
        <v>43</v>
      </c>
      <c r="M1330" s="59">
        <v>0.33329999999999999</v>
      </c>
      <c r="N1330" s="58" t="s">
        <v>43</v>
      </c>
      <c r="O1330" s="58" t="s">
        <v>43</v>
      </c>
      <c r="P1330" s="58" t="s">
        <v>43</v>
      </c>
      <c r="Q1330" s="58" t="s">
        <v>43</v>
      </c>
      <c r="R1330" s="58" t="s">
        <v>43</v>
      </c>
      <c r="S1330" s="58" t="s">
        <v>43</v>
      </c>
      <c r="T1330" s="60">
        <v>0.25</v>
      </c>
    </row>
    <row r="1331" spans="1:20" ht="18" customHeight="1">
      <c r="A1331" s="72">
        <v>44800</v>
      </c>
      <c r="B1331" s="51" t="s">
        <v>20</v>
      </c>
      <c r="C1331" s="52">
        <v>0</v>
      </c>
      <c r="D1331" s="52">
        <v>0</v>
      </c>
      <c r="E1331" s="52">
        <v>0</v>
      </c>
      <c r="F1331" s="52">
        <v>0</v>
      </c>
      <c r="G1331" s="52">
        <v>0</v>
      </c>
      <c r="H1331" s="52">
        <v>0</v>
      </c>
      <c r="I1331" s="52">
        <v>0</v>
      </c>
      <c r="J1331" s="52">
        <v>0</v>
      </c>
      <c r="K1331" s="52">
        <v>0</v>
      </c>
      <c r="L1331" s="52">
        <v>0</v>
      </c>
      <c r="M1331" s="52">
        <v>0</v>
      </c>
      <c r="N1331" s="52">
        <v>0</v>
      </c>
      <c r="O1331" s="52">
        <v>0</v>
      </c>
      <c r="P1331" s="52">
        <v>0</v>
      </c>
      <c r="Q1331" s="52">
        <v>0</v>
      </c>
      <c r="R1331" s="52">
        <v>0</v>
      </c>
      <c r="S1331" s="52">
        <v>0</v>
      </c>
      <c r="T1331" s="11">
        <f>SUM(C1331:S1331)</f>
        <v>0</v>
      </c>
    </row>
    <row r="1332" spans="1:20" ht="18" customHeight="1">
      <c r="A1332" s="73"/>
      <c r="B1332" s="53" t="s">
        <v>21</v>
      </c>
      <c r="C1332" s="54">
        <v>0</v>
      </c>
      <c r="D1332" s="54">
        <v>1</v>
      </c>
      <c r="E1332" s="54">
        <v>0</v>
      </c>
      <c r="F1332" s="54">
        <v>0</v>
      </c>
      <c r="G1332" s="54">
        <v>0</v>
      </c>
      <c r="H1332" s="54">
        <v>0</v>
      </c>
      <c r="I1332" s="54">
        <v>5</v>
      </c>
      <c r="J1332" s="54">
        <v>0</v>
      </c>
      <c r="K1332" s="54">
        <v>0</v>
      </c>
      <c r="L1332" s="54">
        <v>0</v>
      </c>
      <c r="M1332" s="54">
        <v>2</v>
      </c>
      <c r="N1332" s="54">
        <v>0</v>
      </c>
      <c r="O1332" s="54">
        <v>0</v>
      </c>
      <c r="P1332" s="54">
        <v>0</v>
      </c>
      <c r="Q1332" s="54">
        <v>0</v>
      </c>
      <c r="R1332" s="54">
        <v>0</v>
      </c>
      <c r="S1332" s="54">
        <v>0</v>
      </c>
      <c r="T1332" s="11">
        <f>SUM(C1332:S1332)</f>
        <v>8</v>
      </c>
    </row>
    <row r="1333" spans="1:20" ht="18" customHeight="1">
      <c r="A1333" s="73"/>
      <c r="B1333" s="53" t="s">
        <v>24</v>
      </c>
      <c r="C1333" s="62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73"/>
      <c r="B1334" s="53" t="s">
        <v>25</v>
      </c>
      <c r="C1334" s="54">
        <v>0</v>
      </c>
      <c r="D1334" s="54">
        <v>0</v>
      </c>
      <c r="E1334" s="54">
        <v>0</v>
      </c>
      <c r="F1334" s="54">
        <v>0</v>
      </c>
      <c r="G1334" s="54">
        <v>0</v>
      </c>
      <c r="H1334" s="54">
        <v>0</v>
      </c>
      <c r="I1334" s="54">
        <v>0</v>
      </c>
      <c r="J1334" s="54">
        <v>0</v>
      </c>
      <c r="K1334" s="54">
        <v>0</v>
      </c>
      <c r="L1334" s="54">
        <v>0</v>
      </c>
      <c r="M1334" s="54">
        <v>0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0</v>
      </c>
    </row>
    <row r="1335" spans="1:20" ht="18" customHeight="1">
      <c r="A1335" s="73"/>
      <c r="B1335" s="53" t="s">
        <v>26</v>
      </c>
      <c r="C1335" s="36" t="str">
        <f>IF(C1333+C1334&gt;0, C1334/(C1333+C1334), "-")</f>
        <v>-</v>
      </c>
      <c r="D1335" s="36">
        <f t="shared" ref="D1335:T1335" si="487">IF(D1333+D1334&gt;0, D1334/(D1333+D1334), "-")</f>
        <v>0</v>
      </c>
      <c r="E1335" s="36" t="str">
        <f t="shared" si="487"/>
        <v>-</v>
      </c>
      <c r="F1335" s="36" t="str">
        <f t="shared" si="487"/>
        <v>-</v>
      </c>
      <c r="G1335" s="36" t="str">
        <f t="shared" si="487"/>
        <v>-</v>
      </c>
      <c r="H1335" s="36" t="str">
        <f t="shared" si="487"/>
        <v>-</v>
      </c>
      <c r="I1335" s="36">
        <f t="shared" si="487"/>
        <v>0</v>
      </c>
      <c r="J1335" s="36" t="str">
        <f t="shared" si="487"/>
        <v>-</v>
      </c>
      <c r="K1335" s="36" t="str">
        <f t="shared" si="487"/>
        <v>-</v>
      </c>
      <c r="L1335" s="36" t="str">
        <f t="shared" si="487"/>
        <v>-</v>
      </c>
      <c r="M1335" s="36">
        <f t="shared" si="487"/>
        <v>0</v>
      </c>
      <c r="N1335" s="36" t="str">
        <f t="shared" si="487"/>
        <v>-</v>
      </c>
      <c r="O1335" s="36" t="str">
        <f t="shared" si="487"/>
        <v>-</v>
      </c>
      <c r="P1335" s="36" t="str">
        <f t="shared" si="487"/>
        <v>-</v>
      </c>
      <c r="Q1335" s="36" t="str">
        <f t="shared" si="487"/>
        <v>-</v>
      </c>
      <c r="R1335" s="36" t="str">
        <f t="shared" si="487"/>
        <v>-</v>
      </c>
      <c r="S1335" s="36" t="str">
        <f t="shared" si="487"/>
        <v>-</v>
      </c>
      <c r="T1335" s="40">
        <f t="shared" si="487"/>
        <v>0</v>
      </c>
    </row>
    <row r="1336" spans="1:20" ht="18" customHeight="1">
      <c r="A1336" s="73"/>
      <c r="B1336" s="53" t="s">
        <v>22</v>
      </c>
      <c r="C1336" s="54">
        <v>0</v>
      </c>
      <c r="D1336" s="54">
        <v>1</v>
      </c>
      <c r="E1336" s="54">
        <v>0</v>
      </c>
      <c r="F1336" s="55">
        <v>0</v>
      </c>
      <c r="G1336" s="54">
        <v>0</v>
      </c>
      <c r="H1336" s="54">
        <v>0</v>
      </c>
      <c r="I1336" s="54">
        <v>4</v>
      </c>
      <c r="J1336" s="54">
        <v>0</v>
      </c>
      <c r="K1336" s="54">
        <v>0</v>
      </c>
      <c r="L1336" s="54">
        <v>0</v>
      </c>
      <c r="M1336" s="54">
        <v>2</v>
      </c>
      <c r="N1336" s="54">
        <v>0</v>
      </c>
      <c r="O1336" s="54">
        <v>0</v>
      </c>
      <c r="P1336" s="54">
        <v>0</v>
      </c>
      <c r="Q1336" s="54">
        <v>0</v>
      </c>
      <c r="R1336" s="54">
        <v>0</v>
      </c>
      <c r="S1336" s="54">
        <v>0</v>
      </c>
      <c r="T1336" s="11">
        <f>SUM(C1336:S1336)</f>
        <v>7</v>
      </c>
    </row>
    <row r="1337" spans="1:20" ht="18" customHeight="1">
      <c r="A1337" s="73"/>
      <c r="B1337" s="53" t="s">
        <v>23</v>
      </c>
      <c r="C1337" s="37" t="str">
        <f>IF(C1336&gt;0,(C1331+C1332)/C1336, "-")</f>
        <v>-</v>
      </c>
      <c r="D1337" s="37">
        <f t="shared" ref="D1337:S1337" si="488">IF(D1336&gt;0,(D1331+D1332)/D1336, "-")</f>
        <v>1</v>
      </c>
      <c r="E1337" s="37" t="str">
        <f t="shared" si="488"/>
        <v>-</v>
      </c>
      <c r="F1337" s="37" t="str">
        <f t="shared" si="488"/>
        <v>-</v>
      </c>
      <c r="G1337" s="37" t="str">
        <f t="shared" si="488"/>
        <v>-</v>
      </c>
      <c r="H1337" s="37" t="str">
        <f t="shared" si="488"/>
        <v>-</v>
      </c>
      <c r="I1337" s="37">
        <f t="shared" si="488"/>
        <v>1.25</v>
      </c>
      <c r="J1337" s="37" t="str">
        <f t="shared" si="488"/>
        <v>-</v>
      </c>
      <c r="K1337" s="37" t="str">
        <f t="shared" si="488"/>
        <v>-</v>
      </c>
      <c r="L1337" s="37" t="str">
        <f t="shared" si="488"/>
        <v>-</v>
      </c>
      <c r="M1337" s="37">
        <f t="shared" si="488"/>
        <v>1</v>
      </c>
      <c r="N1337" s="37" t="str">
        <f t="shared" si="488"/>
        <v>-</v>
      </c>
      <c r="O1337" s="37" t="str">
        <f t="shared" si="488"/>
        <v>-</v>
      </c>
      <c r="P1337" s="37" t="str">
        <f t="shared" si="488"/>
        <v>-</v>
      </c>
      <c r="Q1337" s="37" t="str">
        <f t="shared" si="488"/>
        <v>-</v>
      </c>
      <c r="R1337" s="37" t="str">
        <f t="shared" si="488"/>
        <v>-</v>
      </c>
      <c r="S1337" s="37" t="str">
        <f t="shared" si="488"/>
        <v>-</v>
      </c>
      <c r="T1337" s="45">
        <f>IF(T1336&gt;0,(T1331+T1332)/T1336, "-")</f>
        <v>1.1428571428571428</v>
      </c>
    </row>
    <row r="1338" spans="1:20" ht="18" customHeight="1">
      <c r="A1338" s="74"/>
      <c r="B1338" s="53" t="s">
        <v>44</v>
      </c>
      <c r="C1338" s="58" t="s">
        <v>43</v>
      </c>
      <c r="D1338" s="59">
        <v>0</v>
      </c>
      <c r="E1338" s="58" t="s">
        <v>43</v>
      </c>
      <c r="F1338" s="58" t="s">
        <v>43</v>
      </c>
      <c r="G1338" s="58" t="s">
        <v>43</v>
      </c>
      <c r="H1338" s="58" t="s">
        <v>43</v>
      </c>
      <c r="I1338" s="59">
        <v>0.25</v>
      </c>
      <c r="J1338" s="59" t="s">
        <v>39</v>
      </c>
      <c r="K1338" s="58" t="s">
        <v>43</v>
      </c>
      <c r="L1338" s="58" t="s">
        <v>43</v>
      </c>
      <c r="M1338" s="59">
        <v>0</v>
      </c>
      <c r="N1338" s="58" t="s">
        <v>43</v>
      </c>
      <c r="O1338" s="58" t="s">
        <v>43</v>
      </c>
      <c r="P1338" s="58" t="s">
        <v>43</v>
      </c>
      <c r="Q1338" s="58" t="s">
        <v>43</v>
      </c>
      <c r="R1338" s="58" t="s">
        <v>43</v>
      </c>
      <c r="S1338" s="58" t="s">
        <v>43</v>
      </c>
      <c r="T1338" s="60">
        <v>0.1429</v>
      </c>
    </row>
    <row r="1339" spans="1:20" ht="18" customHeight="1">
      <c r="A1339" s="72">
        <v>44801</v>
      </c>
      <c r="B1339" s="51" t="s">
        <v>20</v>
      </c>
      <c r="C1339" s="52">
        <v>0</v>
      </c>
      <c r="D1339" s="52">
        <v>0</v>
      </c>
      <c r="E1339" s="52">
        <v>0</v>
      </c>
      <c r="F1339" s="52">
        <v>0</v>
      </c>
      <c r="G1339" s="52">
        <v>0</v>
      </c>
      <c r="H1339" s="52">
        <v>0</v>
      </c>
      <c r="I1339" s="52">
        <v>0</v>
      </c>
      <c r="J1339" s="52">
        <v>0</v>
      </c>
      <c r="K1339" s="52">
        <v>0</v>
      </c>
      <c r="L1339" s="52">
        <v>0</v>
      </c>
      <c r="M1339" s="52">
        <v>0</v>
      </c>
      <c r="N1339" s="52">
        <v>0</v>
      </c>
      <c r="O1339" s="52">
        <v>0</v>
      </c>
      <c r="P1339" s="52">
        <v>0</v>
      </c>
      <c r="Q1339" s="52">
        <v>0</v>
      </c>
      <c r="R1339" s="52">
        <v>0</v>
      </c>
      <c r="S1339" s="52">
        <v>0</v>
      </c>
      <c r="T1339" s="11">
        <f>SUM(C1339:S1339)</f>
        <v>0</v>
      </c>
    </row>
    <row r="1340" spans="1:20" ht="18" customHeight="1">
      <c r="A1340" s="73"/>
      <c r="B1340" s="53" t="s">
        <v>21</v>
      </c>
      <c r="C1340" s="54">
        <v>0</v>
      </c>
      <c r="D1340" s="54">
        <v>0</v>
      </c>
      <c r="E1340" s="54">
        <v>0</v>
      </c>
      <c r="F1340" s="54">
        <v>0</v>
      </c>
      <c r="G1340" s="54">
        <v>0</v>
      </c>
      <c r="H1340" s="54">
        <v>0</v>
      </c>
      <c r="I1340" s="54">
        <v>0</v>
      </c>
      <c r="J1340" s="54">
        <v>0</v>
      </c>
      <c r="K1340" s="54">
        <v>0</v>
      </c>
      <c r="L1340" s="54">
        <v>0</v>
      </c>
      <c r="M1340" s="54">
        <v>0</v>
      </c>
      <c r="N1340" s="54">
        <v>0</v>
      </c>
      <c r="O1340" s="54">
        <v>0</v>
      </c>
      <c r="P1340" s="54">
        <v>0</v>
      </c>
      <c r="Q1340" s="54">
        <v>0</v>
      </c>
      <c r="R1340" s="54">
        <v>0</v>
      </c>
      <c r="S1340" s="54">
        <v>0</v>
      </c>
      <c r="T1340" s="11">
        <f>SUM(C1340:S1340)</f>
        <v>0</v>
      </c>
    </row>
    <row r="1341" spans="1:20" ht="18" customHeight="1">
      <c r="A1341" s="73"/>
      <c r="B1341" s="53" t="s">
        <v>24</v>
      </c>
      <c r="C1341" s="62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73"/>
      <c r="B1342" s="53" t="s">
        <v>25</v>
      </c>
      <c r="C1342" s="54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73"/>
      <c r="B1343" s="53" t="s">
        <v>26</v>
      </c>
      <c r="C1343" s="36" t="str">
        <f>IF(C1341+C1342&gt;0, C1342/(C1341+C1342), "-")</f>
        <v>-</v>
      </c>
      <c r="D1343" s="36" t="str">
        <f t="shared" ref="D1343:T1343" si="489">IF(D1341+D1342&gt;0, D1342/(D1341+D1342), "-")</f>
        <v>-</v>
      </c>
      <c r="E1343" s="36" t="str">
        <f t="shared" si="489"/>
        <v>-</v>
      </c>
      <c r="F1343" s="36" t="str">
        <f t="shared" si="489"/>
        <v>-</v>
      </c>
      <c r="G1343" s="36" t="str">
        <f t="shared" si="489"/>
        <v>-</v>
      </c>
      <c r="H1343" s="36" t="str">
        <f t="shared" si="489"/>
        <v>-</v>
      </c>
      <c r="I1343" s="36" t="str">
        <f t="shared" si="489"/>
        <v>-</v>
      </c>
      <c r="J1343" s="36" t="str">
        <f t="shared" si="489"/>
        <v>-</v>
      </c>
      <c r="K1343" s="36" t="str">
        <f t="shared" si="489"/>
        <v>-</v>
      </c>
      <c r="L1343" s="36" t="str">
        <f t="shared" si="489"/>
        <v>-</v>
      </c>
      <c r="M1343" s="36" t="str">
        <f t="shared" si="489"/>
        <v>-</v>
      </c>
      <c r="N1343" s="36" t="str">
        <f t="shared" si="489"/>
        <v>-</v>
      </c>
      <c r="O1343" s="36" t="str">
        <f t="shared" si="489"/>
        <v>-</v>
      </c>
      <c r="P1343" s="36" t="str">
        <f t="shared" si="489"/>
        <v>-</v>
      </c>
      <c r="Q1343" s="36" t="str">
        <f t="shared" si="489"/>
        <v>-</v>
      </c>
      <c r="R1343" s="36" t="str">
        <f t="shared" si="489"/>
        <v>-</v>
      </c>
      <c r="S1343" s="36" t="str">
        <f t="shared" si="489"/>
        <v>-</v>
      </c>
      <c r="T1343" s="40" t="str">
        <f t="shared" si="489"/>
        <v>-</v>
      </c>
    </row>
    <row r="1344" spans="1:20" ht="18" customHeight="1">
      <c r="A1344" s="73"/>
      <c r="B1344" s="53" t="s">
        <v>22</v>
      </c>
      <c r="C1344" s="54">
        <v>0</v>
      </c>
      <c r="D1344" s="54">
        <v>0</v>
      </c>
      <c r="E1344" s="54">
        <v>0</v>
      </c>
      <c r="F1344" s="55">
        <v>0</v>
      </c>
      <c r="G1344" s="54">
        <v>0</v>
      </c>
      <c r="H1344" s="54">
        <v>0</v>
      </c>
      <c r="I1344" s="54">
        <v>0</v>
      </c>
      <c r="J1344" s="54">
        <v>0</v>
      </c>
      <c r="K1344" s="54">
        <v>0</v>
      </c>
      <c r="L1344" s="54">
        <v>0</v>
      </c>
      <c r="M1344" s="54">
        <v>0</v>
      </c>
      <c r="N1344" s="54">
        <v>0</v>
      </c>
      <c r="O1344" s="54">
        <v>0</v>
      </c>
      <c r="P1344" s="54">
        <v>0</v>
      </c>
      <c r="Q1344" s="54">
        <v>0</v>
      </c>
      <c r="R1344" s="54">
        <v>0</v>
      </c>
      <c r="S1344" s="54">
        <v>0</v>
      </c>
      <c r="T1344" s="11">
        <f>SUM(C1344:S1344)</f>
        <v>0</v>
      </c>
    </row>
    <row r="1345" spans="1:20" ht="18" customHeight="1">
      <c r="A1345" s="73"/>
      <c r="B1345" s="53" t="s">
        <v>23</v>
      </c>
      <c r="C1345" s="37" t="str">
        <f>IF(C1344&gt;0,(C1339+C1340)/C1344, "-")</f>
        <v>-</v>
      </c>
      <c r="D1345" s="37" t="str">
        <f t="shared" ref="D1345:S1345" si="490">IF(D1344&gt;0,(D1339+D1340)/D1344, "-")</f>
        <v>-</v>
      </c>
      <c r="E1345" s="37" t="str">
        <f t="shared" si="490"/>
        <v>-</v>
      </c>
      <c r="F1345" s="37" t="str">
        <f t="shared" si="490"/>
        <v>-</v>
      </c>
      <c r="G1345" s="37" t="str">
        <f t="shared" si="490"/>
        <v>-</v>
      </c>
      <c r="H1345" s="37" t="str">
        <f t="shared" si="490"/>
        <v>-</v>
      </c>
      <c r="I1345" s="37" t="str">
        <f t="shared" si="490"/>
        <v>-</v>
      </c>
      <c r="J1345" s="37" t="str">
        <f t="shared" si="490"/>
        <v>-</v>
      </c>
      <c r="K1345" s="37" t="str">
        <f t="shared" si="490"/>
        <v>-</v>
      </c>
      <c r="L1345" s="37" t="str">
        <f t="shared" si="490"/>
        <v>-</v>
      </c>
      <c r="M1345" s="37" t="str">
        <f t="shared" si="490"/>
        <v>-</v>
      </c>
      <c r="N1345" s="37" t="str">
        <f t="shared" si="490"/>
        <v>-</v>
      </c>
      <c r="O1345" s="37" t="str">
        <f t="shared" si="490"/>
        <v>-</v>
      </c>
      <c r="P1345" s="37" t="str">
        <f t="shared" si="490"/>
        <v>-</v>
      </c>
      <c r="Q1345" s="37" t="str">
        <f t="shared" si="490"/>
        <v>-</v>
      </c>
      <c r="R1345" s="37" t="str">
        <f t="shared" si="490"/>
        <v>-</v>
      </c>
      <c r="S1345" s="37" t="str">
        <f t="shared" si="490"/>
        <v>-</v>
      </c>
      <c r="T1345" s="45" t="str">
        <f>IF(T1344&gt;0,(T1339+T1340)/T1344, "-")</f>
        <v>-</v>
      </c>
    </row>
    <row r="1346" spans="1:20" ht="18" customHeight="1">
      <c r="A1346" s="74"/>
      <c r="B1346" s="53" t="s">
        <v>44</v>
      </c>
      <c r="C1346" s="58" t="s">
        <v>43</v>
      </c>
      <c r="D1346" s="59" t="s">
        <v>39</v>
      </c>
      <c r="E1346" s="58" t="s">
        <v>43</v>
      </c>
      <c r="F1346" s="58" t="s">
        <v>43</v>
      </c>
      <c r="G1346" s="58" t="s">
        <v>43</v>
      </c>
      <c r="H1346" s="58" t="s">
        <v>43</v>
      </c>
      <c r="I1346" s="59" t="s">
        <v>39</v>
      </c>
      <c r="J1346" s="59" t="s">
        <v>39</v>
      </c>
      <c r="K1346" s="58" t="s">
        <v>43</v>
      </c>
      <c r="L1346" s="58" t="s">
        <v>43</v>
      </c>
      <c r="M1346" s="59" t="s">
        <v>39</v>
      </c>
      <c r="N1346" s="58" t="s">
        <v>43</v>
      </c>
      <c r="O1346" s="58" t="s">
        <v>43</v>
      </c>
      <c r="P1346" s="58" t="s">
        <v>43</v>
      </c>
      <c r="Q1346" s="58" t="s">
        <v>43</v>
      </c>
      <c r="R1346" s="58" t="s">
        <v>43</v>
      </c>
      <c r="S1346" s="58" t="s">
        <v>43</v>
      </c>
      <c r="T1346" s="60" t="s">
        <v>39</v>
      </c>
    </row>
    <row r="1347" spans="1:20" ht="18" customHeight="1">
      <c r="A1347" s="72">
        <v>44802</v>
      </c>
      <c r="B1347" s="51" t="s">
        <v>20</v>
      </c>
      <c r="C1347" s="52">
        <v>0</v>
      </c>
      <c r="D1347" s="52">
        <v>0</v>
      </c>
      <c r="E1347" s="52">
        <v>0</v>
      </c>
      <c r="F1347" s="52">
        <v>0</v>
      </c>
      <c r="G1347" s="52">
        <v>0</v>
      </c>
      <c r="H1347" s="52">
        <v>0</v>
      </c>
      <c r="I1347" s="52">
        <v>0</v>
      </c>
      <c r="J1347" s="52">
        <v>0</v>
      </c>
      <c r="K1347" s="52">
        <v>0</v>
      </c>
      <c r="L1347" s="52">
        <v>0</v>
      </c>
      <c r="M1347" s="52">
        <v>0</v>
      </c>
      <c r="N1347" s="52">
        <v>0</v>
      </c>
      <c r="O1347" s="52">
        <v>0</v>
      </c>
      <c r="P1347" s="52">
        <v>0</v>
      </c>
      <c r="Q1347" s="52">
        <v>0</v>
      </c>
      <c r="R1347" s="52">
        <v>0</v>
      </c>
      <c r="S1347" s="52">
        <v>0</v>
      </c>
      <c r="T1347" s="11">
        <f>SUM(C1347:S1347)</f>
        <v>0</v>
      </c>
    </row>
    <row r="1348" spans="1:20" ht="18" customHeight="1">
      <c r="A1348" s="73"/>
      <c r="B1348" s="53" t="s">
        <v>21</v>
      </c>
      <c r="C1348" s="54">
        <v>0</v>
      </c>
      <c r="D1348" s="54">
        <v>0</v>
      </c>
      <c r="E1348" s="54">
        <v>0</v>
      </c>
      <c r="F1348" s="54">
        <v>0</v>
      </c>
      <c r="G1348" s="54">
        <v>0</v>
      </c>
      <c r="H1348" s="54">
        <v>0</v>
      </c>
      <c r="I1348" s="54">
        <v>0</v>
      </c>
      <c r="J1348" s="54">
        <v>0</v>
      </c>
      <c r="K1348" s="54">
        <v>0</v>
      </c>
      <c r="L1348" s="54">
        <v>0</v>
      </c>
      <c r="M1348" s="54">
        <v>0</v>
      </c>
      <c r="N1348" s="54">
        <v>0</v>
      </c>
      <c r="O1348" s="54">
        <v>0</v>
      </c>
      <c r="P1348" s="54">
        <v>0</v>
      </c>
      <c r="Q1348" s="54">
        <v>0</v>
      </c>
      <c r="R1348" s="54">
        <v>0</v>
      </c>
      <c r="S1348" s="54">
        <v>0</v>
      </c>
      <c r="T1348" s="11">
        <f>SUM(C1348:S1348)</f>
        <v>0</v>
      </c>
    </row>
    <row r="1349" spans="1:20" ht="18" customHeight="1">
      <c r="A1349" s="73"/>
      <c r="B1349" s="53" t="s">
        <v>24</v>
      </c>
      <c r="C1349" s="62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73"/>
      <c r="B1350" s="53" t="s">
        <v>25</v>
      </c>
      <c r="C1350" s="54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73"/>
      <c r="B1351" s="53" t="s">
        <v>26</v>
      </c>
      <c r="C1351" s="36" t="str">
        <f>IF(C1349+C1350&gt;0, C1350/(C1349+C1350), "-")</f>
        <v>-</v>
      </c>
      <c r="D1351" s="36" t="str">
        <f t="shared" ref="D1351:T1351" si="491">IF(D1349+D1350&gt;0, D1350/(D1349+D1350), "-")</f>
        <v>-</v>
      </c>
      <c r="E1351" s="36" t="str">
        <f t="shared" si="491"/>
        <v>-</v>
      </c>
      <c r="F1351" s="36" t="str">
        <f t="shared" si="491"/>
        <v>-</v>
      </c>
      <c r="G1351" s="36" t="str">
        <f t="shared" si="491"/>
        <v>-</v>
      </c>
      <c r="H1351" s="36" t="str">
        <f t="shared" si="491"/>
        <v>-</v>
      </c>
      <c r="I1351" s="36" t="str">
        <f t="shared" si="491"/>
        <v>-</v>
      </c>
      <c r="J1351" s="36" t="str">
        <f t="shared" si="491"/>
        <v>-</v>
      </c>
      <c r="K1351" s="36" t="str">
        <f t="shared" si="491"/>
        <v>-</v>
      </c>
      <c r="L1351" s="36" t="str">
        <f t="shared" si="491"/>
        <v>-</v>
      </c>
      <c r="M1351" s="36" t="str">
        <f t="shared" si="491"/>
        <v>-</v>
      </c>
      <c r="N1351" s="36" t="str">
        <f t="shared" si="491"/>
        <v>-</v>
      </c>
      <c r="O1351" s="36" t="str">
        <f t="shared" si="491"/>
        <v>-</v>
      </c>
      <c r="P1351" s="36" t="str">
        <f t="shared" si="491"/>
        <v>-</v>
      </c>
      <c r="Q1351" s="36" t="str">
        <f t="shared" si="491"/>
        <v>-</v>
      </c>
      <c r="R1351" s="36" t="str">
        <f t="shared" si="491"/>
        <v>-</v>
      </c>
      <c r="S1351" s="36" t="str">
        <f t="shared" si="491"/>
        <v>-</v>
      </c>
      <c r="T1351" s="40" t="str">
        <f t="shared" si="491"/>
        <v>-</v>
      </c>
    </row>
    <row r="1352" spans="1:20" ht="18" customHeight="1">
      <c r="A1352" s="73"/>
      <c r="B1352" s="53" t="s">
        <v>22</v>
      </c>
      <c r="C1352" s="54">
        <v>0</v>
      </c>
      <c r="D1352" s="54">
        <v>0</v>
      </c>
      <c r="E1352" s="54">
        <v>0</v>
      </c>
      <c r="F1352" s="55">
        <v>0</v>
      </c>
      <c r="G1352" s="54">
        <v>0</v>
      </c>
      <c r="H1352" s="54">
        <v>0</v>
      </c>
      <c r="I1352" s="54">
        <v>0</v>
      </c>
      <c r="J1352" s="54">
        <v>0</v>
      </c>
      <c r="K1352" s="54">
        <v>0</v>
      </c>
      <c r="L1352" s="54">
        <v>0</v>
      </c>
      <c r="M1352" s="54">
        <v>0</v>
      </c>
      <c r="N1352" s="54">
        <v>0</v>
      </c>
      <c r="O1352" s="54">
        <v>0</v>
      </c>
      <c r="P1352" s="54">
        <v>0</v>
      </c>
      <c r="Q1352" s="54">
        <v>0</v>
      </c>
      <c r="R1352" s="54">
        <v>0</v>
      </c>
      <c r="S1352" s="54">
        <v>0</v>
      </c>
      <c r="T1352" s="11">
        <f>SUM(C1352:S1352)</f>
        <v>0</v>
      </c>
    </row>
    <row r="1353" spans="1:20" ht="18" customHeight="1">
      <c r="A1353" s="73"/>
      <c r="B1353" s="53" t="s">
        <v>23</v>
      </c>
      <c r="C1353" s="37" t="str">
        <f>IF(C1352&gt;0,(C1347+C1348)/C1352, "-")</f>
        <v>-</v>
      </c>
      <c r="D1353" s="37" t="str">
        <f t="shared" ref="D1353:S1353" si="492">IF(D1352&gt;0,(D1347+D1348)/D1352, "-")</f>
        <v>-</v>
      </c>
      <c r="E1353" s="37" t="str">
        <f t="shared" si="492"/>
        <v>-</v>
      </c>
      <c r="F1353" s="37" t="str">
        <f t="shared" si="492"/>
        <v>-</v>
      </c>
      <c r="G1353" s="37" t="str">
        <f t="shared" si="492"/>
        <v>-</v>
      </c>
      <c r="H1353" s="37" t="str">
        <f t="shared" si="492"/>
        <v>-</v>
      </c>
      <c r="I1353" s="37" t="str">
        <f t="shared" si="492"/>
        <v>-</v>
      </c>
      <c r="J1353" s="37" t="str">
        <f t="shared" si="492"/>
        <v>-</v>
      </c>
      <c r="K1353" s="37" t="str">
        <f t="shared" si="492"/>
        <v>-</v>
      </c>
      <c r="L1353" s="37" t="str">
        <f t="shared" si="492"/>
        <v>-</v>
      </c>
      <c r="M1353" s="37" t="str">
        <f t="shared" si="492"/>
        <v>-</v>
      </c>
      <c r="N1353" s="37" t="str">
        <f t="shared" si="492"/>
        <v>-</v>
      </c>
      <c r="O1353" s="37" t="str">
        <f t="shared" si="492"/>
        <v>-</v>
      </c>
      <c r="P1353" s="37" t="str">
        <f t="shared" si="492"/>
        <v>-</v>
      </c>
      <c r="Q1353" s="37" t="str">
        <f t="shared" si="492"/>
        <v>-</v>
      </c>
      <c r="R1353" s="37" t="str">
        <f t="shared" si="492"/>
        <v>-</v>
      </c>
      <c r="S1353" s="37" t="str">
        <f t="shared" si="492"/>
        <v>-</v>
      </c>
      <c r="T1353" s="45" t="str">
        <f>IF(T1352&gt;0,(T1347+T1348)/T1352, "-")</f>
        <v>-</v>
      </c>
    </row>
    <row r="1354" spans="1:20" ht="18" customHeight="1">
      <c r="A1354" s="74"/>
      <c r="B1354" s="53" t="s">
        <v>44</v>
      </c>
      <c r="C1354" s="58" t="s">
        <v>43</v>
      </c>
      <c r="D1354" s="59" t="s">
        <v>39</v>
      </c>
      <c r="E1354" s="58" t="s">
        <v>43</v>
      </c>
      <c r="F1354" s="58" t="s">
        <v>43</v>
      </c>
      <c r="G1354" s="58" t="s">
        <v>43</v>
      </c>
      <c r="H1354" s="58" t="s">
        <v>43</v>
      </c>
      <c r="I1354" s="59" t="s">
        <v>39</v>
      </c>
      <c r="J1354" s="59" t="s">
        <v>39</v>
      </c>
      <c r="K1354" s="58" t="s">
        <v>43</v>
      </c>
      <c r="L1354" s="58" t="s">
        <v>43</v>
      </c>
      <c r="M1354" s="59" t="s">
        <v>39</v>
      </c>
      <c r="N1354" s="58" t="s">
        <v>43</v>
      </c>
      <c r="O1354" s="58" t="s">
        <v>43</v>
      </c>
      <c r="P1354" s="58" t="s">
        <v>43</v>
      </c>
      <c r="Q1354" s="58" t="s">
        <v>43</v>
      </c>
      <c r="R1354" s="58" t="s">
        <v>43</v>
      </c>
      <c r="S1354" s="58" t="s">
        <v>43</v>
      </c>
      <c r="T1354" s="60" t="s">
        <v>39</v>
      </c>
    </row>
    <row r="1355" spans="1:20" ht="18" customHeight="1">
      <c r="A1355" s="72">
        <v>44803</v>
      </c>
      <c r="B1355" s="51" t="s">
        <v>20</v>
      </c>
      <c r="C1355" s="52">
        <v>0</v>
      </c>
      <c r="D1355" s="52">
        <v>0</v>
      </c>
      <c r="E1355" s="52">
        <v>0</v>
      </c>
      <c r="F1355" s="52">
        <v>0</v>
      </c>
      <c r="G1355" s="52">
        <v>0</v>
      </c>
      <c r="H1355" s="52">
        <v>0</v>
      </c>
      <c r="I1355" s="52">
        <v>0</v>
      </c>
      <c r="J1355" s="52">
        <v>1</v>
      </c>
      <c r="K1355" s="52">
        <v>0</v>
      </c>
      <c r="L1355" s="52">
        <v>0</v>
      </c>
      <c r="M1355" s="52">
        <v>0</v>
      </c>
      <c r="N1355" s="52">
        <v>0</v>
      </c>
      <c r="O1355" s="52">
        <v>0</v>
      </c>
      <c r="P1355" s="52">
        <v>0</v>
      </c>
      <c r="Q1355" s="52">
        <v>0</v>
      </c>
      <c r="R1355" s="52">
        <v>0</v>
      </c>
      <c r="S1355" s="52">
        <v>0</v>
      </c>
      <c r="T1355" s="11">
        <f>SUM(C1355:S1355)</f>
        <v>1</v>
      </c>
    </row>
    <row r="1356" spans="1:20" ht="18" customHeight="1">
      <c r="A1356" s="73"/>
      <c r="B1356" s="53" t="s">
        <v>21</v>
      </c>
      <c r="C1356" s="54">
        <v>0</v>
      </c>
      <c r="D1356" s="54">
        <v>0</v>
      </c>
      <c r="E1356" s="54">
        <v>0</v>
      </c>
      <c r="F1356" s="54">
        <v>0</v>
      </c>
      <c r="G1356" s="54">
        <v>0</v>
      </c>
      <c r="H1356" s="54">
        <v>0</v>
      </c>
      <c r="I1356" s="54">
        <v>0</v>
      </c>
      <c r="J1356" s="54">
        <v>0</v>
      </c>
      <c r="K1356" s="54">
        <v>1</v>
      </c>
      <c r="L1356" s="54">
        <v>0</v>
      </c>
      <c r="M1356" s="54">
        <v>0</v>
      </c>
      <c r="N1356" s="54">
        <v>0</v>
      </c>
      <c r="O1356" s="54">
        <v>0</v>
      </c>
      <c r="P1356" s="54">
        <v>0</v>
      </c>
      <c r="Q1356" s="54">
        <v>0</v>
      </c>
      <c r="R1356" s="54">
        <v>0</v>
      </c>
      <c r="S1356" s="54">
        <v>0</v>
      </c>
      <c r="T1356" s="11">
        <f>SUM(C1356:S1356)</f>
        <v>1</v>
      </c>
    </row>
    <row r="1357" spans="1:20" ht="18" customHeight="1">
      <c r="A1357" s="73"/>
      <c r="B1357" s="53" t="s">
        <v>24</v>
      </c>
      <c r="C1357" s="62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73"/>
      <c r="B1358" s="53" t="s">
        <v>25</v>
      </c>
      <c r="C1358" s="54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1</v>
      </c>
      <c r="K1358" s="54">
        <v>0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73"/>
      <c r="B1359" s="53" t="s">
        <v>26</v>
      </c>
      <c r="C1359" s="36" t="str">
        <f>IF(C1357+C1358&gt;0, C1358/(C1357+C1358), "-")</f>
        <v>-</v>
      </c>
      <c r="D1359" s="36" t="str">
        <f t="shared" ref="D1359:T1359" si="493">IF(D1357+D1358&gt;0, D1358/(D1357+D1358), "-")</f>
        <v>-</v>
      </c>
      <c r="E1359" s="36" t="str">
        <f t="shared" si="493"/>
        <v>-</v>
      </c>
      <c r="F1359" s="36" t="str">
        <f t="shared" si="493"/>
        <v>-</v>
      </c>
      <c r="G1359" s="36" t="str">
        <f t="shared" si="493"/>
        <v>-</v>
      </c>
      <c r="H1359" s="36" t="str">
        <f t="shared" si="493"/>
        <v>-</v>
      </c>
      <c r="I1359" s="36" t="str">
        <f t="shared" si="493"/>
        <v>-</v>
      </c>
      <c r="J1359" s="36">
        <f t="shared" si="493"/>
        <v>1</v>
      </c>
      <c r="K1359" s="36">
        <f t="shared" si="493"/>
        <v>0</v>
      </c>
      <c r="L1359" s="36" t="str">
        <f t="shared" si="493"/>
        <v>-</v>
      </c>
      <c r="M1359" s="36" t="str">
        <f t="shared" si="493"/>
        <v>-</v>
      </c>
      <c r="N1359" s="36" t="str">
        <f t="shared" si="493"/>
        <v>-</v>
      </c>
      <c r="O1359" s="36" t="str">
        <f t="shared" si="493"/>
        <v>-</v>
      </c>
      <c r="P1359" s="36" t="str">
        <f t="shared" si="493"/>
        <v>-</v>
      </c>
      <c r="Q1359" s="36" t="str">
        <f t="shared" si="493"/>
        <v>-</v>
      </c>
      <c r="R1359" s="36" t="str">
        <f t="shared" si="493"/>
        <v>-</v>
      </c>
      <c r="S1359" s="36" t="str">
        <f t="shared" si="493"/>
        <v>-</v>
      </c>
      <c r="T1359" s="40">
        <f t="shared" si="493"/>
        <v>0.5</v>
      </c>
    </row>
    <row r="1360" spans="1:20" ht="18" customHeight="1">
      <c r="A1360" s="73"/>
      <c r="B1360" s="53" t="s">
        <v>22</v>
      </c>
      <c r="C1360" s="54">
        <v>0</v>
      </c>
      <c r="D1360" s="54">
        <v>0</v>
      </c>
      <c r="E1360" s="54">
        <v>0</v>
      </c>
      <c r="F1360" s="55">
        <v>0</v>
      </c>
      <c r="G1360" s="54">
        <v>0</v>
      </c>
      <c r="H1360" s="54">
        <v>0</v>
      </c>
      <c r="I1360" s="54">
        <v>0</v>
      </c>
      <c r="J1360" s="54">
        <v>1</v>
      </c>
      <c r="K1360" s="54">
        <v>1</v>
      </c>
      <c r="L1360" s="54">
        <v>0</v>
      </c>
      <c r="M1360" s="54">
        <v>0</v>
      </c>
      <c r="N1360" s="54">
        <v>0</v>
      </c>
      <c r="O1360" s="54">
        <v>0</v>
      </c>
      <c r="P1360" s="54">
        <v>0</v>
      </c>
      <c r="Q1360" s="54">
        <v>0</v>
      </c>
      <c r="R1360" s="54">
        <v>0</v>
      </c>
      <c r="S1360" s="54">
        <v>0</v>
      </c>
      <c r="T1360" s="11">
        <f>SUM(C1360:S1360)</f>
        <v>2</v>
      </c>
    </row>
    <row r="1361" spans="1:20" ht="18" customHeight="1">
      <c r="A1361" s="73"/>
      <c r="B1361" s="53" t="s">
        <v>23</v>
      </c>
      <c r="C1361" s="37" t="str">
        <f>IF(C1360&gt;0,(C1355+C1356)/C1360, "-")</f>
        <v>-</v>
      </c>
      <c r="D1361" s="37" t="str">
        <f t="shared" ref="D1361:S1361" si="494">IF(D1360&gt;0,(D1355+D1356)/D1360, "-")</f>
        <v>-</v>
      </c>
      <c r="E1361" s="37" t="str">
        <f t="shared" si="494"/>
        <v>-</v>
      </c>
      <c r="F1361" s="37" t="str">
        <f t="shared" si="494"/>
        <v>-</v>
      </c>
      <c r="G1361" s="37" t="str">
        <f t="shared" si="494"/>
        <v>-</v>
      </c>
      <c r="H1361" s="37" t="str">
        <f t="shared" si="494"/>
        <v>-</v>
      </c>
      <c r="I1361" s="37" t="str">
        <f t="shared" si="494"/>
        <v>-</v>
      </c>
      <c r="J1361" s="37">
        <f t="shared" si="494"/>
        <v>1</v>
      </c>
      <c r="K1361" s="37">
        <f t="shared" si="494"/>
        <v>1</v>
      </c>
      <c r="L1361" s="37" t="str">
        <f t="shared" si="494"/>
        <v>-</v>
      </c>
      <c r="M1361" s="37" t="str">
        <f t="shared" si="494"/>
        <v>-</v>
      </c>
      <c r="N1361" s="37" t="str">
        <f t="shared" si="494"/>
        <v>-</v>
      </c>
      <c r="O1361" s="37" t="str">
        <f t="shared" si="494"/>
        <v>-</v>
      </c>
      <c r="P1361" s="37" t="str">
        <f t="shared" si="494"/>
        <v>-</v>
      </c>
      <c r="Q1361" s="37" t="str">
        <f t="shared" si="494"/>
        <v>-</v>
      </c>
      <c r="R1361" s="37" t="str">
        <f t="shared" si="494"/>
        <v>-</v>
      </c>
      <c r="S1361" s="37" t="str">
        <f t="shared" si="494"/>
        <v>-</v>
      </c>
      <c r="T1361" s="45">
        <f>IF(T1360&gt;0,(T1355+T1356)/T1360, "-")</f>
        <v>1</v>
      </c>
    </row>
    <row r="1362" spans="1:20" ht="18" customHeight="1">
      <c r="A1362" s="74"/>
      <c r="B1362" s="53" t="s">
        <v>44</v>
      </c>
      <c r="C1362" s="58" t="s">
        <v>43</v>
      </c>
      <c r="D1362" s="59" t="s">
        <v>39</v>
      </c>
      <c r="E1362" s="58" t="s">
        <v>43</v>
      </c>
      <c r="F1362" s="58" t="s">
        <v>43</v>
      </c>
      <c r="G1362" s="58" t="s">
        <v>43</v>
      </c>
      <c r="H1362" s="58" t="s">
        <v>43</v>
      </c>
      <c r="I1362" s="59" t="s">
        <v>39</v>
      </c>
      <c r="J1362" s="59">
        <v>0</v>
      </c>
      <c r="K1362" s="59">
        <v>0</v>
      </c>
      <c r="L1362" s="58" t="s">
        <v>43</v>
      </c>
      <c r="M1362" s="59" t="s">
        <v>39</v>
      </c>
      <c r="N1362" s="58" t="s">
        <v>43</v>
      </c>
      <c r="O1362" s="58" t="s">
        <v>43</v>
      </c>
      <c r="P1362" s="58" t="s">
        <v>43</v>
      </c>
      <c r="Q1362" s="58" t="s">
        <v>43</v>
      </c>
      <c r="R1362" s="58" t="s">
        <v>43</v>
      </c>
      <c r="S1362" s="58" t="s">
        <v>43</v>
      </c>
      <c r="T1362" s="60">
        <v>0</v>
      </c>
    </row>
    <row r="1363" spans="1:20" ht="18" customHeight="1">
      <c r="A1363" s="72">
        <v>44804</v>
      </c>
      <c r="B1363" s="51" t="s">
        <v>20</v>
      </c>
      <c r="C1363" s="52">
        <v>0</v>
      </c>
      <c r="D1363" s="52">
        <v>0</v>
      </c>
      <c r="E1363" s="52">
        <v>0</v>
      </c>
      <c r="F1363" s="52">
        <v>0</v>
      </c>
      <c r="G1363" s="52">
        <v>0</v>
      </c>
      <c r="H1363" s="52">
        <v>0</v>
      </c>
      <c r="I1363" s="52">
        <v>0</v>
      </c>
      <c r="J1363" s="52">
        <v>0</v>
      </c>
      <c r="K1363" s="52">
        <v>0</v>
      </c>
      <c r="L1363" s="52">
        <v>0</v>
      </c>
      <c r="M1363" s="52">
        <v>0</v>
      </c>
      <c r="N1363" s="52">
        <v>0</v>
      </c>
      <c r="O1363" s="52">
        <v>0</v>
      </c>
      <c r="P1363" s="52">
        <v>0</v>
      </c>
      <c r="Q1363" s="52">
        <v>0</v>
      </c>
      <c r="R1363" s="52">
        <v>0</v>
      </c>
      <c r="S1363" s="52">
        <v>0</v>
      </c>
      <c r="T1363" s="11">
        <f>SUM(C1363:S1363)</f>
        <v>0</v>
      </c>
    </row>
    <row r="1364" spans="1:20" ht="18" customHeight="1">
      <c r="A1364" s="73"/>
      <c r="B1364" s="53" t="s">
        <v>21</v>
      </c>
      <c r="C1364" s="54">
        <v>0</v>
      </c>
      <c r="D1364" s="54">
        <v>0</v>
      </c>
      <c r="E1364" s="54">
        <v>0</v>
      </c>
      <c r="F1364" s="54">
        <v>0</v>
      </c>
      <c r="G1364" s="54">
        <v>0</v>
      </c>
      <c r="H1364" s="54">
        <v>0</v>
      </c>
      <c r="I1364" s="54">
        <v>0</v>
      </c>
      <c r="J1364" s="54">
        <v>0</v>
      </c>
      <c r="K1364" s="54">
        <v>0</v>
      </c>
      <c r="L1364" s="54">
        <v>0</v>
      </c>
      <c r="M1364" s="54">
        <v>0</v>
      </c>
      <c r="N1364" s="54">
        <v>0</v>
      </c>
      <c r="O1364" s="54">
        <v>0</v>
      </c>
      <c r="P1364" s="54">
        <v>0</v>
      </c>
      <c r="Q1364" s="54">
        <v>0</v>
      </c>
      <c r="R1364" s="54">
        <v>0</v>
      </c>
      <c r="S1364" s="54">
        <v>0</v>
      </c>
      <c r="T1364" s="11">
        <f>SUM(C1364:S1364)</f>
        <v>0</v>
      </c>
    </row>
    <row r="1365" spans="1:20" ht="18" customHeight="1">
      <c r="A1365" s="73"/>
      <c r="B1365" s="53" t="s">
        <v>24</v>
      </c>
      <c r="C1365" s="62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73"/>
      <c r="B1366" s="53" t="s">
        <v>25</v>
      </c>
      <c r="C1366" s="54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73"/>
      <c r="B1367" s="53" t="s">
        <v>26</v>
      </c>
      <c r="C1367" s="36" t="str">
        <f>IF(C1365+C1366&gt;0, C1366/(C1365+C1366), "-")</f>
        <v>-</v>
      </c>
      <c r="D1367" s="36" t="str">
        <f t="shared" ref="D1367:T1367" si="495">IF(D1365+D1366&gt;0, D1366/(D1365+D1366), "-")</f>
        <v>-</v>
      </c>
      <c r="E1367" s="36" t="str">
        <f t="shared" si="495"/>
        <v>-</v>
      </c>
      <c r="F1367" s="36" t="str">
        <f t="shared" si="495"/>
        <v>-</v>
      </c>
      <c r="G1367" s="36" t="str">
        <f t="shared" si="495"/>
        <v>-</v>
      </c>
      <c r="H1367" s="36" t="str">
        <f t="shared" si="495"/>
        <v>-</v>
      </c>
      <c r="I1367" s="36" t="str">
        <f t="shared" si="495"/>
        <v>-</v>
      </c>
      <c r="J1367" s="36" t="str">
        <f t="shared" si="495"/>
        <v>-</v>
      </c>
      <c r="K1367" s="36" t="str">
        <f t="shared" si="495"/>
        <v>-</v>
      </c>
      <c r="L1367" s="36" t="str">
        <f t="shared" si="495"/>
        <v>-</v>
      </c>
      <c r="M1367" s="36" t="str">
        <f t="shared" si="495"/>
        <v>-</v>
      </c>
      <c r="N1367" s="36" t="str">
        <f t="shared" si="495"/>
        <v>-</v>
      </c>
      <c r="O1367" s="36" t="str">
        <f t="shared" si="495"/>
        <v>-</v>
      </c>
      <c r="P1367" s="36" t="str">
        <f t="shared" si="495"/>
        <v>-</v>
      </c>
      <c r="Q1367" s="36" t="str">
        <f t="shared" si="495"/>
        <v>-</v>
      </c>
      <c r="R1367" s="36" t="str">
        <f t="shared" si="495"/>
        <v>-</v>
      </c>
      <c r="S1367" s="36" t="str">
        <f t="shared" si="495"/>
        <v>-</v>
      </c>
      <c r="T1367" s="40" t="str">
        <f t="shared" si="495"/>
        <v>-</v>
      </c>
    </row>
    <row r="1368" spans="1:20" ht="18" customHeight="1">
      <c r="A1368" s="73"/>
      <c r="B1368" s="53" t="s">
        <v>22</v>
      </c>
      <c r="C1368" s="54">
        <v>0</v>
      </c>
      <c r="D1368" s="54">
        <v>0</v>
      </c>
      <c r="E1368" s="54">
        <v>0</v>
      </c>
      <c r="F1368" s="55">
        <v>0</v>
      </c>
      <c r="G1368" s="54">
        <v>0</v>
      </c>
      <c r="H1368" s="54">
        <v>0</v>
      </c>
      <c r="I1368" s="54">
        <v>0</v>
      </c>
      <c r="J1368" s="54">
        <v>0</v>
      </c>
      <c r="K1368" s="54">
        <v>0</v>
      </c>
      <c r="L1368" s="54">
        <v>0</v>
      </c>
      <c r="M1368" s="54">
        <v>0</v>
      </c>
      <c r="N1368" s="54">
        <v>0</v>
      </c>
      <c r="O1368" s="54">
        <v>0</v>
      </c>
      <c r="P1368" s="54">
        <v>0</v>
      </c>
      <c r="Q1368" s="54">
        <v>0</v>
      </c>
      <c r="R1368" s="54">
        <v>0</v>
      </c>
      <c r="S1368" s="54">
        <v>0</v>
      </c>
      <c r="T1368" s="11">
        <f>SUM(C1368:S1368)</f>
        <v>0</v>
      </c>
    </row>
    <row r="1369" spans="1:20" ht="18" customHeight="1">
      <c r="A1369" s="73"/>
      <c r="B1369" s="53" t="s">
        <v>23</v>
      </c>
      <c r="C1369" s="37" t="str">
        <f>IF(C1368&gt;0,(C1363+C1364)/C1368, "-")</f>
        <v>-</v>
      </c>
      <c r="D1369" s="37" t="str">
        <f t="shared" ref="D1369:S1369" si="496">IF(D1368&gt;0,(D1363+D1364)/D1368, "-")</f>
        <v>-</v>
      </c>
      <c r="E1369" s="37" t="str">
        <f t="shared" si="496"/>
        <v>-</v>
      </c>
      <c r="F1369" s="37" t="str">
        <f t="shared" si="496"/>
        <v>-</v>
      </c>
      <c r="G1369" s="37" t="str">
        <f t="shared" si="496"/>
        <v>-</v>
      </c>
      <c r="H1369" s="37" t="str">
        <f t="shared" si="496"/>
        <v>-</v>
      </c>
      <c r="I1369" s="37" t="str">
        <f t="shared" si="496"/>
        <v>-</v>
      </c>
      <c r="J1369" s="37" t="str">
        <f t="shared" si="496"/>
        <v>-</v>
      </c>
      <c r="K1369" s="37" t="str">
        <f t="shared" si="496"/>
        <v>-</v>
      </c>
      <c r="L1369" s="37" t="str">
        <f t="shared" si="496"/>
        <v>-</v>
      </c>
      <c r="M1369" s="37" t="str">
        <f t="shared" si="496"/>
        <v>-</v>
      </c>
      <c r="N1369" s="37" t="str">
        <f t="shared" si="496"/>
        <v>-</v>
      </c>
      <c r="O1369" s="37" t="str">
        <f t="shared" si="496"/>
        <v>-</v>
      </c>
      <c r="P1369" s="37" t="str">
        <f t="shared" si="496"/>
        <v>-</v>
      </c>
      <c r="Q1369" s="37" t="str">
        <f t="shared" si="496"/>
        <v>-</v>
      </c>
      <c r="R1369" s="37" t="str">
        <f t="shared" si="496"/>
        <v>-</v>
      </c>
      <c r="S1369" s="37" t="str">
        <f t="shared" si="496"/>
        <v>-</v>
      </c>
      <c r="T1369" s="45" t="str">
        <f>IF(T1368&gt;0,(T1363+T1364)/T1368, "-")</f>
        <v>-</v>
      </c>
    </row>
    <row r="1370" spans="1:20" ht="18" customHeight="1">
      <c r="A1370" s="74"/>
      <c r="B1370" s="53" t="s">
        <v>44</v>
      </c>
      <c r="C1370" s="58" t="s">
        <v>43</v>
      </c>
      <c r="D1370" s="59" t="s">
        <v>39</v>
      </c>
      <c r="E1370" s="58" t="s">
        <v>43</v>
      </c>
      <c r="F1370" s="58" t="s">
        <v>43</v>
      </c>
      <c r="G1370" s="58" t="s">
        <v>43</v>
      </c>
      <c r="H1370" s="58" t="s">
        <v>43</v>
      </c>
      <c r="I1370" s="59" t="s">
        <v>39</v>
      </c>
      <c r="J1370" s="59" t="s">
        <v>39</v>
      </c>
      <c r="K1370" s="59" t="s">
        <v>39</v>
      </c>
      <c r="L1370" s="58" t="s">
        <v>43</v>
      </c>
      <c r="M1370" s="59" t="s">
        <v>39</v>
      </c>
      <c r="N1370" s="58" t="s">
        <v>43</v>
      </c>
      <c r="O1370" s="58" t="s">
        <v>43</v>
      </c>
      <c r="P1370" s="58" t="s">
        <v>43</v>
      </c>
      <c r="Q1370" s="58" t="s">
        <v>43</v>
      </c>
      <c r="R1370" s="58" t="s">
        <v>43</v>
      </c>
      <c r="S1370" s="58" t="s">
        <v>43</v>
      </c>
      <c r="T1370" s="60" t="s">
        <v>39</v>
      </c>
    </row>
    <row r="1371" spans="1:20" ht="18" customHeight="1">
      <c r="A1371" s="72">
        <v>44805</v>
      </c>
      <c r="B1371" s="51" t="s">
        <v>20</v>
      </c>
      <c r="C1371" s="52">
        <v>0</v>
      </c>
      <c r="D1371" s="52">
        <v>0</v>
      </c>
      <c r="E1371" s="52">
        <v>0</v>
      </c>
      <c r="F1371" s="52">
        <v>0</v>
      </c>
      <c r="G1371" s="52">
        <v>0</v>
      </c>
      <c r="H1371" s="52">
        <v>0</v>
      </c>
      <c r="I1371" s="52">
        <v>0</v>
      </c>
      <c r="J1371" s="52">
        <v>1</v>
      </c>
      <c r="K1371" s="52">
        <v>0</v>
      </c>
      <c r="L1371" s="52">
        <v>0</v>
      </c>
      <c r="M1371" s="52">
        <v>0</v>
      </c>
      <c r="N1371" s="52">
        <v>0</v>
      </c>
      <c r="O1371" s="52">
        <v>0</v>
      </c>
      <c r="P1371" s="52">
        <v>0</v>
      </c>
      <c r="Q1371" s="52">
        <v>0</v>
      </c>
      <c r="R1371" s="52">
        <v>0</v>
      </c>
      <c r="S1371" s="52">
        <v>0</v>
      </c>
      <c r="T1371" s="11">
        <f>SUM(C1371:S1371)</f>
        <v>1</v>
      </c>
    </row>
    <row r="1372" spans="1:20" ht="18" customHeight="1">
      <c r="A1372" s="73"/>
      <c r="B1372" s="53" t="s">
        <v>21</v>
      </c>
      <c r="C1372" s="54">
        <v>0</v>
      </c>
      <c r="D1372" s="54">
        <v>0</v>
      </c>
      <c r="E1372" s="54">
        <v>0</v>
      </c>
      <c r="F1372" s="54">
        <v>0</v>
      </c>
      <c r="G1372" s="54">
        <v>0</v>
      </c>
      <c r="H1372" s="54">
        <v>0</v>
      </c>
      <c r="I1372" s="54">
        <v>0</v>
      </c>
      <c r="J1372" s="54">
        <v>0</v>
      </c>
      <c r="K1372" s="54">
        <v>0</v>
      </c>
      <c r="L1372" s="54">
        <v>0</v>
      </c>
      <c r="M1372" s="54">
        <v>0</v>
      </c>
      <c r="N1372" s="54">
        <v>0</v>
      </c>
      <c r="O1372" s="54">
        <v>0</v>
      </c>
      <c r="P1372" s="54">
        <v>0</v>
      </c>
      <c r="Q1372" s="54">
        <v>0</v>
      </c>
      <c r="R1372" s="54">
        <v>0</v>
      </c>
      <c r="S1372" s="54">
        <v>0</v>
      </c>
      <c r="T1372" s="11">
        <f>SUM(C1372:S1372)</f>
        <v>0</v>
      </c>
    </row>
    <row r="1373" spans="1:20" ht="18" customHeight="1">
      <c r="A1373" s="73"/>
      <c r="B1373" s="53" t="s">
        <v>24</v>
      </c>
      <c r="C1373" s="62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1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1</v>
      </c>
    </row>
    <row r="1374" spans="1:20" ht="18" customHeight="1">
      <c r="A1374" s="73"/>
      <c r="B1374" s="53" t="s">
        <v>25</v>
      </c>
      <c r="C1374" s="54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0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0</v>
      </c>
    </row>
    <row r="1375" spans="1:20" ht="18" customHeight="1">
      <c r="A1375" s="73"/>
      <c r="B1375" s="53" t="s">
        <v>26</v>
      </c>
      <c r="C1375" s="36" t="str">
        <f>IF(C1373+C1374&gt;0, C1374/(C1373+C1374), "-")</f>
        <v>-</v>
      </c>
      <c r="D1375" s="36" t="str">
        <f t="shared" ref="D1375:T1375" si="497">IF(D1373+D1374&gt;0, D1374/(D1373+D1374), "-")</f>
        <v>-</v>
      </c>
      <c r="E1375" s="36" t="str">
        <f t="shared" si="497"/>
        <v>-</v>
      </c>
      <c r="F1375" s="36" t="str">
        <f t="shared" si="497"/>
        <v>-</v>
      </c>
      <c r="G1375" s="36" t="str">
        <f t="shared" si="497"/>
        <v>-</v>
      </c>
      <c r="H1375" s="36" t="str">
        <f t="shared" si="497"/>
        <v>-</v>
      </c>
      <c r="I1375" s="36" t="str">
        <f t="shared" si="497"/>
        <v>-</v>
      </c>
      <c r="J1375" s="36">
        <f t="shared" si="497"/>
        <v>0</v>
      </c>
      <c r="K1375" s="36" t="str">
        <f t="shared" si="497"/>
        <v>-</v>
      </c>
      <c r="L1375" s="36" t="str">
        <f t="shared" si="497"/>
        <v>-</v>
      </c>
      <c r="M1375" s="36" t="str">
        <f t="shared" si="497"/>
        <v>-</v>
      </c>
      <c r="N1375" s="36" t="str">
        <f t="shared" si="497"/>
        <v>-</v>
      </c>
      <c r="O1375" s="36" t="str">
        <f t="shared" si="497"/>
        <v>-</v>
      </c>
      <c r="P1375" s="36" t="str">
        <f t="shared" si="497"/>
        <v>-</v>
      </c>
      <c r="Q1375" s="36" t="str">
        <f t="shared" si="497"/>
        <v>-</v>
      </c>
      <c r="R1375" s="36" t="str">
        <f t="shared" si="497"/>
        <v>-</v>
      </c>
      <c r="S1375" s="36" t="str">
        <f t="shared" si="497"/>
        <v>-</v>
      </c>
      <c r="T1375" s="40">
        <f t="shared" si="497"/>
        <v>0</v>
      </c>
    </row>
    <row r="1376" spans="1:20" ht="18" customHeight="1">
      <c r="A1376" s="73"/>
      <c r="B1376" s="53" t="s">
        <v>22</v>
      </c>
      <c r="C1376" s="54">
        <v>0</v>
      </c>
      <c r="D1376" s="54">
        <v>0</v>
      </c>
      <c r="E1376" s="54">
        <v>0</v>
      </c>
      <c r="F1376" s="55">
        <v>0</v>
      </c>
      <c r="G1376" s="54">
        <v>0</v>
      </c>
      <c r="H1376" s="54">
        <v>0</v>
      </c>
      <c r="I1376" s="54">
        <v>0</v>
      </c>
      <c r="J1376" s="54">
        <v>1</v>
      </c>
      <c r="K1376" s="54">
        <v>0</v>
      </c>
      <c r="L1376" s="54">
        <v>0</v>
      </c>
      <c r="M1376" s="54">
        <v>0</v>
      </c>
      <c r="N1376" s="54">
        <v>0</v>
      </c>
      <c r="O1376" s="54">
        <v>0</v>
      </c>
      <c r="P1376" s="54">
        <v>0</v>
      </c>
      <c r="Q1376" s="54">
        <v>0</v>
      </c>
      <c r="R1376" s="54">
        <v>0</v>
      </c>
      <c r="S1376" s="54">
        <v>0</v>
      </c>
      <c r="T1376" s="11">
        <f>SUM(C1376:S1376)</f>
        <v>1</v>
      </c>
    </row>
    <row r="1377" spans="1:20" ht="18" customHeight="1">
      <c r="A1377" s="73"/>
      <c r="B1377" s="53" t="s">
        <v>23</v>
      </c>
      <c r="C1377" s="37" t="str">
        <f>IF(C1376&gt;0,(C1371+C1372)/C1376, "-")</f>
        <v>-</v>
      </c>
      <c r="D1377" s="37" t="str">
        <f t="shared" ref="D1377:S1377" si="498">IF(D1376&gt;0,(D1371+D1372)/D1376, "-")</f>
        <v>-</v>
      </c>
      <c r="E1377" s="37" t="str">
        <f t="shared" si="498"/>
        <v>-</v>
      </c>
      <c r="F1377" s="37" t="str">
        <f t="shared" si="498"/>
        <v>-</v>
      </c>
      <c r="G1377" s="37" t="str">
        <f t="shared" si="498"/>
        <v>-</v>
      </c>
      <c r="H1377" s="37" t="str">
        <f t="shared" si="498"/>
        <v>-</v>
      </c>
      <c r="I1377" s="37" t="str">
        <f t="shared" si="498"/>
        <v>-</v>
      </c>
      <c r="J1377" s="37">
        <f t="shared" si="498"/>
        <v>1</v>
      </c>
      <c r="K1377" s="37" t="str">
        <f t="shared" si="498"/>
        <v>-</v>
      </c>
      <c r="L1377" s="37" t="str">
        <f t="shared" si="498"/>
        <v>-</v>
      </c>
      <c r="M1377" s="37" t="str">
        <f t="shared" si="498"/>
        <v>-</v>
      </c>
      <c r="N1377" s="37" t="str">
        <f t="shared" si="498"/>
        <v>-</v>
      </c>
      <c r="O1377" s="37" t="str">
        <f t="shared" si="498"/>
        <v>-</v>
      </c>
      <c r="P1377" s="37" t="str">
        <f t="shared" si="498"/>
        <v>-</v>
      </c>
      <c r="Q1377" s="37" t="str">
        <f t="shared" si="498"/>
        <v>-</v>
      </c>
      <c r="R1377" s="37" t="str">
        <f t="shared" si="498"/>
        <v>-</v>
      </c>
      <c r="S1377" s="37" t="str">
        <f t="shared" si="498"/>
        <v>-</v>
      </c>
      <c r="T1377" s="45">
        <f>IF(T1376&gt;0,(T1371+T1372)/T1376, "-")</f>
        <v>1</v>
      </c>
    </row>
    <row r="1378" spans="1:20" ht="18" customHeight="1">
      <c r="A1378" s="74"/>
      <c r="B1378" s="53" t="s">
        <v>44</v>
      </c>
      <c r="C1378" s="58" t="s">
        <v>43</v>
      </c>
      <c r="D1378" s="59" t="s">
        <v>39</v>
      </c>
      <c r="E1378" s="58" t="s">
        <v>43</v>
      </c>
      <c r="F1378" s="58" t="s">
        <v>43</v>
      </c>
      <c r="G1378" s="58" t="s">
        <v>43</v>
      </c>
      <c r="H1378" s="58" t="s">
        <v>43</v>
      </c>
      <c r="I1378" s="59" t="s">
        <v>39</v>
      </c>
      <c r="J1378" s="59">
        <v>0</v>
      </c>
      <c r="K1378" s="59" t="s">
        <v>39</v>
      </c>
      <c r="L1378" s="58" t="s">
        <v>43</v>
      </c>
      <c r="M1378" s="59" t="s">
        <v>39</v>
      </c>
      <c r="N1378" s="58" t="s">
        <v>43</v>
      </c>
      <c r="O1378" s="58" t="s">
        <v>43</v>
      </c>
      <c r="P1378" s="58" t="s">
        <v>43</v>
      </c>
      <c r="Q1378" s="58" t="s">
        <v>43</v>
      </c>
      <c r="R1378" s="58" t="s">
        <v>43</v>
      </c>
      <c r="S1378" s="58" t="s">
        <v>43</v>
      </c>
      <c r="T1378" s="60">
        <v>0</v>
      </c>
    </row>
    <row r="1379" spans="1:20" ht="18" customHeight="1">
      <c r="A1379" s="72">
        <v>44806</v>
      </c>
      <c r="B1379" s="51" t="s">
        <v>20</v>
      </c>
      <c r="C1379" s="52">
        <v>0</v>
      </c>
      <c r="D1379" s="52">
        <v>1</v>
      </c>
      <c r="E1379" s="52">
        <v>0</v>
      </c>
      <c r="F1379" s="52">
        <v>0</v>
      </c>
      <c r="G1379" s="52">
        <v>0</v>
      </c>
      <c r="H1379" s="52">
        <v>0</v>
      </c>
      <c r="I1379" s="52">
        <v>0</v>
      </c>
      <c r="J1379" s="52">
        <v>0</v>
      </c>
      <c r="K1379" s="52">
        <v>0</v>
      </c>
      <c r="L1379" s="52">
        <v>0</v>
      </c>
      <c r="M1379" s="52">
        <v>0</v>
      </c>
      <c r="N1379" s="52">
        <v>0</v>
      </c>
      <c r="O1379" s="52">
        <v>0</v>
      </c>
      <c r="P1379" s="52">
        <v>0</v>
      </c>
      <c r="Q1379" s="52">
        <v>0</v>
      </c>
      <c r="R1379" s="52">
        <v>0</v>
      </c>
      <c r="S1379" s="52">
        <v>0</v>
      </c>
      <c r="T1379" s="11">
        <f>SUM(C1379:S1379)</f>
        <v>1</v>
      </c>
    </row>
    <row r="1380" spans="1:20" ht="18" customHeight="1">
      <c r="A1380" s="73"/>
      <c r="B1380" s="53" t="s">
        <v>21</v>
      </c>
      <c r="C1380" s="54">
        <v>0</v>
      </c>
      <c r="D1380" s="54">
        <v>0</v>
      </c>
      <c r="E1380" s="54">
        <v>0</v>
      </c>
      <c r="F1380" s="54">
        <v>0</v>
      </c>
      <c r="G1380" s="54">
        <v>0</v>
      </c>
      <c r="H1380" s="54">
        <v>0</v>
      </c>
      <c r="I1380" s="54">
        <v>0</v>
      </c>
      <c r="J1380" s="54">
        <v>1</v>
      </c>
      <c r="K1380" s="54">
        <v>0</v>
      </c>
      <c r="L1380" s="54">
        <v>0</v>
      </c>
      <c r="M1380" s="54">
        <v>0</v>
      </c>
      <c r="N1380" s="54">
        <v>0</v>
      </c>
      <c r="O1380" s="54">
        <v>1</v>
      </c>
      <c r="P1380" s="54">
        <v>0</v>
      </c>
      <c r="Q1380" s="54">
        <v>0</v>
      </c>
      <c r="R1380" s="54">
        <v>0</v>
      </c>
      <c r="S1380" s="54">
        <v>0</v>
      </c>
      <c r="T1380" s="11">
        <f>SUM(C1380:S1380)</f>
        <v>2</v>
      </c>
    </row>
    <row r="1381" spans="1:20" ht="18" customHeight="1">
      <c r="A1381" s="73"/>
      <c r="B1381" s="53" t="s">
        <v>24</v>
      </c>
      <c r="C1381" s="62">
        <v>0</v>
      </c>
      <c r="D1381" s="54">
        <v>1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3</v>
      </c>
    </row>
    <row r="1382" spans="1:20" ht="18" customHeight="1">
      <c r="A1382" s="73"/>
      <c r="B1382" s="53" t="s">
        <v>25</v>
      </c>
      <c r="C1382" s="54">
        <v>0</v>
      </c>
      <c r="D1382" s="54">
        <v>0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0</v>
      </c>
      <c r="K1382" s="54">
        <v>0</v>
      </c>
      <c r="L1382" s="54">
        <v>0</v>
      </c>
      <c r="M1382" s="54">
        <v>0</v>
      </c>
      <c r="N1382" s="54">
        <v>0</v>
      </c>
      <c r="O1382" s="54">
        <v>0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0</v>
      </c>
    </row>
    <row r="1383" spans="1:20" ht="18" customHeight="1">
      <c r="A1383" s="73"/>
      <c r="B1383" s="53" t="s">
        <v>26</v>
      </c>
      <c r="C1383" s="36" t="str">
        <f>IF(C1381+C1382&gt;0, C1382/(C1381+C1382), "-")</f>
        <v>-</v>
      </c>
      <c r="D1383" s="36">
        <f t="shared" ref="D1383:T1383" si="499">IF(D1381+D1382&gt;0, D1382/(D1381+D1382), "-")</f>
        <v>0</v>
      </c>
      <c r="E1383" s="36" t="str">
        <f t="shared" si="499"/>
        <v>-</v>
      </c>
      <c r="F1383" s="36" t="str">
        <f t="shared" si="499"/>
        <v>-</v>
      </c>
      <c r="G1383" s="36" t="str">
        <f t="shared" si="499"/>
        <v>-</v>
      </c>
      <c r="H1383" s="36" t="str">
        <f t="shared" si="499"/>
        <v>-</v>
      </c>
      <c r="I1383" s="36" t="str">
        <f t="shared" si="499"/>
        <v>-</v>
      </c>
      <c r="J1383" s="36">
        <f t="shared" si="499"/>
        <v>0</v>
      </c>
      <c r="K1383" s="36" t="str">
        <f t="shared" si="499"/>
        <v>-</v>
      </c>
      <c r="L1383" s="36" t="str">
        <f t="shared" si="499"/>
        <v>-</v>
      </c>
      <c r="M1383" s="36" t="str">
        <f t="shared" si="499"/>
        <v>-</v>
      </c>
      <c r="N1383" s="36" t="str">
        <f t="shared" si="499"/>
        <v>-</v>
      </c>
      <c r="O1383" s="36">
        <f t="shared" si="499"/>
        <v>0</v>
      </c>
      <c r="P1383" s="36" t="str">
        <f t="shared" si="499"/>
        <v>-</v>
      </c>
      <c r="Q1383" s="36" t="str">
        <f t="shared" si="499"/>
        <v>-</v>
      </c>
      <c r="R1383" s="36" t="str">
        <f t="shared" si="499"/>
        <v>-</v>
      </c>
      <c r="S1383" s="36" t="str">
        <f t="shared" si="499"/>
        <v>-</v>
      </c>
      <c r="T1383" s="40">
        <f t="shared" si="499"/>
        <v>0</v>
      </c>
    </row>
    <row r="1384" spans="1:20" ht="18" customHeight="1">
      <c r="A1384" s="73"/>
      <c r="B1384" s="53" t="s">
        <v>22</v>
      </c>
      <c r="C1384" s="54">
        <v>0</v>
      </c>
      <c r="D1384" s="54">
        <v>1</v>
      </c>
      <c r="E1384" s="54">
        <v>0</v>
      </c>
      <c r="F1384" s="55">
        <v>0</v>
      </c>
      <c r="G1384" s="54">
        <v>0</v>
      </c>
      <c r="H1384" s="54">
        <v>0</v>
      </c>
      <c r="I1384" s="54">
        <v>0</v>
      </c>
      <c r="J1384" s="54">
        <v>1</v>
      </c>
      <c r="K1384" s="54">
        <v>0</v>
      </c>
      <c r="L1384" s="54">
        <v>0</v>
      </c>
      <c r="M1384" s="54">
        <v>0</v>
      </c>
      <c r="N1384" s="54">
        <v>0</v>
      </c>
      <c r="O1384" s="54">
        <v>1</v>
      </c>
      <c r="P1384" s="54">
        <v>0</v>
      </c>
      <c r="Q1384" s="54">
        <v>0</v>
      </c>
      <c r="R1384" s="54">
        <v>0</v>
      </c>
      <c r="S1384" s="54">
        <v>0</v>
      </c>
      <c r="T1384" s="11">
        <f>SUM(C1384:S1384)</f>
        <v>3</v>
      </c>
    </row>
    <row r="1385" spans="1:20" ht="18" customHeight="1">
      <c r="A1385" s="73"/>
      <c r="B1385" s="53" t="s">
        <v>23</v>
      </c>
      <c r="C1385" s="37" t="str">
        <f>IF(C1384&gt;0,(C1379+C1380)/C1384, "-")</f>
        <v>-</v>
      </c>
      <c r="D1385" s="37">
        <f t="shared" ref="D1385:S1385" si="500">IF(D1384&gt;0,(D1379+D1380)/D1384, "-")</f>
        <v>1</v>
      </c>
      <c r="E1385" s="37" t="str">
        <f t="shared" si="500"/>
        <v>-</v>
      </c>
      <c r="F1385" s="37" t="str">
        <f t="shared" si="500"/>
        <v>-</v>
      </c>
      <c r="G1385" s="37" t="str">
        <f t="shared" si="500"/>
        <v>-</v>
      </c>
      <c r="H1385" s="37" t="str">
        <f t="shared" si="500"/>
        <v>-</v>
      </c>
      <c r="I1385" s="37" t="str">
        <f t="shared" si="500"/>
        <v>-</v>
      </c>
      <c r="J1385" s="37">
        <f t="shared" si="500"/>
        <v>1</v>
      </c>
      <c r="K1385" s="37" t="str">
        <f t="shared" si="500"/>
        <v>-</v>
      </c>
      <c r="L1385" s="37" t="str">
        <f t="shared" si="500"/>
        <v>-</v>
      </c>
      <c r="M1385" s="37" t="str">
        <f t="shared" si="500"/>
        <v>-</v>
      </c>
      <c r="N1385" s="37" t="str">
        <f t="shared" si="500"/>
        <v>-</v>
      </c>
      <c r="O1385" s="37">
        <f t="shared" si="500"/>
        <v>1</v>
      </c>
      <c r="P1385" s="37" t="str">
        <f t="shared" si="500"/>
        <v>-</v>
      </c>
      <c r="Q1385" s="37" t="str">
        <f t="shared" si="500"/>
        <v>-</v>
      </c>
      <c r="R1385" s="37" t="str">
        <f t="shared" si="500"/>
        <v>-</v>
      </c>
      <c r="S1385" s="37" t="str">
        <f t="shared" si="500"/>
        <v>-</v>
      </c>
      <c r="T1385" s="45">
        <f>IF(T1384&gt;0,(T1379+T1380)/T1384, "-")</f>
        <v>1</v>
      </c>
    </row>
    <row r="1386" spans="1:20" ht="18" customHeight="1">
      <c r="A1386" s="74"/>
      <c r="B1386" s="53" t="s">
        <v>44</v>
      </c>
      <c r="C1386" s="58" t="s">
        <v>43</v>
      </c>
      <c r="D1386" s="59">
        <v>0</v>
      </c>
      <c r="E1386" s="58" t="s">
        <v>43</v>
      </c>
      <c r="F1386" s="58" t="s">
        <v>43</v>
      </c>
      <c r="G1386" s="58" t="s">
        <v>43</v>
      </c>
      <c r="H1386" s="58" t="s">
        <v>43</v>
      </c>
      <c r="I1386" s="59" t="s">
        <v>39</v>
      </c>
      <c r="J1386" s="59">
        <v>1</v>
      </c>
      <c r="K1386" s="59" t="s">
        <v>39</v>
      </c>
      <c r="L1386" s="58" t="s">
        <v>43</v>
      </c>
      <c r="M1386" s="59" t="s">
        <v>39</v>
      </c>
      <c r="N1386" s="58" t="s">
        <v>43</v>
      </c>
      <c r="O1386" s="59">
        <v>0</v>
      </c>
      <c r="P1386" s="58" t="s">
        <v>43</v>
      </c>
      <c r="Q1386" s="58" t="s">
        <v>43</v>
      </c>
      <c r="R1386" s="58" t="s">
        <v>43</v>
      </c>
      <c r="S1386" s="58" t="s">
        <v>43</v>
      </c>
      <c r="T1386" s="60">
        <v>0.33329999999999999</v>
      </c>
    </row>
    <row r="1387" spans="1:20" ht="18" customHeight="1">
      <c r="A1387" s="72">
        <v>44807</v>
      </c>
      <c r="B1387" s="51" t="s">
        <v>20</v>
      </c>
      <c r="C1387" s="52">
        <v>0</v>
      </c>
      <c r="D1387" s="52">
        <v>0</v>
      </c>
      <c r="E1387" s="52">
        <v>0</v>
      </c>
      <c r="F1387" s="52">
        <v>0</v>
      </c>
      <c r="G1387" s="52">
        <v>0</v>
      </c>
      <c r="H1387" s="52">
        <v>0</v>
      </c>
      <c r="I1387" s="52">
        <v>0</v>
      </c>
      <c r="J1387" s="52">
        <v>1</v>
      </c>
      <c r="K1387" s="52">
        <v>0</v>
      </c>
      <c r="L1387" s="52">
        <v>0</v>
      </c>
      <c r="M1387" s="52">
        <v>0</v>
      </c>
      <c r="N1387" s="52">
        <v>0</v>
      </c>
      <c r="O1387" s="52">
        <v>0</v>
      </c>
      <c r="P1387" s="52">
        <v>0</v>
      </c>
      <c r="Q1387" s="52">
        <v>0</v>
      </c>
      <c r="R1387" s="52">
        <v>0</v>
      </c>
      <c r="S1387" s="52">
        <v>0</v>
      </c>
      <c r="T1387" s="11">
        <f>SUM(C1387:S1387)</f>
        <v>1</v>
      </c>
    </row>
    <row r="1388" spans="1:20" ht="18" customHeight="1">
      <c r="A1388" s="73"/>
      <c r="B1388" s="53" t="s">
        <v>21</v>
      </c>
      <c r="C1388" s="54">
        <v>0</v>
      </c>
      <c r="D1388" s="54">
        <v>0</v>
      </c>
      <c r="E1388" s="54">
        <v>0</v>
      </c>
      <c r="F1388" s="54">
        <v>0</v>
      </c>
      <c r="G1388" s="54">
        <v>0</v>
      </c>
      <c r="H1388" s="54">
        <v>0</v>
      </c>
      <c r="I1388" s="54">
        <v>0</v>
      </c>
      <c r="J1388" s="54">
        <v>0</v>
      </c>
      <c r="K1388" s="54">
        <v>0</v>
      </c>
      <c r="L1388" s="54">
        <v>0</v>
      </c>
      <c r="M1388" s="54">
        <v>0</v>
      </c>
      <c r="N1388" s="54">
        <v>0</v>
      </c>
      <c r="O1388" s="54">
        <v>0</v>
      </c>
      <c r="P1388" s="54">
        <v>0</v>
      </c>
      <c r="Q1388" s="54">
        <v>0</v>
      </c>
      <c r="R1388" s="54">
        <v>0</v>
      </c>
      <c r="S1388" s="54">
        <v>0</v>
      </c>
      <c r="T1388" s="11">
        <f>SUM(C1388:S1388)</f>
        <v>0</v>
      </c>
    </row>
    <row r="1389" spans="1:20" ht="18" customHeight="1">
      <c r="A1389" s="73"/>
      <c r="B1389" s="53" t="s">
        <v>24</v>
      </c>
      <c r="C1389" s="62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1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1</v>
      </c>
    </row>
    <row r="1390" spans="1:20" ht="18" customHeight="1">
      <c r="A1390" s="73"/>
      <c r="B1390" s="53" t="s">
        <v>25</v>
      </c>
      <c r="C1390" s="54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0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0</v>
      </c>
    </row>
    <row r="1391" spans="1:20" ht="18" customHeight="1">
      <c r="A1391" s="73"/>
      <c r="B1391" s="53" t="s">
        <v>26</v>
      </c>
      <c r="C1391" s="36" t="str">
        <f>IF(C1389+C1390&gt;0, C1390/(C1389+C1390), "-")</f>
        <v>-</v>
      </c>
      <c r="D1391" s="36" t="str">
        <f t="shared" ref="D1391:T1391" si="501">IF(D1389+D1390&gt;0, D1390/(D1389+D1390), "-")</f>
        <v>-</v>
      </c>
      <c r="E1391" s="36" t="str">
        <f t="shared" si="501"/>
        <v>-</v>
      </c>
      <c r="F1391" s="36" t="str">
        <f t="shared" si="501"/>
        <v>-</v>
      </c>
      <c r="G1391" s="36" t="str">
        <f t="shared" si="501"/>
        <v>-</v>
      </c>
      <c r="H1391" s="36" t="str">
        <f t="shared" si="501"/>
        <v>-</v>
      </c>
      <c r="I1391" s="36" t="str">
        <f t="shared" si="501"/>
        <v>-</v>
      </c>
      <c r="J1391" s="36">
        <f t="shared" si="501"/>
        <v>0</v>
      </c>
      <c r="K1391" s="36" t="str">
        <f t="shared" si="501"/>
        <v>-</v>
      </c>
      <c r="L1391" s="36" t="str">
        <f t="shared" si="501"/>
        <v>-</v>
      </c>
      <c r="M1391" s="36" t="str">
        <f t="shared" si="501"/>
        <v>-</v>
      </c>
      <c r="N1391" s="36" t="str">
        <f t="shared" si="501"/>
        <v>-</v>
      </c>
      <c r="O1391" s="36" t="str">
        <f t="shared" si="501"/>
        <v>-</v>
      </c>
      <c r="P1391" s="36" t="str">
        <f t="shared" si="501"/>
        <v>-</v>
      </c>
      <c r="Q1391" s="36" t="str">
        <f t="shared" si="501"/>
        <v>-</v>
      </c>
      <c r="R1391" s="36" t="str">
        <f t="shared" si="501"/>
        <v>-</v>
      </c>
      <c r="S1391" s="36" t="str">
        <f t="shared" si="501"/>
        <v>-</v>
      </c>
      <c r="T1391" s="40">
        <f t="shared" si="501"/>
        <v>0</v>
      </c>
    </row>
    <row r="1392" spans="1:20" ht="18" customHeight="1">
      <c r="A1392" s="73"/>
      <c r="B1392" s="53" t="s">
        <v>22</v>
      </c>
      <c r="C1392" s="54">
        <v>0</v>
      </c>
      <c r="D1392" s="54">
        <v>0</v>
      </c>
      <c r="E1392" s="54">
        <v>0</v>
      </c>
      <c r="F1392" s="55">
        <v>0</v>
      </c>
      <c r="G1392" s="54">
        <v>0</v>
      </c>
      <c r="H1392" s="54">
        <v>0</v>
      </c>
      <c r="I1392" s="54">
        <v>0</v>
      </c>
      <c r="J1392" s="54">
        <v>1</v>
      </c>
      <c r="K1392" s="54">
        <v>0</v>
      </c>
      <c r="L1392" s="54">
        <v>0</v>
      </c>
      <c r="M1392" s="54">
        <v>0</v>
      </c>
      <c r="N1392" s="54">
        <v>0</v>
      </c>
      <c r="O1392" s="54">
        <v>0</v>
      </c>
      <c r="P1392" s="54">
        <v>0</v>
      </c>
      <c r="Q1392" s="54">
        <v>0</v>
      </c>
      <c r="R1392" s="54">
        <v>0</v>
      </c>
      <c r="S1392" s="54">
        <v>0</v>
      </c>
      <c r="T1392" s="11">
        <f>SUM(C1392:S1392)</f>
        <v>1</v>
      </c>
    </row>
    <row r="1393" spans="1:20" ht="18" customHeight="1">
      <c r="A1393" s="73"/>
      <c r="B1393" s="53" t="s">
        <v>23</v>
      </c>
      <c r="C1393" s="37" t="str">
        <f>IF(C1392&gt;0,(C1387+C1388)/C1392, "-")</f>
        <v>-</v>
      </c>
      <c r="D1393" s="37" t="str">
        <f t="shared" ref="D1393:S1393" si="502">IF(D1392&gt;0,(D1387+D1388)/D1392, "-")</f>
        <v>-</v>
      </c>
      <c r="E1393" s="37" t="str">
        <f t="shared" si="502"/>
        <v>-</v>
      </c>
      <c r="F1393" s="37" t="str">
        <f t="shared" si="502"/>
        <v>-</v>
      </c>
      <c r="G1393" s="37" t="str">
        <f t="shared" si="502"/>
        <v>-</v>
      </c>
      <c r="H1393" s="37" t="str">
        <f t="shared" si="502"/>
        <v>-</v>
      </c>
      <c r="I1393" s="37" t="str">
        <f t="shared" si="502"/>
        <v>-</v>
      </c>
      <c r="J1393" s="37">
        <f t="shared" si="502"/>
        <v>1</v>
      </c>
      <c r="K1393" s="37" t="str">
        <f t="shared" si="502"/>
        <v>-</v>
      </c>
      <c r="L1393" s="37" t="str">
        <f t="shared" si="502"/>
        <v>-</v>
      </c>
      <c r="M1393" s="37" t="str">
        <f t="shared" si="502"/>
        <v>-</v>
      </c>
      <c r="N1393" s="37" t="str">
        <f t="shared" si="502"/>
        <v>-</v>
      </c>
      <c r="O1393" s="37" t="str">
        <f t="shared" si="502"/>
        <v>-</v>
      </c>
      <c r="P1393" s="37" t="str">
        <f t="shared" si="502"/>
        <v>-</v>
      </c>
      <c r="Q1393" s="37" t="str">
        <f t="shared" si="502"/>
        <v>-</v>
      </c>
      <c r="R1393" s="37" t="str">
        <f t="shared" si="502"/>
        <v>-</v>
      </c>
      <c r="S1393" s="37" t="str">
        <f t="shared" si="502"/>
        <v>-</v>
      </c>
      <c r="T1393" s="45">
        <f>IF(T1392&gt;0,(T1387+T1388)/T1392, "-")</f>
        <v>1</v>
      </c>
    </row>
    <row r="1394" spans="1:20" ht="18" customHeight="1">
      <c r="A1394" s="74"/>
      <c r="B1394" s="53" t="s">
        <v>44</v>
      </c>
      <c r="C1394" s="58" t="s">
        <v>43</v>
      </c>
      <c r="D1394" s="59" t="s">
        <v>39</v>
      </c>
      <c r="E1394" s="58" t="s">
        <v>43</v>
      </c>
      <c r="F1394" s="58" t="s">
        <v>43</v>
      </c>
      <c r="G1394" s="58" t="s">
        <v>43</v>
      </c>
      <c r="H1394" s="58" t="s">
        <v>43</v>
      </c>
      <c r="I1394" s="59" t="s">
        <v>39</v>
      </c>
      <c r="J1394" s="59">
        <v>1</v>
      </c>
      <c r="K1394" s="59" t="s">
        <v>39</v>
      </c>
      <c r="L1394" s="58" t="s">
        <v>43</v>
      </c>
      <c r="M1394" s="59" t="s">
        <v>39</v>
      </c>
      <c r="N1394" s="58" t="s">
        <v>43</v>
      </c>
      <c r="O1394" s="59" t="s">
        <v>39</v>
      </c>
      <c r="P1394" s="58" t="s">
        <v>43</v>
      </c>
      <c r="Q1394" s="58" t="s">
        <v>43</v>
      </c>
      <c r="R1394" s="58" t="s">
        <v>43</v>
      </c>
      <c r="S1394" s="58" t="s">
        <v>43</v>
      </c>
      <c r="T1394" s="60">
        <v>1</v>
      </c>
    </row>
    <row r="1395" spans="1:20" ht="18" customHeight="1">
      <c r="A1395" s="72">
        <v>44808</v>
      </c>
      <c r="B1395" s="51" t="s">
        <v>20</v>
      </c>
      <c r="C1395" s="52">
        <v>0</v>
      </c>
      <c r="D1395" s="52">
        <v>0</v>
      </c>
      <c r="E1395" s="52">
        <v>0</v>
      </c>
      <c r="F1395" s="52">
        <v>0</v>
      </c>
      <c r="G1395" s="52">
        <v>0</v>
      </c>
      <c r="H1395" s="52">
        <v>0</v>
      </c>
      <c r="I1395" s="52">
        <v>0</v>
      </c>
      <c r="J1395" s="52">
        <v>0</v>
      </c>
      <c r="K1395" s="52">
        <v>0</v>
      </c>
      <c r="L1395" s="52">
        <v>0</v>
      </c>
      <c r="M1395" s="52">
        <v>0</v>
      </c>
      <c r="N1395" s="52">
        <v>0</v>
      </c>
      <c r="O1395" s="52">
        <v>0</v>
      </c>
      <c r="P1395" s="52">
        <v>0</v>
      </c>
      <c r="Q1395" s="52">
        <v>0</v>
      </c>
      <c r="R1395" s="52">
        <v>0</v>
      </c>
      <c r="S1395" s="52">
        <v>0</v>
      </c>
      <c r="T1395" s="11">
        <f>SUM(C1395:S1395)</f>
        <v>0</v>
      </c>
    </row>
    <row r="1396" spans="1:20" ht="18" customHeight="1">
      <c r="A1396" s="73"/>
      <c r="B1396" s="53" t="s">
        <v>21</v>
      </c>
      <c r="C1396" s="54">
        <v>0</v>
      </c>
      <c r="D1396" s="54">
        <v>0</v>
      </c>
      <c r="E1396" s="54">
        <v>0</v>
      </c>
      <c r="F1396" s="54">
        <v>0</v>
      </c>
      <c r="G1396" s="54">
        <v>0</v>
      </c>
      <c r="H1396" s="54">
        <v>0</v>
      </c>
      <c r="I1396" s="54">
        <v>0</v>
      </c>
      <c r="J1396" s="54">
        <v>0</v>
      </c>
      <c r="K1396" s="54">
        <v>0</v>
      </c>
      <c r="L1396" s="54">
        <v>0</v>
      </c>
      <c r="M1396" s="54">
        <v>0</v>
      </c>
      <c r="N1396" s="54">
        <v>0</v>
      </c>
      <c r="O1396" s="54">
        <v>0</v>
      </c>
      <c r="P1396" s="54">
        <v>0</v>
      </c>
      <c r="Q1396" s="54">
        <v>0</v>
      </c>
      <c r="R1396" s="54">
        <v>0</v>
      </c>
      <c r="S1396" s="54">
        <v>0</v>
      </c>
      <c r="T1396" s="11">
        <f>SUM(C1396:S1396)</f>
        <v>0</v>
      </c>
    </row>
    <row r="1397" spans="1:20" ht="18" customHeight="1">
      <c r="A1397" s="73"/>
      <c r="B1397" s="53" t="s">
        <v>24</v>
      </c>
      <c r="C1397" s="62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73"/>
      <c r="B1398" s="53" t="s">
        <v>25</v>
      </c>
      <c r="C1398" s="54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73"/>
      <c r="B1399" s="53" t="s">
        <v>26</v>
      </c>
      <c r="C1399" s="36" t="str">
        <f>IF(C1397+C1398&gt;0, C1398/(C1397+C1398), "-")</f>
        <v>-</v>
      </c>
      <c r="D1399" s="36" t="str">
        <f t="shared" ref="D1399:T1399" si="503">IF(D1397+D1398&gt;0, D1398/(D1397+D1398), "-")</f>
        <v>-</v>
      </c>
      <c r="E1399" s="36" t="str">
        <f t="shared" si="503"/>
        <v>-</v>
      </c>
      <c r="F1399" s="36" t="str">
        <f t="shared" si="503"/>
        <v>-</v>
      </c>
      <c r="G1399" s="36" t="str">
        <f t="shared" si="503"/>
        <v>-</v>
      </c>
      <c r="H1399" s="36" t="str">
        <f t="shared" si="503"/>
        <v>-</v>
      </c>
      <c r="I1399" s="36" t="str">
        <f t="shared" si="503"/>
        <v>-</v>
      </c>
      <c r="J1399" s="36" t="str">
        <f t="shared" si="503"/>
        <v>-</v>
      </c>
      <c r="K1399" s="36" t="str">
        <f t="shared" si="503"/>
        <v>-</v>
      </c>
      <c r="L1399" s="36" t="str">
        <f t="shared" si="503"/>
        <v>-</v>
      </c>
      <c r="M1399" s="36" t="str">
        <f t="shared" si="503"/>
        <v>-</v>
      </c>
      <c r="N1399" s="36" t="str">
        <f t="shared" si="503"/>
        <v>-</v>
      </c>
      <c r="O1399" s="36" t="str">
        <f t="shared" si="503"/>
        <v>-</v>
      </c>
      <c r="P1399" s="36" t="str">
        <f t="shared" si="503"/>
        <v>-</v>
      </c>
      <c r="Q1399" s="36" t="str">
        <f t="shared" si="503"/>
        <v>-</v>
      </c>
      <c r="R1399" s="36" t="str">
        <f t="shared" si="503"/>
        <v>-</v>
      </c>
      <c r="S1399" s="36" t="str">
        <f t="shared" si="503"/>
        <v>-</v>
      </c>
      <c r="T1399" s="40" t="str">
        <f t="shared" si="503"/>
        <v>-</v>
      </c>
    </row>
    <row r="1400" spans="1:20" ht="18" customHeight="1">
      <c r="A1400" s="73"/>
      <c r="B1400" s="53" t="s">
        <v>22</v>
      </c>
      <c r="C1400" s="54">
        <v>0</v>
      </c>
      <c r="D1400" s="54">
        <v>0</v>
      </c>
      <c r="E1400" s="54">
        <v>0</v>
      </c>
      <c r="F1400" s="55">
        <v>0</v>
      </c>
      <c r="G1400" s="54">
        <v>0</v>
      </c>
      <c r="H1400" s="54">
        <v>0</v>
      </c>
      <c r="I1400" s="54">
        <v>0</v>
      </c>
      <c r="J1400" s="54">
        <v>0</v>
      </c>
      <c r="K1400" s="54">
        <v>0</v>
      </c>
      <c r="L1400" s="54">
        <v>0</v>
      </c>
      <c r="M1400" s="54">
        <v>0</v>
      </c>
      <c r="N1400" s="54">
        <v>0</v>
      </c>
      <c r="O1400" s="54">
        <v>0</v>
      </c>
      <c r="P1400" s="54">
        <v>0</v>
      </c>
      <c r="Q1400" s="54">
        <v>0</v>
      </c>
      <c r="R1400" s="54">
        <v>0</v>
      </c>
      <c r="S1400" s="54">
        <v>0</v>
      </c>
      <c r="T1400" s="11">
        <f>SUM(C1400:S1400)</f>
        <v>0</v>
      </c>
    </row>
    <row r="1401" spans="1:20" ht="18" customHeight="1">
      <c r="A1401" s="73"/>
      <c r="B1401" s="53" t="s">
        <v>23</v>
      </c>
      <c r="C1401" s="37" t="str">
        <f>IF(C1400&gt;0,(C1395+C1396)/C1400, "-")</f>
        <v>-</v>
      </c>
      <c r="D1401" s="37" t="str">
        <f t="shared" ref="D1401:S1401" si="504">IF(D1400&gt;0,(D1395+D1396)/D1400, "-")</f>
        <v>-</v>
      </c>
      <c r="E1401" s="37" t="str">
        <f t="shared" si="504"/>
        <v>-</v>
      </c>
      <c r="F1401" s="37" t="str">
        <f t="shared" si="504"/>
        <v>-</v>
      </c>
      <c r="G1401" s="37" t="str">
        <f t="shared" si="504"/>
        <v>-</v>
      </c>
      <c r="H1401" s="37" t="str">
        <f t="shared" si="504"/>
        <v>-</v>
      </c>
      <c r="I1401" s="37" t="str">
        <f t="shared" si="504"/>
        <v>-</v>
      </c>
      <c r="J1401" s="37" t="str">
        <f t="shared" si="504"/>
        <v>-</v>
      </c>
      <c r="K1401" s="37" t="str">
        <f t="shared" si="504"/>
        <v>-</v>
      </c>
      <c r="L1401" s="37" t="str">
        <f t="shared" si="504"/>
        <v>-</v>
      </c>
      <c r="M1401" s="37" t="str">
        <f t="shared" si="504"/>
        <v>-</v>
      </c>
      <c r="N1401" s="37" t="str">
        <f t="shared" si="504"/>
        <v>-</v>
      </c>
      <c r="O1401" s="37" t="str">
        <f t="shared" si="504"/>
        <v>-</v>
      </c>
      <c r="P1401" s="37" t="str">
        <f t="shared" si="504"/>
        <v>-</v>
      </c>
      <c r="Q1401" s="37" t="str">
        <f t="shared" si="504"/>
        <v>-</v>
      </c>
      <c r="R1401" s="37" t="str">
        <f t="shared" si="504"/>
        <v>-</v>
      </c>
      <c r="S1401" s="37" t="str">
        <f t="shared" si="504"/>
        <v>-</v>
      </c>
      <c r="T1401" s="45" t="str">
        <f>IF(T1400&gt;0,(T1395+T1396)/T1400, "-")</f>
        <v>-</v>
      </c>
    </row>
    <row r="1402" spans="1:20" ht="18" customHeight="1">
      <c r="A1402" s="74"/>
      <c r="B1402" s="53" t="s">
        <v>44</v>
      </c>
      <c r="C1402" s="58" t="s">
        <v>43</v>
      </c>
      <c r="D1402" s="59" t="s">
        <v>39</v>
      </c>
      <c r="E1402" s="58" t="s">
        <v>43</v>
      </c>
      <c r="F1402" s="58" t="s">
        <v>43</v>
      </c>
      <c r="G1402" s="58" t="s">
        <v>43</v>
      </c>
      <c r="H1402" s="58" t="s">
        <v>43</v>
      </c>
      <c r="I1402" s="59" t="s">
        <v>39</v>
      </c>
      <c r="J1402" s="59" t="s">
        <v>39</v>
      </c>
      <c r="K1402" s="59" t="s">
        <v>39</v>
      </c>
      <c r="L1402" s="58" t="s">
        <v>43</v>
      </c>
      <c r="M1402" s="59" t="s">
        <v>39</v>
      </c>
      <c r="N1402" s="58" t="s">
        <v>43</v>
      </c>
      <c r="O1402" s="59" t="s">
        <v>39</v>
      </c>
      <c r="P1402" s="58" t="s">
        <v>43</v>
      </c>
      <c r="Q1402" s="58" t="s">
        <v>43</v>
      </c>
      <c r="R1402" s="58" t="s">
        <v>43</v>
      </c>
      <c r="S1402" s="58" t="s">
        <v>43</v>
      </c>
      <c r="T1402" s="60" t="s">
        <v>39</v>
      </c>
    </row>
    <row r="1403" spans="1:20" ht="18" customHeight="1">
      <c r="A1403" s="72">
        <v>44809</v>
      </c>
      <c r="B1403" s="51" t="s">
        <v>20</v>
      </c>
      <c r="C1403" s="52">
        <v>0</v>
      </c>
      <c r="D1403" s="52">
        <v>0</v>
      </c>
      <c r="E1403" s="52">
        <v>0</v>
      </c>
      <c r="F1403" s="52">
        <v>0</v>
      </c>
      <c r="G1403" s="52">
        <v>0</v>
      </c>
      <c r="H1403" s="52">
        <v>0</v>
      </c>
      <c r="I1403" s="52">
        <v>0</v>
      </c>
      <c r="J1403" s="52">
        <v>0</v>
      </c>
      <c r="K1403" s="52">
        <v>0</v>
      </c>
      <c r="L1403" s="52">
        <v>0</v>
      </c>
      <c r="M1403" s="52">
        <v>0</v>
      </c>
      <c r="N1403" s="52">
        <v>0</v>
      </c>
      <c r="O1403" s="52">
        <v>0</v>
      </c>
      <c r="P1403" s="52">
        <v>0</v>
      </c>
      <c r="Q1403" s="52">
        <v>0</v>
      </c>
      <c r="R1403" s="52">
        <v>0</v>
      </c>
      <c r="S1403" s="52">
        <v>0</v>
      </c>
      <c r="T1403" s="11">
        <f>SUM(C1403:S1403)</f>
        <v>0</v>
      </c>
    </row>
    <row r="1404" spans="1:20" ht="18" customHeight="1">
      <c r="A1404" s="73"/>
      <c r="B1404" s="53" t="s">
        <v>21</v>
      </c>
      <c r="C1404" s="54">
        <v>0</v>
      </c>
      <c r="D1404" s="54">
        <v>0</v>
      </c>
      <c r="E1404" s="54">
        <v>0</v>
      </c>
      <c r="F1404" s="54">
        <v>0</v>
      </c>
      <c r="G1404" s="54">
        <v>0</v>
      </c>
      <c r="H1404" s="54">
        <v>0</v>
      </c>
      <c r="I1404" s="54">
        <v>0</v>
      </c>
      <c r="J1404" s="54">
        <v>0</v>
      </c>
      <c r="K1404" s="54">
        <v>0</v>
      </c>
      <c r="L1404" s="54">
        <v>0</v>
      </c>
      <c r="M1404" s="54">
        <v>0</v>
      </c>
      <c r="N1404" s="54">
        <v>0</v>
      </c>
      <c r="O1404" s="54">
        <v>0</v>
      </c>
      <c r="P1404" s="54">
        <v>0</v>
      </c>
      <c r="Q1404" s="54">
        <v>0</v>
      </c>
      <c r="R1404" s="54">
        <v>0</v>
      </c>
      <c r="S1404" s="54">
        <v>0</v>
      </c>
      <c r="T1404" s="11">
        <f>SUM(C1404:S1404)</f>
        <v>0</v>
      </c>
    </row>
    <row r="1405" spans="1:20" ht="18" customHeight="1">
      <c r="A1405" s="73"/>
      <c r="B1405" s="53" t="s">
        <v>24</v>
      </c>
      <c r="C1405" s="62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73"/>
      <c r="B1406" s="53" t="s">
        <v>25</v>
      </c>
      <c r="C1406" s="54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73"/>
      <c r="B1407" s="53" t="s">
        <v>26</v>
      </c>
      <c r="C1407" s="36" t="str">
        <f>IF(C1405+C1406&gt;0, C1406/(C1405+C1406), "-")</f>
        <v>-</v>
      </c>
      <c r="D1407" s="36" t="str">
        <f t="shared" ref="D1407:T1407" si="505">IF(D1405+D1406&gt;0, D1406/(D1405+D1406), "-")</f>
        <v>-</v>
      </c>
      <c r="E1407" s="36" t="str">
        <f t="shared" si="505"/>
        <v>-</v>
      </c>
      <c r="F1407" s="36" t="str">
        <f t="shared" si="505"/>
        <v>-</v>
      </c>
      <c r="G1407" s="36" t="str">
        <f t="shared" si="505"/>
        <v>-</v>
      </c>
      <c r="H1407" s="36" t="str">
        <f t="shared" si="505"/>
        <v>-</v>
      </c>
      <c r="I1407" s="36" t="str">
        <f t="shared" si="505"/>
        <v>-</v>
      </c>
      <c r="J1407" s="36" t="str">
        <f t="shared" si="505"/>
        <v>-</v>
      </c>
      <c r="K1407" s="36" t="str">
        <f t="shared" si="505"/>
        <v>-</v>
      </c>
      <c r="L1407" s="36" t="str">
        <f t="shared" si="505"/>
        <v>-</v>
      </c>
      <c r="M1407" s="36" t="str">
        <f t="shared" si="505"/>
        <v>-</v>
      </c>
      <c r="N1407" s="36" t="str">
        <f t="shared" si="505"/>
        <v>-</v>
      </c>
      <c r="O1407" s="36" t="str">
        <f t="shared" si="505"/>
        <v>-</v>
      </c>
      <c r="P1407" s="36" t="str">
        <f t="shared" si="505"/>
        <v>-</v>
      </c>
      <c r="Q1407" s="36" t="str">
        <f t="shared" si="505"/>
        <v>-</v>
      </c>
      <c r="R1407" s="36" t="str">
        <f t="shared" si="505"/>
        <v>-</v>
      </c>
      <c r="S1407" s="36" t="str">
        <f t="shared" si="505"/>
        <v>-</v>
      </c>
      <c r="T1407" s="40" t="str">
        <f t="shared" si="505"/>
        <v>-</v>
      </c>
    </row>
    <row r="1408" spans="1:20" ht="18" customHeight="1">
      <c r="A1408" s="73"/>
      <c r="B1408" s="53" t="s">
        <v>22</v>
      </c>
      <c r="C1408" s="54">
        <v>0</v>
      </c>
      <c r="D1408" s="54">
        <v>0</v>
      </c>
      <c r="E1408" s="54">
        <v>0</v>
      </c>
      <c r="F1408" s="55">
        <v>0</v>
      </c>
      <c r="G1408" s="54">
        <v>0</v>
      </c>
      <c r="H1408" s="54">
        <v>0</v>
      </c>
      <c r="I1408" s="54">
        <v>0</v>
      </c>
      <c r="J1408" s="54">
        <v>0</v>
      </c>
      <c r="K1408" s="54">
        <v>0</v>
      </c>
      <c r="L1408" s="54">
        <v>0</v>
      </c>
      <c r="M1408" s="54">
        <v>0</v>
      </c>
      <c r="N1408" s="54">
        <v>0</v>
      </c>
      <c r="O1408" s="54">
        <v>0</v>
      </c>
      <c r="P1408" s="54">
        <v>0</v>
      </c>
      <c r="Q1408" s="54">
        <v>0</v>
      </c>
      <c r="R1408" s="54">
        <v>0</v>
      </c>
      <c r="S1408" s="54">
        <v>0</v>
      </c>
      <c r="T1408" s="11">
        <f>SUM(C1408:S1408)</f>
        <v>0</v>
      </c>
    </row>
    <row r="1409" spans="1:20" ht="18" customHeight="1">
      <c r="A1409" s="73"/>
      <c r="B1409" s="53" t="s">
        <v>23</v>
      </c>
      <c r="C1409" s="37" t="str">
        <f>IF(C1408&gt;0,(C1403+C1404)/C1408, "-")</f>
        <v>-</v>
      </c>
      <c r="D1409" s="37" t="str">
        <f t="shared" ref="D1409:S1409" si="506">IF(D1408&gt;0,(D1403+D1404)/D1408, "-")</f>
        <v>-</v>
      </c>
      <c r="E1409" s="37" t="str">
        <f t="shared" si="506"/>
        <v>-</v>
      </c>
      <c r="F1409" s="37" t="str">
        <f t="shared" si="506"/>
        <v>-</v>
      </c>
      <c r="G1409" s="37" t="str">
        <f t="shared" si="506"/>
        <v>-</v>
      </c>
      <c r="H1409" s="37" t="str">
        <f t="shared" si="506"/>
        <v>-</v>
      </c>
      <c r="I1409" s="37" t="str">
        <f t="shared" si="506"/>
        <v>-</v>
      </c>
      <c r="J1409" s="37" t="str">
        <f t="shared" si="506"/>
        <v>-</v>
      </c>
      <c r="K1409" s="37" t="str">
        <f t="shared" si="506"/>
        <v>-</v>
      </c>
      <c r="L1409" s="37" t="str">
        <f t="shared" si="506"/>
        <v>-</v>
      </c>
      <c r="M1409" s="37" t="str">
        <f t="shared" si="506"/>
        <v>-</v>
      </c>
      <c r="N1409" s="37" t="str">
        <f t="shared" si="506"/>
        <v>-</v>
      </c>
      <c r="O1409" s="37" t="str">
        <f t="shared" si="506"/>
        <v>-</v>
      </c>
      <c r="P1409" s="37" t="str">
        <f t="shared" si="506"/>
        <v>-</v>
      </c>
      <c r="Q1409" s="37" t="str">
        <f t="shared" si="506"/>
        <v>-</v>
      </c>
      <c r="R1409" s="37" t="str">
        <f t="shared" si="506"/>
        <v>-</v>
      </c>
      <c r="S1409" s="37" t="str">
        <f t="shared" si="506"/>
        <v>-</v>
      </c>
      <c r="T1409" s="45" t="str">
        <f>IF(T1408&gt;0,(T1403+T1404)/T1408, "-")</f>
        <v>-</v>
      </c>
    </row>
    <row r="1410" spans="1:20" ht="18" customHeight="1">
      <c r="A1410" s="74"/>
      <c r="B1410" s="53" t="s">
        <v>44</v>
      </c>
      <c r="C1410" s="58" t="s">
        <v>43</v>
      </c>
      <c r="D1410" s="59" t="s">
        <v>39</v>
      </c>
      <c r="E1410" s="58" t="s">
        <v>43</v>
      </c>
      <c r="F1410" s="58" t="s">
        <v>43</v>
      </c>
      <c r="G1410" s="58" t="s">
        <v>43</v>
      </c>
      <c r="H1410" s="58" t="s">
        <v>43</v>
      </c>
      <c r="I1410" s="59" t="s">
        <v>39</v>
      </c>
      <c r="J1410" s="59" t="s">
        <v>39</v>
      </c>
      <c r="K1410" s="59" t="s">
        <v>39</v>
      </c>
      <c r="L1410" s="58" t="s">
        <v>43</v>
      </c>
      <c r="M1410" s="59" t="s">
        <v>39</v>
      </c>
      <c r="N1410" s="58" t="s">
        <v>43</v>
      </c>
      <c r="O1410" s="59" t="s">
        <v>39</v>
      </c>
      <c r="P1410" s="58" t="s">
        <v>43</v>
      </c>
      <c r="Q1410" s="58" t="s">
        <v>43</v>
      </c>
      <c r="R1410" s="58" t="s">
        <v>43</v>
      </c>
      <c r="S1410" s="58" t="s">
        <v>43</v>
      </c>
      <c r="T1410" s="60" t="s">
        <v>39</v>
      </c>
    </row>
    <row r="1411" spans="1:20" ht="18" customHeight="1">
      <c r="A1411" s="72">
        <v>44810</v>
      </c>
      <c r="B1411" s="51" t="s">
        <v>20</v>
      </c>
      <c r="C1411" s="52">
        <v>0</v>
      </c>
      <c r="D1411" s="52">
        <v>0</v>
      </c>
      <c r="E1411" s="52">
        <v>0</v>
      </c>
      <c r="F1411" s="52">
        <v>0</v>
      </c>
      <c r="G1411" s="52">
        <v>0</v>
      </c>
      <c r="H1411" s="52">
        <v>0</v>
      </c>
      <c r="I1411" s="52">
        <v>0</v>
      </c>
      <c r="J1411" s="52">
        <v>0</v>
      </c>
      <c r="K1411" s="52">
        <v>0</v>
      </c>
      <c r="L1411" s="52">
        <v>0</v>
      </c>
      <c r="M1411" s="52">
        <v>0</v>
      </c>
      <c r="N1411" s="52">
        <v>0</v>
      </c>
      <c r="O1411" s="52">
        <v>0</v>
      </c>
      <c r="P1411" s="52">
        <v>0</v>
      </c>
      <c r="Q1411" s="52">
        <v>0</v>
      </c>
      <c r="R1411" s="52">
        <v>0</v>
      </c>
      <c r="S1411" s="52">
        <v>0</v>
      </c>
      <c r="T1411" s="11">
        <f>SUM(C1411:S1411)</f>
        <v>0</v>
      </c>
    </row>
    <row r="1412" spans="1:20" ht="18" customHeight="1">
      <c r="A1412" s="73"/>
      <c r="B1412" s="53" t="s">
        <v>21</v>
      </c>
      <c r="C1412" s="54">
        <v>0</v>
      </c>
      <c r="D1412" s="54">
        <v>0</v>
      </c>
      <c r="E1412" s="54">
        <v>0</v>
      </c>
      <c r="F1412" s="54">
        <v>1</v>
      </c>
      <c r="G1412" s="54">
        <v>0</v>
      </c>
      <c r="H1412" s="54">
        <v>0</v>
      </c>
      <c r="I1412" s="54">
        <v>0</v>
      </c>
      <c r="J1412" s="54">
        <v>0</v>
      </c>
      <c r="K1412" s="54">
        <v>0</v>
      </c>
      <c r="L1412" s="54">
        <v>0</v>
      </c>
      <c r="M1412" s="54">
        <v>0</v>
      </c>
      <c r="N1412" s="54">
        <v>0</v>
      </c>
      <c r="O1412" s="54">
        <v>0</v>
      </c>
      <c r="P1412" s="54">
        <v>0</v>
      </c>
      <c r="Q1412" s="54">
        <v>0</v>
      </c>
      <c r="R1412" s="54">
        <v>0</v>
      </c>
      <c r="S1412" s="54">
        <v>0</v>
      </c>
      <c r="T1412" s="11">
        <f>SUM(C1412:S1412)</f>
        <v>1</v>
      </c>
    </row>
    <row r="1413" spans="1:20" ht="18" customHeight="1">
      <c r="A1413" s="73"/>
      <c r="B1413" s="53" t="s">
        <v>24</v>
      </c>
      <c r="C1413" s="62">
        <v>0</v>
      </c>
      <c r="D1413" s="54">
        <v>0</v>
      </c>
      <c r="E1413" s="54">
        <v>0</v>
      </c>
      <c r="F1413" s="54">
        <v>0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0</v>
      </c>
    </row>
    <row r="1414" spans="1:20" ht="18" customHeight="1">
      <c r="A1414" s="73"/>
      <c r="B1414" s="53" t="s">
        <v>25</v>
      </c>
      <c r="C1414" s="54">
        <v>0</v>
      </c>
      <c r="D1414" s="54">
        <v>0</v>
      </c>
      <c r="E1414" s="54">
        <v>0</v>
      </c>
      <c r="F1414" s="54">
        <v>1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1</v>
      </c>
    </row>
    <row r="1415" spans="1:20" ht="18" customHeight="1">
      <c r="A1415" s="73"/>
      <c r="B1415" s="53" t="s">
        <v>26</v>
      </c>
      <c r="C1415" s="36" t="str">
        <f>IF(C1413+C1414&gt;0, C1414/(C1413+C1414), "-")</f>
        <v>-</v>
      </c>
      <c r="D1415" s="36" t="str">
        <f t="shared" ref="D1415:T1415" si="507">IF(D1413+D1414&gt;0, D1414/(D1413+D1414), "-")</f>
        <v>-</v>
      </c>
      <c r="E1415" s="36" t="str">
        <f t="shared" si="507"/>
        <v>-</v>
      </c>
      <c r="F1415" s="36">
        <f t="shared" si="507"/>
        <v>1</v>
      </c>
      <c r="G1415" s="36" t="str">
        <f t="shared" si="507"/>
        <v>-</v>
      </c>
      <c r="H1415" s="36" t="str">
        <f t="shared" si="507"/>
        <v>-</v>
      </c>
      <c r="I1415" s="36" t="str">
        <f t="shared" si="507"/>
        <v>-</v>
      </c>
      <c r="J1415" s="36" t="str">
        <f t="shared" si="507"/>
        <v>-</v>
      </c>
      <c r="K1415" s="36" t="str">
        <f t="shared" si="507"/>
        <v>-</v>
      </c>
      <c r="L1415" s="36" t="str">
        <f t="shared" si="507"/>
        <v>-</v>
      </c>
      <c r="M1415" s="36" t="str">
        <f t="shared" si="507"/>
        <v>-</v>
      </c>
      <c r="N1415" s="36" t="str">
        <f t="shared" si="507"/>
        <v>-</v>
      </c>
      <c r="O1415" s="36" t="str">
        <f t="shared" si="507"/>
        <v>-</v>
      </c>
      <c r="P1415" s="36" t="str">
        <f t="shared" si="507"/>
        <v>-</v>
      </c>
      <c r="Q1415" s="36" t="str">
        <f t="shared" si="507"/>
        <v>-</v>
      </c>
      <c r="R1415" s="36" t="str">
        <f t="shared" si="507"/>
        <v>-</v>
      </c>
      <c r="S1415" s="36" t="str">
        <f t="shared" si="507"/>
        <v>-</v>
      </c>
      <c r="T1415" s="40">
        <f t="shared" si="507"/>
        <v>1</v>
      </c>
    </row>
    <row r="1416" spans="1:20" ht="18" customHeight="1">
      <c r="A1416" s="73"/>
      <c r="B1416" s="53" t="s">
        <v>22</v>
      </c>
      <c r="C1416" s="54">
        <v>0</v>
      </c>
      <c r="D1416" s="54">
        <v>0</v>
      </c>
      <c r="E1416" s="54">
        <v>0</v>
      </c>
      <c r="F1416" s="55">
        <v>1</v>
      </c>
      <c r="G1416" s="54">
        <v>0</v>
      </c>
      <c r="H1416" s="54">
        <v>0</v>
      </c>
      <c r="I1416" s="54">
        <v>0</v>
      </c>
      <c r="J1416" s="54">
        <v>0</v>
      </c>
      <c r="K1416" s="54">
        <v>0</v>
      </c>
      <c r="L1416" s="54">
        <v>0</v>
      </c>
      <c r="M1416" s="54">
        <v>0</v>
      </c>
      <c r="N1416" s="54">
        <v>0</v>
      </c>
      <c r="O1416" s="54">
        <v>0</v>
      </c>
      <c r="P1416" s="54">
        <v>0</v>
      </c>
      <c r="Q1416" s="54">
        <v>0</v>
      </c>
      <c r="R1416" s="54">
        <v>0</v>
      </c>
      <c r="S1416" s="54">
        <v>0</v>
      </c>
      <c r="T1416" s="11">
        <f>SUM(C1416:S1416)</f>
        <v>1</v>
      </c>
    </row>
    <row r="1417" spans="1:20" ht="18" customHeight="1">
      <c r="A1417" s="73"/>
      <c r="B1417" s="53" t="s">
        <v>23</v>
      </c>
      <c r="C1417" s="37" t="str">
        <f>IF(C1416&gt;0,(C1411+C1412)/C1416, "-")</f>
        <v>-</v>
      </c>
      <c r="D1417" s="37" t="str">
        <f t="shared" ref="D1417:S1417" si="508">IF(D1416&gt;0,(D1411+D1412)/D1416, "-")</f>
        <v>-</v>
      </c>
      <c r="E1417" s="37" t="str">
        <f t="shared" si="508"/>
        <v>-</v>
      </c>
      <c r="F1417" s="37">
        <f t="shared" si="508"/>
        <v>1</v>
      </c>
      <c r="G1417" s="37" t="str">
        <f t="shared" si="508"/>
        <v>-</v>
      </c>
      <c r="H1417" s="37" t="str">
        <f t="shared" si="508"/>
        <v>-</v>
      </c>
      <c r="I1417" s="37" t="str">
        <f t="shared" si="508"/>
        <v>-</v>
      </c>
      <c r="J1417" s="37" t="str">
        <f t="shared" si="508"/>
        <v>-</v>
      </c>
      <c r="K1417" s="37" t="str">
        <f t="shared" si="508"/>
        <v>-</v>
      </c>
      <c r="L1417" s="37" t="str">
        <f t="shared" si="508"/>
        <v>-</v>
      </c>
      <c r="M1417" s="37" t="str">
        <f t="shared" si="508"/>
        <v>-</v>
      </c>
      <c r="N1417" s="37" t="str">
        <f t="shared" si="508"/>
        <v>-</v>
      </c>
      <c r="O1417" s="37" t="str">
        <f t="shared" si="508"/>
        <v>-</v>
      </c>
      <c r="P1417" s="37" t="str">
        <f t="shared" si="508"/>
        <v>-</v>
      </c>
      <c r="Q1417" s="37" t="str">
        <f t="shared" si="508"/>
        <v>-</v>
      </c>
      <c r="R1417" s="37" t="str">
        <f t="shared" si="508"/>
        <v>-</v>
      </c>
      <c r="S1417" s="37" t="str">
        <f t="shared" si="508"/>
        <v>-</v>
      </c>
      <c r="T1417" s="45">
        <f>IF(T1416&gt;0,(T1411+T1412)/T1416, "-")</f>
        <v>1</v>
      </c>
    </row>
    <row r="1418" spans="1:20" ht="18" customHeight="1">
      <c r="A1418" s="74"/>
      <c r="B1418" s="53" t="s">
        <v>44</v>
      </c>
      <c r="C1418" s="58" t="s">
        <v>43</v>
      </c>
      <c r="D1418" s="59" t="s">
        <v>39</v>
      </c>
      <c r="E1418" s="58" t="s">
        <v>43</v>
      </c>
      <c r="F1418" s="59">
        <v>0</v>
      </c>
      <c r="G1418" s="58" t="s">
        <v>43</v>
      </c>
      <c r="H1418" s="58" t="s">
        <v>43</v>
      </c>
      <c r="I1418" s="59" t="s">
        <v>39</v>
      </c>
      <c r="J1418" s="59" t="s">
        <v>39</v>
      </c>
      <c r="K1418" s="59" t="s">
        <v>39</v>
      </c>
      <c r="L1418" s="58" t="s">
        <v>43</v>
      </c>
      <c r="M1418" s="59" t="s">
        <v>39</v>
      </c>
      <c r="N1418" s="58" t="s">
        <v>43</v>
      </c>
      <c r="O1418" s="59" t="s">
        <v>39</v>
      </c>
      <c r="P1418" s="58" t="s">
        <v>43</v>
      </c>
      <c r="Q1418" s="58" t="s">
        <v>43</v>
      </c>
      <c r="R1418" s="58" t="s">
        <v>43</v>
      </c>
      <c r="S1418" s="58" t="s">
        <v>43</v>
      </c>
      <c r="T1418" s="60">
        <v>0</v>
      </c>
    </row>
    <row r="1419" spans="1:20" ht="18" customHeight="1">
      <c r="A1419" s="72">
        <v>44811</v>
      </c>
      <c r="B1419" s="51" t="s">
        <v>20</v>
      </c>
      <c r="C1419" s="52">
        <v>0</v>
      </c>
      <c r="D1419" s="52">
        <v>0</v>
      </c>
      <c r="E1419" s="52">
        <v>0</v>
      </c>
      <c r="F1419" s="52">
        <v>0</v>
      </c>
      <c r="G1419" s="52">
        <v>0</v>
      </c>
      <c r="H1419" s="52">
        <v>0</v>
      </c>
      <c r="I1419" s="52">
        <v>0</v>
      </c>
      <c r="J1419" s="52">
        <v>1</v>
      </c>
      <c r="K1419" s="52">
        <v>0</v>
      </c>
      <c r="L1419" s="52">
        <v>0</v>
      </c>
      <c r="M1419" s="52">
        <v>1</v>
      </c>
      <c r="N1419" s="52">
        <v>0</v>
      </c>
      <c r="O1419" s="52">
        <v>1</v>
      </c>
      <c r="P1419" s="52">
        <v>0</v>
      </c>
      <c r="Q1419" s="52">
        <v>0</v>
      </c>
      <c r="R1419" s="52">
        <v>0</v>
      </c>
      <c r="S1419" s="52">
        <v>0</v>
      </c>
      <c r="T1419" s="11">
        <f>SUM(C1419:S1419)</f>
        <v>3</v>
      </c>
    </row>
    <row r="1420" spans="1:20" ht="18" customHeight="1">
      <c r="A1420" s="73"/>
      <c r="B1420" s="53" t="s">
        <v>21</v>
      </c>
      <c r="C1420" s="54">
        <v>0</v>
      </c>
      <c r="D1420" s="54">
        <v>0</v>
      </c>
      <c r="E1420" s="54">
        <v>0</v>
      </c>
      <c r="F1420" s="54">
        <v>0</v>
      </c>
      <c r="G1420" s="54">
        <v>0</v>
      </c>
      <c r="H1420" s="54">
        <v>0</v>
      </c>
      <c r="I1420" s="54">
        <v>0</v>
      </c>
      <c r="J1420" s="54">
        <v>0</v>
      </c>
      <c r="K1420" s="54">
        <v>0</v>
      </c>
      <c r="L1420" s="54">
        <v>0</v>
      </c>
      <c r="M1420" s="54">
        <v>3</v>
      </c>
      <c r="N1420" s="54">
        <v>0</v>
      </c>
      <c r="O1420" s="54">
        <v>7</v>
      </c>
      <c r="P1420" s="54">
        <v>0</v>
      </c>
      <c r="Q1420" s="54">
        <v>0</v>
      </c>
      <c r="R1420" s="54">
        <v>0</v>
      </c>
      <c r="S1420" s="54">
        <v>0</v>
      </c>
      <c r="T1420" s="11">
        <f>SUM(C1420:S1420)</f>
        <v>10</v>
      </c>
    </row>
    <row r="1421" spans="1:20" ht="18" customHeight="1">
      <c r="A1421" s="73"/>
      <c r="B1421" s="53" t="s">
        <v>24</v>
      </c>
      <c r="C1421" s="62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1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11</v>
      </c>
    </row>
    <row r="1422" spans="1:20" ht="18" customHeight="1">
      <c r="A1422" s="73"/>
      <c r="B1422" s="53" t="s">
        <v>25</v>
      </c>
      <c r="C1422" s="54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0</v>
      </c>
      <c r="K1422" s="54">
        <v>0</v>
      </c>
      <c r="L1422" s="54">
        <v>0</v>
      </c>
      <c r="M1422" s="54">
        <v>1</v>
      </c>
      <c r="N1422" s="54">
        <v>0</v>
      </c>
      <c r="O1422" s="54">
        <v>1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2</v>
      </c>
    </row>
    <row r="1423" spans="1:20" ht="18" customHeight="1">
      <c r="A1423" s="73"/>
      <c r="B1423" s="53" t="s">
        <v>26</v>
      </c>
      <c r="C1423" s="36" t="str">
        <f>IF(C1421+C1422&gt;0, C1422/(C1421+C1422), "-")</f>
        <v>-</v>
      </c>
      <c r="D1423" s="36" t="str">
        <f t="shared" ref="D1423:T1423" si="509">IF(D1421+D1422&gt;0, D1422/(D1421+D1422), "-")</f>
        <v>-</v>
      </c>
      <c r="E1423" s="36" t="str">
        <f t="shared" si="509"/>
        <v>-</v>
      </c>
      <c r="F1423" s="36" t="str">
        <f t="shared" si="509"/>
        <v>-</v>
      </c>
      <c r="G1423" s="36" t="str">
        <f t="shared" si="509"/>
        <v>-</v>
      </c>
      <c r="H1423" s="36" t="str">
        <f t="shared" si="509"/>
        <v>-</v>
      </c>
      <c r="I1423" s="36" t="str">
        <f t="shared" si="509"/>
        <v>-</v>
      </c>
      <c r="J1423" s="36">
        <f t="shared" si="509"/>
        <v>0</v>
      </c>
      <c r="K1423" s="36" t="str">
        <f t="shared" si="509"/>
        <v>-</v>
      </c>
      <c r="L1423" s="36" t="str">
        <f t="shared" si="509"/>
        <v>-</v>
      </c>
      <c r="M1423" s="36">
        <f t="shared" si="509"/>
        <v>0.25</v>
      </c>
      <c r="N1423" s="36" t="str">
        <f t="shared" si="509"/>
        <v>-</v>
      </c>
      <c r="O1423" s="36">
        <f t="shared" si="509"/>
        <v>0.125</v>
      </c>
      <c r="P1423" s="36" t="str">
        <f t="shared" si="509"/>
        <v>-</v>
      </c>
      <c r="Q1423" s="36" t="str">
        <f t="shared" si="509"/>
        <v>-</v>
      </c>
      <c r="R1423" s="36" t="str">
        <f t="shared" si="509"/>
        <v>-</v>
      </c>
      <c r="S1423" s="36" t="str">
        <f t="shared" si="509"/>
        <v>-</v>
      </c>
      <c r="T1423" s="40">
        <f t="shared" si="509"/>
        <v>0.15384615384615385</v>
      </c>
    </row>
    <row r="1424" spans="1:20" ht="18" customHeight="1">
      <c r="A1424" s="73"/>
      <c r="B1424" s="53" t="s">
        <v>22</v>
      </c>
      <c r="C1424" s="54">
        <v>0</v>
      </c>
      <c r="D1424" s="54">
        <v>0</v>
      </c>
      <c r="E1424" s="54">
        <v>0</v>
      </c>
      <c r="F1424" s="55">
        <v>0</v>
      </c>
      <c r="G1424" s="54">
        <v>0</v>
      </c>
      <c r="H1424" s="54">
        <v>0</v>
      </c>
      <c r="I1424" s="54">
        <v>0</v>
      </c>
      <c r="J1424" s="54">
        <v>1</v>
      </c>
      <c r="K1424" s="54">
        <v>0</v>
      </c>
      <c r="L1424" s="54">
        <v>0</v>
      </c>
      <c r="M1424" s="54">
        <v>1</v>
      </c>
      <c r="N1424" s="54">
        <v>0</v>
      </c>
      <c r="O1424" s="54">
        <v>1</v>
      </c>
      <c r="P1424" s="54">
        <v>0</v>
      </c>
      <c r="Q1424" s="54">
        <v>0</v>
      </c>
      <c r="R1424" s="54">
        <v>0</v>
      </c>
      <c r="S1424" s="54">
        <v>0</v>
      </c>
      <c r="T1424" s="11">
        <f>SUM(C1424:S1424)</f>
        <v>3</v>
      </c>
    </row>
    <row r="1425" spans="1:20" ht="18" customHeight="1">
      <c r="A1425" s="73"/>
      <c r="B1425" s="53" t="s">
        <v>23</v>
      </c>
      <c r="C1425" s="37" t="str">
        <f>IF(C1424&gt;0,(C1419+C1420)/C1424, "-")</f>
        <v>-</v>
      </c>
      <c r="D1425" s="37" t="str">
        <f t="shared" ref="D1425:S1425" si="510">IF(D1424&gt;0,(D1419+D1420)/D1424, "-")</f>
        <v>-</v>
      </c>
      <c r="E1425" s="37" t="str">
        <f t="shared" si="510"/>
        <v>-</v>
      </c>
      <c r="F1425" s="37" t="str">
        <f t="shared" si="510"/>
        <v>-</v>
      </c>
      <c r="G1425" s="37" t="str">
        <f t="shared" si="510"/>
        <v>-</v>
      </c>
      <c r="H1425" s="37" t="str">
        <f t="shared" si="510"/>
        <v>-</v>
      </c>
      <c r="I1425" s="37" t="str">
        <f t="shared" si="510"/>
        <v>-</v>
      </c>
      <c r="J1425" s="37">
        <f t="shared" si="510"/>
        <v>1</v>
      </c>
      <c r="K1425" s="37" t="str">
        <f t="shared" si="510"/>
        <v>-</v>
      </c>
      <c r="L1425" s="37" t="str">
        <f t="shared" si="510"/>
        <v>-</v>
      </c>
      <c r="M1425" s="37">
        <f t="shared" si="510"/>
        <v>4</v>
      </c>
      <c r="N1425" s="37" t="str">
        <f t="shared" si="510"/>
        <v>-</v>
      </c>
      <c r="O1425" s="37">
        <f t="shared" si="510"/>
        <v>8</v>
      </c>
      <c r="P1425" s="37" t="str">
        <f t="shared" si="510"/>
        <v>-</v>
      </c>
      <c r="Q1425" s="37" t="str">
        <f t="shared" si="510"/>
        <v>-</v>
      </c>
      <c r="R1425" s="37" t="str">
        <f t="shared" si="510"/>
        <v>-</v>
      </c>
      <c r="S1425" s="37" t="str">
        <f t="shared" si="510"/>
        <v>-</v>
      </c>
      <c r="T1425" s="45">
        <f>IF(T1424&gt;0,(T1419+T1420)/T1424, "-")</f>
        <v>4.333333333333333</v>
      </c>
    </row>
    <row r="1426" spans="1:20" ht="18" customHeight="1">
      <c r="A1426" s="74"/>
      <c r="B1426" s="53" t="s">
        <v>44</v>
      </c>
      <c r="C1426" s="58" t="s">
        <v>43</v>
      </c>
      <c r="D1426" s="59" t="s">
        <v>39</v>
      </c>
      <c r="E1426" s="58" t="s">
        <v>43</v>
      </c>
      <c r="F1426" s="58" t="s">
        <v>43</v>
      </c>
      <c r="G1426" s="58" t="s">
        <v>43</v>
      </c>
      <c r="H1426" s="58" t="s">
        <v>43</v>
      </c>
      <c r="I1426" s="59" t="s">
        <v>39</v>
      </c>
      <c r="J1426" s="59">
        <v>0</v>
      </c>
      <c r="K1426" s="59" t="s">
        <v>39</v>
      </c>
      <c r="L1426" s="58" t="s">
        <v>43</v>
      </c>
      <c r="M1426" s="59">
        <v>0</v>
      </c>
      <c r="N1426" s="58" t="s">
        <v>43</v>
      </c>
      <c r="O1426" s="59">
        <v>0</v>
      </c>
      <c r="P1426" s="58" t="s">
        <v>43</v>
      </c>
      <c r="Q1426" s="58" t="s">
        <v>43</v>
      </c>
      <c r="R1426" s="58" t="s">
        <v>43</v>
      </c>
      <c r="S1426" s="58" t="s">
        <v>43</v>
      </c>
      <c r="T1426" s="60">
        <v>0</v>
      </c>
    </row>
    <row r="1427" spans="1:20" ht="18" customHeight="1">
      <c r="A1427" s="72">
        <v>44812</v>
      </c>
      <c r="B1427" s="51" t="s">
        <v>20</v>
      </c>
      <c r="C1427" s="52">
        <v>0</v>
      </c>
      <c r="D1427" s="52">
        <v>0</v>
      </c>
      <c r="E1427" s="52">
        <v>0</v>
      </c>
      <c r="F1427" s="52">
        <v>0</v>
      </c>
      <c r="G1427" s="52">
        <v>0</v>
      </c>
      <c r="H1427" s="52">
        <v>0</v>
      </c>
      <c r="I1427" s="52">
        <v>0</v>
      </c>
      <c r="J1427" s="52">
        <v>0</v>
      </c>
      <c r="K1427" s="52">
        <v>0</v>
      </c>
      <c r="L1427" s="52">
        <v>0</v>
      </c>
      <c r="M1427" s="52">
        <v>0</v>
      </c>
      <c r="N1427" s="52">
        <v>0</v>
      </c>
      <c r="O1427" s="52">
        <v>0</v>
      </c>
      <c r="P1427" s="52">
        <v>0</v>
      </c>
      <c r="Q1427" s="52">
        <v>0</v>
      </c>
      <c r="R1427" s="52">
        <v>0</v>
      </c>
      <c r="S1427" s="52">
        <v>0</v>
      </c>
      <c r="T1427" s="11">
        <f>SUM(C1427:S1427)</f>
        <v>0</v>
      </c>
    </row>
    <row r="1428" spans="1:20" ht="18" customHeight="1">
      <c r="A1428" s="73"/>
      <c r="B1428" s="53" t="s">
        <v>21</v>
      </c>
      <c r="C1428" s="54">
        <v>0</v>
      </c>
      <c r="D1428" s="54">
        <v>0</v>
      </c>
      <c r="E1428" s="54">
        <v>0</v>
      </c>
      <c r="F1428" s="54">
        <v>0</v>
      </c>
      <c r="G1428" s="54">
        <v>0</v>
      </c>
      <c r="H1428" s="54">
        <v>0</v>
      </c>
      <c r="I1428" s="54">
        <v>0</v>
      </c>
      <c r="J1428" s="54">
        <v>0</v>
      </c>
      <c r="K1428" s="54">
        <v>0</v>
      </c>
      <c r="L1428" s="54">
        <v>0</v>
      </c>
      <c r="M1428" s="54">
        <v>0</v>
      </c>
      <c r="N1428" s="54">
        <v>0</v>
      </c>
      <c r="O1428" s="54">
        <v>0</v>
      </c>
      <c r="P1428" s="54">
        <v>0</v>
      </c>
      <c r="Q1428" s="54">
        <v>2</v>
      </c>
      <c r="R1428" s="54">
        <v>0</v>
      </c>
      <c r="S1428" s="54">
        <v>0</v>
      </c>
      <c r="T1428" s="11">
        <f>SUM(C1428:S1428)</f>
        <v>2</v>
      </c>
    </row>
    <row r="1429" spans="1:20" ht="18" customHeight="1">
      <c r="A1429" s="73"/>
      <c r="B1429" s="53" t="s">
        <v>24</v>
      </c>
      <c r="C1429" s="62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73"/>
      <c r="B1430" s="53" t="s">
        <v>25</v>
      </c>
      <c r="C1430" s="54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0</v>
      </c>
      <c r="R1430" s="54">
        <v>0</v>
      </c>
      <c r="S1430" s="54">
        <v>0</v>
      </c>
      <c r="T1430" s="11">
        <f>SUM(C1430:S1430)</f>
        <v>0</v>
      </c>
    </row>
    <row r="1431" spans="1:20" ht="18" customHeight="1">
      <c r="A1431" s="73"/>
      <c r="B1431" s="53" t="s">
        <v>26</v>
      </c>
      <c r="C1431" s="36" t="str">
        <f>IF(C1429+C1430&gt;0, C1430/(C1429+C1430), "-")</f>
        <v>-</v>
      </c>
      <c r="D1431" s="36" t="str">
        <f t="shared" ref="D1431:T1431" si="511">IF(D1429+D1430&gt;0, D1430/(D1429+D1430), "-")</f>
        <v>-</v>
      </c>
      <c r="E1431" s="36" t="str">
        <f t="shared" si="511"/>
        <v>-</v>
      </c>
      <c r="F1431" s="36" t="str">
        <f t="shared" si="511"/>
        <v>-</v>
      </c>
      <c r="G1431" s="36" t="str">
        <f t="shared" si="511"/>
        <v>-</v>
      </c>
      <c r="H1431" s="36" t="str">
        <f t="shared" si="511"/>
        <v>-</v>
      </c>
      <c r="I1431" s="36" t="str">
        <f t="shared" si="511"/>
        <v>-</v>
      </c>
      <c r="J1431" s="36" t="str">
        <f t="shared" si="511"/>
        <v>-</v>
      </c>
      <c r="K1431" s="36" t="str">
        <f t="shared" si="511"/>
        <v>-</v>
      </c>
      <c r="L1431" s="36" t="str">
        <f t="shared" si="511"/>
        <v>-</v>
      </c>
      <c r="M1431" s="36" t="str">
        <f t="shared" si="511"/>
        <v>-</v>
      </c>
      <c r="N1431" s="36" t="str">
        <f t="shared" si="511"/>
        <v>-</v>
      </c>
      <c r="O1431" s="36" t="str">
        <f t="shared" si="511"/>
        <v>-</v>
      </c>
      <c r="P1431" s="36" t="str">
        <f t="shared" si="511"/>
        <v>-</v>
      </c>
      <c r="Q1431" s="36">
        <f t="shared" si="511"/>
        <v>0</v>
      </c>
      <c r="R1431" s="36" t="str">
        <f t="shared" si="511"/>
        <v>-</v>
      </c>
      <c r="S1431" s="36" t="str">
        <f t="shared" si="511"/>
        <v>-</v>
      </c>
      <c r="T1431" s="40">
        <f t="shared" si="511"/>
        <v>0</v>
      </c>
    </row>
    <row r="1432" spans="1:20" ht="18" customHeight="1">
      <c r="A1432" s="73"/>
      <c r="B1432" s="53" t="s">
        <v>22</v>
      </c>
      <c r="C1432" s="54">
        <v>0</v>
      </c>
      <c r="D1432" s="54">
        <v>0</v>
      </c>
      <c r="E1432" s="54">
        <v>0</v>
      </c>
      <c r="F1432" s="55">
        <v>0</v>
      </c>
      <c r="G1432" s="54">
        <v>0</v>
      </c>
      <c r="H1432" s="54">
        <v>0</v>
      </c>
      <c r="I1432" s="54">
        <v>0</v>
      </c>
      <c r="J1432" s="54">
        <v>0</v>
      </c>
      <c r="K1432" s="54">
        <v>0</v>
      </c>
      <c r="L1432" s="54">
        <v>0</v>
      </c>
      <c r="M1432" s="54">
        <v>0</v>
      </c>
      <c r="N1432" s="54">
        <v>0</v>
      </c>
      <c r="O1432" s="54">
        <v>0</v>
      </c>
      <c r="P1432" s="54">
        <v>0</v>
      </c>
      <c r="Q1432" s="54">
        <v>1</v>
      </c>
      <c r="R1432" s="54">
        <v>0</v>
      </c>
      <c r="S1432" s="54">
        <v>0</v>
      </c>
      <c r="T1432" s="11">
        <f>SUM(C1432:S1432)</f>
        <v>1</v>
      </c>
    </row>
    <row r="1433" spans="1:20" ht="18" customHeight="1">
      <c r="A1433" s="73"/>
      <c r="B1433" s="53" t="s">
        <v>23</v>
      </c>
      <c r="C1433" s="37" t="str">
        <f>IF(C1432&gt;0,(C1427+C1428)/C1432, "-")</f>
        <v>-</v>
      </c>
      <c r="D1433" s="37" t="str">
        <f t="shared" ref="D1433:S1433" si="512">IF(D1432&gt;0,(D1427+D1428)/D1432, "-")</f>
        <v>-</v>
      </c>
      <c r="E1433" s="37" t="str">
        <f t="shared" si="512"/>
        <v>-</v>
      </c>
      <c r="F1433" s="37" t="str">
        <f t="shared" si="512"/>
        <v>-</v>
      </c>
      <c r="G1433" s="37" t="str">
        <f t="shared" si="512"/>
        <v>-</v>
      </c>
      <c r="H1433" s="37" t="str">
        <f t="shared" si="512"/>
        <v>-</v>
      </c>
      <c r="I1433" s="37" t="str">
        <f t="shared" si="512"/>
        <v>-</v>
      </c>
      <c r="J1433" s="37" t="str">
        <f t="shared" si="512"/>
        <v>-</v>
      </c>
      <c r="K1433" s="37" t="str">
        <f t="shared" si="512"/>
        <v>-</v>
      </c>
      <c r="L1433" s="37" t="str">
        <f t="shared" si="512"/>
        <v>-</v>
      </c>
      <c r="M1433" s="37" t="str">
        <f t="shared" si="512"/>
        <v>-</v>
      </c>
      <c r="N1433" s="37" t="str">
        <f t="shared" si="512"/>
        <v>-</v>
      </c>
      <c r="O1433" s="37" t="str">
        <f t="shared" si="512"/>
        <v>-</v>
      </c>
      <c r="P1433" s="37" t="str">
        <f t="shared" si="512"/>
        <v>-</v>
      </c>
      <c r="Q1433" s="37">
        <f t="shared" si="512"/>
        <v>2</v>
      </c>
      <c r="R1433" s="37" t="str">
        <f t="shared" si="512"/>
        <v>-</v>
      </c>
      <c r="S1433" s="37" t="str">
        <f t="shared" si="512"/>
        <v>-</v>
      </c>
      <c r="T1433" s="45">
        <f>IF(T1432&gt;0,(T1427+T1428)/T1432, "-")</f>
        <v>2</v>
      </c>
    </row>
    <row r="1434" spans="1:20" ht="18" customHeight="1">
      <c r="A1434" s="74"/>
      <c r="B1434" s="53" t="s">
        <v>44</v>
      </c>
      <c r="C1434" s="58" t="s">
        <v>43</v>
      </c>
      <c r="D1434" s="59" t="s">
        <v>39</v>
      </c>
      <c r="E1434" s="58" t="s">
        <v>43</v>
      </c>
      <c r="F1434" s="58" t="s">
        <v>43</v>
      </c>
      <c r="G1434" s="58" t="s">
        <v>43</v>
      </c>
      <c r="H1434" s="58" t="s">
        <v>43</v>
      </c>
      <c r="I1434" s="59" t="s">
        <v>39</v>
      </c>
      <c r="J1434" s="58" t="s">
        <v>43</v>
      </c>
      <c r="K1434" s="59" t="s">
        <v>39</v>
      </c>
      <c r="L1434" s="58" t="s">
        <v>43</v>
      </c>
      <c r="M1434" s="58" t="s">
        <v>43</v>
      </c>
      <c r="N1434" s="58" t="s">
        <v>43</v>
      </c>
      <c r="O1434" s="58" t="s">
        <v>43</v>
      </c>
      <c r="P1434" s="58" t="s">
        <v>43</v>
      </c>
      <c r="Q1434" s="59">
        <v>0</v>
      </c>
      <c r="R1434" s="58" t="s">
        <v>43</v>
      </c>
      <c r="S1434" s="58" t="s">
        <v>43</v>
      </c>
      <c r="T1434" s="60">
        <v>0</v>
      </c>
    </row>
    <row r="1435" spans="1:20" ht="18" customHeight="1">
      <c r="A1435" s="72">
        <v>44813</v>
      </c>
      <c r="B1435" s="51" t="s">
        <v>20</v>
      </c>
      <c r="C1435" s="52">
        <v>0</v>
      </c>
      <c r="D1435" s="52">
        <v>0</v>
      </c>
      <c r="E1435" s="52">
        <v>0</v>
      </c>
      <c r="F1435" s="52">
        <v>0</v>
      </c>
      <c r="G1435" s="52">
        <v>0</v>
      </c>
      <c r="H1435" s="52">
        <v>0</v>
      </c>
      <c r="I1435" s="52">
        <v>0</v>
      </c>
      <c r="J1435" s="52">
        <v>0</v>
      </c>
      <c r="K1435" s="52">
        <v>0</v>
      </c>
      <c r="L1435" s="52">
        <v>0</v>
      </c>
      <c r="M1435" s="52">
        <v>0</v>
      </c>
      <c r="N1435" s="52">
        <v>0</v>
      </c>
      <c r="O1435" s="52">
        <v>0</v>
      </c>
      <c r="P1435" s="52">
        <v>0</v>
      </c>
      <c r="Q1435" s="52">
        <v>0</v>
      </c>
      <c r="R1435" s="52">
        <v>0</v>
      </c>
      <c r="S1435" s="52">
        <v>0</v>
      </c>
      <c r="T1435" s="11">
        <f>SUM(C1435:S1435)</f>
        <v>0</v>
      </c>
    </row>
    <row r="1436" spans="1:20" ht="18" customHeight="1">
      <c r="A1436" s="73"/>
      <c r="B1436" s="53" t="s">
        <v>21</v>
      </c>
      <c r="C1436" s="54">
        <v>0</v>
      </c>
      <c r="D1436" s="54">
        <v>0</v>
      </c>
      <c r="E1436" s="54">
        <v>0</v>
      </c>
      <c r="F1436" s="54">
        <v>0</v>
      </c>
      <c r="G1436" s="54">
        <v>1</v>
      </c>
      <c r="H1436" s="54">
        <v>0</v>
      </c>
      <c r="I1436" s="54">
        <v>0</v>
      </c>
      <c r="J1436" s="54">
        <v>0</v>
      </c>
      <c r="K1436" s="54">
        <v>0</v>
      </c>
      <c r="L1436" s="54">
        <v>0</v>
      </c>
      <c r="M1436" s="54">
        <v>0</v>
      </c>
      <c r="N1436" s="54">
        <v>0</v>
      </c>
      <c r="O1436" s="54">
        <v>1</v>
      </c>
      <c r="P1436" s="54">
        <v>0</v>
      </c>
      <c r="Q1436" s="54">
        <v>3</v>
      </c>
      <c r="R1436" s="54">
        <v>0</v>
      </c>
      <c r="S1436" s="54">
        <v>0</v>
      </c>
      <c r="T1436" s="11">
        <f>SUM(C1436:S1436)</f>
        <v>5</v>
      </c>
    </row>
    <row r="1437" spans="1:20" ht="18" customHeight="1">
      <c r="A1437" s="73"/>
      <c r="B1437" s="53" t="s">
        <v>24</v>
      </c>
      <c r="C1437" s="62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73"/>
      <c r="B1438" s="53" t="s">
        <v>25</v>
      </c>
      <c r="C1438" s="54">
        <v>0</v>
      </c>
      <c r="D1438" s="54">
        <v>0</v>
      </c>
      <c r="E1438" s="54">
        <v>0</v>
      </c>
      <c r="F1438" s="54">
        <v>0</v>
      </c>
      <c r="G1438" s="54">
        <v>0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0</v>
      </c>
      <c r="P1438" s="54">
        <v>0</v>
      </c>
      <c r="Q1438" s="54">
        <v>0</v>
      </c>
      <c r="R1438" s="54">
        <v>0</v>
      </c>
      <c r="S1438" s="54">
        <v>0</v>
      </c>
      <c r="T1438" s="11">
        <f>SUM(C1438:S1438)</f>
        <v>0</v>
      </c>
    </row>
    <row r="1439" spans="1:20" ht="18" customHeight="1">
      <c r="A1439" s="73"/>
      <c r="B1439" s="53" t="s">
        <v>26</v>
      </c>
      <c r="C1439" s="36" t="str">
        <f>IF(C1437+C1438&gt;0, C1438/(C1437+C1438), "-")</f>
        <v>-</v>
      </c>
      <c r="D1439" s="36" t="str">
        <f t="shared" ref="D1439:T1439" si="513">IF(D1437+D1438&gt;0, D1438/(D1437+D1438), "-")</f>
        <v>-</v>
      </c>
      <c r="E1439" s="36" t="str">
        <f t="shared" si="513"/>
        <v>-</v>
      </c>
      <c r="F1439" s="36" t="str">
        <f t="shared" si="513"/>
        <v>-</v>
      </c>
      <c r="G1439" s="36">
        <f t="shared" si="513"/>
        <v>0</v>
      </c>
      <c r="H1439" s="36" t="str">
        <f t="shared" si="513"/>
        <v>-</v>
      </c>
      <c r="I1439" s="36" t="str">
        <f t="shared" si="513"/>
        <v>-</v>
      </c>
      <c r="J1439" s="36" t="str">
        <f t="shared" si="513"/>
        <v>-</v>
      </c>
      <c r="K1439" s="36" t="str">
        <f t="shared" si="513"/>
        <v>-</v>
      </c>
      <c r="L1439" s="36" t="str">
        <f t="shared" si="513"/>
        <v>-</v>
      </c>
      <c r="M1439" s="36" t="str">
        <f t="shared" si="513"/>
        <v>-</v>
      </c>
      <c r="N1439" s="36" t="str">
        <f t="shared" si="513"/>
        <v>-</v>
      </c>
      <c r="O1439" s="36">
        <f t="shared" si="513"/>
        <v>0</v>
      </c>
      <c r="P1439" s="36" t="str">
        <f t="shared" si="513"/>
        <v>-</v>
      </c>
      <c r="Q1439" s="36">
        <f t="shared" si="513"/>
        <v>0</v>
      </c>
      <c r="R1439" s="36" t="str">
        <f t="shared" si="513"/>
        <v>-</v>
      </c>
      <c r="S1439" s="36" t="str">
        <f t="shared" si="513"/>
        <v>-</v>
      </c>
      <c r="T1439" s="40">
        <f t="shared" si="513"/>
        <v>0</v>
      </c>
    </row>
    <row r="1440" spans="1:20" ht="18" customHeight="1">
      <c r="A1440" s="73"/>
      <c r="B1440" s="53" t="s">
        <v>22</v>
      </c>
      <c r="C1440" s="54">
        <v>0</v>
      </c>
      <c r="D1440" s="54">
        <v>0</v>
      </c>
      <c r="E1440" s="54">
        <v>0</v>
      </c>
      <c r="F1440" s="55">
        <v>0</v>
      </c>
      <c r="G1440" s="54">
        <v>1</v>
      </c>
      <c r="H1440" s="54">
        <v>0</v>
      </c>
      <c r="I1440" s="54">
        <v>0</v>
      </c>
      <c r="J1440" s="54">
        <v>0</v>
      </c>
      <c r="K1440" s="54">
        <v>0</v>
      </c>
      <c r="L1440" s="54">
        <v>0</v>
      </c>
      <c r="M1440" s="54">
        <v>0</v>
      </c>
      <c r="N1440" s="54">
        <v>0</v>
      </c>
      <c r="O1440" s="54">
        <v>1</v>
      </c>
      <c r="P1440" s="54">
        <v>0</v>
      </c>
      <c r="Q1440" s="54">
        <v>1</v>
      </c>
      <c r="R1440" s="54">
        <v>0</v>
      </c>
      <c r="S1440" s="54">
        <v>0</v>
      </c>
      <c r="T1440" s="11">
        <f>SUM(C1440:S1440)</f>
        <v>3</v>
      </c>
    </row>
    <row r="1441" spans="1:20" ht="18" customHeight="1">
      <c r="A1441" s="73"/>
      <c r="B1441" s="53" t="s">
        <v>23</v>
      </c>
      <c r="C1441" s="37" t="str">
        <f>IF(C1440&gt;0,(C1435+C1436)/C1440, "-")</f>
        <v>-</v>
      </c>
      <c r="D1441" s="37" t="str">
        <f t="shared" ref="D1441:S1441" si="514">IF(D1440&gt;0,(D1435+D1436)/D1440, "-")</f>
        <v>-</v>
      </c>
      <c r="E1441" s="37" t="str">
        <f t="shared" si="514"/>
        <v>-</v>
      </c>
      <c r="F1441" s="37" t="str">
        <f t="shared" si="514"/>
        <v>-</v>
      </c>
      <c r="G1441" s="37">
        <f t="shared" si="514"/>
        <v>1</v>
      </c>
      <c r="H1441" s="37" t="str">
        <f t="shared" si="514"/>
        <v>-</v>
      </c>
      <c r="I1441" s="37" t="str">
        <f t="shared" si="514"/>
        <v>-</v>
      </c>
      <c r="J1441" s="37" t="str">
        <f t="shared" si="514"/>
        <v>-</v>
      </c>
      <c r="K1441" s="37" t="str">
        <f t="shared" si="514"/>
        <v>-</v>
      </c>
      <c r="L1441" s="37" t="str">
        <f t="shared" si="514"/>
        <v>-</v>
      </c>
      <c r="M1441" s="37" t="str">
        <f t="shared" si="514"/>
        <v>-</v>
      </c>
      <c r="N1441" s="37" t="str">
        <f t="shared" si="514"/>
        <v>-</v>
      </c>
      <c r="O1441" s="37">
        <f t="shared" si="514"/>
        <v>1</v>
      </c>
      <c r="P1441" s="37" t="str">
        <f t="shared" si="514"/>
        <v>-</v>
      </c>
      <c r="Q1441" s="37">
        <f t="shared" si="514"/>
        <v>3</v>
      </c>
      <c r="R1441" s="37" t="str">
        <f t="shared" si="514"/>
        <v>-</v>
      </c>
      <c r="S1441" s="37" t="str">
        <f t="shared" si="514"/>
        <v>-</v>
      </c>
      <c r="T1441" s="45">
        <f>IF(T1440&gt;0,(T1435+T1436)/T1440, "-")</f>
        <v>1.6666666666666667</v>
      </c>
    </row>
    <row r="1442" spans="1:20" ht="18" customHeight="1">
      <c r="A1442" s="74"/>
      <c r="B1442" s="53" t="s">
        <v>44</v>
      </c>
      <c r="C1442" s="58" t="s">
        <v>43</v>
      </c>
      <c r="D1442" s="59" t="s">
        <v>39</v>
      </c>
      <c r="E1442" s="58" t="s">
        <v>43</v>
      </c>
      <c r="F1442" s="58" t="s">
        <v>43</v>
      </c>
      <c r="G1442" s="59">
        <v>0</v>
      </c>
      <c r="H1442" s="58" t="s">
        <v>43</v>
      </c>
      <c r="I1442" s="59" t="s">
        <v>39</v>
      </c>
      <c r="J1442" s="58" t="s">
        <v>43</v>
      </c>
      <c r="K1442" s="59" t="s">
        <v>39</v>
      </c>
      <c r="L1442" s="58" t="s">
        <v>43</v>
      </c>
      <c r="M1442" s="58" t="s">
        <v>43</v>
      </c>
      <c r="N1442" s="58" t="s">
        <v>43</v>
      </c>
      <c r="O1442" s="59">
        <v>1</v>
      </c>
      <c r="P1442" s="58" t="s">
        <v>43</v>
      </c>
      <c r="Q1442" s="59">
        <v>1</v>
      </c>
      <c r="R1442" s="58" t="s">
        <v>43</v>
      </c>
      <c r="S1442" s="58" t="s">
        <v>43</v>
      </c>
      <c r="T1442" s="60">
        <v>0.66669999999999996</v>
      </c>
    </row>
    <row r="1443" spans="1:20" ht="18" customHeight="1">
      <c r="A1443" s="72">
        <v>44814</v>
      </c>
      <c r="B1443" s="51" t="s">
        <v>20</v>
      </c>
      <c r="C1443" s="52">
        <v>0</v>
      </c>
      <c r="D1443" s="52">
        <v>0</v>
      </c>
      <c r="E1443" s="52">
        <v>0</v>
      </c>
      <c r="F1443" s="52">
        <v>0</v>
      </c>
      <c r="G1443" s="52">
        <v>0</v>
      </c>
      <c r="H1443" s="52">
        <v>0</v>
      </c>
      <c r="I1443" s="52">
        <v>0</v>
      </c>
      <c r="J1443" s="52">
        <v>0</v>
      </c>
      <c r="K1443" s="52">
        <v>0</v>
      </c>
      <c r="L1443" s="52">
        <v>0</v>
      </c>
      <c r="M1443" s="52">
        <v>0</v>
      </c>
      <c r="N1443" s="52">
        <v>0</v>
      </c>
      <c r="O1443" s="52">
        <v>1</v>
      </c>
      <c r="P1443" s="52">
        <v>0</v>
      </c>
      <c r="Q1443" s="52">
        <v>0</v>
      </c>
      <c r="R1443" s="52">
        <v>0</v>
      </c>
      <c r="S1443" s="52">
        <v>0</v>
      </c>
      <c r="T1443" s="11">
        <f>SUM(C1443:S1443)</f>
        <v>1</v>
      </c>
    </row>
    <row r="1444" spans="1:20" ht="18" customHeight="1">
      <c r="A1444" s="73"/>
      <c r="B1444" s="53" t="s">
        <v>21</v>
      </c>
      <c r="C1444" s="54">
        <v>0</v>
      </c>
      <c r="D1444" s="54">
        <v>0</v>
      </c>
      <c r="E1444" s="54">
        <v>0</v>
      </c>
      <c r="F1444" s="54">
        <v>1</v>
      </c>
      <c r="G1444" s="54">
        <v>0</v>
      </c>
      <c r="H1444" s="54">
        <v>0</v>
      </c>
      <c r="I1444" s="54">
        <v>0</v>
      </c>
      <c r="J1444" s="54">
        <v>0</v>
      </c>
      <c r="K1444" s="54">
        <v>0</v>
      </c>
      <c r="L1444" s="54">
        <v>0</v>
      </c>
      <c r="M1444" s="54">
        <v>0</v>
      </c>
      <c r="N1444" s="54">
        <v>0</v>
      </c>
      <c r="O1444" s="54">
        <v>3</v>
      </c>
      <c r="P1444" s="54">
        <v>0</v>
      </c>
      <c r="Q1444" s="54">
        <v>3</v>
      </c>
      <c r="R1444" s="54">
        <v>0</v>
      </c>
      <c r="S1444" s="54">
        <v>0</v>
      </c>
      <c r="T1444" s="11">
        <f>SUM(C1444:S1444)</f>
        <v>7</v>
      </c>
    </row>
    <row r="1445" spans="1:20" ht="18" customHeight="1">
      <c r="A1445" s="73"/>
      <c r="B1445" s="53" t="s">
        <v>24</v>
      </c>
      <c r="C1445" s="62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4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8</v>
      </c>
    </row>
    <row r="1446" spans="1:20" ht="18" customHeight="1">
      <c r="A1446" s="73"/>
      <c r="B1446" s="53" t="s">
        <v>25</v>
      </c>
      <c r="C1446" s="54">
        <v>0</v>
      </c>
      <c r="D1446" s="54">
        <v>0</v>
      </c>
      <c r="E1446" s="54">
        <v>0</v>
      </c>
      <c r="F1446" s="54">
        <v>0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0</v>
      </c>
      <c r="P1446" s="54">
        <v>0</v>
      </c>
      <c r="Q1446" s="54">
        <v>0</v>
      </c>
      <c r="R1446" s="54">
        <v>0</v>
      </c>
      <c r="S1446" s="54">
        <v>0</v>
      </c>
      <c r="T1446" s="11">
        <f>SUM(C1446:S1446)</f>
        <v>0</v>
      </c>
    </row>
    <row r="1447" spans="1:20" ht="18" customHeight="1">
      <c r="A1447" s="73"/>
      <c r="B1447" s="53" t="s">
        <v>26</v>
      </c>
      <c r="C1447" s="36" t="str">
        <f>IF(C1445+C1446&gt;0, C1446/(C1445+C1446), "-")</f>
        <v>-</v>
      </c>
      <c r="D1447" s="36" t="str">
        <f t="shared" ref="D1447:T1447" si="515">IF(D1445+D1446&gt;0, D1446/(D1445+D1446), "-")</f>
        <v>-</v>
      </c>
      <c r="E1447" s="36" t="str">
        <f t="shared" si="515"/>
        <v>-</v>
      </c>
      <c r="F1447" s="36">
        <f t="shared" si="515"/>
        <v>0</v>
      </c>
      <c r="G1447" s="36" t="str">
        <f t="shared" si="515"/>
        <v>-</v>
      </c>
      <c r="H1447" s="36" t="str">
        <f t="shared" si="515"/>
        <v>-</v>
      </c>
      <c r="I1447" s="36" t="str">
        <f t="shared" si="515"/>
        <v>-</v>
      </c>
      <c r="J1447" s="36" t="str">
        <f t="shared" si="515"/>
        <v>-</v>
      </c>
      <c r="K1447" s="36" t="str">
        <f t="shared" si="515"/>
        <v>-</v>
      </c>
      <c r="L1447" s="36" t="str">
        <f t="shared" si="515"/>
        <v>-</v>
      </c>
      <c r="M1447" s="36" t="str">
        <f t="shared" si="515"/>
        <v>-</v>
      </c>
      <c r="N1447" s="36" t="str">
        <f t="shared" si="515"/>
        <v>-</v>
      </c>
      <c r="O1447" s="36">
        <f t="shared" si="515"/>
        <v>0</v>
      </c>
      <c r="P1447" s="36" t="str">
        <f t="shared" si="515"/>
        <v>-</v>
      </c>
      <c r="Q1447" s="36">
        <f t="shared" si="515"/>
        <v>0</v>
      </c>
      <c r="R1447" s="36" t="str">
        <f t="shared" si="515"/>
        <v>-</v>
      </c>
      <c r="S1447" s="36" t="str">
        <f t="shared" si="515"/>
        <v>-</v>
      </c>
      <c r="T1447" s="40">
        <f t="shared" si="515"/>
        <v>0</v>
      </c>
    </row>
    <row r="1448" spans="1:20" ht="18" customHeight="1">
      <c r="A1448" s="73"/>
      <c r="B1448" s="53" t="s">
        <v>22</v>
      </c>
      <c r="C1448" s="54">
        <v>0</v>
      </c>
      <c r="D1448" s="54">
        <v>0</v>
      </c>
      <c r="E1448" s="54">
        <v>0</v>
      </c>
      <c r="F1448" s="55">
        <v>1</v>
      </c>
      <c r="G1448" s="54">
        <v>0</v>
      </c>
      <c r="H1448" s="54">
        <v>0</v>
      </c>
      <c r="I1448" s="54">
        <v>0</v>
      </c>
      <c r="J1448" s="54">
        <v>0</v>
      </c>
      <c r="K1448" s="54">
        <v>0</v>
      </c>
      <c r="L1448" s="54">
        <v>0</v>
      </c>
      <c r="M1448" s="54">
        <v>0</v>
      </c>
      <c r="N1448" s="54">
        <v>0</v>
      </c>
      <c r="O1448" s="54">
        <v>1</v>
      </c>
      <c r="P1448" s="54">
        <v>0</v>
      </c>
      <c r="Q1448" s="54">
        <v>1</v>
      </c>
      <c r="R1448" s="54">
        <v>0</v>
      </c>
      <c r="S1448" s="54">
        <v>0</v>
      </c>
      <c r="T1448" s="11">
        <f>SUM(C1448:S1448)</f>
        <v>3</v>
      </c>
    </row>
    <row r="1449" spans="1:20" ht="18" customHeight="1">
      <c r="A1449" s="73"/>
      <c r="B1449" s="53" t="s">
        <v>23</v>
      </c>
      <c r="C1449" s="37" t="str">
        <f>IF(C1448&gt;0,(C1443+C1444)/C1448, "-")</f>
        <v>-</v>
      </c>
      <c r="D1449" s="37" t="str">
        <f t="shared" ref="D1449:S1449" si="516">IF(D1448&gt;0,(D1443+D1444)/D1448, "-")</f>
        <v>-</v>
      </c>
      <c r="E1449" s="37" t="str">
        <f t="shared" si="516"/>
        <v>-</v>
      </c>
      <c r="F1449" s="37">
        <f t="shared" si="516"/>
        <v>1</v>
      </c>
      <c r="G1449" s="37" t="str">
        <f t="shared" si="516"/>
        <v>-</v>
      </c>
      <c r="H1449" s="37" t="str">
        <f t="shared" si="516"/>
        <v>-</v>
      </c>
      <c r="I1449" s="37" t="str">
        <f t="shared" si="516"/>
        <v>-</v>
      </c>
      <c r="J1449" s="37" t="str">
        <f t="shared" si="516"/>
        <v>-</v>
      </c>
      <c r="K1449" s="37" t="str">
        <f t="shared" si="516"/>
        <v>-</v>
      </c>
      <c r="L1449" s="37" t="str">
        <f t="shared" si="516"/>
        <v>-</v>
      </c>
      <c r="M1449" s="37" t="str">
        <f t="shared" si="516"/>
        <v>-</v>
      </c>
      <c r="N1449" s="37" t="str">
        <f t="shared" si="516"/>
        <v>-</v>
      </c>
      <c r="O1449" s="37">
        <f t="shared" si="516"/>
        <v>4</v>
      </c>
      <c r="P1449" s="37" t="str">
        <f t="shared" si="516"/>
        <v>-</v>
      </c>
      <c r="Q1449" s="37">
        <f t="shared" si="516"/>
        <v>3</v>
      </c>
      <c r="R1449" s="37" t="str">
        <f t="shared" si="516"/>
        <v>-</v>
      </c>
      <c r="S1449" s="37" t="str">
        <f t="shared" si="516"/>
        <v>-</v>
      </c>
      <c r="T1449" s="45">
        <f>IF(T1448&gt;0,(T1443+T1444)/T1448, "-")</f>
        <v>2.6666666666666665</v>
      </c>
    </row>
    <row r="1450" spans="1:20" ht="18" customHeight="1">
      <c r="A1450" s="74"/>
      <c r="B1450" s="53" t="s">
        <v>44</v>
      </c>
      <c r="C1450" s="58" t="s">
        <v>43</v>
      </c>
      <c r="D1450" s="59" t="s">
        <v>39</v>
      </c>
      <c r="E1450" s="58" t="s">
        <v>43</v>
      </c>
      <c r="F1450" s="59">
        <v>0</v>
      </c>
      <c r="G1450" s="58" t="s">
        <v>43</v>
      </c>
      <c r="H1450" s="58" t="s">
        <v>43</v>
      </c>
      <c r="I1450" s="59" t="s">
        <v>39</v>
      </c>
      <c r="J1450" s="58" t="s">
        <v>43</v>
      </c>
      <c r="K1450" s="59" t="s">
        <v>39</v>
      </c>
      <c r="L1450" s="58" t="s">
        <v>43</v>
      </c>
      <c r="M1450" s="58" t="s">
        <v>43</v>
      </c>
      <c r="N1450" s="58" t="s">
        <v>43</v>
      </c>
      <c r="O1450" s="59">
        <v>1</v>
      </c>
      <c r="P1450" s="58" t="s">
        <v>43</v>
      </c>
      <c r="Q1450" s="59">
        <v>1</v>
      </c>
      <c r="R1450" s="58" t="s">
        <v>43</v>
      </c>
      <c r="S1450" s="58" t="s">
        <v>43</v>
      </c>
      <c r="T1450" s="60">
        <v>0.66669999999999996</v>
      </c>
    </row>
    <row r="1451" spans="1:20" ht="18" customHeight="1">
      <c r="A1451" s="72">
        <v>44815</v>
      </c>
      <c r="B1451" s="51" t="s">
        <v>20</v>
      </c>
      <c r="C1451" s="52">
        <v>0</v>
      </c>
      <c r="D1451" s="52">
        <v>0</v>
      </c>
      <c r="E1451" s="52">
        <v>0</v>
      </c>
      <c r="F1451" s="52">
        <v>0</v>
      </c>
      <c r="G1451" s="52">
        <v>0</v>
      </c>
      <c r="H1451" s="52">
        <v>0</v>
      </c>
      <c r="I1451" s="52">
        <v>0</v>
      </c>
      <c r="J1451" s="52">
        <v>0</v>
      </c>
      <c r="K1451" s="52">
        <v>0</v>
      </c>
      <c r="L1451" s="52">
        <v>0</v>
      </c>
      <c r="M1451" s="52">
        <v>0</v>
      </c>
      <c r="N1451" s="52">
        <v>0</v>
      </c>
      <c r="O1451" s="52">
        <v>0</v>
      </c>
      <c r="P1451" s="52">
        <v>0</v>
      </c>
      <c r="Q1451" s="52">
        <v>0</v>
      </c>
      <c r="R1451" s="52">
        <v>0</v>
      </c>
      <c r="S1451" s="52">
        <v>0</v>
      </c>
      <c r="T1451" s="11">
        <f>SUM(C1451:S1451)</f>
        <v>0</v>
      </c>
    </row>
    <row r="1452" spans="1:20" ht="18" customHeight="1">
      <c r="A1452" s="73"/>
      <c r="B1452" s="53" t="s">
        <v>21</v>
      </c>
      <c r="C1452" s="54">
        <v>0</v>
      </c>
      <c r="D1452" s="54">
        <v>0</v>
      </c>
      <c r="E1452" s="54">
        <v>0</v>
      </c>
      <c r="F1452" s="54">
        <v>0</v>
      </c>
      <c r="G1452" s="54">
        <v>1</v>
      </c>
      <c r="H1452" s="54">
        <v>0</v>
      </c>
      <c r="I1452" s="54">
        <v>0</v>
      </c>
      <c r="J1452" s="54">
        <v>0</v>
      </c>
      <c r="K1452" s="54">
        <v>0</v>
      </c>
      <c r="L1452" s="54">
        <v>0</v>
      </c>
      <c r="M1452" s="54">
        <v>1</v>
      </c>
      <c r="N1452" s="54">
        <v>0</v>
      </c>
      <c r="O1452" s="54">
        <v>1</v>
      </c>
      <c r="P1452" s="54">
        <v>0</v>
      </c>
      <c r="Q1452" s="54">
        <v>0</v>
      </c>
      <c r="R1452" s="54">
        <v>0</v>
      </c>
      <c r="S1452" s="54">
        <v>0</v>
      </c>
      <c r="T1452" s="11">
        <f>SUM(C1452:S1452)</f>
        <v>3</v>
      </c>
    </row>
    <row r="1453" spans="1:20" ht="18" customHeight="1">
      <c r="A1453" s="73"/>
      <c r="B1453" s="53" t="s">
        <v>24</v>
      </c>
      <c r="C1453" s="62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73"/>
      <c r="B1454" s="53" t="s">
        <v>25</v>
      </c>
      <c r="C1454" s="54">
        <v>0</v>
      </c>
      <c r="D1454" s="54">
        <v>0</v>
      </c>
      <c r="E1454" s="54">
        <v>0</v>
      </c>
      <c r="F1454" s="54">
        <v>0</v>
      </c>
      <c r="G1454" s="54">
        <v>0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0</v>
      </c>
      <c r="N1454" s="54">
        <v>0</v>
      </c>
      <c r="O1454" s="54">
        <v>0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0</v>
      </c>
    </row>
    <row r="1455" spans="1:20" ht="18" customHeight="1">
      <c r="A1455" s="73"/>
      <c r="B1455" s="53" t="s">
        <v>26</v>
      </c>
      <c r="C1455" s="36" t="str">
        <f>IF(C1453+C1454&gt;0, C1454/(C1453+C1454), "-")</f>
        <v>-</v>
      </c>
      <c r="D1455" s="36" t="str">
        <f t="shared" ref="D1455:T1455" si="517">IF(D1453+D1454&gt;0, D1454/(D1453+D1454), "-")</f>
        <v>-</v>
      </c>
      <c r="E1455" s="36" t="str">
        <f t="shared" si="517"/>
        <v>-</v>
      </c>
      <c r="F1455" s="36" t="str">
        <f t="shared" si="517"/>
        <v>-</v>
      </c>
      <c r="G1455" s="36">
        <f t="shared" si="517"/>
        <v>0</v>
      </c>
      <c r="H1455" s="36" t="str">
        <f t="shared" si="517"/>
        <v>-</v>
      </c>
      <c r="I1455" s="36" t="str">
        <f t="shared" si="517"/>
        <v>-</v>
      </c>
      <c r="J1455" s="36" t="str">
        <f t="shared" si="517"/>
        <v>-</v>
      </c>
      <c r="K1455" s="36" t="str">
        <f t="shared" si="517"/>
        <v>-</v>
      </c>
      <c r="L1455" s="36" t="str">
        <f t="shared" si="517"/>
        <v>-</v>
      </c>
      <c r="M1455" s="36">
        <f t="shared" si="517"/>
        <v>0</v>
      </c>
      <c r="N1455" s="36" t="str">
        <f t="shared" si="517"/>
        <v>-</v>
      </c>
      <c r="O1455" s="36">
        <f t="shared" si="517"/>
        <v>0</v>
      </c>
      <c r="P1455" s="36" t="str">
        <f t="shared" si="517"/>
        <v>-</v>
      </c>
      <c r="Q1455" s="36" t="str">
        <f t="shared" si="517"/>
        <v>-</v>
      </c>
      <c r="R1455" s="36" t="str">
        <f t="shared" si="517"/>
        <v>-</v>
      </c>
      <c r="S1455" s="36" t="str">
        <f t="shared" si="517"/>
        <v>-</v>
      </c>
      <c r="T1455" s="40">
        <f t="shared" si="517"/>
        <v>0</v>
      </c>
    </row>
    <row r="1456" spans="1:20" ht="18" customHeight="1">
      <c r="A1456" s="73"/>
      <c r="B1456" s="53" t="s">
        <v>22</v>
      </c>
      <c r="C1456" s="54">
        <v>0</v>
      </c>
      <c r="D1456" s="54">
        <v>0</v>
      </c>
      <c r="E1456" s="54">
        <v>0</v>
      </c>
      <c r="F1456" s="55">
        <v>0</v>
      </c>
      <c r="G1456" s="54">
        <v>1</v>
      </c>
      <c r="H1456" s="54">
        <v>0</v>
      </c>
      <c r="I1456" s="54">
        <v>0</v>
      </c>
      <c r="J1456" s="54">
        <v>0</v>
      </c>
      <c r="K1456" s="54">
        <v>0</v>
      </c>
      <c r="L1456" s="54">
        <v>0</v>
      </c>
      <c r="M1456" s="54">
        <v>1</v>
      </c>
      <c r="N1456" s="54">
        <v>0</v>
      </c>
      <c r="O1456" s="54">
        <v>1</v>
      </c>
      <c r="P1456" s="54">
        <v>0</v>
      </c>
      <c r="Q1456" s="54">
        <v>0</v>
      </c>
      <c r="R1456" s="54">
        <v>0</v>
      </c>
      <c r="S1456" s="54">
        <v>0</v>
      </c>
      <c r="T1456" s="11">
        <f>SUM(C1456:S1456)</f>
        <v>3</v>
      </c>
    </row>
    <row r="1457" spans="1:20" ht="18" customHeight="1">
      <c r="A1457" s="73"/>
      <c r="B1457" s="53" t="s">
        <v>23</v>
      </c>
      <c r="C1457" s="37" t="str">
        <f>IF(C1456&gt;0,(C1451+C1452)/C1456, "-")</f>
        <v>-</v>
      </c>
      <c r="D1457" s="37" t="str">
        <f t="shared" ref="D1457:S1457" si="518">IF(D1456&gt;0,(D1451+D1452)/D1456, "-")</f>
        <v>-</v>
      </c>
      <c r="E1457" s="37" t="str">
        <f t="shared" si="518"/>
        <v>-</v>
      </c>
      <c r="F1457" s="37" t="str">
        <f t="shared" si="518"/>
        <v>-</v>
      </c>
      <c r="G1457" s="37">
        <f t="shared" si="518"/>
        <v>1</v>
      </c>
      <c r="H1457" s="37" t="str">
        <f t="shared" si="518"/>
        <v>-</v>
      </c>
      <c r="I1457" s="37" t="str">
        <f t="shared" si="518"/>
        <v>-</v>
      </c>
      <c r="J1457" s="37" t="str">
        <f t="shared" si="518"/>
        <v>-</v>
      </c>
      <c r="K1457" s="37" t="str">
        <f t="shared" si="518"/>
        <v>-</v>
      </c>
      <c r="L1457" s="37" t="str">
        <f t="shared" si="518"/>
        <v>-</v>
      </c>
      <c r="M1457" s="37">
        <f t="shared" si="518"/>
        <v>1</v>
      </c>
      <c r="N1457" s="37" t="str">
        <f t="shared" si="518"/>
        <v>-</v>
      </c>
      <c r="O1457" s="37">
        <f t="shared" si="518"/>
        <v>1</v>
      </c>
      <c r="P1457" s="37" t="str">
        <f t="shared" si="518"/>
        <v>-</v>
      </c>
      <c r="Q1457" s="37" t="str">
        <f t="shared" si="518"/>
        <v>-</v>
      </c>
      <c r="R1457" s="37" t="str">
        <f t="shared" si="518"/>
        <v>-</v>
      </c>
      <c r="S1457" s="37" t="str">
        <f t="shared" si="518"/>
        <v>-</v>
      </c>
      <c r="T1457" s="45">
        <f>IF(T1456&gt;0,(T1451+T1452)/T1456, "-")</f>
        <v>1</v>
      </c>
    </row>
    <row r="1458" spans="1:20" ht="18" customHeight="1">
      <c r="A1458" s="74"/>
      <c r="B1458" s="53" t="s">
        <v>44</v>
      </c>
      <c r="C1458" s="58" t="s">
        <v>43</v>
      </c>
      <c r="D1458" s="59" t="s">
        <v>39</v>
      </c>
      <c r="E1458" s="58" t="s">
        <v>43</v>
      </c>
      <c r="F1458" s="58" t="s">
        <v>43</v>
      </c>
      <c r="G1458" s="59">
        <v>1</v>
      </c>
      <c r="H1458" s="58" t="s">
        <v>43</v>
      </c>
      <c r="I1458" s="59" t="s">
        <v>39</v>
      </c>
      <c r="J1458" s="58" t="s">
        <v>43</v>
      </c>
      <c r="K1458" s="59" t="s">
        <v>39</v>
      </c>
      <c r="L1458" s="58" t="s">
        <v>43</v>
      </c>
      <c r="M1458" s="59">
        <v>1</v>
      </c>
      <c r="N1458" s="58" t="s">
        <v>43</v>
      </c>
      <c r="O1458" s="59">
        <v>1</v>
      </c>
      <c r="P1458" s="58" t="s">
        <v>43</v>
      </c>
      <c r="Q1458" s="58" t="s">
        <v>43</v>
      </c>
      <c r="R1458" s="58" t="s">
        <v>43</v>
      </c>
      <c r="S1458" s="58" t="s">
        <v>43</v>
      </c>
      <c r="T1458" s="60">
        <v>1</v>
      </c>
    </row>
    <row r="1459" spans="1:20" ht="18" customHeight="1">
      <c r="A1459" s="72">
        <v>44816</v>
      </c>
      <c r="B1459" s="51" t="s">
        <v>20</v>
      </c>
      <c r="C1459" s="52">
        <v>0</v>
      </c>
      <c r="D1459" s="52">
        <v>0</v>
      </c>
      <c r="E1459" s="52">
        <v>0</v>
      </c>
      <c r="F1459" s="52">
        <v>0</v>
      </c>
      <c r="G1459" s="52">
        <v>0</v>
      </c>
      <c r="H1459" s="52">
        <v>0</v>
      </c>
      <c r="I1459" s="52">
        <v>0</v>
      </c>
      <c r="J1459" s="52">
        <v>0</v>
      </c>
      <c r="K1459" s="52">
        <v>0</v>
      </c>
      <c r="L1459" s="52">
        <v>0</v>
      </c>
      <c r="M1459" s="52">
        <v>0</v>
      </c>
      <c r="N1459" s="52">
        <v>0</v>
      </c>
      <c r="O1459" s="52">
        <v>0</v>
      </c>
      <c r="P1459" s="52">
        <v>0</v>
      </c>
      <c r="Q1459" s="52">
        <v>0</v>
      </c>
      <c r="R1459" s="52">
        <v>0</v>
      </c>
      <c r="S1459" s="52">
        <v>0</v>
      </c>
      <c r="T1459" s="11">
        <f>SUM(C1459:S1459)</f>
        <v>0</v>
      </c>
    </row>
    <row r="1460" spans="1:20" ht="18" customHeight="1">
      <c r="A1460" s="73"/>
      <c r="B1460" s="53" t="s">
        <v>21</v>
      </c>
      <c r="C1460" s="54">
        <v>0</v>
      </c>
      <c r="D1460" s="54">
        <v>0</v>
      </c>
      <c r="E1460" s="54">
        <v>0</v>
      </c>
      <c r="F1460" s="54">
        <v>0</v>
      </c>
      <c r="G1460" s="54">
        <v>0</v>
      </c>
      <c r="H1460" s="54">
        <v>0</v>
      </c>
      <c r="I1460" s="54">
        <v>0</v>
      </c>
      <c r="J1460" s="54">
        <v>0</v>
      </c>
      <c r="K1460" s="54">
        <v>0</v>
      </c>
      <c r="L1460" s="54">
        <v>0</v>
      </c>
      <c r="M1460" s="54">
        <v>0</v>
      </c>
      <c r="N1460" s="54">
        <v>0</v>
      </c>
      <c r="O1460" s="54">
        <v>0</v>
      </c>
      <c r="P1460" s="54">
        <v>0</v>
      </c>
      <c r="Q1460" s="54">
        <v>0</v>
      </c>
      <c r="R1460" s="54">
        <v>0</v>
      </c>
      <c r="S1460" s="54">
        <v>0</v>
      </c>
      <c r="T1460" s="11">
        <f>SUM(C1460:S1460)</f>
        <v>0</v>
      </c>
    </row>
    <row r="1461" spans="1:20" ht="18" customHeight="1">
      <c r="A1461" s="73"/>
      <c r="B1461" s="53" t="s">
        <v>24</v>
      </c>
      <c r="C1461" s="62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73"/>
      <c r="B1462" s="53" t="s">
        <v>25</v>
      </c>
      <c r="C1462" s="54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73"/>
      <c r="B1463" s="53" t="s">
        <v>26</v>
      </c>
      <c r="C1463" s="36" t="str">
        <f>IF(C1461+C1462&gt;0, C1462/(C1461+C1462), "-")</f>
        <v>-</v>
      </c>
      <c r="D1463" s="36" t="str">
        <f t="shared" ref="D1463:T1463" si="519">IF(D1461+D1462&gt;0, D1462/(D1461+D1462), "-")</f>
        <v>-</v>
      </c>
      <c r="E1463" s="36" t="str">
        <f t="shared" si="519"/>
        <v>-</v>
      </c>
      <c r="F1463" s="36" t="str">
        <f t="shared" si="519"/>
        <v>-</v>
      </c>
      <c r="G1463" s="36" t="str">
        <f t="shared" si="519"/>
        <v>-</v>
      </c>
      <c r="H1463" s="36" t="str">
        <f t="shared" si="519"/>
        <v>-</v>
      </c>
      <c r="I1463" s="36" t="str">
        <f t="shared" si="519"/>
        <v>-</v>
      </c>
      <c r="J1463" s="36" t="str">
        <f t="shared" si="519"/>
        <v>-</v>
      </c>
      <c r="K1463" s="36" t="str">
        <f t="shared" si="519"/>
        <v>-</v>
      </c>
      <c r="L1463" s="36" t="str">
        <f t="shared" si="519"/>
        <v>-</v>
      </c>
      <c r="M1463" s="36" t="str">
        <f t="shared" si="519"/>
        <v>-</v>
      </c>
      <c r="N1463" s="36" t="str">
        <f t="shared" si="519"/>
        <v>-</v>
      </c>
      <c r="O1463" s="36" t="str">
        <f t="shared" si="519"/>
        <v>-</v>
      </c>
      <c r="P1463" s="36" t="str">
        <f t="shared" si="519"/>
        <v>-</v>
      </c>
      <c r="Q1463" s="36" t="str">
        <f t="shared" si="519"/>
        <v>-</v>
      </c>
      <c r="R1463" s="36" t="str">
        <f t="shared" si="519"/>
        <v>-</v>
      </c>
      <c r="S1463" s="36" t="str">
        <f t="shared" si="519"/>
        <v>-</v>
      </c>
      <c r="T1463" s="40" t="str">
        <f t="shared" si="519"/>
        <v>-</v>
      </c>
    </row>
    <row r="1464" spans="1:20" ht="18" customHeight="1">
      <c r="A1464" s="73"/>
      <c r="B1464" s="53" t="s">
        <v>22</v>
      </c>
      <c r="C1464" s="54">
        <v>0</v>
      </c>
      <c r="D1464" s="54">
        <v>0</v>
      </c>
      <c r="E1464" s="54">
        <v>0</v>
      </c>
      <c r="F1464" s="55">
        <v>0</v>
      </c>
      <c r="G1464" s="54">
        <v>0</v>
      </c>
      <c r="H1464" s="54">
        <v>0</v>
      </c>
      <c r="I1464" s="54">
        <v>0</v>
      </c>
      <c r="J1464" s="54">
        <v>0</v>
      </c>
      <c r="K1464" s="54">
        <v>0</v>
      </c>
      <c r="L1464" s="54">
        <v>0</v>
      </c>
      <c r="M1464" s="54">
        <v>0</v>
      </c>
      <c r="N1464" s="54">
        <v>0</v>
      </c>
      <c r="O1464" s="54">
        <v>0</v>
      </c>
      <c r="P1464" s="54">
        <v>0</v>
      </c>
      <c r="Q1464" s="54">
        <v>0</v>
      </c>
      <c r="R1464" s="54">
        <v>0</v>
      </c>
      <c r="S1464" s="54">
        <v>0</v>
      </c>
      <c r="T1464" s="11">
        <f>SUM(C1464:S1464)</f>
        <v>0</v>
      </c>
    </row>
    <row r="1465" spans="1:20" ht="18" customHeight="1">
      <c r="A1465" s="73"/>
      <c r="B1465" s="53" t="s">
        <v>23</v>
      </c>
      <c r="C1465" s="37" t="str">
        <f>IF(C1464&gt;0,(C1459+C1460)/C1464, "-")</f>
        <v>-</v>
      </c>
      <c r="D1465" s="37" t="str">
        <f t="shared" ref="D1465:S1465" si="520">IF(D1464&gt;0,(D1459+D1460)/D1464, "-")</f>
        <v>-</v>
      </c>
      <c r="E1465" s="37" t="str">
        <f t="shared" si="520"/>
        <v>-</v>
      </c>
      <c r="F1465" s="37" t="str">
        <f t="shared" si="520"/>
        <v>-</v>
      </c>
      <c r="G1465" s="37" t="str">
        <f t="shared" si="520"/>
        <v>-</v>
      </c>
      <c r="H1465" s="37" t="str">
        <f t="shared" si="520"/>
        <v>-</v>
      </c>
      <c r="I1465" s="37" t="str">
        <f t="shared" si="520"/>
        <v>-</v>
      </c>
      <c r="J1465" s="37" t="str">
        <f t="shared" si="520"/>
        <v>-</v>
      </c>
      <c r="K1465" s="37" t="str">
        <f t="shared" si="520"/>
        <v>-</v>
      </c>
      <c r="L1465" s="37" t="str">
        <f t="shared" si="520"/>
        <v>-</v>
      </c>
      <c r="M1465" s="37" t="str">
        <f t="shared" si="520"/>
        <v>-</v>
      </c>
      <c r="N1465" s="37" t="str">
        <f t="shared" si="520"/>
        <v>-</v>
      </c>
      <c r="O1465" s="37" t="str">
        <f t="shared" si="520"/>
        <v>-</v>
      </c>
      <c r="P1465" s="37" t="str">
        <f t="shared" si="520"/>
        <v>-</v>
      </c>
      <c r="Q1465" s="37" t="str">
        <f t="shared" si="520"/>
        <v>-</v>
      </c>
      <c r="R1465" s="37" t="str">
        <f t="shared" si="520"/>
        <v>-</v>
      </c>
      <c r="S1465" s="37" t="str">
        <f t="shared" si="520"/>
        <v>-</v>
      </c>
      <c r="T1465" s="45" t="str">
        <f>IF(T1464&gt;0,(T1459+T1460)/T1464, "-")</f>
        <v>-</v>
      </c>
    </row>
    <row r="1466" spans="1:20" ht="18" customHeight="1">
      <c r="A1466" s="74"/>
      <c r="B1466" s="53" t="s">
        <v>44</v>
      </c>
      <c r="C1466" s="58" t="s">
        <v>43</v>
      </c>
      <c r="D1466" s="59" t="s">
        <v>39</v>
      </c>
      <c r="E1466" s="58" t="s">
        <v>43</v>
      </c>
      <c r="F1466" s="58" t="s">
        <v>43</v>
      </c>
      <c r="G1466" s="58" t="s">
        <v>43</v>
      </c>
      <c r="H1466" s="58" t="s">
        <v>43</v>
      </c>
      <c r="I1466" s="59" t="s">
        <v>39</v>
      </c>
      <c r="J1466" s="58" t="s">
        <v>43</v>
      </c>
      <c r="K1466" s="59" t="s">
        <v>39</v>
      </c>
      <c r="L1466" s="58" t="s">
        <v>43</v>
      </c>
      <c r="M1466" s="58" t="s">
        <v>43</v>
      </c>
      <c r="N1466" s="58" t="s">
        <v>43</v>
      </c>
      <c r="O1466" s="58" t="s">
        <v>43</v>
      </c>
      <c r="P1466" s="58" t="s">
        <v>43</v>
      </c>
      <c r="Q1466" s="58" t="s">
        <v>43</v>
      </c>
      <c r="R1466" s="58" t="s">
        <v>43</v>
      </c>
      <c r="S1466" s="58" t="s">
        <v>43</v>
      </c>
      <c r="T1466" s="60" t="s">
        <v>43</v>
      </c>
    </row>
    <row r="1467" spans="1:20" ht="18" customHeight="1">
      <c r="A1467" s="72">
        <v>44817</v>
      </c>
      <c r="B1467" s="51" t="s">
        <v>20</v>
      </c>
      <c r="C1467" s="52">
        <v>0</v>
      </c>
      <c r="D1467" s="52">
        <v>0</v>
      </c>
      <c r="E1467" s="52">
        <v>0</v>
      </c>
      <c r="F1467" s="52">
        <v>0</v>
      </c>
      <c r="G1467" s="52">
        <v>0</v>
      </c>
      <c r="H1467" s="52">
        <v>0</v>
      </c>
      <c r="I1467" s="52">
        <v>0</v>
      </c>
      <c r="J1467" s="52">
        <v>1</v>
      </c>
      <c r="K1467" s="52">
        <v>0</v>
      </c>
      <c r="L1467" s="52">
        <v>0</v>
      </c>
      <c r="M1467" s="52">
        <v>0</v>
      </c>
      <c r="N1467" s="52">
        <v>0</v>
      </c>
      <c r="O1467" s="52">
        <v>0</v>
      </c>
      <c r="P1467" s="52">
        <v>0</v>
      </c>
      <c r="Q1467" s="52">
        <v>0</v>
      </c>
      <c r="R1467" s="52">
        <v>0</v>
      </c>
      <c r="S1467" s="52">
        <v>0</v>
      </c>
      <c r="T1467" s="11">
        <f>SUM(C1467:S1467)</f>
        <v>1</v>
      </c>
    </row>
    <row r="1468" spans="1:20" ht="18" customHeight="1">
      <c r="A1468" s="73"/>
      <c r="B1468" s="53" t="s">
        <v>21</v>
      </c>
      <c r="C1468" s="54">
        <v>0</v>
      </c>
      <c r="D1468" s="54">
        <v>0</v>
      </c>
      <c r="E1468" s="54">
        <v>0</v>
      </c>
      <c r="F1468" s="54">
        <v>0</v>
      </c>
      <c r="G1468" s="54">
        <v>0</v>
      </c>
      <c r="H1468" s="54">
        <v>0</v>
      </c>
      <c r="I1468" s="54">
        <v>0</v>
      </c>
      <c r="J1468" s="54">
        <v>0</v>
      </c>
      <c r="K1468" s="54">
        <v>0</v>
      </c>
      <c r="L1468" s="54">
        <v>0</v>
      </c>
      <c r="M1468" s="54">
        <v>0</v>
      </c>
      <c r="N1468" s="54">
        <v>0</v>
      </c>
      <c r="O1468" s="54">
        <v>0</v>
      </c>
      <c r="P1468" s="54">
        <v>0</v>
      </c>
      <c r="Q1468" s="54">
        <v>0</v>
      </c>
      <c r="R1468" s="54">
        <v>0</v>
      </c>
      <c r="S1468" s="54">
        <v>0</v>
      </c>
      <c r="T1468" s="11">
        <f>SUM(C1468:S1468)</f>
        <v>0</v>
      </c>
    </row>
    <row r="1469" spans="1:20" ht="18" customHeight="1">
      <c r="A1469" s="73"/>
      <c r="B1469" s="53" t="s">
        <v>24</v>
      </c>
      <c r="C1469" s="62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1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1</v>
      </c>
    </row>
    <row r="1470" spans="1:20" ht="18" customHeight="1">
      <c r="A1470" s="73"/>
      <c r="B1470" s="53" t="s">
        <v>25</v>
      </c>
      <c r="C1470" s="54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0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0</v>
      </c>
    </row>
    <row r="1471" spans="1:20" ht="18" customHeight="1">
      <c r="A1471" s="73"/>
      <c r="B1471" s="53" t="s">
        <v>26</v>
      </c>
      <c r="C1471" s="36" t="str">
        <f>IF(C1469+C1470&gt;0, C1470/(C1469+C1470), "-")</f>
        <v>-</v>
      </c>
      <c r="D1471" s="36" t="str">
        <f t="shared" ref="D1471:T1471" si="521">IF(D1469+D1470&gt;0, D1470/(D1469+D1470), "-")</f>
        <v>-</v>
      </c>
      <c r="E1471" s="36" t="str">
        <f t="shared" si="521"/>
        <v>-</v>
      </c>
      <c r="F1471" s="36" t="str">
        <f t="shared" si="521"/>
        <v>-</v>
      </c>
      <c r="G1471" s="36" t="str">
        <f t="shared" si="521"/>
        <v>-</v>
      </c>
      <c r="H1471" s="36" t="str">
        <f t="shared" si="521"/>
        <v>-</v>
      </c>
      <c r="I1471" s="36" t="str">
        <f t="shared" si="521"/>
        <v>-</v>
      </c>
      <c r="J1471" s="36">
        <f t="shared" si="521"/>
        <v>0</v>
      </c>
      <c r="K1471" s="36" t="str">
        <f t="shared" si="521"/>
        <v>-</v>
      </c>
      <c r="L1471" s="36" t="str">
        <f t="shared" si="521"/>
        <v>-</v>
      </c>
      <c r="M1471" s="36" t="str">
        <f t="shared" si="521"/>
        <v>-</v>
      </c>
      <c r="N1471" s="36" t="str">
        <f t="shared" si="521"/>
        <v>-</v>
      </c>
      <c r="O1471" s="36" t="str">
        <f t="shared" si="521"/>
        <v>-</v>
      </c>
      <c r="P1471" s="36" t="str">
        <f t="shared" si="521"/>
        <v>-</v>
      </c>
      <c r="Q1471" s="36" t="str">
        <f t="shared" si="521"/>
        <v>-</v>
      </c>
      <c r="R1471" s="36" t="str">
        <f t="shared" si="521"/>
        <v>-</v>
      </c>
      <c r="S1471" s="36" t="str">
        <f t="shared" si="521"/>
        <v>-</v>
      </c>
      <c r="T1471" s="40">
        <f t="shared" si="521"/>
        <v>0</v>
      </c>
    </row>
    <row r="1472" spans="1:20" ht="18" customHeight="1">
      <c r="A1472" s="73"/>
      <c r="B1472" s="53" t="s">
        <v>22</v>
      </c>
      <c r="C1472" s="54">
        <v>0</v>
      </c>
      <c r="D1472" s="54">
        <v>0</v>
      </c>
      <c r="E1472" s="54">
        <v>0</v>
      </c>
      <c r="F1472" s="55">
        <v>0</v>
      </c>
      <c r="G1472" s="54">
        <v>0</v>
      </c>
      <c r="H1472" s="54">
        <v>0</v>
      </c>
      <c r="I1472" s="54">
        <v>0</v>
      </c>
      <c r="J1472" s="54">
        <v>1</v>
      </c>
      <c r="K1472" s="54">
        <v>0</v>
      </c>
      <c r="L1472" s="54">
        <v>0</v>
      </c>
      <c r="M1472" s="54">
        <v>0</v>
      </c>
      <c r="N1472" s="54">
        <v>0</v>
      </c>
      <c r="O1472" s="54">
        <v>0</v>
      </c>
      <c r="P1472" s="54">
        <v>0</v>
      </c>
      <c r="Q1472" s="54">
        <v>0</v>
      </c>
      <c r="R1472" s="54">
        <v>0</v>
      </c>
      <c r="S1472" s="54">
        <v>0</v>
      </c>
      <c r="T1472" s="11">
        <f>SUM(C1472:S1472)</f>
        <v>1</v>
      </c>
    </row>
    <row r="1473" spans="1:20" ht="18" customHeight="1">
      <c r="A1473" s="73"/>
      <c r="B1473" s="53" t="s">
        <v>23</v>
      </c>
      <c r="C1473" s="37" t="str">
        <f>IF(C1472&gt;0,(C1467+C1468)/C1472, "-")</f>
        <v>-</v>
      </c>
      <c r="D1473" s="37" t="str">
        <f t="shared" ref="D1473:S1473" si="522">IF(D1472&gt;0,(D1467+D1468)/D1472, "-")</f>
        <v>-</v>
      </c>
      <c r="E1473" s="37" t="str">
        <f t="shared" si="522"/>
        <v>-</v>
      </c>
      <c r="F1473" s="37" t="str">
        <f t="shared" si="522"/>
        <v>-</v>
      </c>
      <c r="G1473" s="37" t="str">
        <f t="shared" si="522"/>
        <v>-</v>
      </c>
      <c r="H1473" s="37" t="str">
        <f t="shared" si="522"/>
        <v>-</v>
      </c>
      <c r="I1473" s="37" t="str">
        <f t="shared" si="522"/>
        <v>-</v>
      </c>
      <c r="J1473" s="37">
        <f t="shared" si="522"/>
        <v>1</v>
      </c>
      <c r="K1473" s="37" t="str">
        <f t="shared" si="522"/>
        <v>-</v>
      </c>
      <c r="L1473" s="37" t="str">
        <f t="shared" si="522"/>
        <v>-</v>
      </c>
      <c r="M1473" s="37" t="str">
        <f t="shared" si="522"/>
        <v>-</v>
      </c>
      <c r="N1473" s="37" t="str">
        <f t="shared" si="522"/>
        <v>-</v>
      </c>
      <c r="O1473" s="37" t="str">
        <f t="shared" si="522"/>
        <v>-</v>
      </c>
      <c r="P1473" s="37" t="str">
        <f t="shared" si="522"/>
        <v>-</v>
      </c>
      <c r="Q1473" s="37" t="str">
        <f t="shared" si="522"/>
        <v>-</v>
      </c>
      <c r="R1473" s="37" t="str">
        <f t="shared" si="522"/>
        <v>-</v>
      </c>
      <c r="S1473" s="37" t="str">
        <f t="shared" si="522"/>
        <v>-</v>
      </c>
      <c r="T1473" s="45">
        <f>IF(T1472&gt;0,(T1467+T1468)/T1472, "-")</f>
        <v>1</v>
      </c>
    </row>
    <row r="1474" spans="1:20" ht="18" customHeight="1">
      <c r="A1474" s="74"/>
      <c r="B1474" s="53" t="s">
        <v>44</v>
      </c>
      <c r="C1474" s="58" t="s">
        <v>43</v>
      </c>
      <c r="D1474" s="59" t="s">
        <v>39</v>
      </c>
      <c r="E1474" s="58" t="s">
        <v>43</v>
      </c>
      <c r="F1474" s="58" t="s">
        <v>43</v>
      </c>
      <c r="G1474" s="58" t="s">
        <v>43</v>
      </c>
      <c r="H1474" s="58" t="s">
        <v>43</v>
      </c>
      <c r="I1474" s="59" t="s">
        <v>39</v>
      </c>
      <c r="J1474" s="59">
        <v>0</v>
      </c>
      <c r="K1474" s="59" t="s">
        <v>39</v>
      </c>
      <c r="L1474" s="58" t="s">
        <v>43</v>
      </c>
      <c r="M1474" s="58" t="s">
        <v>43</v>
      </c>
      <c r="N1474" s="58" t="s">
        <v>43</v>
      </c>
      <c r="O1474" s="58" t="s">
        <v>43</v>
      </c>
      <c r="P1474" s="58" t="s">
        <v>43</v>
      </c>
      <c r="Q1474" s="58" t="s">
        <v>43</v>
      </c>
      <c r="R1474" s="58" t="s">
        <v>43</v>
      </c>
      <c r="S1474" s="58" t="s">
        <v>43</v>
      </c>
      <c r="T1474" s="60">
        <v>0</v>
      </c>
    </row>
    <row r="1475" spans="1:20" ht="18" customHeight="1">
      <c r="A1475" s="72">
        <v>44818</v>
      </c>
      <c r="B1475" s="51" t="s">
        <v>20</v>
      </c>
      <c r="C1475" s="52">
        <v>0</v>
      </c>
      <c r="D1475" s="52">
        <v>0</v>
      </c>
      <c r="E1475" s="52">
        <v>0</v>
      </c>
      <c r="F1475" s="52">
        <v>0</v>
      </c>
      <c r="G1475" s="52">
        <v>0</v>
      </c>
      <c r="H1475" s="52">
        <v>0</v>
      </c>
      <c r="I1475" s="52">
        <v>0</v>
      </c>
      <c r="J1475" s="52">
        <v>0</v>
      </c>
      <c r="K1475" s="52">
        <v>0</v>
      </c>
      <c r="L1475" s="52">
        <v>0</v>
      </c>
      <c r="M1475" s="52">
        <v>0</v>
      </c>
      <c r="N1475" s="52">
        <v>0</v>
      </c>
      <c r="O1475" s="52">
        <v>0</v>
      </c>
      <c r="P1475" s="52">
        <v>0</v>
      </c>
      <c r="Q1475" s="52">
        <v>0</v>
      </c>
      <c r="R1475" s="52">
        <v>0</v>
      </c>
      <c r="S1475" s="52">
        <v>0</v>
      </c>
      <c r="T1475" s="11">
        <f>SUM(C1475:S1475)</f>
        <v>0</v>
      </c>
    </row>
    <row r="1476" spans="1:20" ht="18" customHeight="1">
      <c r="A1476" s="73"/>
      <c r="B1476" s="53" t="s">
        <v>21</v>
      </c>
      <c r="C1476" s="54">
        <v>0</v>
      </c>
      <c r="D1476" s="54">
        <v>0</v>
      </c>
      <c r="E1476" s="54">
        <v>0</v>
      </c>
      <c r="F1476" s="54">
        <v>0</v>
      </c>
      <c r="G1476" s="54">
        <v>0</v>
      </c>
      <c r="H1476" s="54">
        <v>0</v>
      </c>
      <c r="I1476" s="54">
        <v>0</v>
      </c>
      <c r="J1476" s="54">
        <v>0</v>
      </c>
      <c r="K1476" s="54">
        <v>0</v>
      </c>
      <c r="L1476" s="54">
        <v>0</v>
      </c>
      <c r="M1476" s="54">
        <v>0</v>
      </c>
      <c r="N1476" s="54">
        <v>0</v>
      </c>
      <c r="O1476" s="54">
        <v>0</v>
      </c>
      <c r="P1476" s="54">
        <v>0</v>
      </c>
      <c r="Q1476" s="54">
        <v>0</v>
      </c>
      <c r="R1476" s="54">
        <v>0</v>
      </c>
      <c r="S1476" s="54">
        <v>0</v>
      </c>
      <c r="T1476" s="11">
        <f>SUM(C1476:S1476)</f>
        <v>0</v>
      </c>
    </row>
    <row r="1477" spans="1:20" ht="18" customHeight="1">
      <c r="A1477" s="73"/>
      <c r="B1477" s="53" t="s">
        <v>24</v>
      </c>
      <c r="C1477" s="62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73"/>
      <c r="B1478" s="53" t="s">
        <v>25</v>
      </c>
      <c r="C1478" s="54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73"/>
      <c r="B1479" s="53" t="s">
        <v>26</v>
      </c>
      <c r="C1479" s="36" t="str">
        <f>IF(C1477+C1478&gt;0, C1478/(C1477+C1478), "-")</f>
        <v>-</v>
      </c>
      <c r="D1479" s="36" t="str">
        <f t="shared" ref="D1479:T1479" si="523">IF(D1477+D1478&gt;0, D1478/(D1477+D1478), "-")</f>
        <v>-</v>
      </c>
      <c r="E1479" s="36" t="str">
        <f t="shared" si="523"/>
        <v>-</v>
      </c>
      <c r="F1479" s="36" t="str">
        <f t="shared" si="523"/>
        <v>-</v>
      </c>
      <c r="G1479" s="36" t="str">
        <f t="shared" si="523"/>
        <v>-</v>
      </c>
      <c r="H1479" s="36" t="str">
        <f t="shared" si="523"/>
        <v>-</v>
      </c>
      <c r="I1479" s="36" t="str">
        <f t="shared" si="523"/>
        <v>-</v>
      </c>
      <c r="J1479" s="36" t="str">
        <f t="shared" si="523"/>
        <v>-</v>
      </c>
      <c r="K1479" s="36" t="str">
        <f t="shared" si="523"/>
        <v>-</v>
      </c>
      <c r="L1479" s="36" t="str">
        <f t="shared" si="523"/>
        <v>-</v>
      </c>
      <c r="M1479" s="36" t="str">
        <f t="shared" si="523"/>
        <v>-</v>
      </c>
      <c r="N1479" s="36" t="str">
        <f t="shared" si="523"/>
        <v>-</v>
      </c>
      <c r="O1479" s="36" t="str">
        <f t="shared" si="523"/>
        <v>-</v>
      </c>
      <c r="P1479" s="36" t="str">
        <f t="shared" si="523"/>
        <v>-</v>
      </c>
      <c r="Q1479" s="36" t="str">
        <f t="shared" si="523"/>
        <v>-</v>
      </c>
      <c r="R1479" s="36" t="str">
        <f t="shared" si="523"/>
        <v>-</v>
      </c>
      <c r="S1479" s="36" t="str">
        <f t="shared" si="523"/>
        <v>-</v>
      </c>
      <c r="T1479" s="40" t="str">
        <f t="shared" si="523"/>
        <v>-</v>
      </c>
    </row>
    <row r="1480" spans="1:20" ht="18" customHeight="1">
      <c r="A1480" s="73"/>
      <c r="B1480" s="53" t="s">
        <v>22</v>
      </c>
      <c r="C1480" s="54">
        <v>0</v>
      </c>
      <c r="D1480" s="54">
        <v>0</v>
      </c>
      <c r="E1480" s="54">
        <v>0</v>
      </c>
      <c r="F1480" s="55">
        <v>0</v>
      </c>
      <c r="G1480" s="54">
        <v>0</v>
      </c>
      <c r="H1480" s="54">
        <v>0</v>
      </c>
      <c r="I1480" s="54">
        <v>0</v>
      </c>
      <c r="J1480" s="54">
        <v>0</v>
      </c>
      <c r="K1480" s="54">
        <v>0</v>
      </c>
      <c r="L1480" s="54">
        <v>0</v>
      </c>
      <c r="M1480" s="54">
        <v>0</v>
      </c>
      <c r="N1480" s="54">
        <v>0</v>
      </c>
      <c r="O1480" s="54">
        <v>0</v>
      </c>
      <c r="P1480" s="54">
        <v>0</v>
      </c>
      <c r="Q1480" s="54">
        <v>0</v>
      </c>
      <c r="R1480" s="54">
        <v>0</v>
      </c>
      <c r="S1480" s="54">
        <v>0</v>
      </c>
      <c r="T1480" s="11">
        <f>SUM(C1480:S1480)</f>
        <v>0</v>
      </c>
    </row>
    <row r="1481" spans="1:20" ht="18" customHeight="1">
      <c r="A1481" s="73"/>
      <c r="B1481" s="53" t="s">
        <v>23</v>
      </c>
      <c r="C1481" s="37" t="str">
        <f>IF(C1480&gt;0,(C1475+C1476)/C1480, "-")</f>
        <v>-</v>
      </c>
      <c r="D1481" s="37" t="str">
        <f t="shared" ref="D1481:S1481" si="524">IF(D1480&gt;0,(D1475+D1476)/D1480, "-")</f>
        <v>-</v>
      </c>
      <c r="E1481" s="37" t="str">
        <f t="shared" si="524"/>
        <v>-</v>
      </c>
      <c r="F1481" s="37" t="str">
        <f t="shared" si="524"/>
        <v>-</v>
      </c>
      <c r="G1481" s="37" t="str">
        <f t="shared" si="524"/>
        <v>-</v>
      </c>
      <c r="H1481" s="37" t="str">
        <f t="shared" si="524"/>
        <v>-</v>
      </c>
      <c r="I1481" s="37" t="str">
        <f t="shared" si="524"/>
        <v>-</v>
      </c>
      <c r="J1481" s="37" t="str">
        <f t="shared" si="524"/>
        <v>-</v>
      </c>
      <c r="K1481" s="37" t="str">
        <f t="shared" si="524"/>
        <v>-</v>
      </c>
      <c r="L1481" s="37" t="str">
        <f t="shared" si="524"/>
        <v>-</v>
      </c>
      <c r="M1481" s="37" t="str">
        <f t="shared" si="524"/>
        <v>-</v>
      </c>
      <c r="N1481" s="37" t="str">
        <f t="shared" si="524"/>
        <v>-</v>
      </c>
      <c r="O1481" s="37" t="str">
        <f t="shared" si="524"/>
        <v>-</v>
      </c>
      <c r="P1481" s="37" t="str">
        <f t="shared" si="524"/>
        <v>-</v>
      </c>
      <c r="Q1481" s="37" t="str">
        <f t="shared" si="524"/>
        <v>-</v>
      </c>
      <c r="R1481" s="37" t="str">
        <f t="shared" si="524"/>
        <v>-</v>
      </c>
      <c r="S1481" s="37" t="str">
        <f t="shared" si="524"/>
        <v>-</v>
      </c>
      <c r="T1481" s="45" t="str">
        <f>IF(T1480&gt;0,(T1475+T1476)/T1480, "-")</f>
        <v>-</v>
      </c>
    </row>
    <row r="1482" spans="1:20" ht="18" customHeight="1">
      <c r="A1482" s="74"/>
      <c r="B1482" s="53" t="s">
        <v>44</v>
      </c>
      <c r="C1482" s="58" t="s">
        <v>43</v>
      </c>
      <c r="D1482" s="59" t="s">
        <v>39</v>
      </c>
      <c r="E1482" s="58" t="s">
        <v>43</v>
      </c>
      <c r="F1482" s="58" t="s">
        <v>43</v>
      </c>
      <c r="G1482" s="58" t="s">
        <v>43</v>
      </c>
      <c r="H1482" s="58" t="s">
        <v>43</v>
      </c>
      <c r="I1482" s="59" t="s">
        <v>39</v>
      </c>
      <c r="J1482" s="59" t="s">
        <v>39</v>
      </c>
      <c r="K1482" s="59" t="s">
        <v>39</v>
      </c>
      <c r="L1482" s="58" t="s">
        <v>43</v>
      </c>
      <c r="M1482" s="58" t="s">
        <v>43</v>
      </c>
      <c r="N1482" s="58" t="s">
        <v>43</v>
      </c>
      <c r="O1482" s="58" t="s">
        <v>43</v>
      </c>
      <c r="P1482" s="58" t="s">
        <v>43</v>
      </c>
      <c r="Q1482" s="58" t="s">
        <v>43</v>
      </c>
      <c r="R1482" s="58" t="s">
        <v>43</v>
      </c>
      <c r="S1482" s="58" t="s">
        <v>43</v>
      </c>
      <c r="T1482" s="60" t="s">
        <v>39</v>
      </c>
    </row>
    <row r="1483" spans="1:20" ht="18" customHeight="1">
      <c r="A1483" s="72">
        <v>44819</v>
      </c>
      <c r="B1483" s="51" t="s">
        <v>20</v>
      </c>
      <c r="C1483" s="52">
        <v>0</v>
      </c>
      <c r="D1483" s="52">
        <v>0</v>
      </c>
      <c r="E1483" s="52">
        <v>0</v>
      </c>
      <c r="F1483" s="52">
        <v>0</v>
      </c>
      <c r="G1483" s="52">
        <v>0</v>
      </c>
      <c r="H1483" s="52">
        <v>0</v>
      </c>
      <c r="I1483" s="52">
        <v>0</v>
      </c>
      <c r="J1483" s="52">
        <v>0</v>
      </c>
      <c r="K1483" s="52">
        <v>0</v>
      </c>
      <c r="L1483" s="52">
        <v>0</v>
      </c>
      <c r="M1483" s="52">
        <v>0</v>
      </c>
      <c r="N1483" s="52">
        <v>0</v>
      </c>
      <c r="O1483" s="52">
        <v>0</v>
      </c>
      <c r="P1483" s="52">
        <v>0</v>
      </c>
      <c r="Q1483" s="52">
        <v>0</v>
      </c>
      <c r="R1483" s="52">
        <v>0</v>
      </c>
      <c r="S1483" s="52">
        <v>0</v>
      </c>
      <c r="T1483" s="11">
        <f>SUM(C1483:S1483)</f>
        <v>0</v>
      </c>
    </row>
    <row r="1484" spans="1:20" ht="18" customHeight="1">
      <c r="A1484" s="73"/>
      <c r="B1484" s="53" t="s">
        <v>21</v>
      </c>
      <c r="C1484" s="54">
        <v>0</v>
      </c>
      <c r="D1484" s="54">
        <v>0</v>
      </c>
      <c r="E1484" s="54">
        <v>0</v>
      </c>
      <c r="F1484" s="54">
        <v>0</v>
      </c>
      <c r="G1484" s="54">
        <v>0</v>
      </c>
      <c r="H1484" s="54">
        <v>0</v>
      </c>
      <c r="I1484" s="54">
        <v>0</v>
      </c>
      <c r="J1484" s="54">
        <v>3</v>
      </c>
      <c r="K1484" s="54">
        <v>0</v>
      </c>
      <c r="L1484" s="54">
        <v>0</v>
      </c>
      <c r="M1484" s="54">
        <v>0</v>
      </c>
      <c r="N1484" s="54">
        <v>0</v>
      </c>
      <c r="O1484" s="54">
        <v>0</v>
      </c>
      <c r="P1484" s="54">
        <v>0</v>
      </c>
      <c r="Q1484" s="54">
        <v>0</v>
      </c>
      <c r="R1484" s="54">
        <v>0</v>
      </c>
      <c r="S1484" s="54">
        <v>0</v>
      </c>
      <c r="T1484" s="11">
        <f>SUM(C1484:S1484)</f>
        <v>3</v>
      </c>
    </row>
    <row r="1485" spans="1:20" ht="18" customHeight="1">
      <c r="A1485" s="73"/>
      <c r="B1485" s="53" t="s">
        <v>24</v>
      </c>
      <c r="C1485" s="62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73"/>
      <c r="B1486" s="53" t="s">
        <v>25</v>
      </c>
      <c r="C1486" s="54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0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0</v>
      </c>
    </row>
    <row r="1487" spans="1:20" ht="18" customHeight="1">
      <c r="A1487" s="73"/>
      <c r="B1487" s="53" t="s">
        <v>26</v>
      </c>
      <c r="C1487" s="36" t="str">
        <f>IF(C1485+C1486&gt;0, C1486/(C1485+C1486), "-")</f>
        <v>-</v>
      </c>
      <c r="D1487" s="36" t="str">
        <f t="shared" ref="D1487:T1487" si="525">IF(D1485+D1486&gt;0, D1486/(D1485+D1486), "-")</f>
        <v>-</v>
      </c>
      <c r="E1487" s="36" t="str">
        <f t="shared" si="525"/>
        <v>-</v>
      </c>
      <c r="F1487" s="36" t="str">
        <f t="shared" si="525"/>
        <v>-</v>
      </c>
      <c r="G1487" s="36" t="str">
        <f t="shared" si="525"/>
        <v>-</v>
      </c>
      <c r="H1487" s="36" t="str">
        <f t="shared" si="525"/>
        <v>-</v>
      </c>
      <c r="I1487" s="36" t="str">
        <f t="shared" si="525"/>
        <v>-</v>
      </c>
      <c r="J1487" s="36">
        <f t="shared" si="525"/>
        <v>0</v>
      </c>
      <c r="K1487" s="36" t="str">
        <f t="shared" si="525"/>
        <v>-</v>
      </c>
      <c r="L1487" s="36" t="str">
        <f t="shared" si="525"/>
        <v>-</v>
      </c>
      <c r="M1487" s="36" t="str">
        <f t="shared" si="525"/>
        <v>-</v>
      </c>
      <c r="N1487" s="36" t="str">
        <f t="shared" si="525"/>
        <v>-</v>
      </c>
      <c r="O1487" s="36" t="str">
        <f t="shared" si="525"/>
        <v>-</v>
      </c>
      <c r="P1487" s="36" t="str">
        <f t="shared" si="525"/>
        <v>-</v>
      </c>
      <c r="Q1487" s="36" t="str">
        <f t="shared" si="525"/>
        <v>-</v>
      </c>
      <c r="R1487" s="36" t="str">
        <f t="shared" si="525"/>
        <v>-</v>
      </c>
      <c r="S1487" s="36" t="str">
        <f t="shared" si="525"/>
        <v>-</v>
      </c>
      <c r="T1487" s="40">
        <f t="shared" si="525"/>
        <v>0</v>
      </c>
    </row>
    <row r="1488" spans="1:20" ht="18" customHeight="1">
      <c r="A1488" s="73"/>
      <c r="B1488" s="53" t="s">
        <v>22</v>
      </c>
      <c r="C1488" s="54">
        <v>0</v>
      </c>
      <c r="D1488" s="54">
        <v>0</v>
      </c>
      <c r="E1488" s="54">
        <v>0</v>
      </c>
      <c r="F1488" s="55">
        <v>0</v>
      </c>
      <c r="G1488" s="54">
        <v>0</v>
      </c>
      <c r="H1488" s="54">
        <v>0</v>
      </c>
      <c r="I1488" s="54">
        <v>0</v>
      </c>
      <c r="J1488" s="54">
        <v>1</v>
      </c>
      <c r="K1488" s="54">
        <v>0</v>
      </c>
      <c r="L1488" s="54">
        <v>0</v>
      </c>
      <c r="M1488" s="54">
        <v>0</v>
      </c>
      <c r="N1488" s="54">
        <v>0</v>
      </c>
      <c r="O1488" s="54">
        <v>0</v>
      </c>
      <c r="P1488" s="54">
        <v>0</v>
      </c>
      <c r="Q1488" s="54">
        <v>0</v>
      </c>
      <c r="R1488" s="54">
        <v>0</v>
      </c>
      <c r="S1488" s="54">
        <v>0</v>
      </c>
      <c r="T1488" s="11">
        <f>SUM(C1488:S1488)</f>
        <v>1</v>
      </c>
    </row>
    <row r="1489" spans="1:20" ht="18" customHeight="1">
      <c r="A1489" s="73"/>
      <c r="B1489" s="53" t="s">
        <v>23</v>
      </c>
      <c r="C1489" s="37" t="str">
        <f>IF(C1488&gt;0,(C1483+C1484)/C1488, "-")</f>
        <v>-</v>
      </c>
      <c r="D1489" s="37" t="str">
        <f t="shared" ref="D1489:S1489" si="526">IF(D1488&gt;0,(D1483+D1484)/D1488, "-")</f>
        <v>-</v>
      </c>
      <c r="E1489" s="37" t="str">
        <f t="shared" si="526"/>
        <v>-</v>
      </c>
      <c r="F1489" s="37" t="str">
        <f t="shared" si="526"/>
        <v>-</v>
      </c>
      <c r="G1489" s="37" t="str">
        <f t="shared" si="526"/>
        <v>-</v>
      </c>
      <c r="H1489" s="37" t="str">
        <f t="shared" si="526"/>
        <v>-</v>
      </c>
      <c r="I1489" s="37" t="str">
        <f t="shared" si="526"/>
        <v>-</v>
      </c>
      <c r="J1489" s="37">
        <f t="shared" si="526"/>
        <v>3</v>
      </c>
      <c r="K1489" s="37" t="str">
        <f t="shared" si="526"/>
        <v>-</v>
      </c>
      <c r="L1489" s="37" t="str">
        <f t="shared" si="526"/>
        <v>-</v>
      </c>
      <c r="M1489" s="37" t="str">
        <f t="shared" si="526"/>
        <v>-</v>
      </c>
      <c r="N1489" s="37" t="str">
        <f t="shared" si="526"/>
        <v>-</v>
      </c>
      <c r="O1489" s="37" t="str">
        <f t="shared" si="526"/>
        <v>-</v>
      </c>
      <c r="P1489" s="37" t="str">
        <f t="shared" si="526"/>
        <v>-</v>
      </c>
      <c r="Q1489" s="37" t="str">
        <f t="shared" si="526"/>
        <v>-</v>
      </c>
      <c r="R1489" s="37" t="str">
        <f t="shared" si="526"/>
        <v>-</v>
      </c>
      <c r="S1489" s="37" t="str">
        <f t="shared" si="526"/>
        <v>-</v>
      </c>
      <c r="T1489" s="45">
        <f>IF(T1488&gt;0,(T1483+T1484)/T1488, "-")</f>
        <v>3</v>
      </c>
    </row>
    <row r="1490" spans="1:20" ht="18" customHeight="1">
      <c r="A1490" s="74"/>
      <c r="B1490" s="53" t="s">
        <v>44</v>
      </c>
      <c r="C1490" s="58" t="s">
        <v>43</v>
      </c>
      <c r="D1490" s="59" t="s">
        <v>39</v>
      </c>
      <c r="E1490" s="58" t="s">
        <v>43</v>
      </c>
      <c r="F1490" s="58" t="s">
        <v>43</v>
      </c>
      <c r="G1490" s="58" t="s">
        <v>43</v>
      </c>
      <c r="H1490" s="58" t="s">
        <v>43</v>
      </c>
      <c r="I1490" s="59" t="s">
        <v>39</v>
      </c>
      <c r="J1490" s="59">
        <v>1</v>
      </c>
      <c r="K1490" s="59" t="s">
        <v>39</v>
      </c>
      <c r="L1490" s="58" t="s">
        <v>43</v>
      </c>
      <c r="M1490" s="58" t="s">
        <v>43</v>
      </c>
      <c r="N1490" s="58" t="s">
        <v>43</v>
      </c>
      <c r="O1490" s="58" t="s">
        <v>43</v>
      </c>
      <c r="P1490" s="58" t="s">
        <v>43</v>
      </c>
      <c r="Q1490" s="58" t="s">
        <v>43</v>
      </c>
      <c r="R1490" s="58" t="s">
        <v>43</v>
      </c>
      <c r="S1490" s="58" t="s">
        <v>43</v>
      </c>
      <c r="T1490" s="60">
        <v>1</v>
      </c>
    </row>
    <row r="1491" spans="1:20" ht="18" customHeight="1">
      <c r="A1491" s="72">
        <v>44820</v>
      </c>
      <c r="B1491" s="51" t="s">
        <v>20</v>
      </c>
      <c r="C1491" s="52">
        <v>0</v>
      </c>
      <c r="D1491" s="52">
        <v>0</v>
      </c>
      <c r="E1491" s="52">
        <v>0</v>
      </c>
      <c r="F1491" s="52">
        <v>0</v>
      </c>
      <c r="G1491" s="52">
        <v>0</v>
      </c>
      <c r="H1491" s="52">
        <v>0</v>
      </c>
      <c r="I1491" s="52">
        <v>0</v>
      </c>
      <c r="J1491" s="52">
        <v>0</v>
      </c>
      <c r="K1491" s="52">
        <v>0</v>
      </c>
      <c r="L1491" s="52">
        <v>0</v>
      </c>
      <c r="M1491" s="52">
        <v>0</v>
      </c>
      <c r="N1491" s="52">
        <v>0</v>
      </c>
      <c r="O1491" s="52">
        <v>0</v>
      </c>
      <c r="P1491" s="52">
        <v>0</v>
      </c>
      <c r="Q1491" s="52">
        <v>0</v>
      </c>
      <c r="R1491" s="52">
        <v>0</v>
      </c>
      <c r="S1491" s="52">
        <v>0</v>
      </c>
      <c r="T1491" s="11">
        <f>SUM(C1491:S1491)</f>
        <v>0</v>
      </c>
    </row>
    <row r="1492" spans="1:20" ht="18" customHeight="1">
      <c r="A1492" s="73"/>
      <c r="B1492" s="53" t="s">
        <v>21</v>
      </c>
      <c r="C1492" s="54">
        <v>0</v>
      </c>
      <c r="D1492" s="54">
        <v>0</v>
      </c>
      <c r="E1492" s="54">
        <v>0</v>
      </c>
      <c r="F1492" s="54">
        <v>0</v>
      </c>
      <c r="G1492" s="54">
        <v>0</v>
      </c>
      <c r="H1492" s="54">
        <v>0</v>
      </c>
      <c r="I1492" s="54">
        <v>0</v>
      </c>
      <c r="J1492" s="54">
        <v>1</v>
      </c>
      <c r="K1492" s="54">
        <v>0</v>
      </c>
      <c r="L1492" s="54">
        <v>0</v>
      </c>
      <c r="M1492" s="54">
        <v>0</v>
      </c>
      <c r="N1492" s="54">
        <v>0</v>
      </c>
      <c r="O1492" s="54">
        <v>0</v>
      </c>
      <c r="P1492" s="54">
        <v>0</v>
      </c>
      <c r="Q1492" s="54">
        <v>0</v>
      </c>
      <c r="R1492" s="54">
        <v>0</v>
      </c>
      <c r="S1492" s="54">
        <v>0</v>
      </c>
      <c r="T1492" s="11">
        <f>SUM(C1492:S1492)</f>
        <v>1</v>
      </c>
    </row>
    <row r="1493" spans="1:20" ht="18" customHeight="1">
      <c r="A1493" s="73"/>
      <c r="B1493" s="53" t="s">
        <v>24</v>
      </c>
      <c r="C1493" s="62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73"/>
      <c r="B1494" s="53" t="s">
        <v>25</v>
      </c>
      <c r="C1494" s="54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0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0</v>
      </c>
    </row>
    <row r="1495" spans="1:20" ht="18" customHeight="1">
      <c r="A1495" s="73"/>
      <c r="B1495" s="53" t="s">
        <v>26</v>
      </c>
      <c r="C1495" s="36" t="str">
        <f>IF(C1493+C1494&gt;0, C1494/(C1493+C1494), "-")</f>
        <v>-</v>
      </c>
      <c r="D1495" s="36" t="str">
        <f t="shared" ref="D1495:T1495" si="527">IF(D1493+D1494&gt;0, D1494/(D1493+D1494), "-")</f>
        <v>-</v>
      </c>
      <c r="E1495" s="36" t="str">
        <f t="shared" si="527"/>
        <v>-</v>
      </c>
      <c r="F1495" s="36" t="str">
        <f t="shared" si="527"/>
        <v>-</v>
      </c>
      <c r="G1495" s="36" t="str">
        <f t="shared" si="527"/>
        <v>-</v>
      </c>
      <c r="H1495" s="36" t="str">
        <f t="shared" si="527"/>
        <v>-</v>
      </c>
      <c r="I1495" s="36" t="str">
        <f t="shared" si="527"/>
        <v>-</v>
      </c>
      <c r="J1495" s="36">
        <f t="shared" si="527"/>
        <v>0</v>
      </c>
      <c r="K1495" s="36" t="str">
        <f t="shared" si="527"/>
        <v>-</v>
      </c>
      <c r="L1495" s="36" t="str">
        <f t="shared" si="527"/>
        <v>-</v>
      </c>
      <c r="M1495" s="36" t="str">
        <f t="shared" si="527"/>
        <v>-</v>
      </c>
      <c r="N1495" s="36" t="str">
        <f t="shared" si="527"/>
        <v>-</v>
      </c>
      <c r="O1495" s="36" t="str">
        <f t="shared" si="527"/>
        <v>-</v>
      </c>
      <c r="P1495" s="36" t="str">
        <f t="shared" si="527"/>
        <v>-</v>
      </c>
      <c r="Q1495" s="36" t="str">
        <f t="shared" si="527"/>
        <v>-</v>
      </c>
      <c r="R1495" s="36" t="str">
        <f t="shared" si="527"/>
        <v>-</v>
      </c>
      <c r="S1495" s="36" t="str">
        <f t="shared" si="527"/>
        <v>-</v>
      </c>
      <c r="T1495" s="40">
        <f t="shared" si="527"/>
        <v>0</v>
      </c>
    </row>
    <row r="1496" spans="1:20" ht="18" customHeight="1">
      <c r="A1496" s="73"/>
      <c r="B1496" s="53" t="s">
        <v>22</v>
      </c>
      <c r="C1496" s="54">
        <v>0</v>
      </c>
      <c r="D1496" s="54">
        <v>0</v>
      </c>
      <c r="E1496" s="54">
        <v>0</v>
      </c>
      <c r="F1496" s="55">
        <v>0</v>
      </c>
      <c r="G1496" s="54">
        <v>0</v>
      </c>
      <c r="H1496" s="54">
        <v>0</v>
      </c>
      <c r="I1496" s="54">
        <v>0</v>
      </c>
      <c r="J1496" s="54">
        <v>1</v>
      </c>
      <c r="K1496" s="54">
        <v>0</v>
      </c>
      <c r="L1496" s="54">
        <v>0</v>
      </c>
      <c r="M1496" s="54">
        <v>0</v>
      </c>
      <c r="N1496" s="54">
        <v>0</v>
      </c>
      <c r="O1496" s="54">
        <v>0</v>
      </c>
      <c r="P1496" s="54">
        <v>0</v>
      </c>
      <c r="Q1496" s="54">
        <v>0</v>
      </c>
      <c r="R1496" s="54">
        <v>0</v>
      </c>
      <c r="S1496" s="54">
        <v>0</v>
      </c>
      <c r="T1496" s="11">
        <f>SUM(C1496:S1496)</f>
        <v>1</v>
      </c>
    </row>
    <row r="1497" spans="1:20" ht="18" customHeight="1">
      <c r="A1497" s="73"/>
      <c r="B1497" s="53" t="s">
        <v>23</v>
      </c>
      <c r="C1497" s="37" t="str">
        <f>IF(C1496&gt;0,(C1491+C1492)/C1496, "-")</f>
        <v>-</v>
      </c>
      <c r="D1497" s="37" t="str">
        <f t="shared" ref="D1497:S1497" si="528">IF(D1496&gt;0,(D1491+D1492)/D1496, "-")</f>
        <v>-</v>
      </c>
      <c r="E1497" s="37" t="str">
        <f t="shared" si="528"/>
        <v>-</v>
      </c>
      <c r="F1497" s="37" t="str">
        <f t="shared" si="528"/>
        <v>-</v>
      </c>
      <c r="G1497" s="37" t="str">
        <f t="shared" si="528"/>
        <v>-</v>
      </c>
      <c r="H1497" s="37" t="str">
        <f t="shared" si="528"/>
        <v>-</v>
      </c>
      <c r="I1497" s="37" t="str">
        <f t="shared" si="528"/>
        <v>-</v>
      </c>
      <c r="J1497" s="37">
        <f t="shared" si="528"/>
        <v>1</v>
      </c>
      <c r="K1497" s="37" t="str">
        <f t="shared" si="528"/>
        <v>-</v>
      </c>
      <c r="L1497" s="37" t="str">
        <f t="shared" si="528"/>
        <v>-</v>
      </c>
      <c r="M1497" s="37" t="str">
        <f t="shared" si="528"/>
        <v>-</v>
      </c>
      <c r="N1497" s="37" t="str">
        <f t="shared" si="528"/>
        <v>-</v>
      </c>
      <c r="O1497" s="37" t="str">
        <f t="shared" si="528"/>
        <v>-</v>
      </c>
      <c r="P1497" s="37" t="str">
        <f t="shared" si="528"/>
        <v>-</v>
      </c>
      <c r="Q1497" s="37" t="str">
        <f t="shared" si="528"/>
        <v>-</v>
      </c>
      <c r="R1497" s="37" t="str">
        <f t="shared" si="528"/>
        <v>-</v>
      </c>
      <c r="S1497" s="37" t="str">
        <f t="shared" si="528"/>
        <v>-</v>
      </c>
      <c r="T1497" s="45">
        <f>IF(T1496&gt;0,(T1491+T1492)/T1496, "-")</f>
        <v>1</v>
      </c>
    </row>
    <row r="1498" spans="1:20" ht="18" customHeight="1">
      <c r="A1498" s="74"/>
      <c r="B1498" s="53" t="s">
        <v>44</v>
      </c>
      <c r="C1498" s="58" t="s">
        <v>43</v>
      </c>
      <c r="D1498" s="59" t="s">
        <v>39</v>
      </c>
      <c r="E1498" s="58" t="s">
        <v>43</v>
      </c>
      <c r="F1498" s="58" t="s">
        <v>43</v>
      </c>
      <c r="G1498" s="58" t="s">
        <v>43</v>
      </c>
      <c r="H1498" s="58" t="s">
        <v>43</v>
      </c>
      <c r="I1498" s="59" t="s">
        <v>39</v>
      </c>
      <c r="J1498" s="59">
        <v>0</v>
      </c>
      <c r="K1498" s="59" t="s">
        <v>39</v>
      </c>
      <c r="L1498" s="58" t="s">
        <v>43</v>
      </c>
      <c r="M1498" s="58" t="s">
        <v>43</v>
      </c>
      <c r="N1498" s="58" t="s">
        <v>43</v>
      </c>
      <c r="O1498" s="58" t="s">
        <v>43</v>
      </c>
      <c r="P1498" s="58" t="s">
        <v>43</v>
      </c>
      <c r="Q1498" s="58" t="s">
        <v>43</v>
      </c>
      <c r="R1498" s="58" t="s">
        <v>43</v>
      </c>
      <c r="S1498" s="58" t="s">
        <v>43</v>
      </c>
      <c r="T1498" s="60">
        <v>0</v>
      </c>
    </row>
    <row r="1499" spans="1:20" ht="18" customHeight="1">
      <c r="A1499" s="72">
        <v>44821</v>
      </c>
      <c r="B1499" s="51" t="s">
        <v>20</v>
      </c>
      <c r="C1499" s="52">
        <v>0</v>
      </c>
      <c r="D1499" s="52">
        <v>0</v>
      </c>
      <c r="E1499" s="52">
        <v>0</v>
      </c>
      <c r="F1499" s="52">
        <v>0</v>
      </c>
      <c r="G1499" s="52">
        <v>0</v>
      </c>
      <c r="H1499" s="52">
        <v>0</v>
      </c>
      <c r="I1499" s="52">
        <v>0</v>
      </c>
      <c r="J1499" s="52">
        <v>0</v>
      </c>
      <c r="K1499" s="52">
        <v>0</v>
      </c>
      <c r="L1499" s="52">
        <v>0</v>
      </c>
      <c r="M1499" s="52">
        <v>0</v>
      </c>
      <c r="N1499" s="52">
        <v>0</v>
      </c>
      <c r="O1499" s="52">
        <v>0</v>
      </c>
      <c r="P1499" s="52">
        <v>0</v>
      </c>
      <c r="Q1499" s="52">
        <v>0</v>
      </c>
      <c r="R1499" s="52">
        <v>0</v>
      </c>
      <c r="S1499" s="52">
        <v>0</v>
      </c>
      <c r="T1499" s="11">
        <f>SUM(C1499:S1499)</f>
        <v>0</v>
      </c>
    </row>
    <row r="1500" spans="1:20" ht="18" customHeight="1">
      <c r="A1500" s="73"/>
      <c r="B1500" s="53" t="s">
        <v>21</v>
      </c>
      <c r="C1500" s="54">
        <v>0</v>
      </c>
      <c r="D1500" s="54">
        <v>0</v>
      </c>
      <c r="E1500" s="54">
        <v>0</v>
      </c>
      <c r="F1500" s="54">
        <v>0</v>
      </c>
      <c r="G1500" s="54">
        <v>0</v>
      </c>
      <c r="H1500" s="54">
        <v>0</v>
      </c>
      <c r="I1500" s="54">
        <v>0</v>
      </c>
      <c r="J1500" s="54">
        <v>0</v>
      </c>
      <c r="K1500" s="54">
        <v>0</v>
      </c>
      <c r="L1500" s="54">
        <v>0</v>
      </c>
      <c r="M1500" s="54">
        <v>0</v>
      </c>
      <c r="N1500" s="54">
        <v>0</v>
      </c>
      <c r="O1500" s="54">
        <v>0</v>
      </c>
      <c r="P1500" s="54">
        <v>0</v>
      </c>
      <c r="Q1500" s="54">
        <v>0</v>
      </c>
      <c r="R1500" s="54">
        <v>0</v>
      </c>
      <c r="S1500" s="54">
        <v>0</v>
      </c>
      <c r="T1500" s="11">
        <f>SUM(C1500:S1500)</f>
        <v>0</v>
      </c>
    </row>
    <row r="1501" spans="1:20" ht="18" customHeight="1">
      <c r="A1501" s="73"/>
      <c r="B1501" s="53" t="s">
        <v>24</v>
      </c>
      <c r="C1501" s="62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73"/>
      <c r="B1502" s="53" t="s">
        <v>25</v>
      </c>
      <c r="C1502" s="54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73"/>
      <c r="B1503" s="53" t="s">
        <v>26</v>
      </c>
      <c r="C1503" s="36" t="str">
        <f>IF(C1501+C1502&gt;0, C1502/(C1501+C1502), "-")</f>
        <v>-</v>
      </c>
      <c r="D1503" s="36" t="str">
        <f t="shared" ref="D1503:T1503" si="529">IF(D1501+D1502&gt;0, D1502/(D1501+D1502), "-")</f>
        <v>-</v>
      </c>
      <c r="E1503" s="36" t="str">
        <f t="shared" si="529"/>
        <v>-</v>
      </c>
      <c r="F1503" s="36" t="str">
        <f t="shared" si="529"/>
        <v>-</v>
      </c>
      <c r="G1503" s="36" t="str">
        <f t="shared" si="529"/>
        <v>-</v>
      </c>
      <c r="H1503" s="36" t="str">
        <f t="shared" si="529"/>
        <v>-</v>
      </c>
      <c r="I1503" s="36" t="str">
        <f t="shared" si="529"/>
        <v>-</v>
      </c>
      <c r="J1503" s="36" t="str">
        <f t="shared" si="529"/>
        <v>-</v>
      </c>
      <c r="K1503" s="36" t="str">
        <f t="shared" si="529"/>
        <v>-</v>
      </c>
      <c r="L1503" s="36" t="str">
        <f t="shared" si="529"/>
        <v>-</v>
      </c>
      <c r="M1503" s="36" t="str">
        <f t="shared" si="529"/>
        <v>-</v>
      </c>
      <c r="N1503" s="36" t="str">
        <f t="shared" si="529"/>
        <v>-</v>
      </c>
      <c r="O1503" s="36" t="str">
        <f t="shared" si="529"/>
        <v>-</v>
      </c>
      <c r="P1503" s="36" t="str">
        <f t="shared" si="529"/>
        <v>-</v>
      </c>
      <c r="Q1503" s="36" t="str">
        <f t="shared" si="529"/>
        <v>-</v>
      </c>
      <c r="R1503" s="36" t="str">
        <f t="shared" si="529"/>
        <v>-</v>
      </c>
      <c r="S1503" s="36" t="str">
        <f t="shared" si="529"/>
        <v>-</v>
      </c>
      <c r="T1503" s="40" t="str">
        <f t="shared" si="529"/>
        <v>-</v>
      </c>
    </row>
    <row r="1504" spans="1:20" ht="18" customHeight="1">
      <c r="A1504" s="73"/>
      <c r="B1504" s="53" t="s">
        <v>22</v>
      </c>
      <c r="C1504" s="54">
        <v>0</v>
      </c>
      <c r="D1504" s="54">
        <v>0</v>
      </c>
      <c r="E1504" s="54">
        <v>0</v>
      </c>
      <c r="F1504" s="55">
        <v>0</v>
      </c>
      <c r="G1504" s="54">
        <v>0</v>
      </c>
      <c r="H1504" s="54">
        <v>0</v>
      </c>
      <c r="I1504" s="54">
        <v>0</v>
      </c>
      <c r="J1504" s="54">
        <v>0</v>
      </c>
      <c r="K1504" s="54">
        <v>0</v>
      </c>
      <c r="L1504" s="54">
        <v>0</v>
      </c>
      <c r="M1504" s="54">
        <v>0</v>
      </c>
      <c r="N1504" s="54">
        <v>0</v>
      </c>
      <c r="O1504" s="54">
        <v>0</v>
      </c>
      <c r="P1504" s="54">
        <v>0</v>
      </c>
      <c r="Q1504" s="54">
        <v>0</v>
      </c>
      <c r="R1504" s="54">
        <v>0</v>
      </c>
      <c r="S1504" s="54">
        <v>0</v>
      </c>
      <c r="T1504" s="11">
        <f>SUM(C1504:S1504)</f>
        <v>0</v>
      </c>
    </row>
    <row r="1505" spans="1:20" ht="18" customHeight="1">
      <c r="A1505" s="73"/>
      <c r="B1505" s="53" t="s">
        <v>23</v>
      </c>
      <c r="C1505" s="37" t="str">
        <f>IF(C1504&gt;0,(C1499+C1500)/C1504, "-")</f>
        <v>-</v>
      </c>
      <c r="D1505" s="37" t="str">
        <f t="shared" ref="D1505:S1505" si="530">IF(D1504&gt;0,(D1499+D1500)/D1504, "-")</f>
        <v>-</v>
      </c>
      <c r="E1505" s="37" t="str">
        <f t="shared" si="530"/>
        <v>-</v>
      </c>
      <c r="F1505" s="37" t="str">
        <f t="shared" si="530"/>
        <v>-</v>
      </c>
      <c r="G1505" s="37" t="str">
        <f t="shared" si="530"/>
        <v>-</v>
      </c>
      <c r="H1505" s="37" t="str">
        <f t="shared" si="530"/>
        <v>-</v>
      </c>
      <c r="I1505" s="37" t="str">
        <f t="shared" si="530"/>
        <v>-</v>
      </c>
      <c r="J1505" s="37" t="str">
        <f t="shared" si="530"/>
        <v>-</v>
      </c>
      <c r="K1505" s="37" t="str">
        <f t="shared" si="530"/>
        <v>-</v>
      </c>
      <c r="L1505" s="37" t="str">
        <f t="shared" si="530"/>
        <v>-</v>
      </c>
      <c r="M1505" s="37" t="str">
        <f t="shared" si="530"/>
        <v>-</v>
      </c>
      <c r="N1505" s="37" t="str">
        <f t="shared" si="530"/>
        <v>-</v>
      </c>
      <c r="O1505" s="37" t="str">
        <f t="shared" si="530"/>
        <v>-</v>
      </c>
      <c r="P1505" s="37" t="str">
        <f t="shared" si="530"/>
        <v>-</v>
      </c>
      <c r="Q1505" s="37" t="str">
        <f t="shared" si="530"/>
        <v>-</v>
      </c>
      <c r="R1505" s="37" t="str">
        <f t="shared" si="530"/>
        <v>-</v>
      </c>
      <c r="S1505" s="37" t="str">
        <f t="shared" si="530"/>
        <v>-</v>
      </c>
      <c r="T1505" s="45" t="str">
        <f>IF(T1504&gt;0,(T1499+T1500)/T1504, "-")</f>
        <v>-</v>
      </c>
    </row>
    <row r="1506" spans="1:20" ht="18" customHeight="1">
      <c r="A1506" s="74"/>
      <c r="B1506" s="53" t="s">
        <v>44</v>
      </c>
      <c r="C1506" s="58" t="s">
        <v>43</v>
      </c>
      <c r="D1506" s="59" t="s">
        <v>39</v>
      </c>
      <c r="E1506" s="58" t="s">
        <v>43</v>
      </c>
      <c r="F1506" s="58" t="s">
        <v>43</v>
      </c>
      <c r="G1506" s="58" t="s">
        <v>43</v>
      </c>
      <c r="H1506" s="58" t="s">
        <v>43</v>
      </c>
      <c r="I1506" s="59" t="s">
        <v>39</v>
      </c>
      <c r="J1506" s="59" t="s">
        <v>39</v>
      </c>
      <c r="K1506" s="59" t="s">
        <v>39</v>
      </c>
      <c r="L1506" s="58" t="s">
        <v>43</v>
      </c>
      <c r="M1506" s="58" t="s">
        <v>43</v>
      </c>
      <c r="N1506" s="58" t="s">
        <v>43</v>
      </c>
      <c r="O1506" s="58" t="s">
        <v>43</v>
      </c>
      <c r="P1506" s="58" t="s">
        <v>43</v>
      </c>
      <c r="Q1506" s="58" t="s">
        <v>43</v>
      </c>
      <c r="R1506" s="58" t="s">
        <v>43</v>
      </c>
      <c r="S1506" s="58" t="s">
        <v>43</v>
      </c>
      <c r="T1506" s="60" t="s">
        <v>39</v>
      </c>
    </row>
    <row r="1507" spans="1:20" ht="18" customHeight="1">
      <c r="A1507" s="72">
        <v>44822</v>
      </c>
      <c r="B1507" s="51" t="s">
        <v>20</v>
      </c>
      <c r="C1507" s="52">
        <v>0</v>
      </c>
      <c r="D1507" s="52">
        <v>0</v>
      </c>
      <c r="E1507" s="52">
        <v>0</v>
      </c>
      <c r="F1507" s="52">
        <v>0</v>
      </c>
      <c r="G1507" s="52">
        <v>0</v>
      </c>
      <c r="H1507" s="52">
        <v>0</v>
      </c>
      <c r="I1507" s="52">
        <v>0</v>
      </c>
      <c r="J1507" s="52">
        <v>0</v>
      </c>
      <c r="K1507" s="52">
        <v>0</v>
      </c>
      <c r="L1507" s="52">
        <v>0</v>
      </c>
      <c r="M1507" s="52">
        <v>0</v>
      </c>
      <c r="N1507" s="52">
        <v>0</v>
      </c>
      <c r="O1507" s="52">
        <v>0</v>
      </c>
      <c r="P1507" s="52">
        <v>0</v>
      </c>
      <c r="Q1507" s="52">
        <v>0</v>
      </c>
      <c r="R1507" s="52">
        <v>0</v>
      </c>
      <c r="S1507" s="52">
        <v>0</v>
      </c>
      <c r="T1507" s="11">
        <f>SUM(C1507:S1507)</f>
        <v>0</v>
      </c>
    </row>
    <row r="1508" spans="1:20" ht="18" customHeight="1">
      <c r="A1508" s="73"/>
      <c r="B1508" s="53" t="s">
        <v>21</v>
      </c>
      <c r="C1508" s="54">
        <v>0</v>
      </c>
      <c r="D1508" s="54">
        <v>0</v>
      </c>
      <c r="E1508" s="54">
        <v>0</v>
      </c>
      <c r="F1508" s="54">
        <v>0</v>
      </c>
      <c r="G1508" s="54">
        <v>0</v>
      </c>
      <c r="H1508" s="54">
        <v>0</v>
      </c>
      <c r="I1508" s="54">
        <v>0</v>
      </c>
      <c r="J1508" s="54">
        <v>1</v>
      </c>
      <c r="K1508" s="54">
        <v>0</v>
      </c>
      <c r="L1508" s="54">
        <v>0</v>
      </c>
      <c r="M1508" s="54">
        <v>0</v>
      </c>
      <c r="N1508" s="54">
        <v>0</v>
      </c>
      <c r="O1508" s="54">
        <v>1</v>
      </c>
      <c r="P1508" s="54">
        <v>1</v>
      </c>
      <c r="Q1508" s="54">
        <v>0</v>
      </c>
      <c r="R1508" s="54">
        <v>0</v>
      </c>
      <c r="S1508" s="54">
        <v>0</v>
      </c>
      <c r="T1508" s="11">
        <f>SUM(C1508:S1508)</f>
        <v>3</v>
      </c>
    </row>
    <row r="1509" spans="1:20" ht="18" customHeight="1">
      <c r="A1509" s="73"/>
      <c r="B1509" s="53" t="s">
        <v>24</v>
      </c>
      <c r="C1509" s="62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0</v>
      </c>
      <c r="Q1509" s="54">
        <v>0</v>
      </c>
      <c r="R1509" s="54">
        <v>0</v>
      </c>
      <c r="S1509" s="54">
        <v>0</v>
      </c>
      <c r="T1509" s="11">
        <f>SUM(C1509:S1509)</f>
        <v>2</v>
      </c>
    </row>
    <row r="1510" spans="1:20" ht="18" customHeight="1">
      <c r="A1510" s="73"/>
      <c r="B1510" s="53" t="s">
        <v>25</v>
      </c>
      <c r="C1510" s="54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0</v>
      </c>
      <c r="K1510" s="54">
        <v>0</v>
      </c>
      <c r="L1510" s="54">
        <v>0</v>
      </c>
      <c r="M1510" s="54">
        <v>0</v>
      </c>
      <c r="N1510" s="54">
        <v>0</v>
      </c>
      <c r="O1510" s="54">
        <v>0</v>
      </c>
      <c r="P1510" s="54">
        <v>1</v>
      </c>
      <c r="Q1510" s="54">
        <v>0</v>
      </c>
      <c r="R1510" s="54">
        <v>0</v>
      </c>
      <c r="S1510" s="54">
        <v>0</v>
      </c>
      <c r="T1510" s="11">
        <f>SUM(C1510:S1510)</f>
        <v>1</v>
      </c>
    </row>
    <row r="1511" spans="1:20" ht="18" customHeight="1">
      <c r="A1511" s="73"/>
      <c r="B1511" s="53" t="s">
        <v>26</v>
      </c>
      <c r="C1511" s="36" t="str">
        <f>IF(C1509+C1510&gt;0, C1510/(C1509+C1510), "-")</f>
        <v>-</v>
      </c>
      <c r="D1511" s="36" t="str">
        <f t="shared" ref="D1511:T1511" si="531">IF(D1509+D1510&gt;0, D1510/(D1509+D1510), "-")</f>
        <v>-</v>
      </c>
      <c r="E1511" s="36" t="str">
        <f t="shared" si="531"/>
        <v>-</v>
      </c>
      <c r="F1511" s="36" t="str">
        <f t="shared" si="531"/>
        <v>-</v>
      </c>
      <c r="G1511" s="36" t="str">
        <f t="shared" si="531"/>
        <v>-</v>
      </c>
      <c r="H1511" s="36" t="str">
        <f t="shared" si="531"/>
        <v>-</v>
      </c>
      <c r="I1511" s="36" t="str">
        <f t="shared" si="531"/>
        <v>-</v>
      </c>
      <c r="J1511" s="36">
        <f t="shared" si="531"/>
        <v>0</v>
      </c>
      <c r="K1511" s="36" t="str">
        <f t="shared" si="531"/>
        <v>-</v>
      </c>
      <c r="L1511" s="36" t="str">
        <f t="shared" si="531"/>
        <v>-</v>
      </c>
      <c r="M1511" s="36" t="str">
        <f t="shared" si="531"/>
        <v>-</v>
      </c>
      <c r="N1511" s="36" t="str">
        <f t="shared" si="531"/>
        <v>-</v>
      </c>
      <c r="O1511" s="36">
        <f t="shared" si="531"/>
        <v>0</v>
      </c>
      <c r="P1511" s="36">
        <f t="shared" si="531"/>
        <v>1</v>
      </c>
      <c r="Q1511" s="36" t="str">
        <f t="shared" si="531"/>
        <v>-</v>
      </c>
      <c r="R1511" s="36" t="str">
        <f t="shared" si="531"/>
        <v>-</v>
      </c>
      <c r="S1511" s="36" t="str">
        <f t="shared" si="531"/>
        <v>-</v>
      </c>
      <c r="T1511" s="40">
        <f t="shared" si="531"/>
        <v>0.33333333333333331</v>
      </c>
    </row>
    <row r="1512" spans="1:20" ht="18" customHeight="1">
      <c r="A1512" s="73"/>
      <c r="B1512" s="53" t="s">
        <v>22</v>
      </c>
      <c r="C1512" s="54">
        <v>0</v>
      </c>
      <c r="D1512" s="54">
        <v>0</v>
      </c>
      <c r="E1512" s="54">
        <v>0</v>
      </c>
      <c r="F1512" s="55">
        <v>0</v>
      </c>
      <c r="G1512" s="54">
        <v>0</v>
      </c>
      <c r="H1512" s="54">
        <v>0</v>
      </c>
      <c r="I1512" s="54">
        <v>0</v>
      </c>
      <c r="J1512" s="54">
        <v>1</v>
      </c>
      <c r="K1512" s="54">
        <v>0</v>
      </c>
      <c r="L1512" s="54">
        <v>0</v>
      </c>
      <c r="M1512" s="54">
        <v>0</v>
      </c>
      <c r="N1512" s="54">
        <v>0</v>
      </c>
      <c r="O1512" s="54">
        <v>1</v>
      </c>
      <c r="P1512" s="54">
        <v>1</v>
      </c>
      <c r="Q1512" s="54">
        <v>0</v>
      </c>
      <c r="R1512" s="54">
        <v>0</v>
      </c>
      <c r="S1512" s="54">
        <v>0</v>
      </c>
      <c r="T1512" s="11">
        <f>SUM(C1512:S1512)</f>
        <v>3</v>
      </c>
    </row>
    <row r="1513" spans="1:20" ht="18" customHeight="1">
      <c r="A1513" s="73"/>
      <c r="B1513" s="53" t="s">
        <v>23</v>
      </c>
      <c r="C1513" s="37" t="str">
        <f>IF(C1512&gt;0,(C1507+C1508)/C1512, "-")</f>
        <v>-</v>
      </c>
      <c r="D1513" s="37" t="str">
        <f t="shared" ref="D1513:S1513" si="532">IF(D1512&gt;0,(D1507+D1508)/D1512, "-")</f>
        <v>-</v>
      </c>
      <c r="E1513" s="37" t="str">
        <f t="shared" si="532"/>
        <v>-</v>
      </c>
      <c r="F1513" s="37" t="str">
        <f t="shared" si="532"/>
        <v>-</v>
      </c>
      <c r="G1513" s="37" t="str">
        <f t="shared" si="532"/>
        <v>-</v>
      </c>
      <c r="H1513" s="37" t="str">
        <f t="shared" si="532"/>
        <v>-</v>
      </c>
      <c r="I1513" s="37" t="str">
        <f t="shared" si="532"/>
        <v>-</v>
      </c>
      <c r="J1513" s="37">
        <f t="shared" si="532"/>
        <v>1</v>
      </c>
      <c r="K1513" s="37" t="str">
        <f t="shared" si="532"/>
        <v>-</v>
      </c>
      <c r="L1513" s="37" t="str">
        <f t="shared" si="532"/>
        <v>-</v>
      </c>
      <c r="M1513" s="37" t="str">
        <f t="shared" si="532"/>
        <v>-</v>
      </c>
      <c r="N1513" s="37" t="str">
        <f t="shared" si="532"/>
        <v>-</v>
      </c>
      <c r="O1513" s="37">
        <f t="shared" si="532"/>
        <v>1</v>
      </c>
      <c r="P1513" s="37">
        <f t="shared" si="532"/>
        <v>1</v>
      </c>
      <c r="Q1513" s="37" t="str">
        <f t="shared" si="532"/>
        <v>-</v>
      </c>
      <c r="R1513" s="37" t="str">
        <f t="shared" si="532"/>
        <v>-</v>
      </c>
      <c r="S1513" s="37" t="str">
        <f t="shared" si="532"/>
        <v>-</v>
      </c>
      <c r="T1513" s="45">
        <f>IF(T1512&gt;0,(T1507+T1508)/T1512, "-")</f>
        <v>1</v>
      </c>
    </row>
    <row r="1514" spans="1:20" ht="18" customHeight="1">
      <c r="A1514" s="74"/>
      <c r="B1514" s="53" t="s">
        <v>44</v>
      </c>
      <c r="C1514" s="58" t="s">
        <v>43</v>
      </c>
      <c r="D1514" s="59" t="s">
        <v>39</v>
      </c>
      <c r="E1514" s="58" t="s">
        <v>43</v>
      </c>
      <c r="F1514" s="58" t="s">
        <v>43</v>
      </c>
      <c r="G1514" s="58" t="s">
        <v>43</v>
      </c>
      <c r="H1514" s="58" t="s">
        <v>43</v>
      </c>
      <c r="I1514" s="59" t="s">
        <v>39</v>
      </c>
      <c r="J1514" s="59">
        <v>1</v>
      </c>
      <c r="K1514" s="59" t="s">
        <v>39</v>
      </c>
      <c r="L1514" s="58" t="s">
        <v>43</v>
      </c>
      <c r="M1514" s="58" t="s">
        <v>43</v>
      </c>
      <c r="N1514" s="58" t="s">
        <v>43</v>
      </c>
      <c r="O1514" s="59">
        <v>0</v>
      </c>
      <c r="P1514" s="59">
        <v>0</v>
      </c>
      <c r="Q1514" s="58" t="s">
        <v>43</v>
      </c>
      <c r="R1514" s="58" t="s">
        <v>43</v>
      </c>
      <c r="S1514" s="58" t="s">
        <v>43</v>
      </c>
      <c r="T1514" s="60">
        <v>0.33329999999999999</v>
      </c>
    </row>
    <row r="1515" spans="1:20" ht="18" customHeight="1">
      <c r="A1515" s="72">
        <v>44823</v>
      </c>
      <c r="B1515" s="51" t="s">
        <v>20</v>
      </c>
      <c r="C1515" s="52">
        <v>0</v>
      </c>
      <c r="D1515" s="52">
        <v>0</v>
      </c>
      <c r="E1515" s="52">
        <v>0</v>
      </c>
      <c r="F1515" s="52">
        <v>0</v>
      </c>
      <c r="G1515" s="52">
        <v>0</v>
      </c>
      <c r="H1515" s="52">
        <v>0</v>
      </c>
      <c r="I1515" s="52">
        <v>0</v>
      </c>
      <c r="J1515" s="52">
        <v>0</v>
      </c>
      <c r="K1515" s="52">
        <v>0</v>
      </c>
      <c r="L1515" s="52">
        <v>0</v>
      </c>
      <c r="M1515" s="52">
        <v>0</v>
      </c>
      <c r="N1515" s="52">
        <v>0</v>
      </c>
      <c r="O1515" s="52">
        <v>0</v>
      </c>
      <c r="P1515" s="52">
        <v>0</v>
      </c>
      <c r="Q1515" s="52">
        <v>0</v>
      </c>
      <c r="R1515" s="52">
        <v>0</v>
      </c>
      <c r="S1515" s="52">
        <v>0</v>
      </c>
      <c r="T1515" s="11">
        <f>SUM(C1515:S1515)</f>
        <v>0</v>
      </c>
    </row>
    <row r="1516" spans="1:20" ht="18" customHeight="1">
      <c r="A1516" s="73"/>
      <c r="B1516" s="53" t="s">
        <v>21</v>
      </c>
      <c r="C1516" s="54">
        <v>0</v>
      </c>
      <c r="D1516" s="54">
        <v>0</v>
      </c>
      <c r="E1516" s="54">
        <v>0</v>
      </c>
      <c r="F1516" s="54">
        <v>0</v>
      </c>
      <c r="G1516" s="54">
        <v>0</v>
      </c>
      <c r="H1516" s="54">
        <v>0</v>
      </c>
      <c r="I1516" s="54">
        <v>0</v>
      </c>
      <c r="J1516" s="54">
        <v>1</v>
      </c>
      <c r="K1516" s="54">
        <v>0</v>
      </c>
      <c r="L1516" s="54">
        <v>0</v>
      </c>
      <c r="M1516" s="54">
        <v>0</v>
      </c>
      <c r="N1516" s="54">
        <v>0</v>
      </c>
      <c r="O1516" s="54">
        <v>0</v>
      </c>
      <c r="P1516" s="54">
        <v>0</v>
      </c>
      <c r="Q1516" s="54">
        <v>0</v>
      </c>
      <c r="R1516" s="54">
        <v>0</v>
      </c>
      <c r="S1516" s="54">
        <v>0</v>
      </c>
      <c r="T1516" s="11">
        <f>SUM(C1516:S1516)</f>
        <v>1</v>
      </c>
    </row>
    <row r="1517" spans="1:20" ht="18" customHeight="1">
      <c r="A1517" s="73"/>
      <c r="B1517" s="53" t="s">
        <v>24</v>
      </c>
      <c r="C1517" s="62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73"/>
      <c r="B1518" s="53" t="s">
        <v>25</v>
      </c>
      <c r="C1518" s="54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0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0</v>
      </c>
    </row>
    <row r="1519" spans="1:20" ht="18" customHeight="1">
      <c r="A1519" s="73"/>
      <c r="B1519" s="53" t="s">
        <v>26</v>
      </c>
      <c r="C1519" s="36" t="str">
        <f>IF(C1517+C1518&gt;0, C1518/(C1517+C1518), "-")</f>
        <v>-</v>
      </c>
      <c r="D1519" s="36" t="str">
        <f t="shared" ref="D1519:T1519" si="533">IF(D1517+D1518&gt;0, D1518/(D1517+D1518), "-")</f>
        <v>-</v>
      </c>
      <c r="E1519" s="36" t="str">
        <f t="shared" si="533"/>
        <v>-</v>
      </c>
      <c r="F1519" s="36" t="str">
        <f t="shared" si="533"/>
        <v>-</v>
      </c>
      <c r="G1519" s="36" t="str">
        <f t="shared" si="533"/>
        <v>-</v>
      </c>
      <c r="H1519" s="36" t="str">
        <f t="shared" si="533"/>
        <v>-</v>
      </c>
      <c r="I1519" s="36" t="str">
        <f t="shared" si="533"/>
        <v>-</v>
      </c>
      <c r="J1519" s="36">
        <f t="shared" si="533"/>
        <v>0</v>
      </c>
      <c r="K1519" s="36" t="str">
        <f t="shared" si="533"/>
        <v>-</v>
      </c>
      <c r="L1519" s="36" t="str">
        <f t="shared" si="533"/>
        <v>-</v>
      </c>
      <c r="M1519" s="36" t="str">
        <f t="shared" si="533"/>
        <v>-</v>
      </c>
      <c r="N1519" s="36" t="str">
        <f t="shared" si="533"/>
        <v>-</v>
      </c>
      <c r="O1519" s="36" t="str">
        <f t="shared" si="533"/>
        <v>-</v>
      </c>
      <c r="P1519" s="36" t="str">
        <f t="shared" si="533"/>
        <v>-</v>
      </c>
      <c r="Q1519" s="36" t="str">
        <f t="shared" si="533"/>
        <v>-</v>
      </c>
      <c r="R1519" s="36" t="str">
        <f t="shared" si="533"/>
        <v>-</v>
      </c>
      <c r="S1519" s="36" t="str">
        <f t="shared" si="533"/>
        <v>-</v>
      </c>
      <c r="T1519" s="40">
        <f t="shared" si="533"/>
        <v>0</v>
      </c>
    </row>
    <row r="1520" spans="1:20" ht="18" customHeight="1">
      <c r="A1520" s="73"/>
      <c r="B1520" s="53" t="s">
        <v>22</v>
      </c>
      <c r="C1520" s="54">
        <v>0</v>
      </c>
      <c r="D1520" s="54">
        <v>0</v>
      </c>
      <c r="E1520" s="54">
        <v>0</v>
      </c>
      <c r="F1520" s="55">
        <v>0</v>
      </c>
      <c r="G1520" s="54">
        <v>0</v>
      </c>
      <c r="H1520" s="54">
        <v>0</v>
      </c>
      <c r="I1520" s="54">
        <v>0</v>
      </c>
      <c r="J1520" s="54">
        <v>1</v>
      </c>
      <c r="K1520" s="54">
        <v>0</v>
      </c>
      <c r="L1520" s="54">
        <v>0</v>
      </c>
      <c r="M1520" s="54">
        <v>0</v>
      </c>
      <c r="N1520" s="54">
        <v>0</v>
      </c>
      <c r="O1520" s="54">
        <v>0</v>
      </c>
      <c r="P1520" s="54">
        <v>0</v>
      </c>
      <c r="Q1520" s="54">
        <v>0</v>
      </c>
      <c r="R1520" s="54">
        <v>0</v>
      </c>
      <c r="S1520" s="54">
        <v>0</v>
      </c>
      <c r="T1520" s="11">
        <f>SUM(C1520:S1520)</f>
        <v>1</v>
      </c>
    </row>
    <row r="1521" spans="1:20" ht="18" customHeight="1">
      <c r="A1521" s="73"/>
      <c r="B1521" s="53" t="s">
        <v>23</v>
      </c>
      <c r="C1521" s="37" t="str">
        <f>IF(C1520&gt;0,(C1515+C1516)/C1520, "-")</f>
        <v>-</v>
      </c>
      <c r="D1521" s="37" t="str">
        <f t="shared" ref="D1521:S1521" si="534">IF(D1520&gt;0,(D1515+D1516)/D1520, "-")</f>
        <v>-</v>
      </c>
      <c r="E1521" s="37" t="str">
        <f t="shared" si="534"/>
        <v>-</v>
      </c>
      <c r="F1521" s="37" t="str">
        <f t="shared" si="534"/>
        <v>-</v>
      </c>
      <c r="G1521" s="37" t="str">
        <f t="shared" si="534"/>
        <v>-</v>
      </c>
      <c r="H1521" s="37" t="str">
        <f t="shared" si="534"/>
        <v>-</v>
      </c>
      <c r="I1521" s="37" t="str">
        <f t="shared" si="534"/>
        <v>-</v>
      </c>
      <c r="J1521" s="37">
        <f t="shared" si="534"/>
        <v>1</v>
      </c>
      <c r="K1521" s="37" t="str">
        <f t="shared" si="534"/>
        <v>-</v>
      </c>
      <c r="L1521" s="37" t="str">
        <f t="shared" si="534"/>
        <v>-</v>
      </c>
      <c r="M1521" s="37" t="str">
        <f t="shared" si="534"/>
        <v>-</v>
      </c>
      <c r="N1521" s="37" t="str">
        <f t="shared" si="534"/>
        <v>-</v>
      </c>
      <c r="O1521" s="37" t="str">
        <f t="shared" si="534"/>
        <v>-</v>
      </c>
      <c r="P1521" s="37" t="str">
        <f t="shared" si="534"/>
        <v>-</v>
      </c>
      <c r="Q1521" s="37" t="str">
        <f t="shared" si="534"/>
        <v>-</v>
      </c>
      <c r="R1521" s="37" t="str">
        <f t="shared" si="534"/>
        <v>-</v>
      </c>
      <c r="S1521" s="37" t="str">
        <f t="shared" si="534"/>
        <v>-</v>
      </c>
      <c r="T1521" s="45">
        <f>IF(T1520&gt;0,(T1515+T1516)/T1520, "-")</f>
        <v>1</v>
      </c>
    </row>
    <row r="1522" spans="1:20" ht="18" customHeight="1">
      <c r="A1522" s="74"/>
      <c r="B1522" s="53" t="s">
        <v>44</v>
      </c>
      <c r="C1522" s="58" t="s">
        <v>43</v>
      </c>
      <c r="D1522" s="59" t="s">
        <v>39</v>
      </c>
      <c r="E1522" s="58" t="s">
        <v>43</v>
      </c>
      <c r="F1522" s="58" t="s">
        <v>43</v>
      </c>
      <c r="G1522" s="58" t="s">
        <v>43</v>
      </c>
      <c r="H1522" s="58" t="s">
        <v>43</v>
      </c>
      <c r="I1522" s="59" t="s">
        <v>39</v>
      </c>
      <c r="J1522" s="59">
        <v>1</v>
      </c>
      <c r="K1522" s="59" t="s">
        <v>39</v>
      </c>
      <c r="L1522" s="58" t="s">
        <v>43</v>
      </c>
      <c r="M1522" s="58" t="s">
        <v>43</v>
      </c>
      <c r="N1522" s="58" t="s">
        <v>43</v>
      </c>
      <c r="O1522" s="58" t="s">
        <v>43</v>
      </c>
      <c r="P1522" s="58" t="s">
        <v>43</v>
      </c>
      <c r="Q1522" s="58" t="s">
        <v>43</v>
      </c>
      <c r="R1522" s="58" t="s">
        <v>43</v>
      </c>
      <c r="S1522" s="58" t="s">
        <v>43</v>
      </c>
      <c r="T1522" s="60">
        <v>1</v>
      </c>
    </row>
    <row r="1523" spans="1:20" ht="18" customHeight="1">
      <c r="A1523" s="72">
        <v>44824</v>
      </c>
      <c r="B1523" s="51" t="s">
        <v>20</v>
      </c>
      <c r="C1523" s="52">
        <v>0</v>
      </c>
      <c r="D1523" s="52">
        <v>0</v>
      </c>
      <c r="E1523" s="52">
        <v>0</v>
      </c>
      <c r="F1523" s="52">
        <v>0</v>
      </c>
      <c r="G1523" s="52">
        <v>0</v>
      </c>
      <c r="H1523" s="52">
        <v>0</v>
      </c>
      <c r="I1523" s="52">
        <v>0</v>
      </c>
      <c r="J1523" s="52">
        <v>0</v>
      </c>
      <c r="K1523" s="52">
        <v>0</v>
      </c>
      <c r="L1523" s="52">
        <v>0</v>
      </c>
      <c r="M1523" s="52">
        <v>0</v>
      </c>
      <c r="N1523" s="52">
        <v>0</v>
      </c>
      <c r="O1523" s="52">
        <v>0</v>
      </c>
      <c r="P1523" s="52">
        <v>0</v>
      </c>
      <c r="Q1523" s="52">
        <v>0</v>
      </c>
      <c r="R1523" s="52">
        <v>0</v>
      </c>
      <c r="S1523" s="52">
        <v>0</v>
      </c>
      <c r="T1523" s="11">
        <f>SUM(C1523:S1523)</f>
        <v>0</v>
      </c>
    </row>
    <row r="1524" spans="1:20" ht="18" customHeight="1">
      <c r="A1524" s="73"/>
      <c r="B1524" s="53" t="s">
        <v>21</v>
      </c>
      <c r="C1524" s="54">
        <v>0</v>
      </c>
      <c r="D1524" s="54">
        <v>0</v>
      </c>
      <c r="E1524" s="54">
        <v>0</v>
      </c>
      <c r="F1524" s="54">
        <v>0</v>
      </c>
      <c r="G1524" s="54">
        <v>0</v>
      </c>
      <c r="H1524" s="54">
        <v>0</v>
      </c>
      <c r="I1524" s="54">
        <v>0</v>
      </c>
      <c r="J1524" s="54">
        <v>0</v>
      </c>
      <c r="K1524" s="54">
        <v>0</v>
      </c>
      <c r="L1524" s="54">
        <v>0</v>
      </c>
      <c r="M1524" s="54">
        <v>0</v>
      </c>
      <c r="N1524" s="54">
        <v>0</v>
      </c>
      <c r="O1524" s="54">
        <v>0</v>
      </c>
      <c r="P1524" s="54">
        <v>0</v>
      </c>
      <c r="Q1524" s="54">
        <v>0</v>
      </c>
      <c r="R1524" s="54">
        <v>0</v>
      </c>
      <c r="S1524" s="54">
        <v>0</v>
      </c>
      <c r="T1524" s="11">
        <f>SUM(C1524:S1524)</f>
        <v>0</v>
      </c>
    </row>
    <row r="1525" spans="1:20" ht="18" customHeight="1">
      <c r="A1525" s="73"/>
      <c r="B1525" s="53" t="s">
        <v>24</v>
      </c>
      <c r="C1525" s="62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73"/>
      <c r="B1526" s="53" t="s">
        <v>25</v>
      </c>
      <c r="C1526" s="54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73"/>
      <c r="B1527" s="53" t="s">
        <v>26</v>
      </c>
      <c r="C1527" s="36" t="str">
        <f>IF(C1525+C1526&gt;0, C1526/(C1525+C1526), "-")</f>
        <v>-</v>
      </c>
      <c r="D1527" s="36" t="str">
        <f t="shared" ref="D1527:T1527" si="535">IF(D1525+D1526&gt;0, D1526/(D1525+D1526), "-")</f>
        <v>-</v>
      </c>
      <c r="E1527" s="36" t="str">
        <f t="shared" si="535"/>
        <v>-</v>
      </c>
      <c r="F1527" s="36" t="str">
        <f t="shared" si="535"/>
        <v>-</v>
      </c>
      <c r="G1527" s="36" t="str">
        <f t="shared" si="535"/>
        <v>-</v>
      </c>
      <c r="H1527" s="36" t="str">
        <f t="shared" si="535"/>
        <v>-</v>
      </c>
      <c r="I1527" s="36" t="str">
        <f t="shared" si="535"/>
        <v>-</v>
      </c>
      <c r="J1527" s="36" t="str">
        <f t="shared" si="535"/>
        <v>-</v>
      </c>
      <c r="K1527" s="36" t="str">
        <f t="shared" si="535"/>
        <v>-</v>
      </c>
      <c r="L1527" s="36" t="str">
        <f t="shared" si="535"/>
        <v>-</v>
      </c>
      <c r="M1527" s="36" t="str">
        <f t="shared" si="535"/>
        <v>-</v>
      </c>
      <c r="N1527" s="36" t="str">
        <f t="shared" si="535"/>
        <v>-</v>
      </c>
      <c r="O1527" s="36" t="str">
        <f t="shared" si="535"/>
        <v>-</v>
      </c>
      <c r="P1527" s="36" t="str">
        <f t="shared" si="535"/>
        <v>-</v>
      </c>
      <c r="Q1527" s="36" t="str">
        <f t="shared" si="535"/>
        <v>-</v>
      </c>
      <c r="R1527" s="36" t="str">
        <f t="shared" si="535"/>
        <v>-</v>
      </c>
      <c r="S1527" s="36" t="str">
        <f t="shared" si="535"/>
        <v>-</v>
      </c>
      <c r="T1527" s="40" t="str">
        <f t="shared" si="535"/>
        <v>-</v>
      </c>
    </row>
    <row r="1528" spans="1:20" ht="18" customHeight="1">
      <c r="A1528" s="73"/>
      <c r="B1528" s="53" t="s">
        <v>22</v>
      </c>
      <c r="C1528" s="54">
        <v>0</v>
      </c>
      <c r="D1528" s="54">
        <v>0</v>
      </c>
      <c r="E1528" s="54">
        <v>0</v>
      </c>
      <c r="F1528" s="55">
        <v>0</v>
      </c>
      <c r="G1528" s="54">
        <v>0</v>
      </c>
      <c r="H1528" s="54">
        <v>0</v>
      </c>
      <c r="I1528" s="54">
        <v>0</v>
      </c>
      <c r="J1528" s="54">
        <v>0</v>
      </c>
      <c r="K1528" s="54">
        <v>0</v>
      </c>
      <c r="L1528" s="54">
        <v>0</v>
      </c>
      <c r="M1528" s="54">
        <v>0</v>
      </c>
      <c r="N1528" s="54">
        <v>0</v>
      </c>
      <c r="O1528" s="54">
        <v>0</v>
      </c>
      <c r="P1528" s="54">
        <v>0</v>
      </c>
      <c r="Q1528" s="54">
        <v>0</v>
      </c>
      <c r="R1528" s="54">
        <v>0</v>
      </c>
      <c r="S1528" s="54">
        <v>0</v>
      </c>
      <c r="T1528" s="11">
        <f>SUM(C1528:S1528)</f>
        <v>0</v>
      </c>
    </row>
    <row r="1529" spans="1:20" ht="18" customHeight="1">
      <c r="A1529" s="73"/>
      <c r="B1529" s="53" t="s">
        <v>23</v>
      </c>
      <c r="C1529" s="37" t="str">
        <f>IF(C1528&gt;0,(C1523+C1524)/C1528, "-")</f>
        <v>-</v>
      </c>
      <c r="D1529" s="37" t="str">
        <f t="shared" ref="D1529:S1529" si="536">IF(D1528&gt;0,(D1523+D1524)/D1528, "-")</f>
        <v>-</v>
      </c>
      <c r="E1529" s="37" t="str">
        <f t="shared" si="536"/>
        <v>-</v>
      </c>
      <c r="F1529" s="37" t="str">
        <f t="shared" si="536"/>
        <v>-</v>
      </c>
      <c r="G1529" s="37" t="str">
        <f t="shared" si="536"/>
        <v>-</v>
      </c>
      <c r="H1529" s="37" t="str">
        <f t="shared" si="536"/>
        <v>-</v>
      </c>
      <c r="I1529" s="37" t="str">
        <f t="shared" si="536"/>
        <v>-</v>
      </c>
      <c r="J1529" s="37" t="str">
        <f t="shared" si="536"/>
        <v>-</v>
      </c>
      <c r="K1529" s="37" t="str">
        <f t="shared" si="536"/>
        <v>-</v>
      </c>
      <c r="L1529" s="37" t="str">
        <f t="shared" si="536"/>
        <v>-</v>
      </c>
      <c r="M1529" s="37" t="str">
        <f t="shared" si="536"/>
        <v>-</v>
      </c>
      <c r="N1529" s="37" t="str">
        <f t="shared" si="536"/>
        <v>-</v>
      </c>
      <c r="O1529" s="37" t="str">
        <f t="shared" si="536"/>
        <v>-</v>
      </c>
      <c r="P1529" s="37" t="str">
        <f t="shared" si="536"/>
        <v>-</v>
      </c>
      <c r="Q1529" s="37" t="str">
        <f t="shared" si="536"/>
        <v>-</v>
      </c>
      <c r="R1529" s="37" t="str">
        <f t="shared" si="536"/>
        <v>-</v>
      </c>
      <c r="S1529" s="37" t="str">
        <f t="shared" si="536"/>
        <v>-</v>
      </c>
      <c r="T1529" s="45" t="str">
        <f>IF(T1528&gt;0,(T1523+T1524)/T1528, "-")</f>
        <v>-</v>
      </c>
    </row>
    <row r="1530" spans="1:20" ht="18" customHeight="1">
      <c r="A1530" s="74"/>
      <c r="B1530" s="53" t="s">
        <v>44</v>
      </c>
      <c r="C1530" s="58" t="s">
        <v>43</v>
      </c>
      <c r="D1530" s="59" t="s">
        <v>39</v>
      </c>
      <c r="E1530" s="58" t="s">
        <v>43</v>
      </c>
      <c r="F1530" s="58" t="s">
        <v>43</v>
      </c>
      <c r="G1530" s="58" t="s">
        <v>43</v>
      </c>
      <c r="H1530" s="58" t="s">
        <v>43</v>
      </c>
      <c r="I1530" s="59" t="s">
        <v>39</v>
      </c>
      <c r="J1530" s="59" t="s">
        <v>39</v>
      </c>
      <c r="K1530" s="59" t="s">
        <v>39</v>
      </c>
      <c r="L1530" s="58" t="s">
        <v>43</v>
      </c>
      <c r="M1530" s="58" t="s">
        <v>43</v>
      </c>
      <c r="N1530" s="58" t="s">
        <v>43</v>
      </c>
      <c r="O1530" s="58" t="s">
        <v>43</v>
      </c>
      <c r="P1530" s="58" t="s">
        <v>43</v>
      </c>
      <c r="Q1530" s="58" t="s">
        <v>43</v>
      </c>
      <c r="R1530" s="58" t="s">
        <v>43</v>
      </c>
      <c r="S1530" s="58" t="s">
        <v>43</v>
      </c>
      <c r="T1530" s="60" t="s">
        <v>39</v>
      </c>
    </row>
    <row r="1531" spans="1:20" ht="18" customHeight="1">
      <c r="A1531" s="72">
        <v>44825</v>
      </c>
      <c r="B1531" s="51" t="s">
        <v>20</v>
      </c>
      <c r="C1531" s="52">
        <v>0</v>
      </c>
      <c r="D1531" s="52">
        <v>0</v>
      </c>
      <c r="E1531" s="52">
        <v>0</v>
      </c>
      <c r="F1531" s="52">
        <v>0</v>
      </c>
      <c r="G1531" s="52">
        <v>0</v>
      </c>
      <c r="H1531" s="52">
        <v>0</v>
      </c>
      <c r="I1531" s="52">
        <v>0</v>
      </c>
      <c r="J1531" s="52">
        <v>0</v>
      </c>
      <c r="K1531" s="52">
        <v>0</v>
      </c>
      <c r="L1531" s="52">
        <v>0</v>
      </c>
      <c r="M1531" s="52">
        <v>0</v>
      </c>
      <c r="N1531" s="52">
        <v>0</v>
      </c>
      <c r="O1531" s="52">
        <v>0</v>
      </c>
      <c r="P1531" s="52">
        <v>0</v>
      </c>
      <c r="Q1531" s="52">
        <v>0</v>
      </c>
      <c r="R1531" s="52">
        <v>0</v>
      </c>
      <c r="S1531" s="52">
        <v>0</v>
      </c>
      <c r="T1531" s="11">
        <f>SUM(C1531:S1531)</f>
        <v>0</v>
      </c>
    </row>
    <row r="1532" spans="1:20" ht="18" customHeight="1">
      <c r="A1532" s="73"/>
      <c r="B1532" s="53" t="s">
        <v>21</v>
      </c>
      <c r="C1532" s="54">
        <v>0</v>
      </c>
      <c r="D1532" s="54">
        <v>0</v>
      </c>
      <c r="E1532" s="54">
        <v>0</v>
      </c>
      <c r="F1532" s="54">
        <v>0</v>
      </c>
      <c r="G1532" s="54">
        <v>0</v>
      </c>
      <c r="H1532" s="54">
        <v>0</v>
      </c>
      <c r="I1532" s="54">
        <v>0</v>
      </c>
      <c r="J1532" s="54">
        <v>0</v>
      </c>
      <c r="K1532" s="54">
        <v>0</v>
      </c>
      <c r="L1532" s="54">
        <v>0</v>
      </c>
      <c r="M1532" s="54">
        <v>0</v>
      </c>
      <c r="N1532" s="54">
        <v>0</v>
      </c>
      <c r="O1532" s="54">
        <v>0</v>
      </c>
      <c r="P1532" s="54">
        <v>0</v>
      </c>
      <c r="Q1532" s="54">
        <v>0</v>
      </c>
      <c r="R1532" s="54">
        <v>0</v>
      </c>
      <c r="S1532" s="54">
        <v>0</v>
      </c>
      <c r="T1532" s="11">
        <f>SUM(C1532:S1532)</f>
        <v>0</v>
      </c>
    </row>
    <row r="1533" spans="1:20" ht="18" customHeight="1">
      <c r="A1533" s="73"/>
      <c r="B1533" s="53" t="s">
        <v>24</v>
      </c>
      <c r="C1533" s="62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73"/>
      <c r="B1534" s="53" t="s">
        <v>25</v>
      </c>
      <c r="C1534" s="54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73"/>
      <c r="B1535" s="53" t="s">
        <v>26</v>
      </c>
      <c r="C1535" s="36" t="str">
        <f>IF(C1533+C1534&gt;0, C1534/(C1533+C1534), "-")</f>
        <v>-</v>
      </c>
      <c r="D1535" s="36" t="str">
        <f t="shared" ref="D1535:T1535" si="537">IF(D1533+D1534&gt;0, D1534/(D1533+D1534), "-")</f>
        <v>-</v>
      </c>
      <c r="E1535" s="36" t="str">
        <f t="shared" si="537"/>
        <v>-</v>
      </c>
      <c r="F1535" s="36" t="str">
        <f t="shared" si="537"/>
        <v>-</v>
      </c>
      <c r="G1535" s="36" t="str">
        <f t="shared" si="537"/>
        <v>-</v>
      </c>
      <c r="H1535" s="36" t="str">
        <f t="shared" si="537"/>
        <v>-</v>
      </c>
      <c r="I1535" s="36" t="str">
        <f t="shared" si="537"/>
        <v>-</v>
      </c>
      <c r="J1535" s="36" t="str">
        <f t="shared" si="537"/>
        <v>-</v>
      </c>
      <c r="K1535" s="36" t="str">
        <f t="shared" si="537"/>
        <v>-</v>
      </c>
      <c r="L1535" s="36" t="str">
        <f t="shared" si="537"/>
        <v>-</v>
      </c>
      <c r="M1535" s="36" t="str">
        <f t="shared" si="537"/>
        <v>-</v>
      </c>
      <c r="N1535" s="36" t="str">
        <f t="shared" si="537"/>
        <v>-</v>
      </c>
      <c r="O1535" s="36" t="str">
        <f t="shared" si="537"/>
        <v>-</v>
      </c>
      <c r="P1535" s="36" t="str">
        <f t="shared" si="537"/>
        <v>-</v>
      </c>
      <c r="Q1535" s="36" t="str">
        <f t="shared" si="537"/>
        <v>-</v>
      </c>
      <c r="R1535" s="36" t="str">
        <f t="shared" si="537"/>
        <v>-</v>
      </c>
      <c r="S1535" s="36" t="str">
        <f t="shared" si="537"/>
        <v>-</v>
      </c>
      <c r="T1535" s="40" t="str">
        <f t="shared" si="537"/>
        <v>-</v>
      </c>
    </row>
    <row r="1536" spans="1:20" ht="18" customHeight="1">
      <c r="A1536" s="73"/>
      <c r="B1536" s="53" t="s">
        <v>22</v>
      </c>
      <c r="C1536" s="54">
        <v>0</v>
      </c>
      <c r="D1536" s="54">
        <v>0</v>
      </c>
      <c r="E1536" s="54">
        <v>0</v>
      </c>
      <c r="F1536" s="55">
        <v>0</v>
      </c>
      <c r="G1536" s="54">
        <v>0</v>
      </c>
      <c r="H1536" s="54">
        <v>0</v>
      </c>
      <c r="I1536" s="54">
        <v>0</v>
      </c>
      <c r="J1536" s="54">
        <v>0</v>
      </c>
      <c r="K1536" s="54">
        <v>0</v>
      </c>
      <c r="L1536" s="54">
        <v>0</v>
      </c>
      <c r="M1536" s="54">
        <v>0</v>
      </c>
      <c r="N1536" s="54">
        <v>0</v>
      </c>
      <c r="O1536" s="54">
        <v>0</v>
      </c>
      <c r="P1536" s="54">
        <v>0</v>
      </c>
      <c r="Q1536" s="54">
        <v>0</v>
      </c>
      <c r="R1536" s="54">
        <v>0</v>
      </c>
      <c r="S1536" s="54">
        <v>0</v>
      </c>
      <c r="T1536" s="11">
        <f>SUM(C1536:S1536)</f>
        <v>0</v>
      </c>
    </row>
    <row r="1537" spans="1:20" ht="18" customHeight="1">
      <c r="A1537" s="73"/>
      <c r="B1537" s="53" t="s">
        <v>23</v>
      </c>
      <c r="C1537" s="37" t="str">
        <f>IF(C1536&gt;0,(C1531+C1532)/C1536, "-")</f>
        <v>-</v>
      </c>
      <c r="D1537" s="37" t="str">
        <f t="shared" ref="D1537:S1537" si="538">IF(D1536&gt;0,(D1531+D1532)/D1536, "-")</f>
        <v>-</v>
      </c>
      <c r="E1537" s="37" t="str">
        <f t="shared" si="538"/>
        <v>-</v>
      </c>
      <c r="F1537" s="37" t="str">
        <f t="shared" si="538"/>
        <v>-</v>
      </c>
      <c r="G1537" s="37" t="str">
        <f t="shared" si="538"/>
        <v>-</v>
      </c>
      <c r="H1537" s="37" t="str">
        <f t="shared" si="538"/>
        <v>-</v>
      </c>
      <c r="I1537" s="37" t="str">
        <f t="shared" si="538"/>
        <v>-</v>
      </c>
      <c r="J1537" s="37" t="str">
        <f t="shared" si="538"/>
        <v>-</v>
      </c>
      <c r="K1537" s="37" t="str">
        <f t="shared" si="538"/>
        <v>-</v>
      </c>
      <c r="L1537" s="37" t="str">
        <f t="shared" si="538"/>
        <v>-</v>
      </c>
      <c r="M1537" s="37" t="str">
        <f t="shared" si="538"/>
        <v>-</v>
      </c>
      <c r="N1537" s="37" t="str">
        <f t="shared" si="538"/>
        <v>-</v>
      </c>
      <c r="O1537" s="37" t="str">
        <f t="shared" si="538"/>
        <v>-</v>
      </c>
      <c r="P1537" s="37" t="str">
        <f t="shared" si="538"/>
        <v>-</v>
      </c>
      <c r="Q1537" s="37" t="str">
        <f t="shared" si="538"/>
        <v>-</v>
      </c>
      <c r="R1537" s="37" t="str">
        <f t="shared" si="538"/>
        <v>-</v>
      </c>
      <c r="S1537" s="37" t="str">
        <f t="shared" si="538"/>
        <v>-</v>
      </c>
      <c r="T1537" s="45" t="str">
        <f>IF(T1536&gt;0,(T1531+T1532)/T1536, "-")</f>
        <v>-</v>
      </c>
    </row>
    <row r="1538" spans="1:20" ht="18" customHeight="1">
      <c r="A1538" s="74"/>
      <c r="B1538" s="53" t="s">
        <v>44</v>
      </c>
      <c r="C1538" s="58" t="s">
        <v>43</v>
      </c>
      <c r="D1538" s="59" t="s">
        <v>39</v>
      </c>
      <c r="E1538" s="58" t="s">
        <v>43</v>
      </c>
      <c r="F1538" s="58" t="s">
        <v>43</v>
      </c>
      <c r="G1538" s="58" t="s">
        <v>43</v>
      </c>
      <c r="H1538" s="58" t="s">
        <v>43</v>
      </c>
      <c r="I1538" s="59" t="s">
        <v>39</v>
      </c>
      <c r="J1538" s="59" t="s">
        <v>39</v>
      </c>
      <c r="K1538" s="59" t="s">
        <v>39</v>
      </c>
      <c r="L1538" s="58" t="s">
        <v>43</v>
      </c>
      <c r="M1538" s="58" t="s">
        <v>43</v>
      </c>
      <c r="N1538" s="58" t="s">
        <v>43</v>
      </c>
      <c r="O1538" s="58" t="s">
        <v>43</v>
      </c>
      <c r="P1538" s="58" t="s">
        <v>43</v>
      </c>
      <c r="Q1538" s="58" t="s">
        <v>43</v>
      </c>
      <c r="R1538" s="58" t="s">
        <v>43</v>
      </c>
      <c r="S1538" s="58" t="s">
        <v>43</v>
      </c>
      <c r="T1538" s="60" t="s">
        <v>39</v>
      </c>
    </row>
    <row r="1539" spans="1:20" ht="18" customHeight="1">
      <c r="A1539" s="72">
        <v>44826</v>
      </c>
      <c r="B1539" s="51" t="s">
        <v>20</v>
      </c>
      <c r="C1539" s="52">
        <v>0</v>
      </c>
      <c r="D1539" s="52">
        <v>0</v>
      </c>
      <c r="E1539" s="52">
        <v>0</v>
      </c>
      <c r="F1539" s="52">
        <v>0</v>
      </c>
      <c r="G1539" s="52">
        <v>0</v>
      </c>
      <c r="H1539" s="52">
        <v>0</v>
      </c>
      <c r="I1539" s="52">
        <v>0</v>
      </c>
      <c r="J1539" s="52">
        <v>0</v>
      </c>
      <c r="K1539" s="52">
        <v>0</v>
      </c>
      <c r="L1539" s="52">
        <v>0</v>
      </c>
      <c r="M1539" s="52">
        <v>0</v>
      </c>
      <c r="N1539" s="52">
        <v>0</v>
      </c>
      <c r="O1539" s="52">
        <v>0</v>
      </c>
      <c r="P1539" s="52">
        <v>0</v>
      </c>
      <c r="Q1539" s="52">
        <v>0</v>
      </c>
      <c r="R1539" s="52">
        <v>0</v>
      </c>
      <c r="S1539" s="52">
        <v>0</v>
      </c>
      <c r="T1539" s="11">
        <f>SUM(C1539:S1539)</f>
        <v>0</v>
      </c>
    </row>
    <row r="1540" spans="1:20" ht="18" customHeight="1">
      <c r="A1540" s="73"/>
      <c r="B1540" s="53" t="s">
        <v>21</v>
      </c>
      <c r="C1540" s="54">
        <v>0</v>
      </c>
      <c r="D1540" s="54">
        <v>0</v>
      </c>
      <c r="E1540" s="54">
        <v>0</v>
      </c>
      <c r="F1540" s="54">
        <v>0</v>
      </c>
      <c r="G1540" s="54">
        <v>0</v>
      </c>
      <c r="H1540" s="54">
        <v>0</v>
      </c>
      <c r="I1540" s="54">
        <v>0</v>
      </c>
      <c r="J1540" s="54">
        <v>0</v>
      </c>
      <c r="K1540" s="54">
        <v>0</v>
      </c>
      <c r="L1540" s="54">
        <v>0</v>
      </c>
      <c r="M1540" s="54">
        <v>0</v>
      </c>
      <c r="N1540" s="54">
        <v>0</v>
      </c>
      <c r="O1540" s="54">
        <v>0</v>
      </c>
      <c r="P1540" s="54">
        <v>1</v>
      </c>
      <c r="Q1540" s="54">
        <v>0</v>
      </c>
      <c r="R1540" s="54">
        <v>0</v>
      </c>
      <c r="S1540" s="54">
        <v>0</v>
      </c>
      <c r="T1540" s="11">
        <f>SUM(C1540:S1540)</f>
        <v>1</v>
      </c>
    </row>
    <row r="1541" spans="1:20" ht="18" customHeight="1">
      <c r="A1541" s="73"/>
      <c r="B1541" s="53" t="s">
        <v>24</v>
      </c>
      <c r="C1541" s="62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73"/>
      <c r="B1542" s="53" t="s">
        <v>25</v>
      </c>
      <c r="C1542" s="54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0</v>
      </c>
      <c r="Q1542" s="54">
        <v>0</v>
      </c>
      <c r="R1542" s="54">
        <v>0</v>
      </c>
      <c r="S1542" s="54">
        <v>0</v>
      </c>
      <c r="T1542" s="11">
        <f>SUM(C1542:S1542)</f>
        <v>0</v>
      </c>
    </row>
    <row r="1543" spans="1:20" ht="18" customHeight="1">
      <c r="A1543" s="73"/>
      <c r="B1543" s="53" t="s">
        <v>26</v>
      </c>
      <c r="C1543" s="36" t="str">
        <f>IF(C1541+C1542&gt;0, C1542/(C1541+C1542), "-")</f>
        <v>-</v>
      </c>
      <c r="D1543" s="36" t="str">
        <f t="shared" ref="D1543:T1543" si="539">IF(D1541+D1542&gt;0, D1542/(D1541+D1542), "-")</f>
        <v>-</v>
      </c>
      <c r="E1543" s="36" t="str">
        <f t="shared" si="539"/>
        <v>-</v>
      </c>
      <c r="F1543" s="36" t="str">
        <f t="shared" si="539"/>
        <v>-</v>
      </c>
      <c r="G1543" s="36" t="str">
        <f t="shared" si="539"/>
        <v>-</v>
      </c>
      <c r="H1543" s="36" t="str">
        <f t="shared" si="539"/>
        <v>-</v>
      </c>
      <c r="I1543" s="36" t="str">
        <f t="shared" si="539"/>
        <v>-</v>
      </c>
      <c r="J1543" s="36" t="str">
        <f t="shared" si="539"/>
        <v>-</v>
      </c>
      <c r="K1543" s="36" t="str">
        <f t="shared" si="539"/>
        <v>-</v>
      </c>
      <c r="L1543" s="36" t="str">
        <f t="shared" si="539"/>
        <v>-</v>
      </c>
      <c r="M1543" s="36" t="str">
        <f t="shared" si="539"/>
        <v>-</v>
      </c>
      <c r="N1543" s="36" t="str">
        <f t="shared" si="539"/>
        <v>-</v>
      </c>
      <c r="O1543" s="36" t="str">
        <f t="shared" si="539"/>
        <v>-</v>
      </c>
      <c r="P1543" s="36">
        <f t="shared" si="539"/>
        <v>0</v>
      </c>
      <c r="Q1543" s="36" t="str">
        <f t="shared" si="539"/>
        <v>-</v>
      </c>
      <c r="R1543" s="36" t="str">
        <f t="shared" si="539"/>
        <v>-</v>
      </c>
      <c r="S1543" s="36" t="str">
        <f t="shared" si="539"/>
        <v>-</v>
      </c>
      <c r="T1543" s="40">
        <f t="shared" si="539"/>
        <v>0</v>
      </c>
    </row>
    <row r="1544" spans="1:20" ht="18" customHeight="1">
      <c r="A1544" s="73"/>
      <c r="B1544" s="53" t="s">
        <v>22</v>
      </c>
      <c r="C1544" s="54">
        <v>0</v>
      </c>
      <c r="D1544" s="54">
        <v>0</v>
      </c>
      <c r="E1544" s="54">
        <v>0</v>
      </c>
      <c r="F1544" s="55">
        <v>0</v>
      </c>
      <c r="G1544" s="54">
        <v>0</v>
      </c>
      <c r="H1544" s="54">
        <v>0</v>
      </c>
      <c r="I1544" s="54">
        <v>0</v>
      </c>
      <c r="J1544" s="54">
        <v>0</v>
      </c>
      <c r="K1544" s="54">
        <v>0</v>
      </c>
      <c r="L1544" s="54">
        <v>0</v>
      </c>
      <c r="M1544" s="54">
        <v>0</v>
      </c>
      <c r="N1544" s="54">
        <v>0</v>
      </c>
      <c r="O1544" s="54">
        <v>0</v>
      </c>
      <c r="P1544" s="54">
        <v>1</v>
      </c>
      <c r="Q1544" s="54">
        <v>0</v>
      </c>
      <c r="R1544" s="54">
        <v>0</v>
      </c>
      <c r="S1544" s="54">
        <v>0</v>
      </c>
      <c r="T1544" s="11">
        <f>SUM(C1544:S1544)</f>
        <v>1</v>
      </c>
    </row>
    <row r="1545" spans="1:20" ht="18" customHeight="1">
      <c r="A1545" s="73"/>
      <c r="B1545" s="53" t="s">
        <v>23</v>
      </c>
      <c r="C1545" s="37" t="str">
        <f>IF(C1544&gt;0,(C1539+C1540)/C1544, "-")</f>
        <v>-</v>
      </c>
      <c r="D1545" s="37" t="str">
        <f t="shared" ref="D1545:S1545" si="540">IF(D1544&gt;0,(D1539+D1540)/D1544, "-")</f>
        <v>-</v>
      </c>
      <c r="E1545" s="37" t="str">
        <f t="shared" si="540"/>
        <v>-</v>
      </c>
      <c r="F1545" s="37" t="str">
        <f t="shared" si="540"/>
        <v>-</v>
      </c>
      <c r="G1545" s="37" t="str">
        <f t="shared" si="540"/>
        <v>-</v>
      </c>
      <c r="H1545" s="37" t="str">
        <f t="shared" si="540"/>
        <v>-</v>
      </c>
      <c r="I1545" s="37" t="str">
        <f t="shared" si="540"/>
        <v>-</v>
      </c>
      <c r="J1545" s="37" t="str">
        <f t="shared" si="540"/>
        <v>-</v>
      </c>
      <c r="K1545" s="37" t="str">
        <f t="shared" si="540"/>
        <v>-</v>
      </c>
      <c r="L1545" s="37" t="str">
        <f t="shared" si="540"/>
        <v>-</v>
      </c>
      <c r="M1545" s="37" t="str">
        <f t="shared" si="540"/>
        <v>-</v>
      </c>
      <c r="N1545" s="37" t="str">
        <f t="shared" si="540"/>
        <v>-</v>
      </c>
      <c r="O1545" s="37" t="str">
        <f t="shared" si="540"/>
        <v>-</v>
      </c>
      <c r="P1545" s="37">
        <f t="shared" si="540"/>
        <v>1</v>
      </c>
      <c r="Q1545" s="37" t="str">
        <f t="shared" si="540"/>
        <v>-</v>
      </c>
      <c r="R1545" s="37" t="str">
        <f t="shared" si="540"/>
        <v>-</v>
      </c>
      <c r="S1545" s="37" t="str">
        <f t="shared" si="540"/>
        <v>-</v>
      </c>
      <c r="T1545" s="45">
        <f>IF(T1544&gt;0,(T1539+T1540)/T1544, "-")</f>
        <v>1</v>
      </c>
    </row>
    <row r="1546" spans="1:20" ht="18" customHeight="1">
      <c r="A1546" s="74"/>
      <c r="B1546" s="53" t="s">
        <v>44</v>
      </c>
      <c r="C1546" s="58" t="s">
        <v>43</v>
      </c>
      <c r="D1546" s="59" t="s">
        <v>39</v>
      </c>
      <c r="E1546" s="58" t="s">
        <v>43</v>
      </c>
      <c r="F1546" s="58" t="s">
        <v>43</v>
      </c>
      <c r="G1546" s="58" t="s">
        <v>43</v>
      </c>
      <c r="H1546" s="58" t="s">
        <v>43</v>
      </c>
      <c r="I1546" s="59" t="s">
        <v>39</v>
      </c>
      <c r="J1546" s="59" t="s">
        <v>39</v>
      </c>
      <c r="K1546" s="59" t="s">
        <v>39</v>
      </c>
      <c r="L1546" s="58" t="s">
        <v>43</v>
      </c>
      <c r="M1546" s="58" t="s">
        <v>43</v>
      </c>
      <c r="N1546" s="58" t="s">
        <v>43</v>
      </c>
      <c r="O1546" s="58" t="s">
        <v>43</v>
      </c>
      <c r="P1546" s="59">
        <v>1</v>
      </c>
      <c r="Q1546" s="58" t="s">
        <v>43</v>
      </c>
      <c r="R1546" s="58" t="s">
        <v>43</v>
      </c>
      <c r="S1546" s="58" t="s">
        <v>43</v>
      </c>
      <c r="T1546" s="60">
        <v>1</v>
      </c>
    </row>
    <row r="1547" spans="1:20" ht="18" customHeight="1">
      <c r="A1547" s="72">
        <v>44827</v>
      </c>
      <c r="B1547" s="51" t="s">
        <v>20</v>
      </c>
      <c r="C1547" s="52">
        <v>0</v>
      </c>
      <c r="D1547" s="52">
        <v>0</v>
      </c>
      <c r="E1547" s="52">
        <v>0</v>
      </c>
      <c r="F1547" s="52">
        <v>0</v>
      </c>
      <c r="G1547" s="52">
        <v>0</v>
      </c>
      <c r="H1547" s="52">
        <v>0</v>
      </c>
      <c r="I1547" s="52">
        <v>0</v>
      </c>
      <c r="J1547" s="52">
        <v>0</v>
      </c>
      <c r="K1547" s="52">
        <v>0</v>
      </c>
      <c r="L1547" s="52">
        <v>0</v>
      </c>
      <c r="M1547" s="52">
        <v>0</v>
      </c>
      <c r="N1547" s="52">
        <v>0</v>
      </c>
      <c r="O1547" s="52">
        <v>0</v>
      </c>
      <c r="P1547" s="52">
        <v>0</v>
      </c>
      <c r="Q1547" s="52">
        <v>0</v>
      </c>
      <c r="R1547" s="52">
        <v>0</v>
      </c>
      <c r="S1547" s="52">
        <v>0</v>
      </c>
      <c r="T1547" s="11">
        <f>SUM(C1547:S1547)</f>
        <v>0</v>
      </c>
    </row>
    <row r="1548" spans="1:20" ht="18" customHeight="1">
      <c r="A1548" s="73"/>
      <c r="B1548" s="53" t="s">
        <v>21</v>
      </c>
      <c r="C1548" s="54">
        <v>0</v>
      </c>
      <c r="D1548" s="54">
        <v>0</v>
      </c>
      <c r="E1548" s="54">
        <v>0</v>
      </c>
      <c r="F1548" s="54">
        <v>0</v>
      </c>
      <c r="G1548" s="54">
        <v>0</v>
      </c>
      <c r="H1548" s="54">
        <v>0</v>
      </c>
      <c r="I1548" s="54">
        <v>0</v>
      </c>
      <c r="J1548" s="54">
        <v>0</v>
      </c>
      <c r="K1548" s="54">
        <v>0</v>
      </c>
      <c r="L1548" s="54">
        <v>0</v>
      </c>
      <c r="M1548" s="54">
        <v>0</v>
      </c>
      <c r="N1548" s="54">
        <v>0</v>
      </c>
      <c r="O1548" s="54">
        <v>0</v>
      </c>
      <c r="P1548" s="54">
        <v>0</v>
      </c>
      <c r="Q1548" s="54">
        <v>0</v>
      </c>
      <c r="R1548" s="54">
        <v>0</v>
      </c>
      <c r="S1548" s="54">
        <v>0</v>
      </c>
      <c r="T1548" s="11">
        <f>SUM(C1548:S1548)</f>
        <v>0</v>
      </c>
    </row>
    <row r="1549" spans="1:20" ht="18" customHeight="1">
      <c r="A1549" s="73"/>
      <c r="B1549" s="53" t="s">
        <v>24</v>
      </c>
      <c r="C1549" s="62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73"/>
      <c r="B1550" s="53" t="s">
        <v>25</v>
      </c>
      <c r="C1550" s="54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73"/>
      <c r="B1551" s="53" t="s">
        <v>26</v>
      </c>
      <c r="C1551" s="36" t="str">
        <f>IF(C1549+C1550&gt;0, C1550/(C1549+C1550), "-")</f>
        <v>-</v>
      </c>
      <c r="D1551" s="36" t="str">
        <f t="shared" ref="D1551:T1551" si="541">IF(D1549+D1550&gt;0, D1550/(D1549+D1550), "-")</f>
        <v>-</v>
      </c>
      <c r="E1551" s="36" t="str">
        <f t="shared" si="541"/>
        <v>-</v>
      </c>
      <c r="F1551" s="36" t="str">
        <f t="shared" si="541"/>
        <v>-</v>
      </c>
      <c r="G1551" s="36" t="str">
        <f t="shared" si="541"/>
        <v>-</v>
      </c>
      <c r="H1551" s="36" t="str">
        <f t="shared" si="541"/>
        <v>-</v>
      </c>
      <c r="I1551" s="36" t="str">
        <f t="shared" si="541"/>
        <v>-</v>
      </c>
      <c r="J1551" s="36" t="str">
        <f t="shared" si="541"/>
        <v>-</v>
      </c>
      <c r="K1551" s="36" t="str">
        <f t="shared" si="541"/>
        <v>-</v>
      </c>
      <c r="L1551" s="36" t="str">
        <f t="shared" si="541"/>
        <v>-</v>
      </c>
      <c r="M1551" s="36" t="str">
        <f t="shared" si="541"/>
        <v>-</v>
      </c>
      <c r="N1551" s="36" t="str">
        <f t="shared" si="541"/>
        <v>-</v>
      </c>
      <c r="O1551" s="36" t="str">
        <f t="shared" si="541"/>
        <v>-</v>
      </c>
      <c r="P1551" s="36" t="str">
        <f t="shared" si="541"/>
        <v>-</v>
      </c>
      <c r="Q1551" s="36" t="str">
        <f t="shared" si="541"/>
        <v>-</v>
      </c>
      <c r="R1551" s="36" t="str">
        <f t="shared" si="541"/>
        <v>-</v>
      </c>
      <c r="S1551" s="36" t="str">
        <f t="shared" si="541"/>
        <v>-</v>
      </c>
      <c r="T1551" s="40" t="str">
        <f t="shared" si="541"/>
        <v>-</v>
      </c>
    </row>
    <row r="1552" spans="1:20" ht="18" customHeight="1">
      <c r="A1552" s="73"/>
      <c r="B1552" s="53" t="s">
        <v>22</v>
      </c>
      <c r="C1552" s="54">
        <v>0</v>
      </c>
      <c r="D1552" s="54">
        <v>0</v>
      </c>
      <c r="E1552" s="54">
        <v>0</v>
      </c>
      <c r="F1552" s="55">
        <v>0</v>
      </c>
      <c r="G1552" s="54">
        <v>0</v>
      </c>
      <c r="H1552" s="54">
        <v>0</v>
      </c>
      <c r="I1552" s="54">
        <v>0</v>
      </c>
      <c r="J1552" s="54">
        <v>0</v>
      </c>
      <c r="K1552" s="54">
        <v>0</v>
      </c>
      <c r="L1552" s="54">
        <v>0</v>
      </c>
      <c r="M1552" s="54">
        <v>0</v>
      </c>
      <c r="N1552" s="54">
        <v>0</v>
      </c>
      <c r="O1552" s="54">
        <v>0</v>
      </c>
      <c r="P1552" s="54">
        <v>0</v>
      </c>
      <c r="Q1552" s="54">
        <v>0</v>
      </c>
      <c r="R1552" s="54">
        <v>0</v>
      </c>
      <c r="S1552" s="54">
        <v>0</v>
      </c>
      <c r="T1552" s="11">
        <f>SUM(C1552:S1552)</f>
        <v>0</v>
      </c>
    </row>
    <row r="1553" spans="1:20" ht="18" customHeight="1">
      <c r="A1553" s="73"/>
      <c r="B1553" s="53" t="s">
        <v>23</v>
      </c>
      <c r="C1553" s="37" t="str">
        <f>IF(C1552&gt;0,(C1547+C1548)/C1552, "-")</f>
        <v>-</v>
      </c>
      <c r="D1553" s="37" t="str">
        <f t="shared" ref="D1553:S1553" si="542">IF(D1552&gt;0,(D1547+D1548)/D1552, "-")</f>
        <v>-</v>
      </c>
      <c r="E1553" s="37" t="str">
        <f t="shared" si="542"/>
        <v>-</v>
      </c>
      <c r="F1553" s="37" t="str">
        <f t="shared" si="542"/>
        <v>-</v>
      </c>
      <c r="G1553" s="37" t="str">
        <f t="shared" si="542"/>
        <v>-</v>
      </c>
      <c r="H1553" s="37" t="str">
        <f t="shared" si="542"/>
        <v>-</v>
      </c>
      <c r="I1553" s="37" t="str">
        <f t="shared" si="542"/>
        <v>-</v>
      </c>
      <c r="J1553" s="37" t="str">
        <f t="shared" si="542"/>
        <v>-</v>
      </c>
      <c r="K1553" s="37" t="str">
        <f t="shared" si="542"/>
        <v>-</v>
      </c>
      <c r="L1553" s="37" t="str">
        <f t="shared" si="542"/>
        <v>-</v>
      </c>
      <c r="M1553" s="37" t="str">
        <f t="shared" si="542"/>
        <v>-</v>
      </c>
      <c r="N1553" s="37" t="str">
        <f t="shared" si="542"/>
        <v>-</v>
      </c>
      <c r="O1553" s="37" t="str">
        <f t="shared" si="542"/>
        <v>-</v>
      </c>
      <c r="P1553" s="37" t="str">
        <f t="shared" si="542"/>
        <v>-</v>
      </c>
      <c r="Q1553" s="37" t="str">
        <f t="shared" si="542"/>
        <v>-</v>
      </c>
      <c r="R1553" s="37" t="str">
        <f t="shared" si="542"/>
        <v>-</v>
      </c>
      <c r="S1553" s="37" t="str">
        <f t="shared" si="542"/>
        <v>-</v>
      </c>
      <c r="T1553" s="45" t="str">
        <f>IF(T1552&gt;0,(T1547+T1548)/T1552, "-")</f>
        <v>-</v>
      </c>
    </row>
    <row r="1554" spans="1:20" ht="18" customHeight="1">
      <c r="A1554" s="74"/>
      <c r="B1554" s="53" t="s">
        <v>44</v>
      </c>
      <c r="C1554" s="58" t="s">
        <v>43</v>
      </c>
      <c r="D1554" s="59" t="s">
        <v>39</v>
      </c>
      <c r="E1554" s="58" t="s">
        <v>43</v>
      </c>
      <c r="F1554" s="58" t="s">
        <v>43</v>
      </c>
      <c r="G1554" s="58" t="s">
        <v>43</v>
      </c>
      <c r="H1554" s="58" t="s">
        <v>43</v>
      </c>
      <c r="I1554" s="59" t="s">
        <v>39</v>
      </c>
      <c r="J1554" s="59" t="s">
        <v>39</v>
      </c>
      <c r="K1554" s="59" t="s">
        <v>39</v>
      </c>
      <c r="L1554" s="58" t="s">
        <v>43</v>
      </c>
      <c r="M1554" s="58" t="s">
        <v>43</v>
      </c>
      <c r="N1554" s="58" t="s">
        <v>43</v>
      </c>
      <c r="O1554" s="58" t="s">
        <v>43</v>
      </c>
      <c r="P1554" s="58" t="s">
        <v>43</v>
      </c>
      <c r="Q1554" s="58" t="s">
        <v>43</v>
      </c>
      <c r="R1554" s="58" t="s">
        <v>43</v>
      </c>
      <c r="S1554" s="58" t="s">
        <v>43</v>
      </c>
      <c r="T1554" s="60" t="s">
        <v>39</v>
      </c>
    </row>
    <row r="1555" spans="1:20" ht="18" customHeight="1">
      <c r="A1555" s="72">
        <v>44828</v>
      </c>
      <c r="B1555" s="51" t="s">
        <v>20</v>
      </c>
      <c r="C1555" s="52">
        <v>0</v>
      </c>
      <c r="D1555" s="52">
        <v>0</v>
      </c>
      <c r="E1555" s="52">
        <v>0</v>
      </c>
      <c r="F1555" s="52">
        <v>0</v>
      </c>
      <c r="G1555" s="52">
        <v>0</v>
      </c>
      <c r="H1555" s="52">
        <v>0</v>
      </c>
      <c r="I1555" s="52">
        <v>0</v>
      </c>
      <c r="J1555" s="52">
        <v>0</v>
      </c>
      <c r="K1555" s="52">
        <v>0</v>
      </c>
      <c r="L1555" s="52">
        <v>0</v>
      </c>
      <c r="M1555" s="52">
        <v>0</v>
      </c>
      <c r="N1555" s="52">
        <v>0</v>
      </c>
      <c r="O1555" s="52">
        <v>0</v>
      </c>
      <c r="P1555" s="52">
        <v>0</v>
      </c>
      <c r="Q1555" s="52">
        <v>0</v>
      </c>
      <c r="R1555" s="52">
        <v>0</v>
      </c>
      <c r="S1555" s="52">
        <v>0</v>
      </c>
      <c r="T1555" s="11">
        <f>SUM(C1555:S1555)</f>
        <v>0</v>
      </c>
    </row>
    <row r="1556" spans="1:20" ht="18" customHeight="1">
      <c r="A1556" s="73"/>
      <c r="B1556" s="53" t="s">
        <v>21</v>
      </c>
      <c r="C1556" s="54">
        <v>0</v>
      </c>
      <c r="D1556" s="54">
        <v>0</v>
      </c>
      <c r="E1556" s="54">
        <v>0</v>
      </c>
      <c r="F1556" s="54">
        <v>0</v>
      </c>
      <c r="G1556" s="54">
        <v>0</v>
      </c>
      <c r="H1556" s="54">
        <v>0</v>
      </c>
      <c r="I1556" s="54">
        <v>0</v>
      </c>
      <c r="J1556" s="54">
        <v>0</v>
      </c>
      <c r="K1556" s="54">
        <v>0</v>
      </c>
      <c r="L1556" s="54">
        <v>0</v>
      </c>
      <c r="M1556" s="54">
        <v>0</v>
      </c>
      <c r="N1556" s="54">
        <v>0</v>
      </c>
      <c r="O1556" s="54">
        <v>0</v>
      </c>
      <c r="P1556" s="54">
        <v>0</v>
      </c>
      <c r="Q1556" s="54">
        <v>0</v>
      </c>
      <c r="R1556" s="54">
        <v>0</v>
      </c>
      <c r="S1556" s="54">
        <v>0</v>
      </c>
      <c r="T1556" s="11">
        <f>SUM(C1556:S1556)</f>
        <v>0</v>
      </c>
    </row>
    <row r="1557" spans="1:20" ht="18" customHeight="1">
      <c r="A1557" s="73"/>
      <c r="B1557" s="53" t="s">
        <v>24</v>
      </c>
      <c r="C1557" s="62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73"/>
      <c r="B1558" s="53" t="s">
        <v>25</v>
      </c>
      <c r="C1558" s="54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73"/>
      <c r="B1559" s="53" t="s">
        <v>26</v>
      </c>
      <c r="C1559" s="36" t="str">
        <f>IF(C1557+C1558&gt;0, C1558/(C1557+C1558), "-")</f>
        <v>-</v>
      </c>
      <c r="D1559" s="36" t="str">
        <f t="shared" ref="D1559:T1559" si="543">IF(D1557+D1558&gt;0, D1558/(D1557+D1558), "-")</f>
        <v>-</v>
      </c>
      <c r="E1559" s="36" t="str">
        <f t="shared" si="543"/>
        <v>-</v>
      </c>
      <c r="F1559" s="36" t="str">
        <f t="shared" si="543"/>
        <v>-</v>
      </c>
      <c r="G1559" s="36" t="str">
        <f t="shared" si="543"/>
        <v>-</v>
      </c>
      <c r="H1559" s="36" t="str">
        <f t="shared" si="543"/>
        <v>-</v>
      </c>
      <c r="I1559" s="36" t="str">
        <f t="shared" si="543"/>
        <v>-</v>
      </c>
      <c r="J1559" s="36" t="str">
        <f t="shared" si="543"/>
        <v>-</v>
      </c>
      <c r="K1559" s="36" t="str">
        <f t="shared" si="543"/>
        <v>-</v>
      </c>
      <c r="L1559" s="36" t="str">
        <f t="shared" si="543"/>
        <v>-</v>
      </c>
      <c r="M1559" s="36" t="str">
        <f t="shared" si="543"/>
        <v>-</v>
      </c>
      <c r="N1559" s="36" t="str">
        <f t="shared" si="543"/>
        <v>-</v>
      </c>
      <c r="O1559" s="36" t="str">
        <f t="shared" si="543"/>
        <v>-</v>
      </c>
      <c r="P1559" s="36" t="str">
        <f t="shared" si="543"/>
        <v>-</v>
      </c>
      <c r="Q1559" s="36" t="str">
        <f t="shared" si="543"/>
        <v>-</v>
      </c>
      <c r="R1559" s="36" t="str">
        <f t="shared" si="543"/>
        <v>-</v>
      </c>
      <c r="S1559" s="36" t="str">
        <f t="shared" si="543"/>
        <v>-</v>
      </c>
      <c r="T1559" s="40" t="str">
        <f t="shared" si="543"/>
        <v>-</v>
      </c>
    </row>
    <row r="1560" spans="1:20" ht="18" customHeight="1">
      <c r="A1560" s="73"/>
      <c r="B1560" s="53" t="s">
        <v>22</v>
      </c>
      <c r="C1560" s="54">
        <v>0</v>
      </c>
      <c r="D1560" s="54">
        <v>0</v>
      </c>
      <c r="E1560" s="54">
        <v>0</v>
      </c>
      <c r="F1560" s="55">
        <v>0</v>
      </c>
      <c r="G1560" s="54">
        <v>0</v>
      </c>
      <c r="H1560" s="54">
        <v>0</v>
      </c>
      <c r="I1560" s="54">
        <v>0</v>
      </c>
      <c r="J1560" s="54">
        <v>0</v>
      </c>
      <c r="K1560" s="54">
        <v>0</v>
      </c>
      <c r="L1560" s="54">
        <v>0</v>
      </c>
      <c r="M1560" s="54">
        <v>0</v>
      </c>
      <c r="N1560" s="54">
        <v>0</v>
      </c>
      <c r="O1560" s="54">
        <v>0</v>
      </c>
      <c r="P1560" s="54">
        <v>0</v>
      </c>
      <c r="Q1560" s="54">
        <v>0</v>
      </c>
      <c r="R1560" s="54">
        <v>0</v>
      </c>
      <c r="S1560" s="54">
        <v>0</v>
      </c>
      <c r="T1560" s="11">
        <f>SUM(C1560:S1560)</f>
        <v>0</v>
      </c>
    </row>
    <row r="1561" spans="1:20" ht="18" customHeight="1">
      <c r="A1561" s="73"/>
      <c r="B1561" s="53" t="s">
        <v>23</v>
      </c>
      <c r="C1561" s="37" t="str">
        <f>IF(C1560&gt;0,(C1555+C1556)/C1560, "-")</f>
        <v>-</v>
      </c>
      <c r="D1561" s="37" t="str">
        <f t="shared" ref="D1561:S1561" si="544">IF(D1560&gt;0,(D1555+D1556)/D1560, "-")</f>
        <v>-</v>
      </c>
      <c r="E1561" s="37" t="str">
        <f t="shared" si="544"/>
        <v>-</v>
      </c>
      <c r="F1561" s="37" t="str">
        <f t="shared" si="544"/>
        <v>-</v>
      </c>
      <c r="G1561" s="37" t="str">
        <f t="shared" si="544"/>
        <v>-</v>
      </c>
      <c r="H1561" s="37" t="str">
        <f t="shared" si="544"/>
        <v>-</v>
      </c>
      <c r="I1561" s="37" t="str">
        <f t="shared" si="544"/>
        <v>-</v>
      </c>
      <c r="J1561" s="37" t="str">
        <f t="shared" si="544"/>
        <v>-</v>
      </c>
      <c r="K1561" s="37" t="str">
        <f t="shared" si="544"/>
        <v>-</v>
      </c>
      <c r="L1561" s="37" t="str">
        <f t="shared" si="544"/>
        <v>-</v>
      </c>
      <c r="M1561" s="37" t="str">
        <f t="shared" si="544"/>
        <v>-</v>
      </c>
      <c r="N1561" s="37" t="str">
        <f t="shared" si="544"/>
        <v>-</v>
      </c>
      <c r="O1561" s="37" t="str">
        <f t="shared" si="544"/>
        <v>-</v>
      </c>
      <c r="P1561" s="37" t="str">
        <f t="shared" si="544"/>
        <v>-</v>
      </c>
      <c r="Q1561" s="37" t="str">
        <f t="shared" si="544"/>
        <v>-</v>
      </c>
      <c r="R1561" s="37" t="str">
        <f t="shared" si="544"/>
        <v>-</v>
      </c>
      <c r="S1561" s="37" t="str">
        <f t="shared" si="544"/>
        <v>-</v>
      </c>
      <c r="T1561" s="45" t="str">
        <f>IF(T1560&gt;0,(T1555+T1556)/T1560, "-")</f>
        <v>-</v>
      </c>
    </row>
    <row r="1562" spans="1:20" ht="18" customHeight="1">
      <c r="A1562" s="74"/>
      <c r="B1562" s="53" t="s">
        <v>44</v>
      </c>
      <c r="C1562" s="58" t="s">
        <v>43</v>
      </c>
      <c r="D1562" s="59" t="s">
        <v>39</v>
      </c>
      <c r="E1562" s="58" t="s">
        <v>43</v>
      </c>
      <c r="F1562" s="58" t="s">
        <v>43</v>
      </c>
      <c r="G1562" s="58" t="s">
        <v>43</v>
      </c>
      <c r="H1562" s="58" t="s">
        <v>43</v>
      </c>
      <c r="I1562" s="59" t="s">
        <v>39</v>
      </c>
      <c r="J1562" s="59" t="s">
        <v>39</v>
      </c>
      <c r="K1562" s="59" t="s">
        <v>39</v>
      </c>
      <c r="L1562" s="58" t="s">
        <v>43</v>
      </c>
      <c r="M1562" s="58" t="s">
        <v>43</v>
      </c>
      <c r="N1562" s="58" t="s">
        <v>43</v>
      </c>
      <c r="O1562" s="58" t="s">
        <v>43</v>
      </c>
      <c r="P1562" s="58" t="s">
        <v>43</v>
      </c>
      <c r="Q1562" s="58" t="s">
        <v>43</v>
      </c>
      <c r="R1562" s="58" t="s">
        <v>43</v>
      </c>
      <c r="S1562" s="58" t="s">
        <v>43</v>
      </c>
      <c r="T1562" s="60" t="s">
        <v>39</v>
      </c>
    </row>
    <row r="1563" spans="1:20" ht="18" customHeight="1">
      <c r="A1563" s="72">
        <v>44829</v>
      </c>
      <c r="B1563" s="51" t="s">
        <v>20</v>
      </c>
      <c r="C1563" s="52">
        <v>0</v>
      </c>
      <c r="D1563" s="52">
        <v>0</v>
      </c>
      <c r="E1563" s="52">
        <v>0</v>
      </c>
      <c r="F1563" s="52">
        <v>0</v>
      </c>
      <c r="G1563" s="52">
        <v>0</v>
      </c>
      <c r="H1563" s="52">
        <v>0</v>
      </c>
      <c r="I1563" s="52">
        <v>0</v>
      </c>
      <c r="J1563" s="52">
        <v>0</v>
      </c>
      <c r="K1563" s="52">
        <v>0</v>
      </c>
      <c r="L1563" s="52">
        <v>0</v>
      </c>
      <c r="M1563" s="52">
        <v>0</v>
      </c>
      <c r="N1563" s="52">
        <v>0</v>
      </c>
      <c r="O1563" s="52">
        <v>0</v>
      </c>
      <c r="P1563" s="52">
        <v>0</v>
      </c>
      <c r="Q1563" s="52">
        <v>0</v>
      </c>
      <c r="R1563" s="52">
        <v>0</v>
      </c>
      <c r="S1563" s="52">
        <v>0</v>
      </c>
      <c r="T1563" s="11">
        <f>SUM(C1563:S1563)</f>
        <v>0</v>
      </c>
    </row>
    <row r="1564" spans="1:20" ht="18" customHeight="1">
      <c r="A1564" s="73"/>
      <c r="B1564" s="53" t="s">
        <v>21</v>
      </c>
      <c r="C1564" s="54">
        <v>0</v>
      </c>
      <c r="D1564" s="54">
        <v>0</v>
      </c>
      <c r="E1564" s="54">
        <v>0</v>
      </c>
      <c r="F1564" s="54">
        <v>0</v>
      </c>
      <c r="G1564" s="54">
        <v>0</v>
      </c>
      <c r="H1564" s="54">
        <v>0</v>
      </c>
      <c r="I1564" s="54">
        <v>0</v>
      </c>
      <c r="J1564" s="54">
        <v>0</v>
      </c>
      <c r="K1564" s="54">
        <v>0</v>
      </c>
      <c r="L1564" s="54">
        <v>0</v>
      </c>
      <c r="M1564" s="54">
        <v>0</v>
      </c>
      <c r="N1564" s="54">
        <v>0</v>
      </c>
      <c r="O1564" s="54">
        <v>0</v>
      </c>
      <c r="P1564" s="54">
        <v>0</v>
      </c>
      <c r="Q1564" s="54">
        <v>0</v>
      </c>
      <c r="R1564" s="54">
        <v>0</v>
      </c>
      <c r="S1564" s="54">
        <v>0</v>
      </c>
      <c r="T1564" s="11">
        <f>SUM(C1564:S1564)</f>
        <v>0</v>
      </c>
    </row>
    <row r="1565" spans="1:20" ht="18" customHeight="1">
      <c r="A1565" s="73"/>
      <c r="B1565" s="53" t="s">
        <v>24</v>
      </c>
      <c r="C1565" s="62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73"/>
      <c r="B1566" s="53" t="s">
        <v>25</v>
      </c>
      <c r="C1566" s="54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73"/>
      <c r="B1567" s="53" t="s">
        <v>26</v>
      </c>
      <c r="C1567" s="36" t="str">
        <f>IF(C1565+C1566&gt;0, C1566/(C1565+C1566), "-")</f>
        <v>-</v>
      </c>
      <c r="D1567" s="36" t="str">
        <f t="shared" ref="D1567:T1567" si="545">IF(D1565+D1566&gt;0, D1566/(D1565+D1566), "-")</f>
        <v>-</v>
      </c>
      <c r="E1567" s="36" t="str">
        <f t="shared" si="545"/>
        <v>-</v>
      </c>
      <c r="F1567" s="36" t="str">
        <f t="shared" si="545"/>
        <v>-</v>
      </c>
      <c r="G1567" s="36" t="str">
        <f t="shared" si="545"/>
        <v>-</v>
      </c>
      <c r="H1567" s="36" t="str">
        <f t="shared" si="545"/>
        <v>-</v>
      </c>
      <c r="I1567" s="36" t="str">
        <f t="shared" si="545"/>
        <v>-</v>
      </c>
      <c r="J1567" s="36" t="str">
        <f t="shared" si="545"/>
        <v>-</v>
      </c>
      <c r="K1567" s="36" t="str">
        <f t="shared" si="545"/>
        <v>-</v>
      </c>
      <c r="L1567" s="36" t="str">
        <f t="shared" si="545"/>
        <v>-</v>
      </c>
      <c r="M1567" s="36" t="str">
        <f t="shared" si="545"/>
        <v>-</v>
      </c>
      <c r="N1567" s="36" t="str">
        <f t="shared" si="545"/>
        <v>-</v>
      </c>
      <c r="O1567" s="36" t="str">
        <f t="shared" si="545"/>
        <v>-</v>
      </c>
      <c r="P1567" s="36" t="str">
        <f t="shared" si="545"/>
        <v>-</v>
      </c>
      <c r="Q1567" s="36" t="str">
        <f t="shared" si="545"/>
        <v>-</v>
      </c>
      <c r="R1567" s="36" t="str">
        <f t="shared" si="545"/>
        <v>-</v>
      </c>
      <c r="S1567" s="36" t="str">
        <f t="shared" si="545"/>
        <v>-</v>
      </c>
      <c r="T1567" s="40" t="str">
        <f t="shared" si="545"/>
        <v>-</v>
      </c>
    </row>
    <row r="1568" spans="1:20" ht="18" customHeight="1">
      <c r="A1568" s="73"/>
      <c r="B1568" s="53" t="s">
        <v>22</v>
      </c>
      <c r="C1568" s="54">
        <v>0</v>
      </c>
      <c r="D1568" s="54">
        <v>0</v>
      </c>
      <c r="E1568" s="54">
        <v>0</v>
      </c>
      <c r="F1568" s="55">
        <v>0</v>
      </c>
      <c r="G1568" s="54">
        <v>0</v>
      </c>
      <c r="H1568" s="54">
        <v>0</v>
      </c>
      <c r="I1568" s="54">
        <v>0</v>
      </c>
      <c r="J1568" s="54">
        <v>0</v>
      </c>
      <c r="K1568" s="54">
        <v>0</v>
      </c>
      <c r="L1568" s="54">
        <v>0</v>
      </c>
      <c r="M1568" s="54">
        <v>0</v>
      </c>
      <c r="N1568" s="54">
        <v>0</v>
      </c>
      <c r="O1568" s="54">
        <v>0</v>
      </c>
      <c r="P1568" s="54">
        <v>0</v>
      </c>
      <c r="Q1568" s="54">
        <v>0</v>
      </c>
      <c r="R1568" s="54">
        <v>0</v>
      </c>
      <c r="S1568" s="54">
        <v>0</v>
      </c>
      <c r="T1568" s="11">
        <f>SUM(C1568:S1568)</f>
        <v>0</v>
      </c>
    </row>
    <row r="1569" spans="1:20" ht="18" customHeight="1">
      <c r="A1569" s="73"/>
      <c r="B1569" s="53" t="s">
        <v>23</v>
      </c>
      <c r="C1569" s="37" t="str">
        <f>IF(C1568&gt;0,(C1563+C1564)/C1568, "-")</f>
        <v>-</v>
      </c>
      <c r="D1569" s="37" t="str">
        <f t="shared" ref="D1569:S1569" si="546">IF(D1568&gt;0,(D1563+D1564)/D1568, "-")</f>
        <v>-</v>
      </c>
      <c r="E1569" s="37" t="str">
        <f t="shared" si="546"/>
        <v>-</v>
      </c>
      <c r="F1569" s="37" t="str">
        <f t="shared" si="546"/>
        <v>-</v>
      </c>
      <c r="G1569" s="37" t="str">
        <f t="shared" si="546"/>
        <v>-</v>
      </c>
      <c r="H1569" s="37" t="str">
        <f t="shared" si="546"/>
        <v>-</v>
      </c>
      <c r="I1569" s="37" t="str">
        <f t="shared" si="546"/>
        <v>-</v>
      </c>
      <c r="J1569" s="37" t="str">
        <f t="shared" si="546"/>
        <v>-</v>
      </c>
      <c r="K1569" s="37" t="str">
        <f t="shared" si="546"/>
        <v>-</v>
      </c>
      <c r="L1569" s="37" t="str">
        <f t="shared" si="546"/>
        <v>-</v>
      </c>
      <c r="M1569" s="37" t="str">
        <f t="shared" si="546"/>
        <v>-</v>
      </c>
      <c r="N1569" s="37" t="str">
        <f t="shared" si="546"/>
        <v>-</v>
      </c>
      <c r="O1569" s="37" t="str">
        <f t="shared" si="546"/>
        <v>-</v>
      </c>
      <c r="P1569" s="37" t="str">
        <f t="shared" si="546"/>
        <v>-</v>
      </c>
      <c r="Q1569" s="37" t="str">
        <f t="shared" si="546"/>
        <v>-</v>
      </c>
      <c r="R1569" s="37" t="str">
        <f t="shared" si="546"/>
        <v>-</v>
      </c>
      <c r="S1569" s="37" t="str">
        <f t="shared" si="546"/>
        <v>-</v>
      </c>
      <c r="T1569" s="45" t="str">
        <f>IF(T1568&gt;0,(T1563+T1564)/T1568, "-")</f>
        <v>-</v>
      </c>
    </row>
    <row r="1570" spans="1:20" ht="18" customHeight="1">
      <c r="A1570" s="74"/>
      <c r="B1570" s="53" t="s">
        <v>44</v>
      </c>
      <c r="C1570" s="58" t="s">
        <v>43</v>
      </c>
      <c r="D1570" s="59" t="s">
        <v>39</v>
      </c>
      <c r="E1570" s="58" t="s">
        <v>43</v>
      </c>
      <c r="F1570" s="58" t="s">
        <v>43</v>
      </c>
      <c r="G1570" s="58" t="s">
        <v>43</v>
      </c>
      <c r="H1570" s="58" t="s">
        <v>43</v>
      </c>
      <c r="I1570" s="59" t="s">
        <v>39</v>
      </c>
      <c r="J1570" s="59" t="s">
        <v>39</v>
      </c>
      <c r="K1570" s="59" t="s">
        <v>39</v>
      </c>
      <c r="L1570" s="58" t="s">
        <v>43</v>
      </c>
      <c r="M1570" s="58" t="s">
        <v>43</v>
      </c>
      <c r="N1570" s="58" t="s">
        <v>43</v>
      </c>
      <c r="O1570" s="58" t="s">
        <v>43</v>
      </c>
      <c r="P1570" s="58" t="s">
        <v>43</v>
      </c>
      <c r="Q1570" s="58" t="s">
        <v>43</v>
      </c>
      <c r="R1570" s="58" t="s">
        <v>43</v>
      </c>
      <c r="S1570" s="58" t="s">
        <v>43</v>
      </c>
      <c r="T1570" s="60" t="s">
        <v>39</v>
      </c>
    </row>
    <row r="1571" spans="1:20" ht="18" customHeight="1">
      <c r="A1571" s="72">
        <v>44830</v>
      </c>
      <c r="B1571" s="51" t="s">
        <v>20</v>
      </c>
      <c r="C1571" s="52">
        <v>0</v>
      </c>
      <c r="D1571" s="52">
        <v>0</v>
      </c>
      <c r="E1571" s="52">
        <v>0</v>
      </c>
      <c r="F1571" s="52">
        <v>0</v>
      </c>
      <c r="G1571" s="52">
        <v>0</v>
      </c>
      <c r="H1571" s="52">
        <v>0</v>
      </c>
      <c r="I1571" s="52">
        <v>0</v>
      </c>
      <c r="J1571" s="52">
        <v>0</v>
      </c>
      <c r="K1571" s="52">
        <v>0</v>
      </c>
      <c r="L1571" s="52">
        <v>0</v>
      </c>
      <c r="M1571" s="52">
        <v>0</v>
      </c>
      <c r="N1571" s="52">
        <v>0</v>
      </c>
      <c r="O1571" s="52">
        <v>0</v>
      </c>
      <c r="P1571" s="52">
        <v>0</v>
      </c>
      <c r="Q1571" s="52">
        <v>0</v>
      </c>
      <c r="R1571" s="52">
        <v>0</v>
      </c>
      <c r="S1571" s="52">
        <v>0</v>
      </c>
      <c r="T1571" s="11">
        <f>SUM(C1571:S1571)</f>
        <v>0</v>
      </c>
    </row>
    <row r="1572" spans="1:20" ht="18" customHeight="1">
      <c r="A1572" s="73"/>
      <c r="B1572" s="53" t="s">
        <v>21</v>
      </c>
      <c r="C1572" s="54">
        <v>0</v>
      </c>
      <c r="D1572" s="54">
        <v>0</v>
      </c>
      <c r="E1572" s="54">
        <v>0</v>
      </c>
      <c r="F1572" s="54">
        <v>0</v>
      </c>
      <c r="G1572" s="54">
        <v>0</v>
      </c>
      <c r="H1572" s="54">
        <v>0</v>
      </c>
      <c r="I1572" s="54">
        <v>0</v>
      </c>
      <c r="J1572" s="54">
        <v>0</v>
      </c>
      <c r="K1572" s="54">
        <v>0</v>
      </c>
      <c r="L1572" s="54">
        <v>0</v>
      </c>
      <c r="M1572" s="54">
        <v>0</v>
      </c>
      <c r="N1572" s="54">
        <v>0</v>
      </c>
      <c r="O1572" s="54">
        <v>0</v>
      </c>
      <c r="P1572" s="54">
        <v>0</v>
      </c>
      <c r="Q1572" s="54">
        <v>0</v>
      </c>
      <c r="R1572" s="54">
        <v>0</v>
      </c>
      <c r="S1572" s="54">
        <v>0</v>
      </c>
      <c r="T1572" s="11">
        <f>SUM(C1572:S1572)</f>
        <v>0</v>
      </c>
    </row>
    <row r="1573" spans="1:20" ht="18" customHeight="1">
      <c r="A1573" s="73"/>
      <c r="B1573" s="53" t="s">
        <v>24</v>
      </c>
      <c r="C1573" s="62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73"/>
      <c r="B1574" s="53" t="s">
        <v>25</v>
      </c>
      <c r="C1574" s="54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73"/>
      <c r="B1575" s="53" t="s">
        <v>26</v>
      </c>
      <c r="C1575" s="36" t="str">
        <f>IF(C1573+C1574&gt;0, C1574/(C1573+C1574), "-")</f>
        <v>-</v>
      </c>
      <c r="D1575" s="36" t="str">
        <f t="shared" ref="D1575:T1575" si="547">IF(D1573+D1574&gt;0, D1574/(D1573+D1574), "-")</f>
        <v>-</v>
      </c>
      <c r="E1575" s="36" t="str">
        <f t="shared" si="547"/>
        <v>-</v>
      </c>
      <c r="F1575" s="36" t="str">
        <f t="shared" si="547"/>
        <v>-</v>
      </c>
      <c r="G1575" s="36" t="str">
        <f t="shared" si="547"/>
        <v>-</v>
      </c>
      <c r="H1575" s="36" t="str">
        <f t="shared" si="547"/>
        <v>-</v>
      </c>
      <c r="I1575" s="36" t="str">
        <f t="shared" si="547"/>
        <v>-</v>
      </c>
      <c r="J1575" s="36" t="str">
        <f t="shared" si="547"/>
        <v>-</v>
      </c>
      <c r="K1575" s="36" t="str">
        <f t="shared" si="547"/>
        <v>-</v>
      </c>
      <c r="L1575" s="36" t="str">
        <f t="shared" si="547"/>
        <v>-</v>
      </c>
      <c r="M1575" s="36" t="str">
        <f t="shared" si="547"/>
        <v>-</v>
      </c>
      <c r="N1575" s="36" t="str">
        <f t="shared" si="547"/>
        <v>-</v>
      </c>
      <c r="O1575" s="36" t="str">
        <f t="shared" si="547"/>
        <v>-</v>
      </c>
      <c r="P1575" s="36" t="str">
        <f t="shared" si="547"/>
        <v>-</v>
      </c>
      <c r="Q1575" s="36" t="str">
        <f t="shared" si="547"/>
        <v>-</v>
      </c>
      <c r="R1575" s="36" t="str">
        <f t="shared" si="547"/>
        <v>-</v>
      </c>
      <c r="S1575" s="36" t="str">
        <f t="shared" si="547"/>
        <v>-</v>
      </c>
      <c r="T1575" s="40" t="str">
        <f t="shared" si="547"/>
        <v>-</v>
      </c>
    </row>
    <row r="1576" spans="1:20" ht="18" customHeight="1">
      <c r="A1576" s="73"/>
      <c r="B1576" s="53" t="s">
        <v>22</v>
      </c>
      <c r="C1576" s="54">
        <v>0</v>
      </c>
      <c r="D1576" s="54">
        <v>0</v>
      </c>
      <c r="E1576" s="54">
        <v>0</v>
      </c>
      <c r="F1576" s="55">
        <v>0</v>
      </c>
      <c r="G1576" s="54">
        <v>0</v>
      </c>
      <c r="H1576" s="54">
        <v>0</v>
      </c>
      <c r="I1576" s="54">
        <v>0</v>
      </c>
      <c r="J1576" s="54">
        <v>0</v>
      </c>
      <c r="K1576" s="54">
        <v>0</v>
      </c>
      <c r="L1576" s="54">
        <v>0</v>
      </c>
      <c r="M1576" s="54">
        <v>0</v>
      </c>
      <c r="N1576" s="54">
        <v>0</v>
      </c>
      <c r="O1576" s="54">
        <v>0</v>
      </c>
      <c r="P1576" s="54">
        <v>0</v>
      </c>
      <c r="Q1576" s="54">
        <v>0</v>
      </c>
      <c r="R1576" s="54">
        <v>0</v>
      </c>
      <c r="S1576" s="54">
        <v>0</v>
      </c>
      <c r="T1576" s="11">
        <f>SUM(C1576:S1576)</f>
        <v>0</v>
      </c>
    </row>
    <row r="1577" spans="1:20" ht="18" customHeight="1">
      <c r="A1577" s="73"/>
      <c r="B1577" s="53" t="s">
        <v>23</v>
      </c>
      <c r="C1577" s="37" t="str">
        <f>IF(C1576&gt;0,(C1571+C1572)/C1576, "-")</f>
        <v>-</v>
      </c>
      <c r="D1577" s="37" t="str">
        <f t="shared" ref="D1577:S1577" si="548">IF(D1576&gt;0,(D1571+D1572)/D1576, "-")</f>
        <v>-</v>
      </c>
      <c r="E1577" s="37" t="str">
        <f t="shared" si="548"/>
        <v>-</v>
      </c>
      <c r="F1577" s="37" t="str">
        <f t="shared" si="548"/>
        <v>-</v>
      </c>
      <c r="G1577" s="37" t="str">
        <f t="shared" si="548"/>
        <v>-</v>
      </c>
      <c r="H1577" s="37" t="str">
        <f t="shared" si="548"/>
        <v>-</v>
      </c>
      <c r="I1577" s="37" t="str">
        <f t="shared" si="548"/>
        <v>-</v>
      </c>
      <c r="J1577" s="37" t="str">
        <f t="shared" si="548"/>
        <v>-</v>
      </c>
      <c r="K1577" s="37" t="str">
        <f t="shared" si="548"/>
        <v>-</v>
      </c>
      <c r="L1577" s="37" t="str">
        <f t="shared" si="548"/>
        <v>-</v>
      </c>
      <c r="M1577" s="37" t="str">
        <f t="shared" si="548"/>
        <v>-</v>
      </c>
      <c r="N1577" s="37" t="str">
        <f t="shared" si="548"/>
        <v>-</v>
      </c>
      <c r="O1577" s="37" t="str">
        <f t="shared" si="548"/>
        <v>-</v>
      </c>
      <c r="P1577" s="37" t="str">
        <f t="shared" si="548"/>
        <v>-</v>
      </c>
      <c r="Q1577" s="37" t="str">
        <f t="shared" si="548"/>
        <v>-</v>
      </c>
      <c r="R1577" s="37" t="str">
        <f t="shared" si="548"/>
        <v>-</v>
      </c>
      <c r="S1577" s="37" t="str">
        <f t="shared" si="548"/>
        <v>-</v>
      </c>
      <c r="T1577" s="45" t="str">
        <f>IF(T1576&gt;0,(T1571+T1572)/T1576, "-")</f>
        <v>-</v>
      </c>
    </row>
    <row r="1578" spans="1:20" ht="18" customHeight="1">
      <c r="A1578" s="74"/>
      <c r="B1578" s="53" t="s">
        <v>44</v>
      </c>
      <c r="C1578" s="58" t="s">
        <v>43</v>
      </c>
      <c r="D1578" s="59" t="s">
        <v>39</v>
      </c>
      <c r="E1578" s="58" t="s">
        <v>43</v>
      </c>
      <c r="F1578" s="58" t="s">
        <v>43</v>
      </c>
      <c r="G1578" s="58" t="s">
        <v>43</v>
      </c>
      <c r="H1578" s="58" t="s">
        <v>43</v>
      </c>
      <c r="I1578" s="59" t="s">
        <v>39</v>
      </c>
      <c r="J1578" s="59" t="s">
        <v>39</v>
      </c>
      <c r="K1578" s="59" t="s">
        <v>39</v>
      </c>
      <c r="L1578" s="58" t="s">
        <v>43</v>
      </c>
      <c r="M1578" s="58" t="s">
        <v>43</v>
      </c>
      <c r="N1578" s="58" t="s">
        <v>43</v>
      </c>
      <c r="O1578" s="58" t="s">
        <v>43</v>
      </c>
      <c r="P1578" s="58" t="s">
        <v>43</v>
      </c>
      <c r="Q1578" s="58" t="s">
        <v>43</v>
      </c>
      <c r="R1578" s="58" t="s">
        <v>43</v>
      </c>
      <c r="S1578" s="58" t="s">
        <v>43</v>
      </c>
      <c r="T1578" s="60" t="s">
        <v>39</v>
      </c>
    </row>
    <row r="1579" spans="1:20" ht="18" customHeight="1">
      <c r="A1579" s="72">
        <v>44831</v>
      </c>
      <c r="B1579" s="51" t="s">
        <v>20</v>
      </c>
      <c r="C1579" s="52">
        <v>0</v>
      </c>
      <c r="D1579" s="52">
        <v>0</v>
      </c>
      <c r="E1579" s="52">
        <v>0</v>
      </c>
      <c r="F1579" s="52">
        <v>0</v>
      </c>
      <c r="G1579" s="52">
        <v>0</v>
      </c>
      <c r="H1579" s="52">
        <v>0</v>
      </c>
      <c r="I1579" s="52">
        <v>0</v>
      </c>
      <c r="J1579" s="52">
        <v>0</v>
      </c>
      <c r="K1579" s="52">
        <v>0</v>
      </c>
      <c r="L1579" s="52">
        <v>0</v>
      </c>
      <c r="M1579" s="52">
        <v>0</v>
      </c>
      <c r="N1579" s="52">
        <v>0</v>
      </c>
      <c r="O1579" s="52">
        <v>0</v>
      </c>
      <c r="P1579" s="52">
        <v>0</v>
      </c>
      <c r="Q1579" s="52">
        <v>0</v>
      </c>
      <c r="R1579" s="52">
        <v>0</v>
      </c>
      <c r="S1579" s="52">
        <v>0</v>
      </c>
      <c r="T1579" s="11">
        <f>SUM(C1579:S1579)</f>
        <v>0</v>
      </c>
    </row>
    <row r="1580" spans="1:20" ht="18" customHeight="1">
      <c r="A1580" s="73"/>
      <c r="B1580" s="53" t="s">
        <v>21</v>
      </c>
      <c r="C1580" s="54">
        <v>0</v>
      </c>
      <c r="D1580" s="54">
        <v>0</v>
      </c>
      <c r="E1580" s="54">
        <v>0</v>
      </c>
      <c r="F1580" s="54">
        <v>0</v>
      </c>
      <c r="G1580" s="54">
        <v>0</v>
      </c>
      <c r="H1580" s="54">
        <v>0</v>
      </c>
      <c r="I1580" s="54">
        <v>0</v>
      </c>
      <c r="J1580" s="54">
        <v>0</v>
      </c>
      <c r="K1580" s="54">
        <v>0</v>
      </c>
      <c r="L1580" s="54">
        <v>0</v>
      </c>
      <c r="M1580" s="54">
        <v>0</v>
      </c>
      <c r="N1580" s="54">
        <v>0</v>
      </c>
      <c r="O1580" s="54">
        <v>0</v>
      </c>
      <c r="P1580" s="54">
        <v>0</v>
      </c>
      <c r="Q1580" s="54">
        <v>0</v>
      </c>
      <c r="R1580" s="54">
        <v>0</v>
      </c>
      <c r="S1580" s="54">
        <v>0</v>
      </c>
      <c r="T1580" s="11">
        <f>SUM(C1580:S1580)</f>
        <v>0</v>
      </c>
    </row>
    <row r="1581" spans="1:20" ht="18" customHeight="1">
      <c r="A1581" s="73"/>
      <c r="B1581" s="53" t="s">
        <v>24</v>
      </c>
      <c r="C1581" s="62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73"/>
      <c r="B1582" s="53" t="s">
        <v>25</v>
      </c>
      <c r="C1582" s="54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73"/>
      <c r="B1583" s="53" t="s">
        <v>26</v>
      </c>
      <c r="C1583" s="36" t="str">
        <f>IF(C1581+C1582&gt;0, C1582/(C1581+C1582), "-")</f>
        <v>-</v>
      </c>
      <c r="D1583" s="36" t="str">
        <f t="shared" ref="D1583:T1583" si="549">IF(D1581+D1582&gt;0, D1582/(D1581+D1582), "-")</f>
        <v>-</v>
      </c>
      <c r="E1583" s="36" t="str">
        <f t="shared" si="549"/>
        <v>-</v>
      </c>
      <c r="F1583" s="36" t="str">
        <f t="shared" si="549"/>
        <v>-</v>
      </c>
      <c r="G1583" s="36" t="str">
        <f t="shared" si="549"/>
        <v>-</v>
      </c>
      <c r="H1583" s="36" t="str">
        <f t="shared" si="549"/>
        <v>-</v>
      </c>
      <c r="I1583" s="36" t="str">
        <f t="shared" si="549"/>
        <v>-</v>
      </c>
      <c r="J1583" s="36" t="str">
        <f t="shared" si="549"/>
        <v>-</v>
      </c>
      <c r="K1583" s="36" t="str">
        <f t="shared" si="549"/>
        <v>-</v>
      </c>
      <c r="L1583" s="36" t="str">
        <f t="shared" si="549"/>
        <v>-</v>
      </c>
      <c r="M1583" s="36" t="str">
        <f t="shared" si="549"/>
        <v>-</v>
      </c>
      <c r="N1583" s="36" t="str">
        <f t="shared" si="549"/>
        <v>-</v>
      </c>
      <c r="O1583" s="36" t="str">
        <f t="shared" si="549"/>
        <v>-</v>
      </c>
      <c r="P1583" s="36" t="str">
        <f t="shared" si="549"/>
        <v>-</v>
      </c>
      <c r="Q1583" s="36" t="str">
        <f t="shared" si="549"/>
        <v>-</v>
      </c>
      <c r="R1583" s="36" t="str">
        <f t="shared" si="549"/>
        <v>-</v>
      </c>
      <c r="S1583" s="36" t="str">
        <f t="shared" si="549"/>
        <v>-</v>
      </c>
      <c r="T1583" s="40" t="str">
        <f t="shared" si="549"/>
        <v>-</v>
      </c>
    </row>
    <row r="1584" spans="1:20" ht="18" customHeight="1">
      <c r="A1584" s="73"/>
      <c r="B1584" s="53" t="s">
        <v>22</v>
      </c>
      <c r="C1584" s="54">
        <v>0</v>
      </c>
      <c r="D1584" s="54">
        <v>0</v>
      </c>
      <c r="E1584" s="54">
        <v>0</v>
      </c>
      <c r="F1584" s="55">
        <v>0</v>
      </c>
      <c r="G1584" s="54">
        <v>0</v>
      </c>
      <c r="H1584" s="54">
        <v>0</v>
      </c>
      <c r="I1584" s="54">
        <v>0</v>
      </c>
      <c r="J1584" s="54">
        <v>0</v>
      </c>
      <c r="K1584" s="54">
        <v>0</v>
      </c>
      <c r="L1584" s="54">
        <v>0</v>
      </c>
      <c r="M1584" s="54">
        <v>0</v>
      </c>
      <c r="N1584" s="54">
        <v>0</v>
      </c>
      <c r="O1584" s="54">
        <v>0</v>
      </c>
      <c r="P1584" s="54">
        <v>0</v>
      </c>
      <c r="Q1584" s="54">
        <v>0</v>
      </c>
      <c r="R1584" s="54">
        <v>0</v>
      </c>
      <c r="S1584" s="54">
        <v>0</v>
      </c>
      <c r="T1584" s="11">
        <f>SUM(C1584:S1584)</f>
        <v>0</v>
      </c>
    </row>
    <row r="1585" spans="1:20" ht="18" customHeight="1">
      <c r="A1585" s="73"/>
      <c r="B1585" s="53" t="s">
        <v>23</v>
      </c>
      <c r="C1585" s="37" t="str">
        <f>IF(C1584&gt;0,(C1579+C1580)/C1584, "-")</f>
        <v>-</v>
      </c>
      <c r="D1585" s="37" t="str">
        <f t="shared" ref="D1585:S1585" si="550">IF(D1584&gt;0,(D1579+D1580)/D1584, "-")</f>
        <v>-</v>
      </c>
      <c r="E1585" s="37" t="str">
        <f t="shared" si="550"/>
        <v>-</v>
      </c>
      <c r="F1585" s="37" t="str">
        <f t="shared" si="550"/>
        <v>-</v>
      </c>
      <c r="G1585" s="37" t="str">
        <f t="shared" si="550"/>
        <v>-</v>
      </c>
      <c r="H1585" s="37" t="str">
        <f t="shared" si="550"/>
        <v>-</v>
      </c>
      <c r="I1585" s="37" t="str">
        <f t="shared" si="550"/>
        <v>-</v>
      </c>
      <c r="J1585" s="37" t="str">
        <f t="shared" si="550"/>
        <v>-</v>
      </c>
      <c r="K1585" s="37" t="str">
        <f t="shared" si="550"/>
        <v>-</v>
      </c>
      <c r="L1585" s="37" t="str">
        <f t="shared" si="550"/>
        <v>-</v>
      </c>
      <c r="M1585" s="37" t="str">
        <f t="shared" si="550"/>
        <v>-</v>
      </c>
      <c r="N1585" s="37" t="str">
        <f t="shared" si="550"/>
        <v>-</v>
      </c>
      <c r="O1585" s="37" t="str">
        <f t="shared" si="550"/>
        <v>-</v>
      </c>
      <c r="P1585" s="37" t="str">
        <f t="shared" si="550"/>
        <v>-</v>
      </c>
      <c r="Q1585" s="37" t="str">
        <f t="shared" si="550"/>
        <v>-</v>
      </c>
      <c r="R1585" s="37" t="str">
        <f t="shared" si="550"/>
        <v>-</v>
      </c>
      <c r="S1585" s="37" t="str">
        <f t="shared" si="550"/>
        <v>-</v>
      </c>
      <c r="T1585" s="45" t="str">
        <f>IF(T1584&gt;0,(T1579+T1580)/T1584, "-")</f>
        <v>-</v>
      </c>
    </row>
    <row r="1586" spans="1:20" ht="18" customHeight="1">
      <c r="A1586" s="74"/>
      <c r="B1586" s="53" t="s">
        <v>44</v>
      </c>
      <c r="C1586" s="58" t="s">
        <v>43</v>
      </c>
      <c r="D1586" s="59" t="s">
        <v>39</v>
      </c>
      <c r="E1586" s="58" t="s">
        <v>43</v>
      </c>
      <c r="F1586" s="58" t="s">
        <v>43</v>
      </c>
      <c r="G1586" s="58" t="s">
        <v>43</v>
      </c>
      <c r="H1586" s="58" t="s">
        <v>43</v>
      </c>
      <c r="I1586" s="59" t="s">
        <v>39</v>
      </c>
      <c r="J1586" s="59" t="s">
        <v>39</v>
      </c>
      <c r="K1586" s="59" t="s">
        <v>39</v>
      </c>
      <c r="L1586" s="58" t="s">
        <v>43</v>
      </c>
      <c r="M1586" s="58" t="s">
        <v>43</v>
      </c>
      <c r="N1586" s="58" t="s">
        <v>43</v>
      </c>
      <c r="O1586" s="58" t="s">
        <v>43</v>
      </c>
      <c r="P1586" s="58" t="s">
        <v>43</v>
      </c>
      <c r="Q1586" s="58" t="s">
        <v>43</v>
      </c>
      <c r="R1586" s="58" t="s">
        <v>43</v>
      </c>
      <c r="S1586" s="58" t="s">
        <v>43</v>
      </c>
      <c r="T1586" s="60" t="s">
        <v>39</v>
      </c>
    </row>
    <row r="1587" spans="1:20" ht="18" customHeight="1">
      <c r="A1587" s="72">
        <v>44832</v>
      </c>
      <c r="B1587" s="51" t="s">
        <v>20</v>
      </c>
      <c r="C1587" s="52">
        <v>0</v>
      </c>
      <c r="D1587" s="52">
        <v>0</v>
      </c>
      <c r="E1587" s="52">
        <v>0</v>
      </c>
      <c r="F1587" s="52">
        <v>0</v>
      </c>
      <c r="G1587" s="52">
        <v>0</v>
      </c>
      <c r="H1587" s="52">
        <v>0</v>
      </c>
      <c r="I1587" s="52">
        <v>0</v>
      </c>
      <c r="J1587" s="52">
        <v>0</v>
      </c>
      <c r="K1587" s="52">
        <v>0</v>
      </c>
      <c r="L1587" s="52">
        <v>0</v>
      </c>
      <c r="M1587" s="52">
        <v>0</v>
      </c>
      <c r="N1587" s="52">
        <v>0</v>
      </c>
      <c r="O1587" s="52">
        <v>0</v>
      </c>
      <c r="P1587" s="52">
        <v>0</v>
      </c>
      <c r="Q1587" s="52">
        <v>0</v>
      </c>
      <c r="R1587" s="52">
        <v>0</v>
      </c>
      <c r="S1587" s="52">
        <v>0</v>
      </c>
      <c r="T1587" s="11">
        <f>SUM(C1587:S1587)</f>
        <v>0</v>
      </c>
    </row>
    <row r="1588" spans="1:20" ht="18" customHeight="1">
      <c r="A1588" s="73"/>
      <c r="B1588" s="53" t="s">
        <v>21</v>
      </c>
      <c r="C1588" s="54">
        <v>0</v>
      </c>
      <c r="D1588" s="54">
        <v>1</v>
      </c>
      <c r="E1588" s="54">
        <v>0</v>
      </c>
      <c r="F1588" s="54">
        <v>0</v>
      </c>
      <c r="G1588" s="54">
        <v>0</v>
      </c>
      <c r="H1588" s="54">
        <v>0</v>
      </c>
      <c r="I1588" s="54">
        <v>0</v>
      </c>
      <c r="J1588" s="54">
        <v>0</v>
      </c>
      <c r="K1588" s="54">
        <v>0</v>
      </c>
      <c r="L1588" s="54">
        <v>0</v>
      </c>
      <c r="M1588" s="54">
        <v>0</v>
      </c>
      <c r="N1588" s="54">
        <v>0</v>
      </c>
      <c r="O1588" s="54">
        <v>0</v>
      </c>
      <c r="P1588" s="54">
        <v>0</v>
      </c>
      <c r="Q1588" s="54">
        <v>0</v>
      </c>
      <c r="R1588" s="54">
        <v>0</v>
      </c>
      <c r="S1588" s="54">
        <v>0</v>
      </c>
      <c r="T1588" s="11">
        <f>SUM(C1588:S1588)</f>
        <v>1</v>
      </c>
    </row>
    <row r="1589" spans="1:20" ht="18" customHeight="1">
      <c r="A1589" s="73"/>
      <c r="B1589" s="53" t="s">
        <v>24</v>
      </c>
      <c r="C1589" s="62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73"/>
      <c r="B1590" s="53" t="s">
        <v>25</v>
      </c>
      <c r="C1590" s="54">
        <v>0</v>
      </c>
      <c r="D1590" s="54">
        <v>0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0</v>
      </c>
    </row>
    <row r="1591" spans="1:20" ht="18" customHeight="1">
      <c r="A1591" s="73"/>
      <c r="B1591" s="53" t="s">
        <v>26</v>
      </c>
      <c r="C1591" s="36" t="str">
        <f>IF(C1589+C1590&gt;0, C1590/(C1589+C1590), "-")</f>
        <v>-</v>
      </c>
      <c r="D1591" s="36">
        <f t="shared" ref="D1591:T1591" si="551">IF(D1589+D1590&gt;0, D1590/(D1589+D1590), "-")</f>
        <v>0</v>
      </c>
      <c r="E1591" s="36" t="str">
        <f t="shared" si="551"/>
        <v>-</v>
      </c>
      <c r="F1591" s="36" t="str">
        <f t="shared" si="551"/>
        <v>-</v>
      </c>
      <c r="G1591" s="36" t="str">
        <f t="shared" si="551"/>
        <v>-</v>
      </c>
      <c r="H1591" s="36" t="str">
        <f t="shared" si="551"/>
        <v>-</v>
      </c>
      <c r="I1591" s="36" t="str">
        <f t="shared" si="551"/>
        <v>-</v>
      </c>
      <c r="J1591" s="36" t="str">
        <f t="shared" si="551"/>
        <v>-</v>
      </c>
      <c r="K1591" s="36" t="str">
        <f t="shared" si="551"/>
        <v>-</v>
      </c>
      <c r="L1591" s="36" t="str">
        <f t="shared" si="551"/>
        <v>-</v>
      </c>
      <c r="M1591" s="36" t="str">
        <f t="shared" si="551"/>
        <v>-</v>
      </c>
      <c r="N1591" s="36" t="str">
        <f t="shared" si="551"/>
        <v>-</v>
      </c>
      <c r="O1591" s="36" t="str">
        <f t="shared" si="551"/>
        <v>-</v>
      </c>
      <c r="P1591" s="36" t="str">
        <f t="shared" si="551"/>
        <v>-</v>
      </c>
      <c r="Q1591" s="36" t="str">
        <f t="shared" si="551"/>
        <v>-</v>
      </c>
      <c r="R1591" s="36" t="str">
        <f t="shared" si="551"/>
        <v>-</v>
      </c>
      <c r="S1591" s="36" t="str">
        <f t="shared" si="551"/>
        <v>-</v>
      </c>
      <c r="T1591" s="40">
        <f t="shared" si="551"/>
        <v>0</v>
      </c>
    </row>
    <row r="1592" spans="1:20" ht="18" customHeight="1">
      <c r="A1592" s="73"/>
      <c r="B1592" s="53" t="s">
        <v>22</v>
      </c>
      <c r="C1592" s="54">
        <v>0</v>
      </c>
      <c r="D1592" s="54">
        <v>1</v>
      </c>
      <c r="E1592" s="54">
        <v>0</v>
      </c>
      <c r="F1592" s="55">
        <v>0</v>
      </c>
      <c r="G1592" s="54">
        <v>0</v>
      </c>
      <c r="H1592" s="54">
        <v>0</v>
      </c>
      <c r="I1592" s="54">
        <v>0</v>
      </c>
      <c r="J1592" s="54">
        <v>0</v>
      </c>
      <c r="K1592" s="54">
        <v>0</v>
      </c>
      <c r="L1592" s="54">
        <v>0</v>
      </c>
      <c r="M1592" s="54">
        <v>0</v>
      </c>
      <c r="N1592" s="54">
        <v>0</v>
      </c>
      <c r="O1592" s="54">
        <v>0</v>
      </c>
      <c r="P1592" s="54">
        <v>0</v>
      </c>
      <c r="Q1592" s="54">
        <v>0</v>
      </c>
      <c r="R1592" s="54">
        <v>0</v>
      </c>
      <c r="S1592" s="54">
        <v>0</v>
      </c>
      <c r="T1592" s="11">
        <f>SUM(C1592:S1592)</f>
        <v>1</v>
      </c>
    </row>
    <row r="1593" spans="1:20" ht="18" customHeight="1">
      <c r="A1593" s="73"/>
      <c r="B1593" s="53" t="s">
        <v>23</v>
      </c>
      <c r="C1593" s="37" t="str">
        <f>IF(C1592&gt;0,(C1587+C1588)/C1592, "-")</f>
        <v>-</v>
      </c>
      <c r="D1593" s="37">
        <f t="shared" ref="D1593:S1593" si="552">IF(D1592&gt;0,(D1587+D1588)/D1592, "-")</f>
        <v>1</v>
      </c>
      <c r="E1593" s="37" t="str">
        <f t="shared" si="552"/>
        <v>-</v>
      </c>
      <c r="F1593" s="37" t="str">
        <f t="shared" si="552"/>
        <v>-</v>
      </c>
      <c r="G1593" s="37" t="str">
        <f t="shared" si="552"/>
        <v>-</v>
      </c>
      <c r="H1593" s="37" t="str">
        <f t="shared" si="552"/>
        <v>-</v>
      </c>
      <c r="I1593" s="37" t="str">
        <f t="shared" si="552"/>
        <v>-</v>
      </c>
      <c r="J1593" s="37" t="str">
        <f t="shared" si="552"/>
        <v>-</v>
      </c>
      <c r="K1593" s="37" t="str">
        <f t="shared" si="552"/>
        <v>-</v>
      </c>
      <c r="L1593" s="37" t="str">
        <f t="shared" si="552"/>
        <v>-</v>
      </c>
      <c r="M1593" s="37" t="str">
        <f t="shared" si="552"/>
        <v>-</v>
      </c>
      <c r="N1593" s="37" t="str">
        <f t="shared" si="552"/>
        <v>-</v>
      </c>
      <c r="O1593" s="37" t="str">
        <f t="shared" si="552"/>
        <v>-</v>
      </c>
      <c r="P1593" s="37" t="str">
        <f t="shared" si="552"/>
        <v>-</v>
      </c>
      <c r="Q1593" s="37" t="str">
        <f t="shared" si="552"/>
        <v>-</v>
      </c>
      <c r="R1593" s="37" t="str">
        <f t="shared" si="552"/>
        <v>-</v>
      </c>
      <c r="S1593" s="37" t="str">
        <f t="shared" si="552"/>
        <v>-</v>
      </c>
      <c r="T1593" s="45">
        <f>IF(T1592&gt;0,(T1587+T1588)/T1592, "-")</f>
        <v>1</v>
      </c>
    </row>
    <row r="1594" spans="1:20" ht="18" customHeight="1">
      <c r="A1594" s="74"/>
      <c r="B1594" s="53" t="s">
        <v>44</v>
      </c>
      <c r="C1594" s="58" t="s">
        <v>43</v>
      </c>
      <c r="D1594" s="59">
        <v>0</v>
      </c>
      <c r="E1594" s="58" t="s">
        <v>43</v>
      </c>
      <c r="F1594" s="58" t="s">
        <v>43</v>
      </c>
      <c r="G1594" s="58" t="s">
        <v>43</v>
      </c>
      <c r="H1594" s="58" t="s">
        <v>43</v>
      </c>
      <c r="I1594" s="59" t="s">
        <v>39</v>
      </c>
      <c r="J1594" s="59" t="s">
        <v>39</v>
      </c>
      <c r="K1594" s="59" t="s">
        <v>39</v>
      </c>
      <c r="L1594" s="58" t="s">
        <v>43</v>
      </c>
      <c r="M1594" s="58" t="s">
        <v>43</v>
      </c>
      <c r="N1594" s="58" t="s">
        <v>43</v>
      </c>
      <c r="O1594" s="58" t="s">
        <v>43</v>
      </c>
      <c r="P1594" s="58" t="s">
        <v>43</v>
      </c>
      <c r="Q1594" s="58" t="s">
        <v>43</v>
      </c>
      <c r="R1594" s="58" t="s">
        <v>43</v>
      </c>
      <c r="S1594" s="58" t="s">
        <v>43</v>
      </c>
      <c r="T1594" s="60">
        <v>0</v>
      </c>
    </row>
    <row r="1595" spans="1:20" ht="18" customHeight="1">
      <c r="A1595" s="72">
        <v>44833</v>
      </c>
      <c r="B1595" s="51" t="s">
        <v>20</v>
      </c>
      <c r="C1595" s="52">
        <v>0</v>
      </c>
      <c r="D1595" s="52">
        <v>0</v>
      </c>
      <c r="E1595" s="52">
        <v>0</v>
      </c>
      <c r="F1595" s="52">
        <v>0</v>
      </c>
      <c r="G1595" s="52">
        <v>0</v>
      </c>
      <c r="H1595" s="52">
        <v>0</v>
      </c>
      <c r="I1595" s="52">
        <v>0</v>
      </c>
      <c r="J1595" s="52">
        <v>0</v>
      </c>
      <c r="K1595" s="52">
        <v>0</v>
      </c>
      <c r="L1595" s="52">
        <v>0</v>
      </c>
      <c r="M1595" s="52">
        <v>0</v>
      </c>
      <c r="N1595" s="52">
        <v>0</v>
      </c>
      <c r="O1595" s="52">
        <v>0</v>
      </c>
      <c r="P1595" s="52">
        <v>0</v>
      </c>
      <c r="Q1595" s="52">
        <v>0</v>
      </c>
      <c r="R1595" s="52">
        <v>0</v>
      </c>
      <c r="S1595" s="52">
        <v>0</v>
      </c>
      <c r="T1595" s="11">
        <f>SUM(C1595:S1595)</f>
        <v>0</v>
      </c>
    </row>
    <row r="1596" spans="1:20" ht="18" customHeight="1">
      <c r="A1596" s="73"/>
      <c r="B1596" s="53" t="s">
        <v>21</v>
      </c>
      <c r="C1596" s="54">
        <v>0</v>
      </c>
      <c r="D1596" s="54">
        <v>0</v>
      </c>
      <c r="E1596" s="54">
        <v>0</v>
      </c>
      <c r="F1596" s="54">
        <v>0</v>
      </c>
      <c r="G1596" s="54">
        <v>0</v>
      </c>
      <c r="H1596" s="54">
        <v>0</v>
      </c>
      <c r="I1596" s="54">
        <v>0</v>
      </c>
      <c r="J1596" s="54">
        <v>5</v>
      </c>
      <c r="K1596" s="54">
        <v>0</v>
      </c>
      <c r="L1596" s="54">
        <v>0</v>
      </c>
      <c r="M1596" s="54">
        <v>1</v>
      </c>
      <c r="N1596" s="54">
        <v>0</v>
      </c>
      <c r="O1596" s="54">
        <v>0</v>
      </c>
      <c r="P1596" s="54">
        <v>0</v>
      </c>
      <c r="Q1596" s="54">
        <v>0</v>
      </c>
      <c r="R1596" s="54">
        <v>0</v>
      </c>
      <c r="S1596" s="54">
        <v>0</v>
      </c>
      <c r="T1596" s="11">
        <f>SUM(C1596:S1596)</f>
        <v>6</v>
      </c>
    </row>
    <row r="1597" spans="1:20" ht="18" customHeight="1">
      <c r="A1597" s="73"/>
      <c r="B1597" s="53" t="s">
        <v>24</v>
      </c>
      <c r="C1597" s="62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73"/>
      <c r="B1598" s="53" t="s">
        <v>25</v>
      </c>
      <c r="C1598" s="54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0</v>
      </c>
      <c r="K1598" s="54">
        <v>0</v>
      </c>
      <c r="L1598" s="54">
        <v>0</v>
      </c>
      <c r="M1598" s="54">
        <v>0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0</v>
      </c>
    </row>
    <row r="1599" spans="1:20" ht="18" customHeight="1">
      <c r="A1599" s="73"/>
      <c r="B1599" s="53" t="s">
        <v>26</v>
      </c>
      <c r="C1599" s="36" t="str">
        <f>IF(C1597+C1598&gt;0, C1598/(C1597+C1598), "-")</f>
        <v>-</v>
      </c>
      <c r="D1599" s="36" t="str">
        <f t="shared" ref="D1599:T1599" si="553">IF(D1597+D1598&gt;0, D1598/(D1597+D1598), "-")</f>
        <v>-</v>
      </c>
      <c r="E1599" s="36" t="str">
        <f t="shared" si="553"/>
        <v>-</v>
      </c>
      <c r="F1599" s="36" t="str">
        <f t="shared" si="553"/>
        <v>-</v>
      </c>
      <c r="G1599" s="36" t="str">
        <f t="shared" si="553"/>
        <v>-</v>
      </c>
      <c r="H1599" s="36" t="str">
        <f t="shared" si="553"/>
        <v>-</v>
      </c>
      <c r="I1599" s="36" t="str">
        <f t="shared" si="553"/>
        <v>-</v>
      </c>
      <c r="J1599" s="36">
        <f t="shared" si="553"/>
        <v>0</v>
      </c>
      <c r="K1599" s="36" t="str">
        <f t="shared" si="553"/>
        <v>-</v>
      </c>
      <c r="L1599" s="36" t="str">
        <f t="shared" si="553"/>
        <v>-</v>
      </c>
      <c r="M1599" s="36">
        <f t="shared" si="553"/>
        <v>0</v>
      </c>
      <c r="N1599" s="36" t="str">
        <f t="shared" si="553"/>
        <v>-</v>
      </c>
      <c r="O1599" s="36" t="str">
        <f t="shared" si="553"/>
        <v>-</v>
      </c>
      <c r="P1599" s="36" t="str">
        <f t="shared" si="553"/>
        <v>-</v>
      </c>
      <c r="Q1599" s="36" t="str">
        <f t="shared" si="553"/>
        <v>-</v>
      </c>
      <c r="R1599" s="36" t="str">
        <f t="shared" si="553"/>
        <v>-</v>
      </c>
      <c r="S1599" s="36" t="str">
        <f t="shared" si="553"/>
        <v>-</v>
      </c>
      <c r="T1599" s="40">
        <f t="shared" si="553"/>
        <v>0</v>
      </c>
    </row>
    <row r="1600" spans="1:20" ht="18" customHeight="1">
      <c r="A1600" s="73"/>
      <c r="B1600" s="53" t="s">
        <v>22</v>
      </c>
      <c r="C1600" s="54">
        <v>0</v>
      </c>
      <c r="D1600" s="54">
        <v>0</v>
      </c>
      <c r="E1600" s="54">
        <v>0</v>
      </c>
      <c r="F1600" s="55">
        <v>0</v>
      </c>
      <c r="G1600" s="54">
        <v>0</v>
      </c>
      <c r="H1600" s="54">
        <v>0</v>
      </c>
      <c r="I1600" s="54">
        <v>0</v>
      </c>
      <c r="J1600" s="54">
        <v>2</v>
      </c>
      <c r="K1600" s="54">
        <v>0</v>
      </c>
      <c r="L1600" s="54">
        <v>0</v>
      </c>
      <c r="M1600" s="54">
        <v>1</v>
      </c>
      <c r="N1600" s="54">
        <v>0</v>
      </c>
      <c r="O1600" s="54">
        <v>0</v>
      </c>
      <c r="P1600" s="54">
        <v>0</v>
      </c>
      <c r="Q1600" s="54">
        <v>0</v>
      </c>
      <c r="R1600" s="54">
        <v>0</v>
      </c>
      <c r="S1600" s="54">
        <v>0</v>
      </c>
      <c r="T1600" s="11">
        <f>SUM(C1600:S1600)</f>
        <v>3</v>
      </c>
    </row>
    <row r="1601" spans="1:20" ht="18" customHeight="1">
      <c r="A1601" s="73"/>
      <c r="B1601" s="53" t="s">
        <v>23</v>
      </c>
      <c r="C1601" s="37" t="str">
        <f>IF(C1600&gt;0,(C1595+C1596)/C1600, "-")</f>
        <v>-</v>
      </c>
      <c r="D1601" s="37" t="str">
        <f t="shared" ref="D1601:S1601" si="554">IF(D1600&gt;0,(D1595+D1596)/D1600, "-")</f>
        <v>-</v>
      </c>
      <c r="E1601" s="37" t="str">
        <f t="shared" si="554"/>
        <v>-</v>
      </c>
      <c r="F1601" s="37" t="str">
        <f t="shared" si="554"/>
        <v>-</v>
      </c>
      <c r="G1601" s="37" t="str">
        <f t="shared" si="554"/>
        <v>-</v>
      </c>
      <c r="H1601" s="37" t="str">
        <f t="shared" si="554"/>
        <v>-</v>
      </c>
      <c r="I1601" s="37" t="str">
        <f t="shared" si="554"/>
        <v>-</v>
      </c>
      <c r="J1601" s="37">
        <f t="shared" si="554"/>
        <v>2.5</v>
      </c>
      <c r="K1601" s="37" t="str">
        <f t="shared" si="554"/>
        <v>-</v>
      </c>
      <c r="L1601" s="37" t="str">
        <f t="shared" si="554"/>
        <v>-</v>
      </c>
      <c r="M1601" s="37">
        <f t="shared" si="554"/>
        <v>1</v>
      </c>
      <c r="N1601" s="37" t="str">
        <f t="shared" si="554"/>
        <v>-</v>
      </c>
      <c r="O1601" s="37" t="str">
        <f t="shared" si="554"/>
        <v>-</v>
      </c>
      <c r="P1601" s="37" t="str">
        <f t="shared" si="554"/>
        <v>-</v>
      </c>
      <c r="Q1601" s="37" t="str">
        <f t="shared" si="554"/>
        <v>-</v>
      </c>
      <c r="R1601" s="37" t="str">
        <f t="shared" si="554"/>
        <v>-</v>
      </c>
      <c r="S1601" s="37" t="str">
        <f t="shared" si="554"/>
        <v>-</v>
      </c>
      <c r="T1601" s="45">
        <f>IF(T1600&gt;0,(T1595+T1596)/T1600, "-")</f>
        <v>2</v>
      </c>
    </row>
    <row r="1602" spans="1:20" ht="18" customHeight="1">
      <c r="A1602" s="74"/>
      <c r="B1602" s="53" t="s">
        <v>44</v>
      </c>
      <c r="C1602" s="58" t="s">
        <v>43</v>
      </c>
      <c r="D1602" s="59" t="s">
        <v>39</v>
      </c>
      <c r="E1602" s="58" t="s">
        <v>43</v>
      </c>
      <c r="F1602" s="58" t="s">
        <v>43</v>
      </c>
      <c r="G1602" s="58" t="s">
        <v>43</v>
      </c>
      <c r="H1602" s="58" t="s">
        <v>43</v>
      </c>
      <c r="I1602" s="59" t="s">
        <v>39</v>
      </c>
      <c r="J1602" s="59">
        <v>0</v>
      </c>
      <c r="K1602" s="59" t="s">
        <v>39</v>
      </c>
      <c r="L1602" s="58" t="s">
        <v>43</v>
      </c>
      <c r="M1602" s="59">
        <v>0</v>
      </c>
      <c r="N1602" s="58" t="s">
        <v>43</v>
      </c>
      <c r="O1602" s="58" t="s">
        <v>43</v>
      </c>
      <c r="P1602" s="58" t="s">
        <v>43</v>
      </c>
      <c r="Q1602" s="58" t="s">
        <v>43</v>
      </c>
      <c r="R1602" s="58" t="s">
        <v>43</v>
      </c>
      <c r="S1602" s="58" t="s">
        <v>43</v>
      </c>
      <c r="T1602" s="60">
        <v>0</v>
      </c>
    </row>
    <row r="1603" spans="1:20" ht="18" customHeight="1">
      <c r="A1603" s="72">
        <v>44834</v>
      </c>
      <c r="B1603" s="51" t="s">
        <v>20</v>
      </c>
      <c r="C1603" s="52">
        <v>0</v>
      </c>
      <c r="D1603" s="52">
        <v>0</v>
      </c>
      <c r="E1603" s="52">
        <v>0</v>
      </c>
      <c r="F1603" s="52">
        <v>0</v>
      </c>
      <c r="G1603" s="52">
        <v>0</v>
      </c>
      <c r="H1603" s="52">
        <v>0</v>
      </c>
      <c r="I1603" s="52">
        <v>0</v>
      </c>
      <c r="J1603" s="52">
        <v>0</v>
      </c>
      <c r="K1603" s="52">
        <v>0</v>
      </c>
      <c r="L1603" s="52">
        <v>0</v>
      </c>
      <c r="M1603" s="52">
        <v>0</v>
      </c>
      <c r="N1603" s="52">
        <v>0</v>
      </c>
      <c r="O1603" s="52">
        <v>0</v>
      </c>
      <c r="P1603" s="52">
        <v>0</v>
      </c>
      <c r="Q1603" s="52">
        <v>0</v>
      </c>
      <c r="R1603" s="52">
        <v>0</v>
      </c>
      <c r="S1603" s="52">
        <v>0</v>
      </c>
      <c r="T1603" s="11">
        <f>SUM(C1603:S1603)</f>
        <v>0</v>
      </c>
    </row>
    <row r="1604" spans="1:20" ht="18" customHeight="1">
      <c r="A1604" s="73"/>
      <c r="B1604" s="53" t="s">
        <v>21</v>
      </c>
      <c r="C1604" s="54">
        <v>0</v>
      </c>
      <c r="D1604" s="54">
        <v>0</v>
      </c>
      <c r="E1604" s="54">
        <v>0</v>
      </c>
      <c r="F1604" s="54">
        <v>0</v>
      </c>
      <c r="G1604" s="54">
        <v>0</v>
      </c>
      <c r="H1604" s="54">
        <v>0</v>
      </c>
      <c r="I1604" s="54">
        <v>0</v>
      </c>
      <c r="J1604" s="54">
        <v>1</v>
      </c>
      <c r="K1604" s="54">
        <v>1</v>
      </c>
      <c r="L1604" s="54">
        <v>0</v>
      </c>
      <c r="M1604" s="54">
        <v>1</v>
      </c>
      <c r="N1604" s="54">
        <v>0</v>
      </c>
      <c r="O1604" s="54">
        <v>0</v>
      </c>
      <c r="P1604" s="54">
        <v>0</v>
      </c>
      <c r="Q1604" s="54">
        <v>0</v>
      </c>
      <c r="R1604" s="54">
        <v>0</v>
      </c>
      <c r="S1604" s="54">
        <v>0</v>
      </c>
      <c r="T1604" s="11">
        <f>SUM(C1604:S1604)</f>
        <v>3</v>
      </c>
    </row>
    <row r="1605" spans="1:20" ht="18" customHeight="1">
      <c r="A1605" s="73"/>
      <c r="B1605" s="53" t="s">
        <v>24</v>
      </c>
      <c r="C1605" s="62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73"/>
      <c r="B1606" s="53" t="s">
        <v>25</v>
      </c>
      <c r="C1606" s="54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0</v>
      </c>
      <c r="K1606" s="54">
        <v>0</v>
      </c>
      <c r="L1606" s="54">
        <v>0</v>
      </c>
      <c r="M1606" s="54">
        <v>0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0</v>
      </c>
    </row>
    <row r="1607" spans="1:20" ht="18" customHeight="1">
      <c r="A1607" s="73"/>
      <c r="B1607" s="53" t="s">
        <v>26</v>
      </c>
      <c r="C1607" s="36" t="str">
        <f>IF(C1605+C1606&gt;0, C1606/(C1605+C1606), "-")</f>
        <v>-</v>
      </c>
      <c r="D1607" s="36" t="str">
        <f t="shared" ref="D1607:T1607" si="555">IF(D1605+D1606&gt;0, D1606/(D1605+D1606), "-")</f>
        <v>-</v>
      </c>
      <c r="E1607" s="36" t="str">
        <f t="shared" si="555"/>
        <v>-</v>
      </c>
      <c r="F1607" s="36" t="str">
        <f t="shared" si="555"/>
        <v>-</v>
      </c>
      <c r="G1607" s="36" t="str">
        <f t="shared" si="555"/>
        <v>-</v>
      </c>
      <c r="H1607" s="36" t="str">
        <f t="shared" si="555"/>
        <v>-</v>
      </c>
      <c r="I1607" s="36" t="str">
        <f t="shared" si="555"/>
        <v>-</v>
      </c>
      <c r="J1607" s="36">
        <f t="shared" si="555"/>
        <v>0</v>
      </c>
      <c r="K1607" s="36">
        <f t="shared" si="555"/>
        <v>0</v>
      </c>
      <c r="L1607" s="36" t="str">
        <f t="shared" si="555"/>
        <v>-</v>
      </c>
      <c r="M1607" s="36">
        <f t="shared" si="555"/>
        <v>0</v>
      </c>
      <c r="N1607" s="36" t="str">
        <f t="shared" si="555"/>
        <v>-</v>
      </c>
      <c r="O1607" s="36" t="str">
        <f t="shared" si="555"/>
        <v>-</v>
      </c>
      <c r="P1607" s="36" t="str">
        <f t="shared" si="555"/>
        <v>-</v>
      </c>
      <c r="Q1607" s="36" t="str">
        <f t="shared" si="555"/>
        <v>-</v>
      </c>
      <c r="R1607" s="36" t="str">
        <f t="shared" si="555"/>
        <v>-</v>
      </c>
      <c r="S1607" s="36" t="str">
        <f t="shared" si="555"/>
        <v>-</v>
      </c>
      <c r="T1607" s="40">
        <f t="shared" si="555"/>
        <v>0</v>
      </c>
    </row>
    <row r="1608" spans="1:20" ht="18" customHeight="1">
      <c r="A1608" s="73"/>
      <c r="B1608" s="53" t="s">
        <v>22</v>
      </c>
      <c r="C1608" s="54">
        <v>0</v>
      </c>
      <c r="D1608" s="54">
        <v>0</v>
      </c>
      <c r="E1608" s="54">
        <v>0</v>
      </c>
      <c r="F1608" s="55">
        <v>0</v>
      </c>
      <c r="G1608" s="54">
        <v>0</v>
      </c>
      <c r="H1608" s="54">
        <v>0</v>
      </c>
      <c r="I1608" s="54">
        <v>0</v>
      </c>
      <c r="J1608" s="54">
        <v>1</v>
      </c>
      <c r="K1608" s="54">
        <v>1</v>
      </c>
      <c r="L1608" s="54">
        <v>0</v>
      </c>
      <c r="M1608" s="54">
        <v>1</v>
      </c>
      <c r="N1608" s="54">
        <v>0</v>
      </c>
      <c r="O1608" s="54">
        <v>0</v>
      </c>
      <c r="P1608" s="54">
        <v>0</v>
      </c>
      <c r="Q1608" s="54">
        <v>0</v>
      </c>
      <c r="R1608" s="54">
        <v>0</v>
      </c>
      <c r="S1608" s="54">
        <v>0</v>
      </c>
      <c r="T1608" s="11">
        <f>SUM(C1608:S1608)</f>
        <v>3</v>
      </c>
    </row>
    <row r="1609" spans="1:20" ht="18" customHeight="1">
      <c r="A1609" s="73"/>
      <c r="B1609" s="53" t="s">
        <v>23</v>
      </c>
      <c r="C1609" s="37" t="str">
        <f>IF(C1608&gt;0,(C1603+C1604)/C1608, "-")</f>
        <v>-</v>
      </c>
      <c r="D1609" s="37" t="str">
        <f t="shared" ref="D1609:S1609" si="556">IF(D1608&gt;0,(D1603+D1604)/D1608, "-")</f>
        <v>-</v>
      </c>
      <c r="E1609" s="37" t="str">
        <f t="shared" si="556"/>
        <v>-</v>
      </c>
      <c r="F1609" s="37" t="str">
        <f t="shared" si="556"/>
        <v>-</v>
      </c>
      <c r="G1609" s="37" t="str">
        <f t="shared" si="556"/>
        <v>-</v>
      </c>
      <c r="H1609" s="37" t="str">
        <f t="shared" si="556"/>
        <v>-</v>
      </c>
      <c r="I1609" s="37" t="str">
        <f t="shared" si="556"/>
        <v>-</v>
      </c>
      <c r="J1609" s="37">
        <f t="shared" si="556"/>
        <v>1</v>
      </c>
      <c r="K1609" s="37">
        <f t="shared" si="556"/>
        <v>1</v>
      </c>
      <c r="L1609" s="37" t="str">
        <f t="shared" si="556"/>
        <v>-</v>
      </c>
      <c r="M1609" s="37">
        <f t="shared" si="556"/>
        <v>1</v>
      </c>
      <c r="N1609" s="37" t="str">
        <f t="shared" si="556"/>
        <v>-</v>
      </c>
      <c r="O1609" s="37" t="str">
        <f t="shared" si="556"/>
        <v>-</v>
      </c>
      <c r="P1609" s="37" t="str">
        <f t="shared" si="556"/>
        <v>-</v>
      </c>
      <c r="Q1609" s="37" t="str">
        <f t="shared" si="556"/>
        <v>-</v>
      </c>
      <c r="R1609" s="37" t="str">
        <f t="shared" si="556"/>
        <v>-</v>
      </c>
      <c r="S1609" s="37" t="str">
        <f t="shared" si="556"/>
        <v>-</v>
      </c>
      <c r="T1609" s="45">
        <f>IF(T1608&gt;0,(T1603+T1604)/T1608, "-")</f>
        <v>1</v>
      </c>
    </row>
    <row r="1610" spans="1:20" ht="18" customHeight="1">
      <c r="A1610" s="74"/>
      <c r="B1610" s="53" t="s">
        <v>44</v>
      </c>
      <c r="C1610" s="58" t="s">
        <v>43</v>
      </c>
      <c r="D1610" s="59" t="s">
        <v>39</v>
      </c>
      <c r="E1610" s="58" t="s">
        <v>43</v>
      </c>
      <c r="F1610" s="58" t="s">
        <v>43</v>
      </c>
      <c r="G1610" s="58" t="s">
        <v>43</v>
      </c>
      <c r="H1610" s="58" t="s">
        <v>43</v>
      </c>
      <c r="I1610" s="59" t="s">
        <v>39</v>
      </c>
      <c r="J1610" s="59">
        <v>0</v>
      </c>
      <c r="K1610" s="59">
        <v>0</v>
      </c>
      <c r="L1610" s="58" t="s">
        <v>43</v>
      </c>
      <c r="M1610" s="59">
        <v>1</v>
      </c>
      <c r="N1610" s="58" t="s">
        <v>43</v>
      </c>
      <c r="O1610" s="58" t="s">
        <v>43</v>
      </c>
      <c r="P1610" s="58" t="s">
        <v>43</v>
      </c>
      <c r="Q1610" s="58" t="s">
        <v>43</v>
      </c>
      <c r="R1610" s="58" t="s">
        <v>43</v>
      </c>
      <c r="S1610" s="58" t="s">
        <v>43</v>
      </c>
      <c r="T1610" s="60">
        <v>0.33329999999999999</v>
      </c>
    </row>
    <row r="1611" spans="1:20" ht="18" customHeight="1">
      <c r="A1611" s="72">
        <v>44835</v>
      </c>
      <c r="B1611" s="51" t="s">
        <v>20</v>
      </c>
      <c r="C1611" s="52">
        <v>0</v>
      </c>
      <c r="D1611" s="52">
        <v>0</v>
      </c>
      <c r="E1611" s="52">
        <v>0</v>
      </c>
      <c r="F1611" s="52">
        <v>0</v>
      </c>
      <c r="G1611" s="52">
        <v>0</v>
      </c>
      <c r="H1611" s="52">
        <v>0</v>
      </c>
      <c r="I1611" s="52">
        <v>0</v>
      </c>
      <c r="J1611" s="52">
        <v>1</v>
      </c>
      <c r="K1611" s="52">
        <v>0</v>
      </c>
      <c r="L1611" s="52">
        <v>0</v>
      </c>
      <c r="M1611" s="52">
        <v>0</v>
      </c>
      <c r="N1611" s="52">
        <v>0</v>
      </c>
      <c r="O1611" s="52">
        <v>0</v>
      </c>
      <c r="P1611" s="52">
        <v>0</v>
      </c>
      <c r="Q1611" s="52">
        <v>0</v>
      </c>
      <c r="R1611" s="52">
        <v>0</v>
      </c>
      <c r="S1611" s="52">
        <v>0</v>
      </c>
      <c r="T1611" s="11">
        <f>SUM(C1611:S1611)</f>
        <v>1</v>
      </c>
    </row>
    <row r="1612" spans="1:20" ht="18" customHeight="1">
      <c r="A1612" s="73"/>
      <c r="B1612" s="53" t="s">
        <v>21</v>
      </c>
      <c r="C1612" s="54">
        <v>0</v>
      </c>
      <c r="D1612" s="54">
        <v>0</v>
      </c>
      <c r="E1612" s="54">
        <v>0</v>
      </c>
      <c r="F1612" s="54">
        <v>0</v>
      </c>
      <c r="G1612" s="54">
        <v>0</v>
      </c>
      <c r="H1612" s="54">
        <v>0</v>
      </c>
      <c r="I1612" s="54">
        <v>0</v>
      </c>
      <c r="J1612" s="54">
        <v>3</v>
      </c>
      <c r="K1612" s="54">
        <v>0</v>
      </c>
      <c r="L1612" s="54">
        <v>0</v>
      </c>
      <c r="M1612" s="54">
        <v>0</v>
      </c>
      <c r="N1612" s="54">
        <v>0</v>
      </c>
      <c r="O1612" s="54">
        <v>0</v>
      </c>
      <c r="P1612" s="54">
        <v>1</v>
      </c>
      <c r="Q1612" s="54">
        <v>0</v>
      </c>
      <c r="R1612" s="54">
        <v>0</v>
      </c>
      <c r="S1612" s="54">
        <v>0</v>
      </c>
      <c r="T1612" s="11">
        <f>SUM(C1612:S1612)</f>
        <v>4</v>
      </c>
    </row>
    <row r="1613" spans="1:20" ht="18" customHeight="1">
      <c r="A1613" s="73"/>
      <c r="B1613" s="53" t="s">
        <v>24</v>
      </c>
      <c r="C1613" s="62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4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5</v>
      </c>
    </row>
    <row r="1614" spans="1:20" ht="18" customHeight="1">
      <c r="A1614" s="73"/>
      <c r="B1614" s="53" t="s">
        <v>25</v>
      </c>
      <c r="C1614" s="54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0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0</v>
      </c>
      <c r="Q1614" s="54">
        <v>0</v>
      </c>
      <c r="R1614" s="54">
        <v>0</v>
      </c>
      <c r="S1614" s="54">
        <v>0</v>
      </c>
      <c r="T1614" s="11">
        <f>SUM(C1614:S1614)</f>
        <v>0</v>
      </c>
    </row>
    <row r="1615" spans="1:20" ht="18" customHeight="1">
      <c r="A1615" s="73"/>
      <c r="B1615" s="53" t="s">
        <v>26</v>
      </c>
      <c r="C1615" s="36" t="str">
        <f>IF(C1613+C1614&gt;0, C1614/(C1613+C1614), "-")</f>
        <v>-</v>
      </c>
      <c r="D1615" s="36" t="str">
        <f t="shared" ref="D1615:T1615" si="557">IF(D1613+D1614&gt;0, D1614/(D1613+D1614), "-")</f>
        <v>-</v>
      </c>
      <c r="E1615" s="36" t="str">
        <f t="shared" si="557"/>
        <v>-</v>
      </c>
      <c r="F1615" s="36" t="str">
        <f t="shared" si="557"/>
        <v>-</v>
      </c>
      <c r="G1615" s="36" t="str">
        <f t="shared" si="557"/>
        <v>-</v>
      </c>
      <c r="H1615" s="36" t="str">
        <f t="shared" si="557"/>
        <v>-</v>
      </c>
      <c r="I1615" s="36" t="str">
        <f t="shared" si="557"/>
        <v>-</v>
      </c>
      <c r="J1615" s="36">
        <f t="shared" si="557"/>
        <v>0</v>
      </c>
      <c r="K1615" s="36" t="str">
        <f t="shared" si="557"/>
        <v>-</v>
      </c>
      <c r="L1615" s="36" t="str">
        <f t="shared" si="557"/>
        <v>-</v>
      </c>
      <c r="M1615" s="36" t="str">
        <f t="shared" si="557"/>
        <v>-</v>
      </c>
      <c r="N1615" s="36" t="str">
        <f t="shared" si="557"/>
        <v>-</v>
      </c>
      <c r="O1615" s="36" t="str">
        <f t="shared" si="557"/>
        <v>-</v>
      </c>
      <c r="P1615" s="36">
        <f t="shared" si="557"/>
        <v>0</v>
      </c>
      <c r="Q1615" s="36" t="str">
        <f t="shared" si="557"/>
        <v>-</v>
      </c>
      <c r="R1615" s="36" t="str">
        <f t="shared" si="557"/>
        <v>-</v>
      </c>
      <c r="S1615" s="36" t="str">
        <f t="shared" si="557"/>
        <v>-</v>
      </c>
      <c r="T1615" s="40">
        <f t="shared" si="557"/>
        <v>0</v>
      </c>
    </row>
    <row r="1616" spans="1:20" ht="18" customHeight="1">
      <c r="A1616" s="73"/>
      <c r="B1616" s="53" t="s">
        <v>22</v>
      </c>
      <c r="C1616" s="54">
        <v>0</v>
      </c>
      <c r="D1616" s="54">
        <v>0</v>
      </c>
      <c r="E1616" s="54">
        <v>0</v>
      </c>
      <c r="F1616" s="55">
        <v>0</v>
      </c>
      <c r="G1616" s="54">
        <v>0</v>
      </c>
      <c r="H1616" s="54">
        <v>0</v>
      </c>
      <c r="I1616" s="54">
        <v>0</v>
      </c>
      <c r="J1616" s="54">
        <v>2</v>
      </c>
      <c r="K1616" s="54">
        <v>0</v>
      </c>
      <c r="L1616" s="54">
        <v>0</v>
      </c>
      <c r="M1616" s="54">
        <v>0</v>
      </c>
      <c r="N1616" s="54">
        <v>0</v>
      </c>
      <c r="O1616" s="54">
        <v>0</v>
      </c>
      <c r="P1616" s="54">
        <v>1</v>
      </c>
      <c r="Q1616" s="54">
        <v>0</v>
      </c>
      <c r="R1616" s="54">
        <v>0</v>
      </c>
      <c r="S1616" s="54">
        <v>0</v>
      </c>
      <c r="T1616" s="11">
        <f>SUM(C1616:S1616)</f>
        <v>3</v>
      </c>
    </row>
    <row r="1617" spans="1:20" ht="18" customHeight="1">
      <c r="A1617" s="73"/>
      <c r="B1617" s="53" t="s">
        <v>23</v>
      </c>
      <c r="C1617" s="37" t="str">
        <f>IF(C1616&gt;0,(C1611+C1612)/C1616, "-")</f>
        <v>-</v>
      </c>
      <c r="D1617" s="37" t="str">
        <f t="shared" ref="D1617:S1617" si="558">IF(D1616&gt;0,(D1611+D1612)/D1616, "-")</f>
        <v>-</v>
      </c>
      <c r="E1617" s="37" t="str">
        <f t="shared" si="558"/>
        <v>-</v>
      </c>
      <c r="F1617" s="37" t="str">
        <f t="shared" si="558"/>
        <v>-</v>
      </c>
      <c r="G1617" s="37" t="str">
        <f t="shared" si="558"/>
        <v>-</v>
      </c>
      <c r="H1617" s="37" t="str">
        <f t="shared" si="558"/>
        <v>-</v>
      </c>
      <c r="I1617" s="37" t="str">
        <f t="shared" si="558"/>
        <v>-</v>
      </c>
      <c r="J1617" s="37">
        <f t="shared" si="558"/>
        <v>2</v>
      </c>
      <c r="K1617" s="37" t="str">
        <f t="shared" si="558"/>
        <v>-</v>
      </c>
      <c r="L1617" s="37" t="str">
        <f t="shared" si="558"/>
        <v>-</v>
      </c>
      <c r="M1617" s="37" t="str">
        <f t="shared" si="558"/>
        <v>-</v>
      </c>
      <c r="N1617" s="37" t="str">
        <f t="shared" si="558"/>
        <v>-</v>
      </c>
      <c r="O1617" s="37" t="str">
        <f t="shared" si="558"/>
        <v>-</v>
      </c>
      <c r="P1617" s="37">
        <f t="shared" si="558"/>
        <v>1</v>
      </c>
      <c r="Q1617" s="37" t="str">
        <f t="shared" si="558"/>
        <v>-</v>
      </c>
      <c r="R1617" s="37" t="str">
        <f t="shared" si="558"/>
        <v>-</v>
      </c>
      <c r="S1617" s="37" t="str">
        <f t="shared" si="558"/>
        <v>-</v>
      </c>
      <c r="T1617" s="45">
        <f>IF(T1616&gt;0,(T1611+T1612)/T1616, "-")</f>
        <v>1.6666666666666667</v>
      </c>
    </row>
    <row r="1618" spans="1:20" ht="18" customHeight="1">
      <c r="A1618" s="74"/>
      <c r="B1618" s="53" t="s">
        <v>44</v>
      </c>
      <c r="C1618" s="58" t="s">
        <v>43</v>
      </c>
      <c r="D1618" s="59" t="s">
        <v>39</v>
      </c>
      <c r="E1618" s="58" t="s">
        <v>43</v>
      </c>
      <c r="F1618" s="58" t="s">
        <v>43</v>
      </c>
      <c r="G1618" s="58" t="s">
        <v>43</v>
      </c>
      <c r="H1618" s="58" t="s">
        <v>43</v>
      </c>
      <c r="I1618" s="59" t="s">
        <v>39</v>
      </c>
      <c r="J1618" s="59">
        <v>0</v>
      </c>
      <c r="K1618" s="59" t="s">
        <v>39</v>
      </c>
      <c r="L1618" s="58" t="s">
        <v>43</v>
      </c>
      <c r="M1618" s="59" t="s">
        <v>39</v>
      </c>
      <c r="N1618" s="58" t="s">
        <v>43</v>
      </c>
      <c r="O1618" s="58" t="s">
        <v>43</v>
      </c>
      <c r="P1618" s="59">
        <v>0</v>
      </c>
      <c r="Q1618" s="58" t="s">
        <v>43</v>
      </c>
      <c r="R1618" s="58" t="s">
        <v>43</v>
      </c>
      <c r="S1618" s="58" t="s">
        <v>43</v>
      </c>
      <c r="T1618" s="60">
        <v>0</v>
      </c>
    </row>
    <row r="1619" spans="1:20" ht="18" customHeight="1">
      <c r="A1619" s="72">
        <v>44836</v>
      </c>
      <c r="B1619" s="51" t="s">
        <v>20</v>
      </c>
      <c r="C1619" s="52">
        <v>0</v>
      </c>
      <c r="D1619" s="52">
        <v>0</v>
      </c>
      <c r="E1619" s="52">
        <v>0</v>
      </c>
      <c r="F1619" s="52">
        <v>0</v>
      </c>
      <c r="G1619" s="52">
        <v>0</v>
      </c>
      <c r="H1619" s="52">
        <v>0</v>
      </c>
      <c r="I1619" s="52">
        <v>0</v>
      </c>
      <c r="J1619" s="52">
        <v>0</v>
      </c>
      <c r="K1619" s="52">
        <v>0</v>
      </c>
      <c r="L1619" s="52">
        <v>0</v>
      </c>
      <c r="M1619" s="52">
        <v>1</v>
      </c>
      <c r="N1619" s="52">
        <v>0</v>
      </c>
      <c r="O1619" s="52">
        <v>0</v>
      </c>
      <c r="P1619" s="52">
        <v>0</v>
      </c>
      <c r="Q1619" s="52">
        <v>0</v>
      </c>
      <c r="R1619" s="52">
        <v>0</v>
      </c>
      <c r="S1619" s="52">
        <v>0</v>
      </c>
      <c r="T1619" s="11">
        <f>SUM(C1619:S1619)</f>
        <v>1</v>
      </c>
    </row>
    <row r="1620" spans="1:20" ht="18" customHeight="1">
      <c r="A1620" s="73"/>
      <c r="B1620" s="53" t="s">
        <v>21</v>
      </c>
      <c r="C1620" s="54">
        <v>0</v>
      </c>
      <c r="D1620" s="54">
        <v>1</v>
      </c>
      <c r="E1620" s="54">
        <v>0</v>
      </c>
      <c r="F1620" s="54">
        <v>0</v>
      </c>
      <c r="G1620" s="54">
        <v>0</v>
      </c>
      <c r="H1620" s="54">
        <v>0</v>
      </c>
      <c r="I1620" s="54">
        <v>0</v>
      </c>
      <c r="J1620" s="54">
        <v>0</v>
      </c>
      <c r="K1620" s="54">
        <v>0</v>
      </c>
      <c r="L1620" s="54">
        <v>0</v>
      </c>
      <c r="M1620" s="54">
        <v>0</v>
      </c>
      <c r="N1620" s="54">
        <v>0</v>
      </c>
      <c r="O1620" s="54">
        <v>0</v>
      </c>
      <c r="P1620" s="54">
        <v>1</v>
      </c>
      <c r="Q1620" s="54">
        <v>1</v>
      </c>
      <c r="R1620" s="54">
        <v>0</v>
      </c>
      <c r="S1620" s="54">
        <v>0</v>
      </c>
      <c r="T1620" s="11">
        <f>SUM(C1620:S1620)</f>
        <v>3</v>
      </c>
    </row>
    <row r="1621" spans="1:20" ht="18" customHeight="1">
      <c r="A1621" s="73"/>
      <c r="B1621" s="53" t="s">
        <v>24</v>
      </c>
      <c r="C1621" s="62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73"/>
      <c r="B1622" s="53" t="s">
        <v>25</v>
      </c>
      <c r="C1622" s="54">
        <v>0</v>
      </c>
      <c r="D1622" s="54">
        <v>0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1</v>
      </c>
      <c r="N1622" s="54">
        <v>0</v>
      </c>
      <c r="O1622" s="54">
        <v>0</v>
      </c>
      <c r="P1622" s="54">
        <v>0</v>
      </c>
      <c r="Q1622" s="54">
        <v>0</v>
      </c>
      <c r="R1622" s="54">
        <v>0</v>
      </c>
      <c r="S1622" s="54">
        <v>0</v>
      </c>
      <c r="T1622" s="11">
        <f>SUM(C1622:S1622)</f>
        <v>1</v>
      </c>
    </row>
    <row r="1623" spans="1:20" ht="18" customHeight="1">
      <c r="A1623" s="73"/>
      <c r="B1623" s="53" t="s">
        <v>26</v>
      </c>
      <c r="C1623" s="36" t="str">
        <f>IF(C1621+C1622&gt;0, C1622/(C1621+C1622), "-")</f>
        <v>-</v>
      </c>
      <c r="D1623" s="36">
        <f t="shared" ref="D1623:T1623" si="559">IF(D1621+D1622&gt;0, D1622/(D1621+D1622), "-")</f>
        <v>0</v>
      </c>
      <c r="E1623" s="36" t="str">
        <f t="shared" si="559"/>
        <v>-</v>
      </c>
      <c r="F1623" s="36" t="str">
        <f t="shared" si="559"/>
        <v>-</v>
      </c>
      <c r="G1623" s="36" t="str">
        <f t="shared" si="559"/>
        <v>-</v>
      </c>
      <c r="H1623" s="36" t="str">
        <f t="shared" si="559"/>
        <v>-</v>
      </c>
      <c r="I1623" s="36" t="str">
        <f t="shared" si="559"/>
        <v>-</v>
      </c>
      <c r="J1623" s="36" t="str">
        <f t="shared" si="559"/>
        <v>-</v>
      </c>
      <c r="K1623" s="36" t="str">
        <f t="shared" si="559"/>
        <v>-</v>
      </c>
      <c r="L1623" s="36" t="str">
        <f t="shared" si="559"/>
        <v>-</v>
      </c>
      <c r="M1623" s="36">
        <f t="shared" si="559"/>
        <v>1</v>
      </c>
      <c r="N1623" s="36" t="str">
        <f t="shared" si="559"/>
        <v>-</v>
      </c>
      <c r="O1623" s="36" t="str">
        <f t="shared" si="559"/>
        <v>-</v>
      </c>
      <c r="P1623" s="36">
        <f t="shared" si="559"/>
        <v>0</v>
      </c>
      <c r="Q1623" s="36">
        <f t="shared" si="559"/>
        <v>0</v>
      </c>
      <c r="R1623" s="36" t="str">
        <f t="shared" si="559"/>
        <v>-</v>
      </c>
      <c r="S1623" s="36" t="str">
        <f t="shared" si="559"/>
        <v>-</v>
      </c>
      <c r="T1623" s="40">
        <f t="shared" si="559"/>
        <v>0.25</v>
      </c>
    </row>
    <row r="1624" spans="1:20" ht="18" customHeight="1">
      <c r="A1624" s="73"/>
      <c r="B1624" s="53" t="s">
        <v>22</v>
      </c>
      <c r="C1624" s="54">
        <v>0</v>
      </c>
      <c r="D1624" s="54">
        <v>1</v>
      </c>
      <c r="E1624" s="54">
        <v>0</v>
      </c>
      <c r="F1624" s="55">
        <v>0</v>
      </c>
      <c r="G1624" s="54">
        <v>0</v>
      </c>
      <c r="H1624" s="54">
        <v>0</v>
      </c>
      <c r="I1624" s="54">
        <v>0</v>
      </c>
      <c r="J1624" s="54">
        <v>0</v>
      </c>
      <c r="K1624" s="54">
        <v>0</v>
      </c>
      <c r="L1624" s="54">
        <v>0</v>
      </c>
      <c r="M1624" s="54">
        <v>1</v>
      </c>
      <c r="N1624" s="54">
        <v>0</v>
      </c>
      <c r="O1624" s="54">
        <v>0</v>
      </c>
      <c r="P1624" s="54">
        <v>1</v>
      </c>
      <c r="Q1624" s="54">
        <v>1</v>
      </c>
      <c r="R1624" s="54">
        <v>0</v>
      </c>
      <c r="S1624" s="54">
        <v>0</v>
      </c>
      <c r="T1624" s="11">
        <f>SUM(C1624:S1624)</f>
        <v>4</v>
      </c>
    </row>
    <row r="1625" spans="1:20" ht="18" customHeight="1">
      <c r="A1625" s="73"/>
      <c r="B1625" s="53" t="s">
        <v>23</v>
      </c>
      <c r="C1625" s="37" t="str">
        <f>IF(C1624&gt;0,(C1619+C1620)/C1624, "-")</f>
        <v>-</v>
      </c>
      <c r="D1625" s="37">
        <f t="shared" ref="D1625:S1625" si="560">IF(D1624&gt;0,(D1619+D1620)/D1624, "-")</f>
        <v>1</v>
      </c>
      <c r="E1625" s="37" t="str">
        <f t="shared" si="560"/>
        <v>-</v>
      </c>
      <c r="F1625" s="37" t="str">
        <f t="shared" si="560"/>
        <v>-</v>
      </c>
      <c r="G1625" s="37" t="str">
        <f t="shared" si="560"/>
        <v>-</v>
      </c>
      <c r="H1625" s="37" t="str">
        <f t="shared" si="560"/>
        <v>-</v>
      </c>
      <c r="I1625" s="37" t="str">
        <f t="shared" si="560"/>
        <v>-</v>
      </c>
      <c r="J1625" s="37" t="str">
        <f t="shared" si="560"/>
        <v>-</v>
      </c>
      <c r="K1625" s="37" t="str">
        <f t="shared" si="560"/>
        <v>-</v>
      </c>
      <c r="L1625" s="37" t="str">
        <f t="shared" si="560"/>
        <v>-</v>
      </c>
      <c r="M1625" s="37">
        <f t="shared" si="560"/>
        <v>1</v>
      </c>
      <c r="N1625" s="37" t="str">
        <f t="shared" si="560"/>
        <v>-</v>
      </c>
      <c r="O1625" s="37" t="str">
        <f t="shared" si="560"/>
        <v>-</v>
      </c>
      <c r="P1625" s="37">
        <f t="shared" si="560"/>
        <v>1</v>
      </c>
      <c r="Q1625" s="37">
        <f t="shared" si="560"/>
        <v>1</v>
      </c>
      <c r="R1625" s="37" t="str">
        <f t="shared" si="560"/>
        <v>-</v>
      </c>
      <c r="S1625" s="37" t="str">
        <f t="shared" si="560"/>
        <v>-</v>
      </c>
      <c r="T1625" s="45">
        <f>IF(T1624&gt;0,(T1619+T1620)/T1624, "-")</f>
        <v>1</v>
      </c>
    </row>
    <row r="1626" spans="1:20" ht="18" customHeight="1">
      <c r="A1626" s="74"/>
      <c r="B1626" s="53" t="s">
        <v>44</v>
      </c>
      <c r="C1626" s="58" t="s">
        <v>43</v>
      </c>
      <c r="D1626" s="59">
        <v>1</v>
      </c>
      <c r="E1626" s="58" t="s">
        <v>43</v>
      </c>
      <c r="F1626" s="58" t="s">
        <v>43</v>
      </c>
      <c r="G1626" s="58" t="s">
        <v>43</v>
      </c>
      <c r="H1626" s="58" t="s">
        <v>43</v>
      </c>
      <c r="I1626" s="59" t="s">
        <v>39</v>
      </c>
      <c r="J1626" s="59" t="s">
        <v>39</v>
      </c>
      <c r="K1626" s="59" t="s">
        <v>39</v>
      </c>
      <c r="L1626" s="58" t="s">
        <v>43</v>
      </c>
      <c r="M1626" s="59">
        <v>0</v>
      </c>
      <c r="N1626" s="58" t="s">
        <v>43</v>
      </c>
      <c r="O1626" s="58" t="s">
        <v>43</v>
      </c>
      <c r="P1626" s="59">
        <v>0</v>
      </c>
      <c r="Q1626" s="59">
        <v>0</v>
      </c>
      <c r="R1626" s="58" t="s">
        <v>43</v>
      </c>
      <c r="S1626" s="58" t="s">
        <v>43</v>
      </c>
      <c r="T1626" s="60">
        <v>0.25</v>
      </c>
    </row>
    <row r="1627" spans="1:20" ht="18" customHeight="1">
      <c r="A1627" s="72">
        <v>44837</v>
      </c>
      <c r="B1627" s="51" t="s">
        <v>20</v>
      </c>
      <c r="C1627" s="52">
        <v>0</v>
      </c>
      <c r="D1627" s="52">
        <v>0</v>
      </c>
      <c r="E1627" s="52">
        <v>0</v>
      </c>
      <c r="F1627" s="52">
        <v>0</v>
      </c>
      <c r="G1627" s="52">
        <v>0</v>
      </c>
      <c r="H1627" s="52">
        <v>0</v>
      </c>
      <c r="I1627" s="52">
        <v>0</v>
      </c>
      <c r="J1627" s="52">
        <v>0</v>
      </c>
      <c r="K1627" s="52">
        <v>0</v>
      </c>
      <c r="L1627" s="52">
        <v>0</v>
      </c>
      <c r="M1627" s="52">
        <v>0</v>
      </c>
      <c r="N1627" s="52">
        <v>0</v>
      </c>
      <c r="O1627" s="52">
        <v>0</v>
      </c>
      <c r="P1627" s="52">
        <v>0</v>
      </c>
      <c r="Q1627" s="52">
        <v>0</v>
      </c>
      <c r="R1627" s="52">
        <v>0</v>
      </c>
      <c r="S1627" s="52">
        <v>0</v>
      </c>
      <c r="T1627" s="11">
        <f>SUM(C1627:S1627)</f>
        <v>0</v>
      </c>
    </row>
    <row r="1628" spans="1:20" ht="18" customHeight="1">
      <c r="A1628" s="73"/>
      <c r="B1628" s="53" t="s">
        <v>21</v>
      </c>
      <c r="C1628" s="54">
        <v>0</v>
      </c>
      <c r="D1628" s="54">
        <v>0</v>
      </c>
      <c r="E1628" s="54">
        <v>0</v>
      </c>
      <c r="F1628" s="54">
        <v>1</v>
      </c>
      <c r="G1628" s="54">
        <v>1</v>
      </c>
      <c r="H1628" s="54">
        <v>0</v>
      </c>
      <c r="I1628" s="54">
        <v>0</v>
      </c>
      <c r="J1628" s="54">
        <v>0</v>
      </c>
      <c r="K1628" s="54">
        <v>0</v>
      </c>
      <c r="L1628" s="54">
        <v>0</v>
      </c>
      <c r="M1628" s="54">
        <v>0</v>
      </c>
      <c r="N1628" s="54">
        <v>0</v>
      </c>
      <c r="O1628" s="54">
        <v>1</v>
      </c>
      <c r="P1628" s="54">
        <v>0</v>
      </c>
      <c r="Q1628" s="54">
        <v>0</v>
      </c>
      <c r="R1628" s="54">
        <v>0</v>
      </c>
      <c r="S1628" s="54">
        <v>0</v>
      </c>
      <c r="T1628" s="11">
        <f>SUM(C1628:S1628)</f>
        <v>3</v>
      </c>
    </row>
    <row r="1629" spans="1:20" ht="18" customHeight="1">
      <c r="A1629" s="73"/>
      <c r="B1629" s="53" t="s">
        <v>24</v>
      </c>
      <c r="C1629" s="62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73"/>
      <c r="B1630" s="53" t="s">
        <v>25</v>
      </c>
      <c r="C1630" s="54">
        <v>0</v>
      </c>
      <c r="D1630" s="54">
        <v>0</v>
      </c>
      <c r="E1630" s="54">
        <v>0</v>
      </c>
      <c r="F1630" s="54">
        <v>0</v>
      </c>
      <c r="G1630" s="54">
        <v>0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0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0</v>
      </c>
    </row>
    <row r="1631" spans="1:20" ht="18" customHeight="1">
      <c r="A1631" s="73"/>
      <c r="B1631" s="53" t="s">
        <v>26</v>
      </c>
      <c r="C1631" s="36" t="str">
        <f>IF(C1629+C1630&gt;0, C1630/(C1629+C1630), "-")</f>
        <v>-</v>
      </c>
      <c r="D1631" s="36" t="str">
        <f t="shared" ref="D1631:T1631" si="561">IF(D1629+D1630&gt;0, D1630/(D1629+D1630), "-")</f>
        <v>-</v>
      </c>
      <c r="E1631" s="36" t="str">
        <f t="shared" si="561"/>
        <v>-</v>
      </c>
      <c r="F1631" s="36">
        <f t="shared" si="561"/>
        <v>0</v>
      </c>
      <c r="G1631" s="36">
        <f t="shared" si="561"/>
        <v>0</v>
      </c>
      <c r="H1631" s="36" t="str">
        <f t="shared" si="561"/>
        <v>-</v>
      </c>
      <c r="I1631" s="36" t="str">
        <f t="shared" si="561"/>
        <v>-</v>
      </c>
      <c r="J1631" s="36" t="str">
        <f t="shared" si="561"/>
        <v>-</v>
      </c>
      <c r="K1631" s="36" t="str">
        <f t="shared" si="561"/>
        <v>-</v>
      </c>
      <c r="L1631" s="36" t="str">
        <f t="shared" si="561"/>
        <v>-</v>
      </c>
      <c r="M1631" s="36" t="str">
        <f t="shared" si="561"/>
        <v>-</v>
      </c>
      <c r="N1631" s="36" t="str">
        <f t="shared" si="561"/>
        <v>-</v>
      </c>
      <c r="O1631" s="36">
        <f t="shared" si="561"/>
        <v>0</v>
      </c>
      <c r="P1631" s="36" t="str">
        <f t="shared" si="561"/>
        <v>-</v>
      </c>
      <c r="Q1631" s="36" t="str">
        <f t="shared" si="561"/>
        <v>-</v>
      </c>
      <c r="R1631" s="36" t="str">
        <f t="shared" si="561"/>
        <v>-</v>
      </c>
      <c r="S1631" s="36" t="str">
        <f t="shared" si="561"/>
        <v>-</v>
      </c>
      <c r="T1631" s="40">
        <f t="shared" si="561"/>
        <v>0</v>
      </c>
    </row>
    <row r="1632" spans="1:20" ht="18" customHeight="1">
      <c r="A1632" s="73"/>
      <c r="B1632" s="53" t="s">
        <v>22</v>
      </c>
      <c r="C1632" s="54">
        <v>0</v>
      </c>
      <c r="D1632" s="54">
        <v>0</v>
      </c>
      <c r="E1632" s="54">
        <v>0</v>
      </c>
      <c r="F1632" s="55">
        <v>1</v>
      </c>
      <c r="G1632" s="54">
        <v>1</v>
      </c>
      <c r="H1632" s="54">
        <v>0</v>
      </c>
      <c r="I1632" s="54">
        <v>0</v>
      </c>
      <c r="J1632" s="54">
        <v>0</v>
      </c>
      <c r="K1632" s="54">
        <v>0</v>
      </c>
      <c r="L1632" s="54">
        <v>0</v>
      </c>
      <c r="M1632" s="54">
        <v>0</v>
      </c>
      <c r="N1632" s="54">
        <v>0</v>
      </c>
      <c r="O1632" s="54">
        <v>1</v>
      </c>
      <c r="P1632" s="54">
        <v>0</v>
      </c>
      <c r="Q1632" s="54">
        <v>0</v>
      </c>
      <c r="R1632" s="54">
        <v>0</v>
      </c>
      <c r="S1632" s="54">
        <v>0</v>
      </c>
      <c r="T1632" s="11">
        <f>SUM(C1632:S1632)</f>
        <v>3</v>
      </c>
    </row>
    <row r="1633" spans="1:20" ht="18" customHeight="1">
      <c r="A1633" s="73"/>
      <c r="B1633" s="53" t="s">
        <v>23</v>
      </c>
      <c r="C1633" s="37" t="str">
        <f>IF(C1632&gt;0,(C1627+C1628)/C1632, "-")</f>
        <v>-</v>
      </c>
      <c r="D1633" s="37" t="str">
        <f t="shared" ref="D1633:S1633" si="562">IF(D1632&gt;0,(D1627+D1628)/D1632, "-")</f>
        <v>-</v>
      </c>
      <c r="E1633" s="37" t="str">
        <f t="shared" si="562"/>
        <v>-</v>
      </c>
      <c r="F1633" s="37">
        <f t="shared" si="562"/>
        <v>1</v>
      </c>
      <c r="G1633" s="37">
        <f t="shared" si="562"/>
        <v>1</v>
      </c>
      <c r="H1633" s="37" t="str">
        <f t="shared" si="562"/>
        <v>-</v>
      </c>
      <c r="I1633" s="37" t="str">
        <f t="shared" si="562"/>
        <v>-</v>
      </c>
      <c r="J1633" s="37" t="str">
        <f t="shared" si="562"/>
        <v>-</v>
      </c>
      <c r="K1633" s="37" t="str">
        <f t="shared" si="562"/>
        <v>-</v>
      </c>
      <c r="L1633" s="37" t="str">
        <f t="shared" si="562"/>
        <v>-</v>
      </c>
      <c r="M1633" s="37" t="str">
        <f t="shared" si="562"/>
        <v>-</v>
      </c>
      <c r="N1633" s="37" t="str">
        <f t="shared" si="562"/>
        <v>-</v>
      </c>
      <c r="O1633" s="37">
        <f t="shared" si="562"/>
        <v>1</v>
      </c>
      <c r="P1633" s="37" t="str">
        <f t="shared" si="562"/>
        <v>-</v>
      </c>
      <c r="Q1633" s="37" t="str">
        <f t="shared" si="562"/>
        <v>-</v>
      </c>
      <c r="R1633" s="37" t="str">
        <f t="shared" si="562"/>
        <v>-</v>
      </c>
      <c r="S1633" s="37" t="str">
        <f t="shared" si="562"/>
        <v>-</v>
      </c>
      <c r="T1633" s="45">
        <f>IF(T1632&gt;0,(T1627+T1628)/T1632, "-")</f>
        <v>1</v>
      </c>
    </row>
    <row r="1634" spans="1:20" ht="18" customHeight="1">
      <c r="A1634" s="74"/>
      <c r="B1634" s="53" t="s">
        <v>44</v>
      </c>
      <c r="C1634" s="58" t="s">
        <v>43</v>
      </c>
      <c r="D1634" s="58" t="s">
        <v>43</v>
      </c>
      <c r="E1634" s="58" t="s">
        <v>43</v>
      </c>
      <c r="F1634" s="59">
        <v>0</v>
      </c>
      <c r="G1634" s="59">
        <v>0</v>
      </c>
      <c r="H1634" s="58" t="s">
        <v>43</v>
      </c>
      <c r="I1634" s="59" t="s">
        <v>39</v>
      </c>
      <c r="J1634" s="59" t="s">
        <v>39</v>
      </c>
      <c r="K1634" s="59" t="s">
        <v>39</v>
      </c>
      <c r="L1634" s="58" t="s">
        <v>43</v>
      </c>
      <c r="M1634" s="58" t="s">
        <v>43</v>
      </c>
      <c r="N1634" s="58" t="s">
        <v>43</v>
      </c>
      <c r="O1634" s="59">
        <v>0</v>
      </c>
      <c r="P1634" s="58" t="s">
        <v>43</v>
      </c>
      <c r="Q1634" s="58" t="s">
        <v>43</v>
      </c>
      <c r="R1634" s="58" t="s">
        <v>43</v>
      </c>
      <c r="S1634" s="58" t="s">
        <v>43</v>
      </c>
      <c r="T1634" s="60">
        <v>0</v>
      </c>
    </row>
    <row r="1635" spans="1:20" ht="18" customHeight="1">
      <c r="A1635" s="72">
        <v>44838</v>
      </c>
      <c r="B1635" s="51" t="s">
        <v>20</v>
      </c>
      <c r="C1635" s="52">
        <v>0</v>
      </c>
      <c r="D1635" s="52">
        <v>0</v>
      </c>
      <c r="E1635" s="52">
        <v>0</v>
      </c>
      <c r="F1635" s="52">
        <v>0</v>
      </c>
      <c r="G1635" s="52">
        <v>0</v>
      </c>
      <c r="H1635" s="52">
        <v>0</v>
      </c>
      <c r="I1635" s="52">
        <v>0</v>
      </c>
      <c r="J1635" s="52">
        <v>0</v>
      </c>
      <c r="K1635" s="52">
        <v>0</v>
      </c>
      <c r="L1635" s="52">
        <v>0</v>
      </c>
      <c r="M1635" s="52">
        <v>0</v>
      </c>
      <c r="N1635" s="52">
        <v>0</v>
      </c>
      <c r="O1635" s="52">
        <v>0</v>
      </c>
      <c r="P1635" s="52">
        <v>0</v>
      </c>
      <c r="Q1635" s="52">
        <v>0</v>
      </c>
      <c r="R1635" s="52">
        <v>0</v>
      </c>
      <c r="S1635" s="52">
        <v>0</v>
      </c>
      <c r="T1635" s="11">
        <f>SUM(C1635:S1635)</f>
        <v>0</v>
      </c>
    </row>
    <row r="1636" spans="1:20" ht="18" customHeight="1">
      <c r="A1636" s="73"/>
      <c r="B1636" s="53" t="s">
        <v>21</v>
      </c>
      <c r="C1636" s="54">
        <v>0</v>
      </c>
      <c r="D1636" s="54">
        <v>0</v>
      </c>
      <c r="E1636" s="54">
        <v>0</v>
      </c>
      <c r="F1636" s="54">
        <v>0</v>
      </c>
      <c r="G1636" s="54">
        <v>0</v>
      </c>
      <c r="H1636" s="54">
        <v>1</v>
      </c>
      <c r="I1636" s="54">
        <v>0</v>
      </c>
      <c r="J1636" s="54">
        <v>0</v>
      </c>
      <c r="K1636" s="54">
        <v>0</v>
      </c>
      <c r="L1636" s="54">
        <v>1</v>
      </c>
      <c r="M1636" s="54">
        <v>0</v>
      </c>
      <c r="N1636" s="54">
        <v>0</v>
      </c>
      <c r="O1636" s="54">
        <v>1</v>
      </c>
      <c r="P1636" s="54">
        <v>2</v>
      </c>
      <c r="Q1636" s="54">
        <v>1</v>
      </c>
      <c r="R1636" s="54">
        <v>0</v>
      </c>
      <c r="S1636" s="54">
        <v>0</v>
      </c>
      <c r="T1636" s="11">
        <f>SUM(C1636:S1636)</f>
        <v>6</v>
      </c>
    </row>
    <row r="1637" spans="1:20" ht="18" customHeight="1">
      <c r="A1637" s="73"/>
      <c r="B1637" s="53" t="s">
        <v>24</v>
      </c>
      <c r="C1637" s="62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73"/>
      <c r="B1638" s="53" t="s">
        <v>25</v>
      </c>
      <c r="C1638" s="54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0</v>
      </c>
      <c r="I1638" s="54">
        <v>0</v>
      </c>
      <c r="J1638" s="54">
        <v>0</v>
      </c>
      <c r="K1638" s="54">
        <v>0</v>
      </c>
      <c r="L1638" s="54">
        <v>0</v>
      </c>
      <c r="M1638" s="54">
        <v>0</v>
      </c>
      <c r="N1638" s="54">
        <v>0</v>
      </c>
      <c r="O1638" s="54">
        <v>0</v>
      </c>
      <c r="P1638" s="54">
        <v>0</v>
      </c>
      <c r="Q1638" s="54">
        <v>0</v>
      </c>
      <c r="R1638" s="54">
        <v>0</v>
      </c>
      <c r="S1638" s="54">
        <v>0</v>
      </c>
      <c r="T1638" s="11">
        <f>SUM(C1638:S1638)</f>
        <v>0</v>
      </c>
    </row>
    <row r="1639" spans="1:20" ht="18" customHeight="1">
      <c r="A1639" s="73"/>
      <c r="B1639" s="53" t="s">
        <v>26</v>
      </c>
      <c r="C1639" s="36" t="str">
        <f>IF(C1637+C1638&gt;0, C1638/(C1637+C1638), "-")</f>
        <v>-</v>
      </c>
      <c r="D1639" s="36" t="str">
        <f t="shared" ref="D1639:T1639" si="563">IF(D1637+D1638&gt;0, D1638/(D1637+D1638), "-")</f>
        <v>-</v>
      </c>
      <c r="E1639" s="36" t="str">
        <f t="shared" si="563"/>
        <v>-</v>
      </c>
      <c r="F1639" s="36" t="str">
        <f t="shared" si="563"/>
        <v>-</v>
      </c>
      <c r="G1639" s="36" t="str">
        <f t="shared" si="563"/>
        <v>-</v>
      </c>
      <c r="H1639" s="36">
        <f t="shared" si="563"/>
        <v>0</v>
      </c>
      <c r="I1639" s="36" t="str">
        <f t="shared" si="563"/>
        <v>-</v>
      </c>
      <c r="J1639" s="36" t="str">
        <f t="shared" si="563"/>
        <v>-</v>
      </c>
      <c r="K1639" s="36" t="str">
        <f t="shared" si="563"/>
        <v>-</v>
      </c>
      <c r="L1639" s="36">
        <f t="shared" si="563"/>
        <v>0</v>
      </c>
      <c r="M1639" s="36" t="str">
        <f t="shared" si="563"/>
        <v>-</v>
      </c>
      <c r="N1639" s="36" t="str">
        <f t="shared" si="563"/>
        <v>-</v>
      </c>
      <c r="O1639" s="36">
        <f t="shared" si="563"/>
        <v>0</v>
      </c>
      <c r="P1639" s="36">
        <f t="shared" si="563"/>
        <v>0</v>
      </c>
      <c r="Q1639" s="36">
        <f t="shared" si="563"/>
        <v>0</v>
      </c>
      <c r="R1639" s="36" t="str">
        <f t="shared" si="563"/>
        <v>-</v>
      </c>
      <c r="S1639" s="36" t="str">
        <f t="shared" si="563"/>
        <v>-</v>
      </c>
      <c r="T1639" s="40">
        <f t="shared" si="563"/>
        <v>0</v>
      </c>
    </row>
    <row r="1640" spans="1:20" ht="18" customHeight="1">
      <c r="A1640" s="73"/>
      <c r="B1640" s="53" t="s">
        <v>22</v>
      </c>
      <c r="C1640" s="54">
        <v>0</v>
      </c>
      <c r="D1640" s="54">
        <v>0</v>
      </c>
      <c r="E1640" s="54">
        <v>0</v>
      </c>
      <c r="F1640" s="55">
        <v>0</v>
      </c>
      <c r="G1640" s="54">
        <v>0</v>
      </c>
      <c r="H1640" s="54">
        <v>1</v>
      </c>
      <c r="I1640" s="54">
        <v>0</v>
      </c>
      <c r="J1640" s="54">
        <v>0</v>
      </c>
      <c r="K1640" s="54">
        <v>0</v>
      </c>
      <c r="L1640" s="54">
        <v>1</v>
      </c>
      <c r="M1640" s="54">
        <v>0</v>
      </c>
      <c r="N1640" s="54">
        <v>0</v>
      </c>
      <c r="O1640" s="54">
        <v>1</v>
      </c>
      <c r="P1640" s="54">
        <v>1</v>
      </c>
      <c r="Q1640" s="54">
        <v>1</v>
      </c>
      <c r="R1640" s="54">
        <v>0</v>
      </c>
      <c r="S1640" s="54">
        <v>0</v>
      </c>
      <c r="T1640" s="11">
        <f>SUM(C1640:S1640)</f>
        <v>5</v>
      </c>
    </row>
    <row r="1641" spans="1:20" ht="18" customHeight="1">
      <c r="A1641" s="73"/>
      <c r="B1641" s="53" t="s">
        <v>23</v>
      </c>
      <c r="C1641" s="37" t="str">
        <f>IF(C1640&gt;0,(C1635+C1636)/C1640, "-")</f>
        <v>-</v>
      </c>
      <c r="D1641" s="37" t="str">
        <f t="shared" ref="D1641:S1641" si="564">IF(D1640&gt;0,(D1635+D1636)/D1640, "-")</f>
        <v>-</v>
      </c>
      <c r="E1641" s="37" t="str">
        <f t="shared" si="564"/>
        <v>-</v>
      </c>
      <c r="F1641" s="37" t="str">
        <f t="shared" si="564"/>
        <v>-</v>
      </c>
      <c r="G1641" s="37" t="str">
        <f t="shared" si="564"/>
        <v>-</v>
      </c>
      <c r="H1641" s="37">
        <f t="shared" si="564"/>
        <v>1</v>
      </c>
      <c r="I1641" s="37" t="str">
        <f t="shared" si="564"/>
        <v>-</v>
      </c>
      <c r="J1641" s="37" t="str">
        <f t="shared" si="564"/>
        <v>-</v>
      </c>
      <c r="K1641" s="37" t="str">
        <f t="shared" si="564"/>
        <v>-</v>
      </c>
      <c r="L1641" s="37">
        <f t="shared" si="564"/>
        <v>1</v>
      </c>
      <c r="M1641" s="37" t="str">
        <f t="shared" si="564"/>
        <v>-</v>
      </c>
      <c r="N1641" s="37" t="str">
        <f t="shared" si="564"/>
        <v>-</v>
      </c>
      <c r="O1641" s="37">
        <f t="shared" si="564"/>
        <v>1</v>
      </c>
      <c r="P1641" s="37">
        <f t="shared" si="564"/>
        <v>2</v>
      </c>
      <c r="Q1641" s="37">
        <f t="shared" si="564"/>
        <v>1</v>
      </c>
      <c r="R1641" s="37" t="str">
        <f t="shared" si="564"/>
        <v>-</v>
      </c>
      <c r="S1641" s="37" t="str">
        <f t="shared" si="564"/>
        <v>-</v>
      </c>
      <c r="T1641" s="45">
        <f>IF(T1640&gt;0,(T1635+T1636)/T1640, "-")</f>
        <v>1.2</v>
      </c>
    </row>
    <row r="1642" spans="1:20" ht="18" customHeight="1">
      <c r="A1642" s="74"/>
      <c r="B1642" s="53" t="s">
        <v>44</v>
      </c>
      <c r="C1642" s="58" t="s">
        <v>43</v>
      </c>
      <c r="D1642" s="58" t="s">
        <v>43</v>
      </c>
      <c r="E1642" s="58" t="s">
        <v>43</v>
      </c>
      <c r="F1642" s="58" t="s">
        <v>43</v>
      </c>
      <c r="G1642" s="58" t="s">
        <v>43</v>
      </c>
      <c r="H1642" s="59">
        <v>0</v>
      </c>
      <c r="I1642" s="59" t="s">
        <v>39</v>
      </c>
      <c r="J1642" s="59" t="s">
        <v>39</v>
      </c>
      <c r="K1642" s="59" t="s">
        <v>39</v>
      </c>
      <c r="L1642" s="59">
        <v>0</v>
      </c>
      <c r="M1642" s="58" t="s">
        <v>43</v>
      </c>
      <c r="N1642" s="58" t="s">
        <v>43</v>
      </c>
      <c r="O1642" s="59">
        <v>1</v>
      </c>
      <c r="P1642" s="59">
        <v>1</v>
      </c>
      <c r="Q1642" s="59">
        <v>0</v>
      </c>
      <c r="R1642" s="58" t="s">
        <v>43</v>
      </c>
      <c r="S1642" s="58" t="s">
        <v>43</v>
      </c>
      <c r="T1642" s="60">
        <v>0.4</v>
      </c>
    </row>
    <row r="1643" spans="1:20" ht="18" customHeight="1">
      <c r="A1643" s="72">
        <v>44839</v>
      </c>
      <c r="B1643" s="51" t="s">
        <v>20</v>
      </c>
      <c r="C1643" s="52">
        <v>0</v>
      </c>
      <c r="D1643" s="52">
        <v>0</v>
      </c>
      <c r="E1643" s="52">
        <v>0</v>
      </c>
      <c r="F1643" s="52">
        <v>0</v>
      </c>
      <c r="G1643" s="52">
        <v>0</v>
      </c>
      <c r="H1643" s="52">
        <v>0</v>
      </c>
      <c r="I1643" s="52">
        <v>0</v>
      </c>
      <c r="J1643" s="52">
        <v>0</v>
      </c>
      <c r="K1643" s="52">
        <v>0</v>
      </c>
      <c r="L1643" s="52">
        <v>0</v>
      </c>
      <c r="M1643" s="52">
        <v>0</v>
      </c>
      <c r="N1643" s="52">
        <v>0</v>
      </c>
      <c r="O1643" s="52">
        <v>0</v>
      </c>
      <c r="P1643" s="52">
        <v>0</v>
      </c>
      <c r="Q1643" s="52">
        <v>0</v>
      </c>
      <c r="R1643" s="52">
        <v>0</v>
      </c>
      <c r="S1643" s="52">
        <v>0</v>
      </c>
      <c r="T1643" s="11">
        <f>SUM(C1643:S1643)</f>
        <v>0</v>
      </c>
    </row>
    <row r="1644" spans="1:20" ht="18" customHeight="1">
      <c r="A1644" s="73"/>
      <c r="B1644" s="53" t="s">
        <v>21</v>
      </c>
      <c r="C1644" s="54">
        <v>0</v>
      </c>
      <c r="D1644" s="54">
        <v>1</v>
      </c>
      <c r="E1644" s="54">
        <v>0</v>
      </c>
      <c r="F1644" s="54">
        <v>0</v>
      </c>
      <c r="G1644" s="54">
        <v>0</v>
      </c>
      <c r="H1644" s="54">
        <v>0</v>
      </c>
      <c r="I1644" s="54">
        <v>0</v>
      </c>
      <c r="J1644" s="54">
        <v>1</v>
      </c>
      <c r="K1644" s="54">
        <v>1</v>
      </c>
      <c r="L1644" s="54">
        <v>1</v>
      </c>
      <c r="M1644" s="54">
        <v>2</v>
      </c>
      <c r="N1644" s="54">
        <v>0</v>
      </c>
      <c r="O1644" s="54">
        <v>0</v>
      </c>
      <c r="P1644" s="54">
        <v>0</v>
      </c>
      <c r="Q1644" s="54">
        <v>5</v>
      </c>
      <c r="R1644" s="54">
        <v>0</v>
      </c>
      <c r="S1644" s="54">
        <v>0</v>
      </c>
      <c r="T1644" s="11">
        <f>SUM(C1644:S1644)</f>
        <v>11</v>
      </c>
    </row>
    <row r="1645" spans="1:20" ht="18" customHeight="1">
      <c r="A1645" s="73"/>
      <c r="B1645" s="53" t="s">
        <v>24</v>
      </c>
      <c r="C1645" s="62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73"/>
      <c r="B1646" s="53" t="s">
        <v>25</v>
      </c>
      <c r="C1646" s="54">
        <v>0</v>
      </c>
      <c r="D1646" s="54">
        <v>0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0</v>
      </c>
      <c r="K1646" s="54">
        <v>0</v>
      </c>
      <c r="L1646" s="54">
        <v>0</v>
      </c>
      <c r="M1646" s="54">
        <v>0</v>
      </c>
      <c r="N1646" s="54">
        <v>0</v>
      </c>
      <c r="O1646" s="54">
        <v>0</v>
      </c>
      <c r="P1646" s="54">
        <v>0</v>
      </c>
      <c r="Q1646" s="54">
        <v>0</v>
      </c>
      <c r="R1646" s="54">
        <v>0</v>
      </c>
      <c r="S1646" s="54">
        <v>0</v>
      </c>
      <c r="T1646" s="11">
        <f>SUM(C1646:S1646)</f>
        <v>0</v>
      </c>
    </row>
    <row r="1647" spans="1:20" ht="18" customHeight="1">
      <c r="A1647" s="73"/>
      <c r="B1647" s="53" t="s">
        <v>26</v>
      </c>
      <c r="C1647" s="36" t="str">
        <f>IF(C1645+C1646&gt;0, C1646/(C1645+C1646), "-")</f>
        <v>-</v>
      </c>
      <c r="D1647" s="36">
        <f t="shared" ref="D1647:T1647" si="565">IF(D1645+D1646&gt;0, D1646/(D1645+D1646), "-")</f>
        <v>0</v>
      </c>
      <c r="E1647" s="36" t="str">
        <f t="shared" si="565"/>
        <v>-</v>
      </c>
      <c r="F1647" s="36" t="str">
        <f t="shared" si="565"/>
        <v>-</v>
      </c>
      <c r="G1647" s="36" t="str">
        <f t="shared" si="565"/>
        <v>-</v>
      </c>
      <c r="H1647" s="36" t="str">
        <f t="shared" si="565"/>
        <v>-</v>
      </c>
      <c r="I1647" s="36" t="str">
        <f t="shared" si="565"/>
        <v>-</v>
      </c>
      <c r="J1647" s="36">
        <f t="shared" si="565"/>
        <v>0</v>
      </c>
      <c r="K1647" s="36">
        <f t="shared" si="565"/>
        <v>0</v>
      </c>
      <c r="L1647" s="36">
        <f t="shared" si="565"/>
        <v>0</v>
      </c>
      <c r="M1647" s="36">
        <f t="shared" si="565"/>
        <v>0</v>
      </c>
      <c r="N1647" s="36" t="str">
        <f t="shared" si="565"/>
        <v>-</v>
      </c>
      <c r="O1647" s="36" t="str">
        <f t="shared" si="565"/>
        <v>-</v>
      </c>
      <c r="P1647" s="36" t="str">
        <f t="shared" si="565"/>
        <v>-</v>
      </c>
      <c r="Q1647" s="36">
        <f t="shared" si="565"/>
        <v>0</v>
      </c>
      <c r="R1647" s="36" t="str">
        <f t="shared" si="565"/>
        <v>-</v>
      </c>
      <c r="S1647" s="36" t="str">
        <f t="shared" si="565"/>
        <v>-</v>
      </c>
      <c r="T1647" s="40">
        <f t="shared" si="565"/>
        <v>0</v>
      </c>
    </row>
    <row r="1648" spans="1:20" ht="18" customHeight="1">
      <c r="A1648" s="73"/>
      <c r="B1648" s="53" t="s">
        <v>22</v>
      </c>
      <c r="C1648" s="54">
        <v>0</v>
      </c>
      <c r="D1648" s="54">
        <v>1</v>
      </c>
      <c r="E1648" s="54">
        <v>0</v>
      </c>
      <c r="F1648" s="55">
        <v>0</v>
      </c>
      <c r="G1648" s="54">
        <v>0</v>
      </c>
      <c r="H1648" s="54">
        <v>0</v>
      </c>
      <c r="I1648" s="54">
        <v>0</v>
      </c>
      <c r="J1648" s="54">
        <v>1</v>
      </c>
      <c r="K1648" s="54">
        <v>1</v>
      </c>
      <c r="L1648" s="54">
        <v>1</v>
      </c>
      <c r="M1648" s="54">
        <v>2</v>
      </c>
      <c r="N1648" s="54">
        <v>0</v>
      </c>
      <c r="O1648" s="54">
        <v>0</v>
      </c>
      <c r="P1648" s="54">
        <v>0</v>
      </c>
      <c r="Q1648" s="54">
        <v>1</v>
      </c>
      <c r="R1648" s="54">
        <v>0</v>
      </c>
      <c r="S1648" s="54">
        <v>0</v>
      </c>
      <c r="T1648" s="11">
        <f>SUM(C1648:S1648)</f>
        <v>7</v>
      </c>
    </row>
    <row r="1649" spans="1:20" ht="18" customHeight="1">
      <c r="A1649" s="73"/>
      <c r="B1649" s="53" t="s">
        <v>23</v>
      </c>
      <c r="C1649" s="37" t="str">
        <f>IF(C1648&gt;0,(C1643+C1644)/C1648, "-")</f>
        <v>-</v>
      </c>
      <c r="D1649" s="37">
        <f t="shared" ref="D1649:S1649" si="566">IF(D1648&gt;0,(D1643+D1644)/D1648, "-")</f>
        <v>1</v>
      </c>
      <c r="E1649" s="37" t="str">
        <f t="shared" si="566"/>
        <v>-</v>
      </c>
      <c r="F1649" s="37" t="str">
        <f t="shared" si="566"/>
        <v>-</v>
      </c>
      <c r="G1649" s="37" t="str">
        <f t="shared" si="566"/>
        <v>-</v>
      </c>
      <c r="H1649" s="37" t="str">
        <f t="shared" si="566"/>
        <v>-</v>
      </c>
      <c r="I1649" s="37" t="str">
        <f t="shared" si="566"/>
        <v>-</v>
      </c>
      <c r="J1649" s="37">
        <f t="shared" si="566"/>
        <v>1</v>
      </c>
      <c r="K1649" s="37">
        <f t="shared" si="566"/>
        <v>1</v>
      </c>
      <c r="L1649" s="37">
        <f t="shared" si="566"/>
        <v>1</v>
      </c>
      <c r="M1649" s="37">
        <f t="shared" si="566"/>
        <v>1</v>
      </c>
      <c r="N1649" s="37" t="str">
        <f t="shared" si="566"/>
        <v>-</v>
      </c>
      <c r="O1649" s="37" t="str">
        <f t="shared" si="566"/>
        <v>-</v>
      </c>
      <c r="P1649" s="37" t="str">
        <f t="shared" si="566"/>
        <v>-</v>
      </c>
      <c r="Q1649" s="37">
        <f t="shared" si="566"/>
        <v>5</v>
      </c>
      <c r="R1649" s="37" t="str">
        <f t="shared" si="566"/>
        <v>-</v>
      </c>
      <c r="S1649" s="37" t="str">
        <f t="shared" si="566"/>
        <v>-</v>
      </c>
      <c r="T1649" s="45">
        <f>IF(T1648&gt;0,(T1643+T1644)/T1648, "-")</f>
        <v>1.5714285714285714</v>
      </c>
    </row>
    <row r="1650" spans="1:20" ht="18" customHeight="1">
      <c r="A1650" s="74"/>
      <c r="B1650" s="53" t="s">
        <v>44</v>
      </c>
      <c r="C1650" s="58" t="s">
        <v>43</v>
      </c>
      <c r="D1650" s="59">
        <v>1</v>
      </c>
      <c r="E1650" s="58" t="s">
        <v>43</v>
      </c>
      <c r="F1650" s="58" t="s">
        <v>43</v>
      </c>
      <c r="G1650" s="58" t="s">
        <v>43</v>
      </c>
      <c r="H1650" s="59" t="s">
        <v>39</v>
      </c>
      <c r="I1650" s="59" t="s">
        <v>39</v>
      </c>
      <c r="J1650" s="59">
        <v>0</v>
      </c>
      <c r="K1650" s="59">
        <v>1</v>
      </c>
      <c r="L1650" s="59">
        <v>0</v>
      </c>
      <c r="M1650" s="59">
        <v>0</v>
      </c>
      <c r="N1650" s="58" t="s">
        <v>43</v>
      </c>
      <c r="O1650" s="58" t="s">
        <v>43</v>
      </c>
      <c r="P1650" s="58" t="s">
        <v>43</v>
      </c>
      <c r="Q1650" s="59">
        <v>1</v>
      </c>
      <c r="R1650" s="58" t="s">
        <v>43</v>
      </c>
      <c r="S1650" s="58" t="s">
        <v>43</v>
      </c>
      <c r="T1650" s="60">
        <v>0.42859999999999998</v>
      </c>
    </row>
    <row r="1651" spans="1:20" ht="18" customHeight="1">
      <c r="A1651" s="72">
        <v>44840</v>
      </c>
      <c r="B1651" s="51" t="s">
        <v>20</v>
      </c>
      <c r="C1651" s="52">
        <v>0</v>
      </c>
      <c r="D1651" s="52">
        <v>0</v>
      </c>
      <c r="E1651" s="52">
        <v>0</v>
      </c>
      <c r="F1651" s="52">
        <v>0</v>
      </c>
      <c r="G1651" s="52">
        <v>0</v>
      </c>
      <c r="H1651" s="52">
        <v>0</v>
      </c>
      <c r="I1651" s="52">
        <v>0</v>
      </c>
      <c r="J1651" s="52">
        <v>0</v>
      </c>
      <c r="K1651" s="52">
        <v>0</v>
      </c>
      <c r="L1651" s="52">
        <v>1</v>
      </c>
      <c r="M1651" s="52">
        <v>0</v>
      </c>
      <c r="N1651" s="52">
        <v>0</v>
      </c>
      <c r="O1651" s="52">
        <v>0</v>
      </c>
      <c r="P1651" s="52">
        <v>0</v>
      </c>
      <c r="Q1651" s="52">
        <v>0</v>
      </c>
      <c r="R1651" s="52">
        <v>0</v>
      </c>
      <c r="S1651" s="52">
        <v>0</v>
      </c>
      <c r="T1651" s="11">
        <f>SUM(C1651:S1651)</f>
        <v>1</v>
      </c>
    </row>
    <row r="1652" spans="1:20" ht="18" customHeight="1">
      <c r="A1652" s="73"/>
      <c r="B1652" s="53" t="s">
        <v>21</v>
      </c>
      <c r="C1652" s="54">
        <v>0</v>
      </c>
      <c r="D1652" s="54">
        <v>2</v>
      </c>
      <c r="E1652" s="54">
        <v>4</v>
      </c>
      <c r="F1652" s="54">
        <v>0</v>
      </c>
      <c r="G1652" s="54">
        <v>1</v>
      </c>
      <c r="H1652" s="54">
        <v>0</v>
      </c>
      <c r="I1652" s="54">
        <v>0</v>
      </c>
      <c r="J1652" s="54">
        <v>0</v>
      </c>
      <c r="K1652" s="54">
        <v>0</v>
      </c>
      <c r="L1652" s="54">
        <v>2</v>
      </c>
      <c r="M1652" s="54">
        <v>3</v>
      </c>
      <c r="N1652" s="54">
        <v>0</v>
      </c>
      <c r="O1652" s="54">
        <v>1</v>
      </c>
      <c r="P1652" s="54">
        <v>0</v>
      </c>
      <c r="Q1652" s="54">
        <v>4</v>
      </c>
      <c r="R1652" s="54">
        <v>0</v>
      </c>
      <c r="S1652" s="54">
        <v>0</v>
      </c>
      <c r="T1652" s="11">
        <f>SUM(C1652:S1652)</f>
        <v>17</v>
      </c>
    </row>
    <row r="1653" spans="1:20" ht="18" customHeight="1">
      <c r="A1653" s="73"/>
      <c r="B1653" s="53" t="s">
        <v>24</v>
      </c>
      <c r="C1653" s="62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2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16</v>
      </c>
    </row>
    <row r="1654" spans="1:20" ht="18" customHeight="1">
      <c r="A1654" s="73"/>
      <c r="B1654" s="53" t="s">
        <v>25</v>
      </c>
      <c r="C1654" s="54">
        <v>0</v>
      </c>
      <c r="D1654" s="54">
        <v>0</v>
      </c>
      <c r="E1654" s="54">
        <v>0</v>
      </c>
      <c r="F1654" s="54">
        <v>0</v>
      </c>
      <c r="G1654" s="54">
        <v>0</v>
      </c>
      <c r="H1654" s="54">
        <v>0</v>
      </c>
      <c r="I1654" s="54">
        <v>0</v>
      </c>
      <c r="J1654" s="54">
        <v>0</v>
      </c>
      <c r="K1654" s="54">
        <v>0</v>
      </c>
      <c r="L1654" s="54">
        <v>1</v>
      </c>
      <c r="M1654" s="54">
        <v>1</v>
      </c>
      <c r="N1654" s="54">
        <v>0</v>
      </c>
      <c r="O1654" s="54">
        <v>0</v>
      </c>
      <c r="P1654" s="54">
        <v>0</v>
      </c>
      <c r="Q1654" s="54">
        <v>0</v>
      </c>
      <c r="R1654" s="54">
        <v>0</v>
      </c>
      <c r="S1654" s="54">
        <v>0</v>
      </c>
      <c r="T1654" s="11">
        <f>SUM(C1654:S1654)</f>
        <v>2</v>
      </c>
    </row>
    <row r="1655" spans="1:20" ht="18" customHeight="1">
      <c r="A1655" s="73"/>
      <c r="B1655" s="53" t="s">
        <v>26</v>
      </c>
      <c r="C1655" s="36" t="str">
        <f>IF(C1653+C1654&gt;0, C1654/(C1653+C1654), "-")</f>
        <v>-</v>
      </c>
      <c r="D1655" s="36">
        <f t="shared" ref="D1655:T1655" si="567">IF(D1653+D1654&gt;0, D1654/(D1653+D1654), "-")</f>
        <v>0</v>
      </c>
      <c r="E1655" s="36">
        <f t="shared" si="567"/>
        <v>0</v>
      </c>
      <c r="F1655" s="36" t="str">
        <f t="shared" si="567"/>
        <v>-</v>
      </c>
      <c r="G1655" s="36">
        <f t="shared" si="567"/>
        <v>0</v>
      </c>
      <c r="H1655" s="36" t="str">
        <f t="shared" si="567"/>
        <v>-</v>
      </c>
      <c r="I1655" s="36" t="str">
        <f t="shared" si="567"/>
        <v>-</v>
      </c>
      <c r="J1655" s="36" t="str">
        <f t="shared" si="567"/>
        <v>-</v>
      </c>
      <c r="K1655" s="36" t="str">
        <f t="shared" si="567"/>
        <v>-</v>
      </c>
      <c r="L1655" s="36">
        <f t="shared" si="567"/>
        <v>0.33333333333333331</v>
      </c>
      <c r="M1655" s="36">
        <f t="shared" si="567"/>
        <v>0.33333333333333331</v>
      </c>
      <c r="N1655" s="36" t="str">
        <f t="shared" si="567"/>
        <v>-</v>
      </c>
      <c r="O1655" s="36">
        <f t="shared" si="567"/>
        <v>0</v>
      </c>
      <c r="P1655" s="36" t="str">
        <f t="shared" si="567"/>
        <v>-</v>
      </c>
      <c r="Q1655" s="36">
        <f t="shared" si="567"/>
        <v>0</v>
      </c>
      <c r="R1655" s="36" t="str">
        <f t="shared" si="567"/>
        <v>-</v>
      </c>
      <c r="S1655" s="36" t="str">
        <f t="shared" si="567"/>
        <v>-</v>
      </c>
      <c r="T1655" s="40">
        <f t="shared" si="567"/>
        <v>0.1111111111111111</v>
      </c>
    </row>
    <row r="1656" spans="1:20" ht="18" customHeight="1">
      <c r="A1656" s="73"/>
      <c r="B1656" s="53" t="s">
        <v>22</v>
      </c>
      <c r="C1656" s="54">
        <v>0</v>
      </c>
      <c r="D1656" s="54">
        <v>1</v>
      </c>
      <c r="E1656" s="54">
        <v>1</v>
      </c>
      <c r="F1656" s="55">
        <v>0</v>
      </c>
      <c r="G1656" s="54">
        <v>1</v>
      </c>
      <c r="H1656" s="54">
        <v>0</v>
      </c>
      <c r="I1656" s="54">
        <v>0</v>
      </c>
      <c r="J1656" s="54">
        <v>0</v>
      </c>
      <c r="K1656" s="54">
        <v>0</v>
      </c>
      <c r="L1656" s="54">
        <v>2</v>
      </c>
      <c r="M1656" s="54">
        <v>3</v>
      </c>
      <c r="N1656" s="54">
        <v>0</v>
      </c>
      <c r="O1656" s="54">
        <v>1</v>
      </c>
      <c r="P1656" s="54">
        <v>0</v>
      </c>
      <c r="Q1656" s="54">
        <v>1</v>
      </c>
      <c r="R1656" s="54">
        <v>0</v>
      </c>
      <c r="S1656" s="54">
        <v>0</v>
      </c>
      <c r="T1656" s="11">
        <f>SUM(C1656:S1656)</f>
        <v>10</v>
      </c>
    </row>
    <row r="1657" spans="1:20" ht="18" customHeight="1">
      <c r="A1657" s="73"/>
      <c r="B1657" s="53" t="s">
        <v>23</v>
      </c>
      <c r="C1657" s="37" t="str">
        <f>IF(C1656&gt;0,(C1651+C1652)/C1656, "-")</f>
        <v>-</v>
      </c>
      <c r="D1657" s="37">
        <f t="shared" ref="D1657:S1657" si="568">IF(D1656&gt;0,(D1651+D1652)/D1656, "-")</f>
        <v>2</v>
      </c>
      <c r="E1657" s="37">
        <f t="shared" si="568"/>
        <v>4</v>
      </c>
      <c r="F1657" s="37" t="str">
        <f t="shared" si="568"/>
        <v>-</v>
      </c>
      <c r="G1657" s="37">
        <f t="shared" si="568"/>
        <v>1</v>
      </c>
      <c r="H1657" s="37" t="str">
        <f t="shared" si="568"/>
        <v>-</v>
      </c>
      <c r="I1657" s="37" t="str">
        <f t="shared" si="568"/>
        <v>-</v>
      </c>
      <c r="J1657" s="37" t="str">
        <f t="shared" si="568"/>
        <v>-</v>
      </c>
      <c r="K1657" s="37" t="str">
        <f t="shared" si="568"/>
        <v>-</v>
      </c>
      <c r="L1657" s="37">
        <f t="shared" si="568"/>
        <v>1.5</v>
      </c>
      <c r="M1657" s="37">
        <f t="shared" si="568"/>
        <v>1</v>
      </c>
      <c r="N1657" s="37" t="str">
        <f t="shared" si="568"/>
        <v>-</v>
      </c>
      <c r="O1657" s="37">
        <f t="shared" si="568"/>
        <v>1</v>
      </c>
      <c r="P1657" s="37" t="str">
        <f t="shared" si="568"/>
        <v>-</v>
      </c>
      <c r="Q1657" s="37">
        <f t="shared" si="568"/>
        <v>4</v>
      </c>
      <c r="R1657" s="37" t="str">
        <f t="shared" si="568"/>
        <v>-</v>
      </c>
      <c r="S1657" s="37" t="str">
        <f t="shared" si="568"/>
        <v>-</v>
      </c>
      <c r="T1657" s="45">
        <f>IF(T1656&gt;0,(T1651+T1652)/T1656, "-")</f>
        <v>1.8</v>
      </c>
    </row>
    <row r="1658" spans="1:20" ht="18" customHeight="1">
      <c r="A1658" s="74"/>
      <c r="B1658" s="53" t="s">
        <v>44</v>
      </c>
      <c r="C1658" s="58" t="s">
        <v>43</v>
      </c>
      <c r="D1658" s="59">
        <v>1</v>
      </c>
      <c r="E1658" s="59">
        <v>0</v>
      </c>
      <c r="F1658" s="59" t="s">
        <v>43</v>
      </c>
      <c r="G1658" s="59">
        <v>1</v>
      </c>
      <c r="H1658" s="59" t="s">
        <v>43</v>
      </c>
      <c r="I1658" s="59" t="s">
        <v>43</v>
      </c>
      <c r="J1658" s="59" t="s">
        <v>43</v>
      </c>
      <c r="K1658" s="59" t="s">
        <v>43</v>
      </c>
      <c r="L1658" s="59">
        <v>0.5</v>
      </c>
      <c r="M1658" s="59">
        <v>0.33329999999999999</v>
      </c>
      <c r="N1658" s="59" t="s">
        <v>43</v>
      </c>
      <c r="O1658" s="59">
        <v>1</v>
      </c>
      <c r="P1658" s="59" t="s">
        <v>43</v>
      </c>
      <c r="Q1658" s="59">
        <v>1</v>
      </c>
      <c r="R1658" s="59" t="s">
        <v>43</v>
      </c>
      <c r="S1658" s="59" t="s">
        <v>43</v>
      </c>
      <c r="T1658" s="60">
        <v>0.6</v>
      </c>
    </row>
    <row r="1659" spans="1:20" ht="18" customHeight="1">
      <c r="A1659" s="72">
        <v>44841</v>
      </c>
      <c r="B1659" s="51" t="s">
        <v>20</v>
      </c>
      <c r="C1659" s="52">
        <v>0</v>
      </c>
      <c r="D1659" s="52">
        <v>0</v>
      </c>
      <c r="E1659" s="52">
        <v>0</v>
      </c>
      <c r="F1659" s="52">
        <v>0</v>
      </c>
      <c r="G1659" s="52">
        <v>0</v>
      </c>
      <c r="H1659" s="52">
        <v>0</v>
      </c>
      <c r="I1659" s="52">
        <v>0</v>
      </c>
      <c r="J1659" s="52">
        <v>2</v>
      </c>
      <c r="K1659" s="52">
        <v>0</v>
      </c>
      <c r="L1659" s="52">
        <v>0</v>
      </c>
      <c r="M1659" s="52">
        <v>0</v>
      </c>
      <c r="N1659" s="52">
        <v>0</v>
      </c>
      <c r="O1659" s="52">
        <v>0</v>
      </c>
      <c r="P1659" s="52">
        <v>0</v>
      </c>
      <c r="Q1659" s="52">
        <v>0</v>
      </c>
      <c r="R1659" s="52">
        <v>0</v>
      </c>
      <c r="S1659" s="52">
        <v>0</v>
      </c>
      <c r="T1659" s="11">
        <f>SUM(C1659:S1659)</f>
        <v>2</v>
      </c>
    </row>
    <row r="1660" spans="1:20" ht="18" customHeight="1">
      <c r="A1660" s="73"/>
      <c r="B1660" s="53" t="s">
        <v>21</v>
      </c>
      <c r="C1660" s="54">
        <v>0</v>
      </c>
      <c r="D1660" s="54">
        <v>1</v>
      </c>
      <c r="E1660" s="54">
        <v>7</v>
      </c>
      <c r="F1660" s="54">
        <v>1</v>
      </c>
      <c r="G1660" s="54">
        <v>0</v>
      </c>
      <c r="H1660" s="54">
        <v>0</v>
      </c>
      <c r="I1660" s="54">
        <v>2</v>
      </c>
      <c r="J1660" s="54">
        <v>1</v>
      </c>
      <c r="K1660" s="54">
        <v>2</v>
      </c>
      <c r="L1660" s="54">
        <v>0</v>
      </c>
      <c r="M1660" s="54">
        <v>5</v>
      </c>
      <c r="N1660" s="54">
        <v>0</v>
      </c>
      <c r="O1660" s="54">
        <v>1</v>
      </c>
      <c r="P1660" s="54">
        <v>0</v>
      </c>
      <c r="Q1660" s="54">
        <v>1</v>
      </c>
      <c r="R1660" s="54">
        <v>0</v>
      </c>
      <c r="S1660" s="54">
        <v>0</v>
      </c>
      <c r="T1660" s="11">
        <f>SUM(C1660:S1660)</f>
        <v>21</v>
      </c>
    </row>
    <row r="1661" spans="1:20" ht="18" customHeight="1">
      <c r="A1661" s="73"/>
      <c r="B1661" s="53" t="s">
        <v>24</v>
      </c>
      <c r="C1661" s="62">
        <v>0</v>
      </c>
      <c r="D1661" s="54">
        <v>1</v>
      </c>
      <c r="E1661" s="54">
        <v>5</v>
      </c>
      <c r="F1661" s="54">
        <v>1</v>
      </c>
      <c r="G1661" s="54">
        <v>0</v>
      </c>
      <c r="H1661" s="54">
        <v>0</v>
      </c>
      <c r="I1661" s="54">
        <v>2</v>
      </c>
      <c r="J1661" s="54">
        <v>3</v>
      </c>
      <c r="K1661" s="54">
        <v>2</v>
      </c>
      <c r="L1661" s="54">
        <v>0</v>
      </c>
      <c r="M1661" s="54">
        <v>4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20</v>
      </c>
    </row>
    <row r="1662" spans="1:20" ht="18" customHeight="1">
      <c r="A1662" s="73"/>
      <c r="B1662" s="53" t="s">
        <v>25</v>
      </c>
      <c r="C1662" s="54">
        <v>0</v>
      </c>
      <c r="D1662" s="54">
        <v>0</v>
      </c>
      <c r="E1662" s="54">
        <v>2</v>
      </c>
      <c r="F1662" s="54">
        <v>0</v>
      </c>
      <c r="G1662" s="54">
        <v>0</v>
      </c>
      <c r="H1662" s="54">
        <v>0</v>
      </c>
      <c r="I1662" s="54">
        <v>0</v>
      </c>
      <c r="J1662" s="54">
        <v>0</v>
      </c>
      <c r="K1662" s="54">
        <v>0</v>
      </c>
      <c r="L1662" s="54">
        <v>0</v>
      </c>
      <c r="M1662" s="54">
        <v>1</v>
      </c>
      <c r="N1662" s="54">
        <v>0</v>
      </c>
      <c r="O1662" s="54">
        <v>0</v>
      </c>
      <c r="P1662" s="54">
        <v>0</v>
      </c>
      <c r="Q1662" s="54">
        <v>0</v>
      </c>
      <c r="R1662" s="54">
        <v>0</v>
      </c>
      <c r="S1662" s="54">
        <v>0</v>
      </c>
      <c r="T1662" s="11">
        <f>SUM(C1662:S1662)</f>
        <v>3</v>
      </c>
    </row>
    <row r="1663" spans="1:20" ht="18" customHeight="1">
      <c r="A1663" s="73"/>
      <c r="B1663" s="53" t="s">
        <v>26</v>
      </c>
      <c r="C1663" s="36" t="str">
        <f>IF(C1661+C1662&gt;0, C1662/(C1661+C1662), "-")</f>
        <v>-</v>
      </c>
      <c r="D1663" s="36">
        <f t="shared" ref="D1663:T1663" si="569">IF(D1661+D1662&gt;0, D1662/(D1661+D1662), "-")</f>
        <v>0</v>
      </c>
      <c r="E1663" s="36">
        <f t="shared" si="569"/>
        <v>0.2857142857142857</v>
      </c>
      <c r="F1663" s="36">
        <f t="shared" si="569"/>
        <v>0</v>
      </c>
      <c r="G1663" s="36" t="str">
        <f t="shared" si="569"/>
        <v>-</v>
      </c>
      <c r="H1663" s="36" t="str">
        <f t="shared" si="569"/>
        <v>-</v>
      </c>
      <c r="I1663" s="36">
        <f t="shared" si="569"/>
        <v>0</v>
      </c>
      <c r="J1663" s="36">
        <f t="shared" si="569"/>
        <v>0</v>
      </c>
      <c r="K1663" s="36">
        <f t="shared" si="569"/>
        <v>0</v>
      </c>
      <c r="L1663" s="36" t="str">
        <f t="shared" si="569"/>
        <v>-</v>
      </c>
      <c r="M1663" s="36">
        <f t="shared" si="569"/>
        <v>0.2</v>
      </c>
      <c r="N1663" s="36" t="str">
        <f t="shared" si="569"/>
        <v>-</v>
      </c>
      <c r="O1663" s="36">
        <f t="shared" si="569"/>
        <v>0</v>
      </c>
      <c r="P1663" s="36" t="str">
        <f t="shared" si="569"/>
        <v>-</v>
      </c>
      <c r="Q1663" s="36">
        <f t="shared" si="569"/>
        <v>0</v>
      </c>
      <c r="R1663" s="36" t="str">
        <f t="shared" si="569"/>
        <v>-</v>
      </c>
      <c r="S1663" s="36" t="str">
        <f t="shared" si="569"/>
        <v>-</v>
      </c>
      <c r="T1663" s="40">
        <f t="shared" si="569"/>
        <v>0.13043478260869565</v>
      </c>
    </row>
    <row r="1664" spans="1:20" ht="18" customHeight="1">
      <c r="A1664" s="73"/>
      <c r="B1664" s="53" t="s">
        <v>22</v>
      </c>
      <c r="C1664" s="54">
        <v>0</v>
      </c>
      <c r="D1664" s="54">
        <v>1</v>
      </c>
      <c r="E1664" s="54">
        <v>4</v>
      </c>
      <c r="F1664" s="55">
        <v>1</v>
      </c>
      <c r="G1664" s="54">
        <v>0</v>
      </c>
      <c r="H1664" s="54">
        <v>0</v>
      </c>
      <c r="I1664" s="54">
        <v>2</v>
      </c>
      <c r="J1664" s="54">
        <v>2</v>
      </c>
      <c r="K1664" s="54">
        <v>1</v>
      </c>
      <c r="L1664" s="54">
        <v>0</v>
      </c>
      <c r="M1664" s="54">
        <v>2</v>
      </c>
      <c r="N1664" s="54">
        <v>0</v>
      </c>
      <c r="O1664" s="54">
        <v>1</v>
      </c>
      <c r="P1664" s="54">
        <v>0</v>
      </c>
      <c r="Q1664" s="54">
        <v>1</v>
      </c>
      <c r="R1664" s="54">
        <v>0</v>
      </c>
      <c r="S1664" s="54">
        <v>0</v>
      </c>
      <c r="T1664" s="11">
        <f>SUM(C1664:S1664)</f>
        <v>15</v>
      </c>
    </row>
    <row r="1665" spans="1:20" ht="18" customHeight="1">
      <c r="A1665" s="73"/>
      <c r="B1665" s="53" t="s">
        <v>23</v>
      </c>
      <c r="C1665" s="37" t="str">
        <f>IF(C1664&gt;0,(C1659+C1660)/C1664, "-")</f>
        <v>-</v>
      </c>
      <c r="D1665" s="37">
        <f t="shared" ref="D1665:S1665" si="570">IF(D1664&gt;0,(D1659+D1660)/D1664, "-")</f>
        <v>1</v>
      </c>
      <c r="E1665" s="37">
        <f t="shared" si="570"/>
        <v>1.75</v>
      </c>
      <c r="F1665" s="37">
        <f t="shared" si="570"/>
        <v>1</v>
      </c>
      <c r="G1665" s="37" t="str">
        <f t="shared" si="570"/>
        <v>-</v>
      </c>
      <c r="H1665" s="37" t="str">
        <f t="shared" si="570"/>
        <v>-</v>
      </c>
      <c r="I1665" s="37">
        <f t="shared" si="570"/>
        <v>1</v>
      </c>
      <c r="J1665" s="37">
        <f t="shared" si="570"/>
        <v>1.5</v>
      </c>
      <c r="K1665" s="37">
        <f t="shared" si="570"/>
        <v>2</v>
      </c>
      <c r="L1665" s="37" t="str">
        <f t="shared" si="570"/>
        <v>-</v>
      </c>
      <c r="M1665" s="37">
        <f t="shared" si="570"/>
        <v>2.5</v>
      </c>
      <c r="N1665" s="37" t="str">
        <f t="shared" si="570"/>
        <v>-</v>
      </c>
      <c r="O1665" s="37">
        <f t="shared" si="570"/>
        <v>1</v>
      </c>
      <c r="P1665" s="37" t="str">
        <f t="shared" si="570"/>
        <v>-</v>
      </c>
      <c r="Q1665" s="37">
        <f t="shared" si="570"/>
        <v>1</v>
      </c>
      <c r="R1665" s="37" t="str">
        <f t="shared" si="570"/>
        <v>-</v>
      </c>
      <c r="S1665" s="37" t="str">
        <f t="shared" si="570"/>
        <v>-</v>
      </c>
      <c r="T1665" s="45">
        <f>IF(T1664&gt;0,(T1659+T1660)/T1664, "-")</f>
        <v>1.5333333333333334</v>
      </c>
    </row>
    <row r="1666" spans="1:20" ht="18" customHeight="1">
      <c r="A1666" s="74"/>
      <c r="B1666" s="53" t="s">
        <v>44</v>
      </c>
      <c r="C1666" s="58" t="s">
        <v>43</v>
      </c>
      <c r="D1666" s="59">
        <v>1</v>
      </c>
      <c r="E1666" s="59">
        <v>0</v>
      </c>
      <c r="F1666" s="59">
        <v>1</v>
      </c>
      <c r="G1666" s="58" t="s">
        <v>43</v>
      </c>
      <c r="H1666" s="58" t="s">
        <v>43</v>
      </c>
      <c r="I1666" s="59">
        <v>0</v>
      </c>
      <c r="J1666" s="59">
        <v>0</v>
      </c>
      <c r="K1666" s="59">
        <v>0</v>
      </c>
      <c r="L1666" s="58" t="s">
        <v>43</v>
      </c>
      <c r="M1666" s="59">
        <v>0</v>
      </c>
      <c r="N1666" s="58" t="s">
        <v>43</v>
      </c>
      <c r="O1666" s="59">
        <v>1</v>
      </c>
      <c r="P1666" s="58" t="s">
        <v>43</v>
      </c>
      <c r="Q1666" s="59">
        <v>1</v>
      </c>
      <c r="R1666" s="58" t="s">
        <v>43</v>
      </c>
      <c r="S1666" s="58" t="s">
        <v>43</v>
      </c>
      <c r="T1666" s="60">
        <v>0.26669999999999999</v>
      </c>
    </row>
    <row r="1667" spans="1:20" ht="18" customHeight="1">
      <c r="A1667" s="72">
        <v>44842</v>
      </c>
      <c r="B1667" s="51" t="s">
        <v>20</v>
      </c>
      <c r="C1667" s="52">
        <v>0</v>
      </c>
      <c r="D1667" s="52">
        <v>0</v>
      </c>
      <c r="E1667" s="52">
        <v>1</v>
      </c>
      <c r="F1667" s="52">
        <v>0</v>
      </c>
      <c r="G1667" s="52">
        <v>0</v>
      </c>
      <c r="H1667" s="52">
        <v>0</v>
      </c>
      <c r="I1667" s="52">
        <v>0</v>
      </c>
      <c r="J1667" s="52">
        <v>0</v>
      </c>
      <c r="K1667" s="52">
        <v>0</v>
      </c>
      <c r="L1667" s="52">
        <v>0</v>
      </c>
      <c r="M1667" s="52">
        <v>0</v>
      </c>
      <c r="N1667" s="52">
        <v>0</v>
      </c>
      <c r="O1667" s="52">
        <v>0</v>
      </c>
      <c r="P1667" s="52">
        <v>1</v>
      </c>
      <c r="Q1667" s="52">
        <v>0</v>
      </c>
      <c r="R1667" s="52">
        <v>0</v>
      </c>
      <c r="S1667" s="52">
        <v>0</v>
      </c>
      <c r="T1667" s="11">
        <f>SUM(C1667:S1667)</f>
        <v>2</v>
      </c>
    </row>
    <row r="1668" spans="1:20" ht="18" customHeight="1">
      <c r="A1668" s="73"/>
      <c r="B1668" s="53" t="s">
        <v>21</v>
      </c>
      <c r="C1668" s="54">
        <v>4</v>
      </c>
      <c r="D1668" s="54">
        <v>4</v>
      </c>
      <c r="E1668" s="54">
        <v>3</v>
      </c>
      <c r="F1668" s="54">
        <v>0</v>
      </c>
      <c r="G1668" s="54">
        <v>3</v>
      </c>
      <c r="H1668" s="54">
        <v>0</v>
      </c>
      <c r="I1668" s="54">
        <v>0</v>
      </c>
      <c r="J1668" s="54">
        <v>1</v>
      </c>
      <c r="K1668" s="54">
        <v>1</v>
      </c>
      <c r="L1668" s="54">
        <v>1</v>
      </c>
      <c r="M1668" s="54">
        <v>2</v>
      </c>
      <c r="N1668" s="54">
        <v>0</v>
      </c>
      <c r="O1668" s="54">
        <v>0</v>
      </c>
      <c r="P1668" s="54">
        <v>0</v>
      </c>
      <c r="Q1668" s="54">
        <v>0</v>
      </c>
      <c r="R1668" s="54">
        <v>0</v>
      </c>
      <c r="S1668" s="54">
        <v>0</v>
      </c>
      <c r="T1668" s="11">
        <f>SUM(C1668:S1668)</f>
        <v>19</v>
      </c>
    </row>
    <row r="1669" spans="1:20" ht="18" customHeight="1">
      <c r="A1669" s="73"/>
      <c r="B1669" s="53" t="s">
        <v>24</v>
      </c>
      <c r="C1669" s="62">
        <v>4</v>
      </c>
      <c r="D1669" s="54">
        <v>4</v>
      </c>
      <c r="E1669" s="54">
        <v>4</v>
      </c>
      <c r="F1669" s="54">
        <v>0</v>
      </c>
      <c r="G1669" s="54">
        <v>2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73"/>
      <c r="B1670" s="53" t="s">
        <v>25</v>
      </c>
      <c r="C1670" s="54">
        <v>0</v>
      </c>
      <c r="D1670" s="54">
        <v>0</v>
      </c>
      <c r="E1670" s="54">
        <v>0</v>
      </c>
      <c r="F1670" s="54">
        <v>0</v>
      </c>
      <c r="G1670" s="54">
        <v>1</v>
      </c>
      <c r="H1670" s="54">
        <v>0</v>
      </c>
      <c r="I1670" s="54">
        <v>0</v>
      </c>
      <c r="J1670" s="54">
        <v>0</v>
      </c>
      <c r="K1670" s="54">
        <v>0</v>
      </c>
      <c r="L1670" s="54">
        <v>0</v>
      </c>
      <c r="M1670" s="54">
        <v>0</v>
      </c>
      <c r="N1670" s="54">
        <v>0</v>
      </c>
      <c r="O1670" s="54">
        <v>0</v>
      </c>
      <c r="P1670" s="54">
        <v>1</v>
      </c>
      <c r="Q1670" s="54">
        <v>0</v>
      </c>
      <c r="R1670" s="54">
        <v>0</v>
      </c>
      <c r="S1670" s="54">
        <v>0</v>
      </c>
      <c r="T1670" s="11">
        <f>SUM(C1670:S1670)</f>
        <v>2</v>
      </c>
    </row>
    <row r="1671" spans="1:20" ht="18" customHeight="1">
      <c r="A1671" s="73"/>
      <c r="B1671" s="53" t="s">
        <v>26</v>
      </c>
      <c r="C1671" s="36">
        <f>IF(C1669+C1670&gt;0, C1670/(C1669+C1670), "-")</f>
        <v>0</v>
      </c>
      <c r="D1671" s="36">
        <f t="shared" ref="D1671:T1671" si="571">IF(D1669+D1670&gt;0, D1670/(D1669+D1670), "-")</f>
        <v>0</v>
      </c>
      <c r="E1671" s="36">
        <f t="shared" si="571"/>
        <v>0</v>
      </c>
      <c r="F1671" s="36" t="str">
        <f t="shared" si="571"/>
        <v>-</v>
      </c>
      <c r="G1671" s="36">
        <f t="shared" si="571"/>
        <v>0.33333333333333331</v>
      </c>
      <c r="H1671" s="36" t="str">
        <f t="shared" si="571"/>
        <v>-</v>
      </c>
      <c r="I1671" s="36" t="str">
        <f t="shared" si="571"/>
        <v>-</v>
      </c>
      <c r="J1671" s="36">
        <f t="shared" si="571"/>
        <v>0</v>
      </c>
      <c r="K1671" s="36">
        <f t="shared" si="571"/>
        <v>0</v>
      </c>
      <c r="L1671" s="36">
        <f t="shared" si="571"/>
        <v>0</v>
      </c>
      <c r="M1671" s="36">
        <f t="shared" si="571"/>
        <v>0</v>
      </c>
      <c r="N1671" s="36" t="str">
        <f t="shared" si="571"/>
        <v>-</v>
      </c>
      <c r="O1671" s="36" t="str">
        <f t="shared" si="571"/>
        <v>-</v>
      </c>
      <c r="P1671" s="36">
        <f t="shared" si="571"/>
        <v>1</v>
      </c>
      <c r="Q1671" s="36" t="str">
        <f t="shared" si="571"/>
        <v>-</v>
      </c>
      <c r="R1671" s="36" t="str">
        <f t="shared" si="571"/>
        <v>-</v>
      </c>
      <c r="S1671" s="36" t="str">
        <f t="shared" si="571"/>
        <v>-</v>
      </c>
      <c r="T1671" s="40">
        <f t="shared" si="571"/>
        <v>9.5238095238095233E-2</v>
      </c>
    </row>
    <row r="1672" spans="1:20" ht="18" customHeight="1">
      <c r="A1672" s="73"/>
      <c r="B1672" s="53" t="s">
        <v>22</v>
      </c>
      <c r="C1672" s="54">
        <v>1</v>
      </c>
      <c r="D1672" s="54">
        <v>1</v>
      </c>
      <c r="E1672" s="54">
        <v>2</v>
      </c>
      <c r="F1672" s="55">
        <v>0</v>
      </c>
      <c r="G1672" s="54">
        <v>3</v>
      </c>
      <c r="H1672" s="54">
        <v>0</v>
      </c>
      <c r="I1672" s="54">
        <v>0</v>
      </c>
      <c r="J1672" s="54">
        <v>1</v>
      </c>
      <c r="K1672" s="54">
        <v>1</v>
      </c>
      <c r="L1672" s="54">
        <v>1</v>
      </c>
      <c r="M1672" s="54">
        <v>2</v>
      </c>
      <c r="N1672" s="54">
        <v>0</v>
      </c>
      <c r="O1672" s="54">
        <v>0</v>
      </c>
      <c r="P1672" s="54">
        <v>1</v>
      </c>
      <c r="Q1672" s="54">
        <v>0</v>
      </c>
      <c r="R1672" s="54">
        <v>0</v>
      </c>
      <c r="S1672" s="54">
        <v>0</v>
      </c>
      <c r="T1672" s="11">
        <f>SUM(C1672:S1672)</f>
        <v>13</v>
      </c>
    </row>
    <row r="1673" spans="1:20" ht="18" customHeight="1">
      <c r="A1673" s="73"/>
      <c r="B1673" s="53" t="s">
        <v>23</v>
      </c>
      <c r="C1673" s="37">
        <f>IF(C1672&gt;0,(C1667+C1668)/C1672, "-")</f>
        <v>4</v>
      </c>
      <c r="D1673" s="37">
        <f t="shared" ref="D1673:S1673" si="572">IF(D1672&gt;0,(D1667+D1668)/D1672, "-")</f>
        <v>4</v>
      </c>
      <c r="E1673" s="37">
        <f t="shared" si="572"/>
        <v>2</v>
      </c>
      <c r="F1673" s="37" t="str">
        <f t="shared" si="572"/>
        <v>-</v>
      </c>
      <c r="G1673" s="37">
        <f t="shared" si="572"/>
        <v>1</v>
      </c>
      <c r="H1673" s="37" t="str">
        <f t="shared" si="572"/>
        <v>-</v>
      </c>
      <c r="I1673" s="37" t="str">
        <f t="shared" si="572"/>
        <v>-</v>
      </c>
      <c r="J1673" s="37">
        <f t="shared" si="572"/>
        <v>1</v>
      </c>
      <c r="K1673" s="37">
        <f t="shared" si="572"/>
        <v>1</v>
      </c>
      <c r="L1673" s="37">
        <f t="shared" si="572"/>
        <v>1</v>
      </c>
      <c r="M1673" s="37">
        <f t="shared" si="572"/>
        <v>1</v>
      </c>
      <c r="N1673" s="37" t="str">
        <f t="shared" si="572"/>
        <v>-</v>
      </c>
      <c r="O1673" s="37" t="str">
        <f t="shared" si="572"/>
        <v>-</v>
      </c>
      <c r="P1673" s="37">
        <f t="shared" si="572"/>
        <v>1</v>
      </c>
      <c r="Q1673" s="37" t="str">
        <f t="shared" si="572"/>
        <v>-</v>
      </c>
      <c r="R1673" s="37" t="str">
        <f t="shared" si="572"/>
        <v>-</v>
      </c>
      <c r="S1673" s="37" t="str">
        <f t="shared" si="572"/>
        <v>-</v>
      </c>
      <c r="T1673" s="45">
        <f>IF(T1672&gt;0,(T1667+T1668)/T1672, "-")</f>
        <v>1.6153846153846154</v>
      </c>
    </row>
    <row r="1674" spans="1:20" ht="18" customHeight="1">
      <c r="A1674" s="74"/>
      <c r="B1674" s="53" t="s">
        <v>44</v>
      </c>
      <c r="C1674" s="59">
        <v>0</v>
      </c>
      <c r="D1674" s="59">
        <v>1</v>
      </c>
      <c r="E1674" s="59">
        <v>0</v>
      </c>
      <c r="F1674" s="58" t="s">
        <v>43</v>
      </c>
      <c r="G1674" s="59">
        <v>0</v>
      </c>
      <c r="H1674" s="58" t="s">
        <v>43</v>
      </c>
      <c r="I1674" s="58" t="s">
        <v>43</v>
      </c>
      <c r="J1674" s="59">
        <v>0</v>
      </c>
      <c r="K1674" s="59">
        <v>1</v>
      </c>
      <c r="L1674" s="59">
        <v>1</v>
      </c>
      <c r="M1674" s="59">
        <v>0.5</v>
      </c>
      <c r="N1674" s="58" t="s">
        <v>43</v>
      </c>
      <c r="O1674" s="58" t="s">
        <v>43</v>
      </c>
      <c r="P1674" s="59">
        <v>0</v>
      </c>
      <c r="Q1674" s="58" t="s">
        <v>43</v>
      </c>
      <c r="R1674" s="58" t="s">
        <v>43</v>
      </c>
      <c r="S1674" s="58" t="s">
        <v>43</v>
      </c>
      <c r="T1674" s="60">
        <v>0.30769999999999997</v>
      </c>
    </row>
    <row r="1675" spans="1:20" ht="18" customHeight="1">
      <c r="A1675" s="72">
        <v>44843</v>
      </c>
      <c r="B1675" s="51" t="s">
        <v>20</v>
      </c>
      <c r="C1675" s="52">
        <v>0</v>
      </c>
      <c r="D1675" s="52">
        <v>0</v>
      </c>
      <c r="E1675" s="52">
        <v>1</v>
      </c>
      <c r="F1675" s="52">
        <v>0</v>
      </c>
      <c r="G1675" s="52">
        <v>0</v>
      </c>
      <c r="H1675" s="52">
        <v>0</v>
      </c>
      <c r="I1675" s="52">
        <v>0</v>
      </c>
      <c r="J1675" s="52">
        <v>1</v>
      </c>
      <c r="K1675" s="52">
        <v>0</v>
      </c>
      <c r="L1675" s="52">
        <v>0</v>
      </c>
      <c r="M1675" s="52">
        <v>1</v>
      </c>
      <c r="N1675" s="52">
        <v>0</v>
      </c>
      <c r="O1675" s="52">
        <v>0</v>
      </c>
      <c r="P1675" s="52">
        <v>0</v>
      </c>
      <c r="Q1675" s="52">
        <v>0</v>
      </c>
      <c r="R1675" s="52">
        <v>0</v>
      </c>
      <c r="S1675" s="52">
        <v>0</v>
      </c>
      <c r="T1675" s="11">
        <f>SUM(C1675:S1675)</f>
        <v>3</v>
      </c>
    </row>
    <row r="1676" spans="1:20" ht="18" customHeight="1">
      <c r="A1676" s="73"/>
      <c r="B1676" s="53" t="s">
        <v>21</v>
      </c>
      <c r="C1676" s="54">
        <v>6</v>
      </c>
      <c r="D1676" s="54">
        <v>2</v>
      </c>
      <c r="E1676" s="54">
        <v>7</v>
      </c>
      <c r="F1676" s="54">
        <v>2</v>
      </c>
      <c r="G1676" s="54">
        <v>1</v>
      </c>
      <c r="H1676" s="54">
        <v>0</v>
      </c>
      <c r="I1676" s="54">
        <v>3</v>
      </c>
      <c r="J1676" s="54">
        <v>5</v>
      </c>
      <c r="K1676" s="54">
        <v>1</v>
      </c>
      <c r="L1676" s="54">
        <v>0</v>
      </c>
      <c r="M1676" s="54">
        <v>2</v>
      </c>
      <c r="N1676" s="54">
        <v>0</v>
      </c>
      <c r="O1676" s="54">
        <v>0</v>
      </c>
      <c r="P1676" s="54">
        <v>2</v>
      </c>
      <c r="Q1676" s="54">
        <v>0</v>
      </c>
      <c r="R1676" s="54">
        <v>0</v>
      </c>
      <c r="S1676" s="54">
        <v>0</v>
      </c>
      <c r="T1676" s="11">
        <f>SUM(C1676:S1676)</f>
        <v>31</v>
      </c>
    </row>
    <row r="1677" spans="1:20" ht="18" customHeight="1">
      <c r="A1677" s="73"/>
      <c r="B1677" s="53" t="s">
        <v>24</v>
      </c>
      <c r="C1677" s="62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3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32</v>
      </c>
    </row>
    <row r="1678" spans="1:20" ht="18" customHeight="1">
      <c r="A1678" s="73"/>
      <c r="B1678" s="53" t="s">
        <v>25</v>
      </c>
      <c r="C1678" s="54">
        <v>0</v>
      </c>
      <c r="D1678" s="54">
        <v>0</v>
      </c>
      <c r="E1678" s="54">
        <v>1</v>
      </c>
      <c r="F1678" s="54">
        <v>0</v>
      </c>
      <c r="G1678" s="54">
        <v>0</v>
      </c>
      <c r="H1678" s="54">
        <v>0</v>
      </c>
      <c r="I1678" s="54">
        <v>0</v>
      </c>
      <c r="J1678" s="54">
        <v>1</v>
      </c>
      <c r="K1678" s="54">
        <v>0</v>
      </c>
      <c r="L1678" s="54">
        <v>0</v>
      </c>
      <c r="M1678" s="54">
        <v>0</v>
      </c>
      <c r="N1678" s="54">
        <v>0</v>
      </c>
      <c r="O1678" s="54">
        <v>0</v>
      </c>
      <c r="P1678" s="54">
        <v>0</v>
      </c>
      <c r="Q1678" s="54">
        <v>0</v>
      </c>
      <c r="R1678" s="54">
        <v>0</v>
      </c>
      <c r="S1678" s="54">
        <v>0</v>
      </c>
      <c r="T1678" s="11">
        <f>SUM(C1678:S1678)</f>
        <v>2</v>
      </c>
    </row>
    <row r="1679" spans="1:20" ht="18" customHeight="1">
      <c r="A1679" s="73"/>
      <c r="B1679" s="53" t="s">
        <v>26</v>
      </c>
      <c r="C1679" s="36">
        <f>IF(C1677+C1678&gt;0, C1678/(C1677+C1678), "-")</f>
        <v>0</v>
      </c>
      <c r="D1679" s="36">
        <f t="shared" ref="D1679:T1679" si="573">IF(D1677+D1678&gt;0, D1678/(D1677+D1678), "-")</f>
        <v>0</v>
      </c>
      <c r="E1679" s="36">
        <f t="shared" si="573"/>
        <v>0.125</v>
      </c>
      <c r="F1679" s="36">
        <f t="shared" si="573"/>
        <v>0</v>
      </c>
      <c r="G1679" s="36">
        <f t="shared" si="573"/>
        <v>0</v>
      </c>
      <c r="H1679" s="36" t="str">
        <f t="shared" si="573"/>
        <v>-</v>
      </c>
      <c r="I1679" s="36">
        <f t="shared" si="573"/>
        <v>0</v>
      </c>
      <c r="J1679" s="36">
        <f t="shared" si="573"/>
        <v>0.16666666666666666</v>
      </c>
      <c r="K1679" s="36">
        <f t="shared" si="573"/>
        <v>0</v>
      </c>
      <c r="L1679" s="36" t="str">
        <f t="shared" si="573"/>
        <v>-</v>
      </c>
      <c r="M1679" s="36">
        <f t="shared" si="573"/>
        <v>0</v>
      </c>
      <c r="N1679" s="36" t="str">
        <f t="shared" si="573"/>
        <v>-</v>
      </c>
      <c r="O1679" s="36" t="str">
        <f t="shared" si="573"/>
        <v>-</v>
      </c>
      <c r="P1679" s="36">
        <f t="shared" si="573"/>
        <v>0</v>
      </c>
      <c r="Q1679" s="36" t="str">
        <f t="shared" si="573"/>
        <v>-</v>
      </c>
      <c r="R1679" s="36" t="str">
        <f t="shared" si="573"/>
        <v>-</v>
      </c>
      <c r="S1679" s="36" t="str">
        <f t="shared" si="573"/>
        <v>-</v>
      </c>
      <c r="T1679" s="40">
        <f t="shared" si="573"/>
        <v>5.8823529411764705E-2</v>
      </c>
    </row>
    <row r="1680" spans="1:20" ht="18" customHeight="1">
      <c r="A1680" s="73"/>
      <c r="B1680" s="53" t="s">
        <v>22</v>
      </c>
      <c r="C1680" s="54">
        <v>3</v>
      </c>
      <c r="D1680" s="54">
        <v>1</v>
      </c>
      <c r="E1680" s="54">
        <v>4</v>
      </c>
      <c r="F1680" s="55">
        <v>2</v>
      </c>
      <c r="G1680" s="54">
        <v>1</v>
      </c>
      <c r="H1680" s="54">
        <v>0</v>
      </c>
      <c r="I1680" s="54">
        <v>1</v>
      </c>
      <c r="J1680" s="54">
        <v>1</v>
      </c>
      <c r="K1680" s="54">
        <v>1</v>
      </c>
      <c r="L1680" s="54">
        <v>0</v>
      </c>
      <c r="M1680" s="54">
        <v>3</v>
      </c>
      <c r="N1680" s="54">
        <v>0</v>
      </c>
      <c r="O1680" s="54">
        <v>0</v>
      </c>
      <c r="P1680" s="54">
        <v>1</v>
      </c>
      <c r="Q1680" s="54">
        <v>0</v>
      </c>
      <c r="R1680" s="54">
        <v>0</v>
      </c>
      <c r="S1680" s="54">
        <v>0</v>
      </c>
      <c r="T1680" s="11">
        <f>SUM(C1680:S1680)</f>
        <v>18</v>
      </c>
    </row>
    <row r="1681" spans="1:20" ht="18" customHeight="1">
      <c r="A1681" s="73"/>
      <c r="B1681" s="53" t="s">
        <v>23</v>
      </c>
      <c r="C1681" s="37">
        <f>IF(C1680&gt;0,(C1675+C1676)/C1680, "-")</f>
        <v>2</v>
      </c>
      <c r="D1681" s="37">
        <f t="shared" ref="D1681:S1681" si="574">IF(D1680&gt;0,(D1675+D1676)/D1680, "-")</f>
        <v>2</v>
      </c>
      <c r="E1681" s="37">
        <f t="shared" si="574"/>
        <v>2</v>
      </c>
      <c r="F1681" s="37">
        <f t="shared" si="574"/>
        <v>1</v>
      </c>
      <c r="G1681" s="37">
        <f t="shared" si="574"/>
        <v>1</v>
      </c>
      <c r="H1681" s="37" t="str">
        <f t="shared" si="574"/>
        <v>-</v>
      </c>
      <c r="I1681" s="37">
        <f t="shared" si="574"/>
        <v>3</v>
      </c>
      <c r="J1681" s="37">
        <f t="shared" si="574"/>
        <v>6</v>
      </c>
      <c r="K1681" s="37">
        <f t="shared" si="574"/>
        <v>1</v>
      </c>
      <c r="L1681" s="37" t="str">
        <f t="shared" si="574"/>
        <v>-</v>
      </c>
      <c r="M1681" s="37">
        <f t="shared" si="574"/>
        <v>1</v>
      </c>
      <c r="N1681" s="37" t="str">
        <f t="shared" si="574"/>
        <v>-</v>
      </c>
      <c r="O1681" s="37" t="str">
        <f t="shared" si="574"/>
        <v>-</v>
      </c>
      <c r="P1681" s="37">
        <f t="shared" si="574"/>
        <v>2</v>
      </c>
      <c r="Q1681" s="37" t="str">
        <f t="shared" si="574"/>
        <v>-</v>
      </c>
      <c r="R1681" s="37" t="str">
        <f t="shared" si="574"/>
        <v>-</v>
      </c>
      <c r="S1681" s="37" t="str">
        <f t="shared" si="574"/>
        <v>-</v>
      </c>
      <c r="T1681" s="45">
        <f>IF(T1680&gt;0,(T1675+T1676)/T1680, "-")</f>
        <v>1.8888888888888888</v>
      </c>
    </row>
    <row r="1682" spans="1:20" ht="18" customHeight="1">
      <c r="A1682" s="74"/>
      <c r="B1682" s="53" t="s">
        <v>44</v>
      </c>
      <c r="C1682" s="59">
        <v>0.33329999999999999</v>
      </c>
      <c r="D1682" s="59">
        <v>1</v>
      </c>
      <c r="E1682" s="59">
        <v>0.5</v>
      </c>
      <c r="F1682" s="59">
        <v>0</v>
      </c>
      <c r="G1682" s="59">
        <v>0</v>
      </c>
      <c r="H1682" s="58" t="s">
        <v>43</v>
      </c>
      <c r="I1682" s="59">
        <v>1</v>
      </c>
      <c r="J1682" s="59">
        <v>0</v>
      </c>
      <c r="K1682" s="59">
        <v>0</v>
      </c>
      <c r="L1682" s="58" t="s">
        <v>43</v>
      </c>
      <c r="M1682" s="59">
        <v>0</v>
      </c>
      <c r="N1682" s="58" t="s">
        <v>43</v>
      </c>
      <c r="O1682" s="58" t="s">
        <v>43</v>
      </c>
      <c r="P1682" s="59">
        <v>1</v>
      </c>
      <c r="Q1682" s="58" t="s">
        <v>43</v>
      </c>
      <c r="R1682" s="58" t="s">
        <v>43</v>
      </c>
      <c r="S1682" s="58" t="s">
        <v>43</v>
      </c>
      <c r="T1682" s="60">
        <v>0.33329999999999999</v>
      </c>
    </row>
    <row r="1683" spans="1:20" ht="18" customHeight="1">
      <c r="A1683" s="72">
        <v>44844</v>
      </c>
      <c r="B1683" s="51" t="s">
        <v>20</v>
      </c>
      <c r="C1683" s="52">
        <v>0</v>
      </c>
      <c r="D1683" s="52">
        <v>0</v>
      </c>
      <c r="E1683" s="52">
        <v>1</v>
      </c>
      <c r="F1683" s="52">
        <v>0</v>
      </c>
      <c r="G1683" s="52">
        <v>0</v>
      </c>
      <c r="H1683" s="52">
        <v>0</v>
      </c>
      <c r="I1683" s="52">
        <v>0</v>
      </c>
      <c r="J1683" s="52">
        <v>2</v>
      </c>
      <c r="K1683" s="52">
        <v>1</v>
      </c>
      <c r="L1683" s="52">
        <v>0</v>
      </c>
      <c r="M1683" s="52">
        <v>0</v>
      </c>
      <c r="N1683" s="52">
        <v>0</v>
      </c>
      <c r="O1683" s="52">
        <v>0</v>
      </c>
      <c r="P1683" s="52">
        <v>0</v>
      </c>
      <c r="Q1683" s="52">
        <v>0</v>
      </c>
      <c r="R1683" s="52">
        <v>0</v>
      </c>
      <c r="S1683" s="52">
        <v>0</v>
      </c>
      <c r="T1683" s="11">
        <f>SUM(C1683:S1683)</f>
        <v>4</v>
      </c>
    </row>
    <row r="1684" spans="1:20" ht="18" customHeight="1">
      <c r="A1684" s="73"/>
      <c r="B1684" s="53" t="s">
        <v>21</v>
      </c>
      <c r="C1684" s="54">
        <v>2</v>
      </c>
      <c r="D1684" s="54">
        <v>1</v>
      </c>
      <c r="E1684" s="54">
        <v>4</v>
      </c>
      <c r="F1684" s="54">
        <v>0</v>
      </c>
      <c r="G1684" s="54">
        <v>1</v>
      </c>
      <c r="H1684" s="54">
        <v>1</v>
      </c>
      <c r="I1684" s="54">
        <v>5</v>
      </c>
      <c r="J1684" s="54">
        <v>3</v>
      </c>
      <c r="K1684" s="54">
        <v>3</v>
      </c>
      <c r="L1684" s="54">
        <v>0</v>
      </c>
      <c r="M1684" s="54">
        <v>1</v>
      </c>
      <c r="N1684" s="54">
        <v>0</v>
      </c>
      <c r="O1684" s="54">
        <v>0</v>
      </c>
      <c r="P1684" s="54">
        <v>3</v>
      </c>
      <c r="Q1684" s="54">
        <v>0</v>
      </c>
      <c r="R1684" s="54">
        <v>0</v>
      </c>
      <c r="S1684" s="54">
        <v>0</v>
      </c>
      <c r="T1684" s="11">
        <f>SUM(C1684:S1684)</f>
        <v>24</v>
      </c>
    </row>
    <row r="1685" spans="1:20" ht="18" customHeight="1">
      <c r="A1685" s="73"/>
      <c r="B1685" s="53" t="s">
        <v>24</v>
      </c>
      <c r="C1685" s="62">
        <v>2</v>
      </c>
      <c r="D1685" s="54">
        <v>1</v>
      </c>
      <c r="E1685" s="54">
        <v>5</v>
      </c>
      <c r="F1685" s="54">
        <v>0</v>
      </c>
      <c r="G1685" s="54">
        <v>1</v>
      </c>
      <c r="H1685" s="54">
        <v>1</v>
      </c>
      <c r="I1685" s="54">
        <v>5</v>
      </c>
      <c r="J1685" s="54">
        <v>4</v>
      </c>
      <c r="K1685" s="54">
        <v>4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27</v>
      </c>
    </row>
    <row r="1686" spans="1:20" ht="18" customHeight="1">
      <c r="A1686" s="73"/>
      <c r="B1686" s="53" t="s">
        <v>25</v>
      </c>
      <c r="C1686" s="54">
        <v>0</v>
      </c>
      <c r="D1686" s="54">
        <v>0</v>
      </c>
      <c r="E1686" s="54">
        <v>0</v>
      </c>
      <c r="F1686" s="54">
        <v>0</v>
      </c>
      <c r="G1686" s="54">
        <v>0</v>
      </c>
      <c r="H1686" s="54">
        <v>0</v>
      </c>
      <c r="I1686" s="54">
        <v>0</v>
      </c>
      <c r="J1686" s="54">
        <v>1</v>
      </c>
      <c r="K1686" s="54">
        <v>0</v>
      </c>
      <c r="L1686" s="54">
        <v>0</v>
      </c>
      <c r="M1686" s="54">
        <v>0</v>
      </c>
      <c r="N1686" s="54">
        <v>0</v>
      </c>
      <c r="O1686" s="54">
        <v>0</v>
      </c>
      <c r="P1686" s="54">
        <v>0</v>
      </c>
      <c r="Q1686" s="54">
        <v>0</v>
      </c>
      <c r="R1686" s="54">
        <v>0</v>
      </c>
      <c r="S1686" s="54">
        <v>0</v>
      </c>
      <c r="T1686" s="11">
        <f>SUM(C1686:S1686)</f>
        <v>1</v>
      </c>
    </row>
    <row r="1687" spans="1:20" ht="18" customHeight="1">
      <c r="A1687" s="73"/>
      <c r="B1687" s="53" t="s">
        <v>26</v>
      </c>
      <c r="C1687" s="36">
        <f>IF(C1685+C1686&gt;0, C1686/(C1685+C1686), "-")</f>
        <v>0</v>
      </c>
      <c r="D1687" s="36">
        <f t="shared" ref="D1687:T1687" si="575">IF(D1685+D1686&gt;0, D1686/(D1685+D1686), "-")</f>
        <v>0</v>
      </c>
      <c r="E1687" s="36">
        <f t="shared" si="575"/>
        <v>0</v>
      </c>
      <c r="F1687" s="36" t="str">
        <f t="shared" si="575"/>
        <v>-</v>
      </c>
      <c r="G1687" s="36">
        <f t="shared" si="575"/>
        <v>0</v>
      </c>
      <c r="H1687" s="36">
        <f t="shared" si="575"/>
        <v>0</v>
      </c>
      <c r="I1687" s="36">
        <f t="shared" si="575"/>
        <v>0</v>
      </c>
      <c r="J1687" s="36">
        <f t="shared" si="575"/>
        <v>0.2</v>
      </c>
      <c r="K1687" s="36">
        <f t="shared" si="575"/>
        <v>0</v>
      </c>
      <c r="L1687" s="36" t="str">
        <f t="shared" si="575"/>
        <v>-</v>
      </c>
      <c r="M1687" s="36">
        <f t="shared" si="575"/>
        <v>0</v>
      </c>
      <c r="N1687" s="36" t="str">
        <f t="shared" si="575"/>
        <v>-</v>
      </c>
      <c r="O1687" s="36" t="str">
        <f t="shared" si="575"/>
        <v>-</v>
      </c>
      <c r="P1687" s="36">
        <f t="shared" si="575"/>
        <v>0</v>
      </c>
      <c r="Q1687" s="36" t="str">
        <f t="shared" si="575"/>
        <v>-</v>
      </c>
      <c r="R1687" s="36" t="str">
        <f t="shared" si="575"/>
        <v>-</v>
      </c>
      <c r="S1687" s="36" t="str">
        <f t="shared" si="575"/>
        <v>-</v>
      </c>
      <c r="T1687" s="40">
        <f t="shared" si="575"/>
        <v>3.5714285714285712E-2</v>
      </c>
    </row>
    <row r="1688" spans="1:20" ht="18" customHeight="1">
      <c r="A1688" s="73"/>
      <c r="B1688" s="53" t="s">
        <v>22</v>
      </c>
      <c r="C1688" s="54">
        <v>1</v>
      </c>
      <c r="D1688" s="54">
        <v>1</v>
      </c>
      <c r="E1688" s="54">
        <v>5</v>
      </c>
      <c r="F1688" s="55">
        <v>0</v>
      </c>
      <c r="G1688" s="54">
        <v>1</v>
      </c>
      <c r="H1688" s="54">
        <v>1</v>
      </c>
      <c r="I1688" s="54">
        <v>4</v>
      </c>
      <c r="J1688" s="54">
        <v>1</v>
      </c>
      <c r="K1688" s="54">
        <v>4</v>
      </c>
      <c r="L1688" s="54">
        <v>0</v>
      </c>
      <c r="M1688" s="54">
        <v>1</v>
      </c>
      <c r="N1688" s="54">
        <v>0</v>
      </c>
      <c r="O1688" s="54">
        <v>0</v>
      </c>
      <c r="P1688" s="54">
        <v>1</v>
      </c>
      <c r="Q1688" s="54">
        <v>0</v>
      </c>
      <c r="R1688" s="54">
        <v>0</v>
      </c>
      <c r="S1688" s="54">
        <v>0</v>
      </c>
      <c r="T1688" s="11">
        <f>SUM(C1688:S1688)</f>
        <v>20</v>
      </c>
    </row>
    <row r="1689" spans="1:20" ht="18" customHeight="1">
      <c r="A1689" s="73"/>
      <c r="B1689" s="53" t="s">
        <v>23</v>
      </c>
      <c r="C1689" s="37">
        <f>IF(C1688&gt;0,(C1683+C1684)/C1688, "-")</f>
        <v>2</v>
      </c>
      <c r="D1689" s="37">
        <f t="shared" ref="D1689:S1689" si="576">IF(D1688&gt;0,(D1683+D1684)/D1688, "-")</f>
        <v>1</v>
      </c>
      <c r="E1689" s="37">
        <f t="shared" si="576"/>
        <v>1</v>
      </c>
      <c r="F1689" s="37" t="str">
        <f t="shared" si="576"/>
        <v>-</v>
      </c>
      <c r="G1689" s="37">
        <f t="shared" si="576"/>
        <v>1</v>
      </c>
      <c r="H1689" s="37">
        <f t="shared" si="576"/>
        <v>1</v>
      </c>
      <c r="I1689" s="37">
        <f t="shared" si="576"/>
        <v>1.25</v>
      </c>
      <c r="J1689" s="37">
        <f t="shared" si="576"/>
        <v>5</v>
      </c>
      <c r="K1689" s="37">
        <f t="shared" si="576"/>
        <v>1</v>
      </c>
      <c r="L1689" s="37" t="str">
        <f t="shared" si="576"/>
        <v>-</v>
      </c>
      <c r="M1689" s="37">
        <f t="shared" si="576"/>
        <v>1</v>
      </c>
      <c r="N1689" s="37" t="str">
        <f t="shared" si="576"/>
        <v>-</v>
      </c>
      <c r="O1689" s="37" t="str">
        <f t="shared" si="576"/>
        <v>-</v>
      </c>
      <c r="P1689" s="37">
        <f t="shared" si="576"/>
        <v>3</v>
      </c>
      <c r="Q1689" s="37" t="str">
        <f t="shared" si="576"/>
        <v>-</v>
      </c>
      <c r="R1689" s="37" t="str">
        <f t="shared" si="576"/>
        <v>-</v>
      </c>
      <c r="S1689" s="37" t="str">
        <f t="shared" si="576"/>
        <v>-</v>
      </c>
      <c r="T1689" s="45">
        <f>IF(T1688&gt;0,(T1683+T1684)/T1688, "-")</f>
        <v>1.4</v>
      </c>
    </row>
    <row r="1690" spans="1:20" ht="18" customHeight="1">
      <c r="A1690" s="74"/>
      <c r="B1690" s="53" t="s">
        <v>44</v>
      </c>
      <c r="C1690" s="59">
        <v>0</v>
      </c>
      <c r="D1690" s="59">
        <v>1</v>
      </c>
      <c r="E1690" s="59">
        <v>0.2</v>
      </c>
      <c r="F1690" s="58" t="s">
        <v>43</v>
      </c>
      <c r="G1690" s="59">
        <v>1</v>
      </c>
      <c r="H1690" s="59">
        <v>0</v>
      </c>
      <c r="I1690" s="59">
        <v>0.5</v>
      </c>
      <c r="J1690" s="59">
        <v>0</v>
      </c>
      <c r="K1690" s="59">
        <v>0</v>
      </c>
      <c r="L1690" s="58" t="s">
        <v>43</v>
      </c>
      <c r="M1690" s="59">
        <v>1</v>
      </c>
      <c r="N1690" s="58" t="s">
        <v>43</v>
      </c>
      <c r="O1690" s="58" t="s">
        <v>43</v>
      </c>
      <c r="P1690" s="59">
        <v>1</v>
      </c>
      <c r="Q1690" s="58" t="s">
        <v>43</v>
      </c>
      <c r="R1690" s="58" t="s">
        <v>43</v>
      </c>
      <c r="S1690" s="58" t="s">
        <v>43</v>
      </c>
      <c r="T1690" s="60">
        <v>0.35</v>
      </c>
    </row>
    <row r="1691" spans="1:20" ht="18" customHeight="1">
      <c r="A1691" s="72">
        <v>44845</v>
      </c>
      <c r="B1691" s="51" t="s">
        <v>20</v>
      </c>
      <c r="C1691" s="52">
        <v>0</v>
      </c>
      <c r="D1691" s="52">
        <v>0</v>
      </c>
      <c r="E1691" s="52">
        <v>0</v>
      </c>
      <c r="F1691" s="52">
        <v>0</v>
      </c>
      <c r="G1691" s="52">
        <v>0</v>
      </c>
      <c r="H1691" s="52">
        <v>0</v>
      </c>
      <c r="I1691" s="52">
        <v>0</v>
      </c>
      <c r="J1691" s="52">
        <v>2</v>
      </c>
      <c r="K1691" s="52">
        <v>1</v>
      </c>
      <c r="L1691" s="52">
        <v>0</v>
      </c>
      <c r="M1691" s="52">
        <v>1</v>
      </c>
      <c r="N1691" s="52">
        <v>0</v>
      </c>
      <c r="O1691" s="52">
        <v>0</v>
      </c>
      <c r="P1691" s="52">
        <v>0</v>
      </c>
      <c r="Q1691" s="52">
        <v>0</v>
      </c>
      <c r="R1691" s="52">
        <v>0</v>
      </c>
      <c r="S1691" s="52">
        <v>0</v>
      </c>
      <c r="T1691" s="11">
        <f>SUM(C1691:S1691)</f>
        <v>4</v>
      </c>
    </row>
    <row r="1692" spans="1:20" ht="18" customHeight="1">
      <c r="A1692" s="73"/>
      <c r="B1692" s="53" t="s">
        <v>21</v>
      </c>
      <c r="C1692" s="54">
        <v>1</v>
      </c>
      <c r="D1692" s="54">
        <v>3</v>
      </c>
      <c r="E1692" s="54">
        <v>3</v>
      </c>
      <c r="F1692" s="54">
        <v>1</v>
      </c>
      <c r="G1692" s="54">
        <v>4</v>
      </c>
      <c r="H1692" s="54">
        <v>0</v>
      </c>
      <c r="I1692" s="54">
        <v>9</v>
      </c>
      <c r="J1692" s="54">
        <v>3</v>
      </c>
      <c r="K1692" s="54">
        <v>2</v>
      </c>
      <c r="L1692" s="54">
        <v>0</v>
      </c>
      <c r="M1692" s="54">
        <v>2</v>
      </c>
      <c r="N1692" s="54">
        <v>0</v>
      </c>
      <c r="O1692" s="54">
        <v>4</v>
      </c>
      <c r="P1692" s="54">
        <v>1</v>
      </c>
      <c r="Q1692" s="54">
        <v>1</v>
      </c>
      <c r="R1692" s="54">
        <v>0</v>
      </c>
      <c r="S1692" s="54">
        <v>0</v>
      </c>
      <c r="T1692" s="11">
        <f>SUM(C1692:S1692)</f>
        <v>34</v>
      </c>
    </row>
    <row r="1693" spans="1:20" ht="18" customHeight="1">
      <c r="A1693" s="73"/>
      <c r="B1693" s="53" t="s">
        <v>24</v>
      </c>
      <c r="C1693" s="62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5</v>
      </c>
      <c r="K1693" s="54">
        <v>3</v>
      </c>
      <c r="L1693" s="54">
        <v>0</v>
      </c>
      <c r="M1693" s="54">
        <v>3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38</v>
      </c>
    </row>
    <row r="1694" spans="1:20" ht="18" customHeight="1">
      <c r="A1694" s="73"/>
      <c r="B1694" s="53" t="s">
        <v>25</v>
      </c>
      <c r="C1694" s="54">
        <v>0</v>
      </c>
      <c r="D1694" s="54">
        <v>0</v>
      </c>
      <c r="E1694" s="54">
        <v>0</v>
      </c>
      <c r="F1694" s="54">
        <v>0</v>
      </c>
      <c r="G1694" s="54">
        <v>0</v>
      </c>
      <c r="H1694" s="54">
        <v>0</v>
      </c>
      <c r="I1694" s="54">
        <v>0</v>
      </c>
      <c r="J1694" s="54">
        <v>0</v>
      </c>
      <c r="K1694" s="54">
        <v>0</v>
      </c>
      <c r="L1694" s="54">
        <v>0</v>
      </c>
      <c r="M1694" s="54">
        <v>0</v>
      </c>
      <c r="N1694" s="54">
        <v>0</v>
      </c>
      <c r="O1694" s="54">
        <v>0</v>
      </c>
      <c r="P1694" s="54">
        <v>0</v>
      </c>
      <c r="Q1694" s="54">
        <v>0</v>
      </c>
      <c r="R1694" s="54">
        <v>0</v>
      </c>
      <c r="S1694" s="54">
        <v>0</v>
      </c>
      <c r="T1694" s="11">
        <f>SUM(C1694:S1694)</f>
        <v>0</v>
      </c>
    </row>
    <row r="1695" spans="1:20" ht="18" customHeight="1">
      <c r="A1695" s="73"/>
      <c r="B1695" s="53" t="s">
        <v>26</v>
      </c>
      <c r="C1695" s="36">
        <f>IF(C1693+C1694&gt;0, C1694/(C1693+C1694), "-")</f>
        <v>0</v>
      </c>
      <c r="D1695" s="36">
        <f t="shared" ref="D1695:T1695" si="577">IF(D1693+D1694&gt;0, D1694/(D1693+D1694), "-")</f>
        <v>0</v>
      </c>
      <c r="E1695" s="36">
        <f t="shared" si="577"/>
        <v>0</v>
      </c>
      <c r="F1695" s="36">
        <f t="shared" si="577"/>
        <v>0</v>
      </c>
      <c r="G1695" s="36">
        <f t="shared" si="577"/>
        <v>0</v>
      </c>
      <c r="H1695" s="36" t="str">
        <f t="shared" si="577"/>
        <v>-</v>
      </c>
      <c r="I1695" s="36">
        <f t="shared" si="577"/>
        <v>0</v>
      </c>
      <c r="J1695" s="36">
        <f t="shared" si="577"/>
        <v>0</v>
      </c>
      <c r="K1695" s="36">
        <f t="shared" si="577"/>
        <v>0</v>
      </c>
      <c r="L1695" s="36" t="str">
        <f t="shared" si="577"/>
        <v>-</v>
      </c>
      <c r="M1695" s="36">
        <f t="shared" si="577"/>
        <v>0</v>
      </c>
      <c r="N1695" s="36" t="str">
        <f t="shared" si="577"/>
        <v>-</v>
      </c>
      <c r="O1695" s="36">
        <f t="shared" si="577"/>
        <v>0</v>
      </c>
      <c r="P1695" s="36">
        <f t="shared" si="577"/>
        <v>0</v>
      </c>
      <c r="Q1695" s="36">
        <f t="shared" si="577"/>
        <v>0</v>
      </c>
      <c r="R1695" s="36" t="str">
        <f t="shared" si="577"/>
        <v>-</v>
      </c>
      <c r="S1695" s="36" t="str">
        <f t="shared" si="577"/>
        <v>-</v>
      </c>
      <c r="T1695" s="40">
        <f t="shared" si="577"/>
        <v>0</v>
      </c>
    </row>
    <row r="1696" spans="1:20" ht="18" customHeight="1">
      <c r="A1696" s="73"/>
      <c r="B1696" s="53" t="s">
        <v>22</v>
      </c>
      <c r="C1696" s="54">
        <v>1</v>
      </c>
      <c r="D1696" s="54">
        <v>1</v>
      </c>
      <c r="E1696" s="54">
        <v>3</v>
      </c>
      <c r="F1696" s="55">
        <v>1</v>
      </c>
      <c r="G1696" s="54">
        <v>3</v>
      </c>
      <c r="H1696" s="54">
        <v>0</v>
      </c>
      <c r="I1696" s="54">
        <v>3</v>
      </c>
      <c r="J1696" s="54">
        <v>1</v>
      </c>
      <c r="K1696" s="54">
        <v>3</v>
      </c>
      <c r="L1696" s="54">
        <v>0</v>
      </c>
      <c r="M1696" s="54">
        <v>2</v>
      </c>
      <c r="N1696" s="54">
        <v>0</v>
      </c>
      <c r="O1696" s="54">
        <v>1</v>
      </c>
      <c r="P1696" s="54">
        <v>1</v>
      </c>
      <c r="Q1696" s="54">
        <v>1</v>
      </c>
      <c r="R1696" s="54">
        <v>0</v>
      </c>
      <c r="S1696" s="54">
        <v>0</v>
      </c>
      <c r="T1696" s="11">
        <f>SUM(C1696:S1696)</f>
        <v>21</v>
      </c>
    </row>
    <row r="1697" spans="1:20" ht="18" customHeight="1">
      <c r="A1697" s="73"/>
      <c r="B1697" s="53" t="s">
        <v>23</v>
      </c>
      <c r="C1697" s="37">
        <f>IF(C1696&gt;0,(C1691+C1692)/C1696, "-")</f>
        <v>1</v>
      </c>
      <c r="D1697" s="37">
        <f t="shared" ref="D1697:S1697" si="578">IF(D1696&gt;0,(D1691+D1692)/D1696, "-")</f>
        <v>3</v>
      </c>
      <c r="E1697" s="37">
        <f t="shared" si="578"/>
        <v>1</v>
      </c>
      <c r="F1697" s="37">
        <f t="shared" si="578"/>
        <v>1</v>
      </c>
      <c r="G1697" s="37">
        <f t="shared" si="578"/>
        <v>1.3333333333333333</v>
      </c>
      <c r="H1697" s="37" t="str">
        <f t="shared" si="578"/>
        <v>-</v>
      </c>
      <c r="I1697" s="37">
        <f t="shared" si="578"/>
        <v>3</v>
      </c>
      <c r="J1697" s="37">
        <f t="shared" si="578"/>
        <v>5</v>
      </c>
      <c r="K1697" s="37">
        <f t="shared" si="578"/>
        <v>1</v>
      </c>
      <c r="L1697" s="37" t="str">
        <f t="shared" si="578"/>
        <v>-</v>
      </c>
      <c r="M1697" s="37">
        <f t="shared" si="578"/>
        <v>1.5</v>
      </c>
      <c r="N1697" s="37" t="str">
        <f t="shared" si="578"/>
        <v>-</v>
      </c>
      <c r="O1697" s="37">
        <f t="shared" si="578"/>
        <v>4</v>
      </c>
      <c r="P1697" s="37">
        <f t="shared" si="578"/>
        <v>1</v>
      </c>
      <c r="Q1697" s="37">
        <f t="shared" si="578"/>
        <v>1</v>
      </c>
      <c r="R1697" s="37" t="str">
        <f t="shared" si="578"/>
        <v>-</v>
      </c>
      <c r="S1697" s="37" t="str">
        <f t="shared" si="578"/>
        <v>-</v>
      </c>
      <c r="T1697" s="45">
        <f>IF(T1696&gt;0,(T1691+T1692)/T1696, "-")</f>
        <v>1.8095238095238095</v>
      </c>
    </row>
    <row r="1698" spans="1:20" ht="18" customHeight="1">
      <c r="A1698" s="74"/>
      <c r="B1698" s="53" t="s">
        <v>44</v>
      </c>
      <c r="C1698" s="59">
        <v>1</v>
      </c>
      <c r="D1698" s="59">
        <v>1</v>
      </c>
      <c r="E1698" s="59">
        <v>0.66669999999999996</v>
      </c>
      <c r="F1698" s="59">
        <v>0</v>
      </c>
      <c r="G1698" s="59">
        <v>0.33329999999999999</v>
      </c>
      <c r="H1698" s="58" t="s">
        <v>43</v>
      </c>
      <c r="I1698" s="59">
        <v>0.66669999999999996</v>
      </c>
      <c r="J1698" s="59">
        <v>1</v>
      </c>
      <c r="K1698" s="59">
        <v>0.33329999999999999</v>
      </c>
      <c r="L1698" s="58" t="s">
        <v>43</v>
      </c>
      <c r="M1698" s="59">
        <v>0</v>
      </c>
      <c r="N1698" s="58" t="s">
        <v>43</v>
      </c>
      <c r="O1698" s="59">
        <v>1</v>
      </c>
      <c r="P1698" s="59">
        <v>0</v>
      </c>
      <c r="Q1698" s="59">
        <v>1</v>
      </c>
      <c r="R1698" s="58" t="s">
        <v>43</v>
      </c>
      <c r="S1698" s="58" t="s">
        <v>43</v>
      </c>
      <c r="T1698" s="60">
        <v>0.52380000000000004</v>
      </c>
    </row>
    <row r="1699" spans="1:20" ht="18" customHeight="1">
      <c r="A1699" s="72">
        <v>44846</v>
      </c>
      <c r="B1699" s="51" t="s">
        <v>20</v>
      </c>
      <c r="C1699" s="52">
        <v>0</v>
      </c>
      <c r="D1699" s="52">
        <v>0</v>
      </c>
      <c r="E1699" s="52">
        <v>0</v>
      </c>
      <c r="F1699" s="52">
        <v>0</v>
      </c>
      <c r="G1699" s="52">
        <v>0</v>
      </c>
      <c r="H1699" s="52">
        <v>0</v>
      </c>
      <c r="I1699" s="52">
        <v>0</v>
      </c>
      <c r="J1699" s="52">
        <v>0</v>
      </c>
      <c r="K1699" s="52">
        <v>1</v>
      </c>
      <c r="L1699" s="52">
        <v>0</v>
      </c>
      <c r="M1699" s="52">
        <v>0</v>
      </c>
      <c r="N1699" s="52">
        <v>1</v>
      </c>
      <c r="O1699" s="52">
        <v>0</v>
      </c>
      <c r="P1699" s="52">
        <v>1</v>
      </c>
      <c r="Q1699" s="52">
        <v>0</v>
      </c>
      <c r="R1699" s="52">
        <v>0</v>
      </c>
      <c r="S1699" s="52">
        <v>0</v>
      </c>
      <c r="T1699" s="11">
        <f>SUM(C1699:S1699)</f>
        <v>3</v>
      </c>
    </row>
    <row r="1700" spans="1:20" ht="18" customHeight="1">
      <c r="A1700" s="73"/>
      <c r="B1700" s="53" t="s">
        <v>21</v>
      </c>
      <c r="C1700" s="54">
        <v>2</v>
      </c>
      <c r="D1700" s="54">
        <v>2</v>
      </c>
      <c r="E1700" s="54">
        <v>3</v>
      </c>
      <c r="F1700" s="54">
        <v>4</v>
      </c>
      <c r="G1700" s="54">
        <v>4</v>
      </c>
      <c r="H1700" s="54">
        <v>0</v>
      </c>
      <c r="I1700" s="54">
        <v>10</v>
      </c>
      <c r="J1700" s="54">
        <v>4</v>
      </c>
      <c r="K1700" s="54">
        <v>4</v>
      </c>
      <c r="L1700" s="54">
        <v>1</v>
      </c>
      <c r="M1700" s="54">
        <v>5</v>
      </c>
      <c r="N1700" s="54">
        <v>2</v>
      </c>
      <c r="O1700" s="54">
        <v>2</v>
      </c>
      <c r="P1700" s="54">
        <v>1</v>
      </c>
      <c r="Q1700" s="54">
        <v>0</v>
      </c>
      <c r="R1700" s="54">
        <v>0</v>
      </c>
      <c r="S1700" s="54">
        <v>0</v>
      </c>
      <c r="T1700" s="11">
        <f>SUM(C1700:S1700)</f>
        <v>44</v>
      </c>
    </row>
    <row r="1701" spans="1:20" ht="18" customHeight="1">
      <c r="A1701" s="73"/>
      <c r="B1701" s="53" t="s">
        <v>24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2</v>
      </c>
      <c r="Q1701" s="54">
        <v>0</v>
      </c>
      <c r="R1701" s="54">
        <v>0</v>
      </c>
      <c r="S1701" s="54">
        <v>0</v>
      </c>
      <c r="T1701" s="11">
        <f>SUM(C1701:S1701)</f>
        <v>45</v>
      </c>
    </row>
    <row r="1702" spans="1:20" ht="18" customHeight="1">
      <c r="A1702" s="73"/>
      <c r="B1702" s="53" t="s">
        <v>25</v>
      </c>
      <c r="C1702" s="54">
        <v>0</v>
      </c>
      <c r="D1702" s="54">
        <v>0</v>
      </c>
      <c r="E1702" s="54">
        <v>0</v>
      </c>
      <c r="F1702" s="54">
        <v>0</v>
      </c>
      <c r="G1702" s="54">
        <v>0</v>
      </c>
      <c r="H1702" s="54">
        <v>0</v>
      </c>
      <c r="I1702" s="54">
        <v>0</v>
      </c>
      <c r="J1702" s="54">
        <v>0</v>
      </c>
      <c r="K1702" s="54">
        <v>1</v>
      </c>
      <c r="L1702" s="54">
        <v>0</v>
      </c>
      <c r="M1702" s="54">
        <v>0</v>
      </c>
      <c r="N1702" s="54">
        <v>1</v>
      </c>
      <c r="O1702" s="54">
        <v>0</v>
      </c>
      <c r="P1702" s="54">
        <v>0</v>
      </c>
      <c r="Q1702" s="54">
        <v>0</v>
      </c>
      <c r="R1702" s="54">
        <v>0</v>
      </c>
      <c r="S1702" s="54">
        <v>0</v>
      </c>
      <c r="T1702" s="11">
        <f>SUM(C1702:S1702)</f>
        <v>2</v>
      </c>
    </row>
    <row r="1703" spans="1:20" ht="18" customHeight="1">
      <c r="A1703" s="73"/>
      <c r="B1703" s="53" t="s">
        <v>26</v>
      </c>
      <c r="C1703" s="36">
        <f>IF(C1701+C1702&gt;0, C1702/(C1701+C1702), "-")</f>
        <v>0</v>
      </c>
      <c r="D1703" s="36">
        <f t="shared" ref="D1703:T1703" si="579">IF(D1701+D1702&gt;0, D1702/(D1701+D1702), "-")</f>
        <v>0</v>
      </c>
      <c r="E1703" s="36">
        <f t="shared" si="579"/>
        <v>0</v>
      </c>
      <c r="F1703" s="36">
        <f t="shared" si="579"/>
        <v>0</v>
      </c>
      <c r="G1703" s="36">
        <f t="shared" si="579"/>
        <v>0</v>
      </c>
      <c r="H1703" s="36" t="str">
        <f t="shared" si="579"/>
        <v>-</v>
      </c>
      <c r="I1703" s="36">
        <f t="shared" si="579"/>
        <v>0</v>
      </c>
      <c r="J1703" s="36">
        <f t="shared" si="579"/>
        <v>0</v>
      </c>
      <c r="K1703" s="36">
        <f t="shared" si="579"/>
        <v>0.2</v>
      </c>
      <c r="L1703" s="36">
        <f t="shared" si="579"/>
        <v>0</v>
      </c>
      <c r="M1703" s="36">
        <f t="shared" si="579"/>
        <v>0</v>
      </c>
      <c r="N1703" s="36">
        <f t="shared" si="579"/>
        <v>0.33333333333333331</v>
      </c>
      <c r="O1703" s="36">
        <f t="shared" si="579"/>
        <v>0</v>
      </c>
      <c r="P1703" s="36">
        <f t="shared" si="579"/>
        <v>0</v>
      </c>
      <c r="Q1703" s="36" t="str">
        <f t="shared" si="579"/>
        <v>-</v>
      </c>
      <c r="R1703" s="36" t="str">
        <f t="shared" si="579"/>
        <v>-</v>
      </c>
      <c r="S1703" s="36" t="str">
        <f t="shared" si="579"/>
        <v>-</v>
      </c>
      <c r="T1703" s="40">
        <f t="shared" si="579"/>
        <v>4.2553191489361701E-2</v>
      </c>
    </row>
    <row r="1704" spans="1:20" ht="18" customHeight="1">
      <c r="A1704" s="73"/>
      <c r="B1704" s="53" t="s">
        <v>22</v>
      </c>
      <c r="C1704" s="54">
        <v>1</v>
      </c>
      <c r="D1704" s="54">
        <v>1</v>
      </c>
      <c r="E1704" s="54">
        <v>3</v>
      </c>
      <c r="F1704" s="55">
        <v>3</v>
      </c>
      <c r="G1704" s="54">
        <v>4</v>
      </c>
      <c r="H1704" s="54">
        <v>0</v>
      </c>
      <c r="I1704" s="54">
        <v>3</v>
      </c>
      <c r="J1704" s="54">
        <v>1</v>
      </c>
      <c r="K1704" s="54">
        <v>4</v>
      </c>
      <c r="L1704" s="54">
        <v>1</v>
      </c>
      <c r="M1704" s="54">
        <v>3</v>
      </c>
      <c r="N1704" s="54">
        <v>3</v>
      </c>
      <c r="O1704" s="54">
        <v>1</v>
      </c>
      <c r="P1704" s="54">
        <v>1</v>
      </c>
      <c r="Q1704" s="54">
        <v>0</v>
      </c>
      <c r="R1704" s="54">
        <v>0</v>
      </c>
      <c r="S1704" s="54">
        <v>0</v>
      </c>
      <c r="T1704" s="11">
        <f>SUM(C1704:S1704)</f>
        <v>29</v>
      </c>
    </row>
    <row r="1705" spans="1:20" ht="18" customHeight="1">
      <c r="A1705" s="73"/>
      <c r="B1705" s="53" t="s">
        <v>23</v>
      </c>
      <c r="C1705" s="37">
        <f>IF(C1704&gt;0,(C1699+C1700)/C1704, "-")</f>
        <v>2</v>
      </c>
      <c r="D1705" s="37">
        <f t="shared" ref="D1705:S1705" si="580">IF(D1704&gt;0,(D1699+D1700)/D1704, "-")</f>
        <v>2</v>
      </c>
      <c r="E1705" s="37">
        <f t="shared" si="580"/>
        <v>1</v>
      </c>
      <c r="F1705" s="37">
        <f t="shared" si="580"/>
        <v>1.3333333333333333</v>
      </c>
      <c r="G1705" s="37">
        <f t="shared" si="580"/>
        <v>1</v>
      </c>
      <c r="H1705" s="37" t="str">
        <f t="shared" si="580"/>
        <v>-</v>
      </c>
      <c r="I1705" s="37">
        <f t="shared" si="580"/>
        <v>3.3333333333333335</v>
      </c>
      <c r="J1705" s="37">
        <f t="shared" si="580"/>
        <v>4</v>
      </c>
      <c r="K1705" s="37">
        <f t="shared" si="580"/>
        <v>1.25</v>
      </c>
      <c r="L1705" s="37">
        <f t="shared" si="580"/>
        <v>1</v>
      </c>
      <c r="M1705" s="37">
        <f t="shared" si="580"/>
        <v>1.6666666666666667</v>
      </c>
      <c r="N1705" s="37">
        <f t="shared" si="580"/>
        <v>1</v>
      </c>
      <c r="O1705" s="37">
        <f t="shared" si="580"/>
        <v>2</v>
      </c>
      <c r="P1705" s="37">
        <f t="shared" si="580"/>
        <v>2</v>
      </c>
      <c r="Q1705" s="37" t="str">
        <f t="shared" si="580"/>
        <v>-</v>
      </c>
      <c r="R1705" s="37" t="str">
        <f t="shared" si="580"/>
        <v>-</v>
      </c>
      <c r="S1705" s="37" t="str">
        <f t="shared" si="580"/>
        <v>-</v>
      </c>
      <c r="T1705" s="45">
        <f>IF(T1704&gt;0,(T1699+T1700)/T1704, "-")</f>
        <v>1.6206896551724137</v>
      </c>
    </row>
    <row r="1706" spans="1:20" ht="18" customHeight="1">
      <c r="A1706" s="74"/>
      <c r="B1706" s="53" t="s">
        <v>44</v>
      </c>
      <c r="C1706" s="59">
        <v>1</v>
      </c>
      <c r="D1706" s="59">
        <v>1</v>
      </c>
      <c r="E1706" s="59">
        <v>0.33329999999999999</v>
      </c>
      <c r="F1706" s="59">
        <v>0.66669999999999996</v>
      </c>
      <c r="G1706" s="59">
        <v>0</v>
      </c>
      <c r="H1706" s="58" t="s">
        <v>43</v>
      </c>
      <c r="I1706" s="59">
        <v>0.66669999999999996</v>
      </c>
      <c r="J1706" s="59">
        <v>0</v>
      </c>
      <c r="K1706" s="59">
        <v>0.25</v>
      </c>
      <c r="L1706" s="59">
        <v>0</v>
      </c>
      <c r="M1706" s="59">
        <v>0</v>
      </c>
      <c r="N1706" s="59">
        <v>0</v>
      </c>
      <c r="O1706" s="59">
        <v>1</v>
      </c>
      <c r="P1706" s="59">
        <v>1</v>
      </c>
      <c r="Q1706" s="58" t="s">
        <v>43</v>
      </c>
      <c r="R1706" s="58" t="s">
        <v>43</v>
      </c>
      <c r="S1706" s="58" t="s">
        <v>43</v>
      </c>
      <c r="T1706" s="60">
        <v>0.3448</v>
      </c>
    </row>
    <row r="1707" spans="1:20" ht="18" customHeight="1">
      <c r="A1707" s="72">
        <v>44847</v>
      </c>
      <c r="B1707" s="51" t="s">
        <v>20</v>
      </c>
      <c r="C1707" s="52">
        <v>0</v>
      </c>
      <c r="D1707" s="52">
        <v>0</v>
      </c>
      <c r="E1707" s="52">
        <v>0</v>
      </c>
      <c r="F1707" s="52">
        <v>0</v>
      </c>
      <c r="G1707" s="52">
        <v>0</v>
      </c>
      <c r="H1707" s="52">
        <v>0</v>
      </c>
      <c r="I1707" s="52">
        <v>0</v>
      </c>
      <c r="J1707" s="52">
        <v>1</v>
      </c>
      <c r="K1707" s="52">
        <v>0</v>
      </c>
      <c r="L1707" s="52">
        <v>0</v>
      </c>
      <c r="M1707" s="52">
        <v>0</v>
      </c>
      <c r="N1707" s="52">
        <v>0</v>
      </c>
      <c r="O1707" s="52">
        <v>1</v>
      </c>
      <c r="P1707" s="52">
        <v>0</v>
      </c>
      <c r="Q1707" s="52">
        <v>0</v>
      </c>
      <c r="R1707" s="52">
        <v>0</v>
      </c>
      <c r="S1707" s="52">
        <v>0</v>
      </c>
      <c r="T1707" s="11">
        <f>SUM(C1707:S1707)</f>
        <v>2</v>
      </c>
    </row>
    <row r="1708" spans="1:20" ht="18" customHeight="1">
      <c r="A1708" s="73"/>
      <c r="B1708" s="53" t="s">
        <v>21</v>
      </c>
      <c r="C1708" s="54">
        <v>1</v>
      </c>
      <c r="D1708" s="54">
        <v>1</v>
      </c>
      <c r="E1708" s="54">
        <v>4</v>
      </c>
      <c r="F1708" s="54">
        <v>2</v>
      </c>
      <c r="G1708" s="54">
        <v>7</v>
      </c>
      <c r="H1708" s="54">
        <v>1</v>
      </c>
      <c r="I1708" s="54">
        <v>8</v>
      </c>
      <c r="J1708" s="54">
        <v>7</v>
      </c>
      <c r="K1708" s="54">
        <v>5</v>
      </c>
      <c r="L1708" s="54">
        <v>4</v>
      </c>
      <c r="M1708" s="54">
        <v>3</v>
      </c>
      <c r="N1708" s="54">
        <v>0</v>
      </c>
      <c r="O1708" s="54">
        <v>3</v>
      </c>
      <c r="P1708" s="54">
        <v>0</v>
      </c>
      <c r="Q1708" s="54">
        <v>0</v>
      </c>
      <c r="R1708" s="54">
        <v>1</v>
      </c>
      <c r="S1708" s="54">
        <v>0</v>
      </c>
      <c r="T1708" s="11">
        <f>SUM(C1708:S1708)</f>
        <v>47</v>
      </c>
    </row>
    <row r="1709" spans="1:20" ht="18" customHeight="1">
      <c r="A1709" s="73"/>
      <c r="B1709" s="53" t="s">
        <v>24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8</v>
      </c>
      <c r="K1709" s="54">
        <v>4</v>
      </c>
      <c r="L1709" s="54">
        <v>4</v>
      </c>
      <c r="M1709" s="54">
        <v>3</v>
      </c>
      <c r="N1709" s="54">
        <v>0</v>
      </c>
      <c r="O1709" s="54">
        <v>4</v>
      </c>
      <c r="P1709" s="54">
        <v>0</v>
      </c>
      <c r="Q1709" s="54">
        <v>0</v>
      </c>
      <c r="R1709" s="54">
        <v>0</v>
      </c>
      <c r="S1709" s="54">
        <v>0</v>
      </c>
      <c r="T1709" s="11">
        <f>SUM(C1709:S1709)</f>
        <v>47</v>
      </c>
    </row>
    <row r="1710" spans="1:20" ht="18" customHeight="1">
      <c r="A1710" s="73"/>
      <c r="B1710" s="53" t="s">
        <v>25</v>
      </c>
      <c r="C1710" s="54">
        <v>0</v>
      </c>
      <c r="D1710" s="54">
        <v>0</v>
      </c>
      <c r="E1710" s="54">
        <v>0</v>
      </c>
      <c r="F1710" s="54">
        <v>0</v>
      </c>
      <c r="G1710" s="54">
        <v>0</v>
      </c>
      <c r="H1710" s="54">
        <v>0</v>
      </c>
      <c r="I1710" s="54">
        <v>0</v>
      </c>
      <c r="J1710" s="54">
        <v>0</v>
      </c>
      <c r="K1710" s="54">
        <v>1</v>
      </c>
      <c r="L1710" s="54">
        <v>0</v>
      </c>
      <c r="M1710" s="54">
        <v>0</v>
      </c>
      <c r="N1710" s="54">
        <v>0</v>
      </c>
      <c r="O1710" s="54">
        <v>0</v>
      </c>
      <c r="P1710" s="54">
        <v>0</v>
      </c>
      <c r="Q1710" s="54">
        <v>0</v>
      </c>
      <c r="R1710" s="54">
        <v>1</v>
      </c>
      <c r="S1710" s="54">
        <v>0</v>
      </c>
      <c r="T1710" s="11">
        <f>SUM(C1710:S1710)</f>
        <v>2</v>
      </c>
    </row>
    <row r="1711" spans="1:20" ht="18" customHeight="1">
      <c r="A1711" s="73"/>
      <c r="B1711" s="53" t="s">
        <v>26</v>
      </c>
      <c r="C1711" s="36">
        <f>IF(C1709+C1710&gt;0, C1710/(C1709+C1710), "-")</f>
        <v>0</v>
      </c>
      <c r="D1711" s="36">
        <f t="shared" ref="D1711:T1711" si="581">IF(D1709+D1710&gt;0, D1710/(D1709+D1710), "-")</f>
        <v>0</v>
      </c>
      <c r="E1711" s="36">
        <f t="shared" si="581"/>
        <v>0</v>
      </c>
      <c r="F1711" s="36">
        <f t="shared" si="581"/>
        <v>0</v>
      </c>
      <c r="G1711" s="36">
        <f t="shared" si="581"/>
        <v>0</v>
      </c>
      <c r="H1711" s="36">
        <f t="shared" si="581"/>
        <v>0</v>
      </c>
      <c r="I1711" s="36">
        <f t="shared" si="581"/>
        <v>0</v>
      </c>
      <c r="J1711" s="36">
        <f t="shared" si="581"/>
        <v>0</v>
      </c>
      <c r="K1711" s="36">
        <f t="shared" si="581"/>
        <v>0.2</v>
      </c>
      <c r="L1711" s="36">
        <f t="shared" si="581"/>
        <v>0</v>
      </c>
      <c r="M1711" s="36">
        <f t="shared" si="581"/>
        <v>0</v>
      </c>
      <c r="N1711" s="36" t="str">
        <f t="shared" si="581"/>
        <v>-</v>
      </c>
      <c r="O1711" s="36">
        <f t="shared" si="581"/>
        <v>0</v>
      </c>
      <c r="P1711" s="36" t="str">
        <f t="shared" si="581"/>
        <v>-</v>
      </c>
      <c r="Q1711" s="36" t="str">
        <f t="shared" si="581"/>
        <v>-</v>
      </c>
      <c r="R1711" s="36">
        <f t="shared" si="581"/>
        <v>1</v>
      </c>
      <c r="S1711" s="36" t="str">
        <f t="shared" si="581"/>
        <v>-</v>
      </c>
      <c r="T1711" s="40">
        <f t="shared" si="581"/>
        <v>4.0816326530612242E-2</v>
      </c>
    </row>
    <row r="1712" spans="1:20" ht="18" customHeight="1">
      <c r="A1712" s="73"/>
      <c r="B1712" s="53" t="s">
        <v>22</v>
      </c>
      <c r="C1712" s="54">
        <v>1</v>
      </c>
      <c r="D1712" s="54">
        <v>1</v>
      </c>
      <c r="E1712" s="54">
        <v>3</v>
      </c>
      <c r="F1712" s="55">
        <v>2</v>
      </c>
      <c r="G1712" s="54">
        <v>6</v>
      </c>
      <c r="H1712" s="54">
        <v>1</v>
      </c>
      <c r="I1712" s="54">
        <v>3</v>
      </c>
      <c r="J1712" s="54">
        <v>2</v>
      </c>
      <c r="K1712" s="54">
        <v>5</v>
      </c>
      <c r="L1712" s="54">
        <v>2</v>
      </c>
      <c r="M1712" s="54">
        <v>1</v>
      </c>
      <c r="N1712" s="54">
        <v>0</v>
      </c>
      <c r="O1712" s="54">
        <v>4</v>
      </c>
      <c r="P1712" s="54">
        <v>0</v>
      </c>
      <c r="Q1712" s="54">
        <v>0</v>
      </c>
      <c r="R1712" s="54">
        <v>1</v>
      </c>
      <c r="S1712" s="54">
        <v>0</v>
      </c>
      <c r="T1712" s="11">
        <f>SUM(C1712:S1712)</f>
        <v>32</v>
      </c>
    </row>
    <row r="1713" spans="1:20" ht="18" customHeight="1">
      <c r="A1713" s="73"/>
      <c r="B1713" s="53" t="s">
        <v>23</v>
      </c>
      <c r="C1713" s="37">
        <f>IF(C1712&gt;0,(C1707+C1708)/C1712, "-")</f>
        <v>1</v>
      </c>
      <c r="D1713" s="37">
        <f t="shared" ref="D1713:S1713" si="582">IF(D1712&gt;0,(D1707+D1708)/D1712, "-")</f>
        <v>1</v>
      </c>
      <c r="E1713" s="37">
        <f t="shared" si="582"/>
        <v>1.3333333333333333</v>
      </c>
      <c r="F1713" s="37">
        <f t="shared" si="582"/>
        <v>1</v>
      </c>
      <c r="G1713" s="37">
        <f t="shared" si="582"/>
        <v>1.1666666666666667</v>
      </c>
      <c r="H1713" s="37">
        <f t="shared" si="582"/>
        <v>1</v>
      </c>
      <c r="I1713" s="37">
        <f t="shared" si="582"/>
        <v>2.6666666666666665</v>
      </c>
      <c r="J1713" s="37">
        <f t="shared" si="582"/>
        <v>4</v>
      </c>
      <c r="K1713" s="37">
        <f t="shared" si="582"/>
        <v>1</v>
      </c>
      <c r="L1713" s="37">
        <f t="shared" si="582"/>
        <v>2</v>
      </c>
      <c r="M1713" s="37">
        <f t="shared" si="582"/>
        <v>3</v>
      </c>
      <c r="N1713" s="37" t="str">
        <f t="shared" si="582"/>
        <v>-</v>
      </c>
      <c r="O1713" s="37">
        <f t="shared" si="582"/>
        <v>1</v>
      </c>
      <c r="P1713" s="37" t="str">
        <f t="shared" si="582"/>
        <v>-</v>
      </c>
      <c r="Q1713" s="37" t="str">
        <f t="shared" si="582"/>
        <v>-</v>
      </c>
      <c r="R1713" s="37">
        <f t="shared" si="582"/>
        <v>1</v>
      </c>
      <c r="S1713" s="37" t="str">
        <f t="shared" si="582"/>
        <v>-</v>
      </c>
      <c r="T1713" s="45">
        <f>IF(T1712&gt;0,(T1707+T1708)/T1712, "-")</f>
        <v>1.53125</v>
      </c>
    </row>
    <row r="1714" spans="1:20" ht="18" customHeight="1">
      <c r="A1714" s="74"/>
      <c r="B1714" s="53" t="s">
        <v>44</v>
      </c>
      <c r="C1714" s="59">
        <v>0</v>
      </c>
      <c r="D1714" s="59">
        <v>1</v>
      </c>
      <c r="E1714" s="59">
        <v>0.33329999999999999</v>
      </c>
      <c r="F1714" s="59">
        <v>0</v>
      </c>
      <c r="G1714" s="59">
        <v>0.66669999999999996</v>
      </c>
      <c r="H1714" s="59">
        <v>0</v>
      </c>
      <c r="I1714" s="59">
        <v>0.33329999999999999</v>
      </c>
      <c r="J1714" s="59">
        <v>0</v>
      </c>
      <c r="K1714" s="59">
        <v>0.2</v>
      </c>
      <c r="L1714" s="59">
        <v>0.5</v>
      </c>
      <c r="M1714" s="59">
        <v>0</v>
      </c>
      <c r="N1714" s="58" t="s">
        <v>43</v>
      </c>
      <c r="O1714" s="59">
        <v>0</v>
      </c>
      <c r="P1714" s="58" t="s">
        <v>43</v>
      </c>
      <c r="Q1714" s="58" t="s">
        <v>43</v>
      </c>
      <c r="R1714" s="59">
        <v>0</v>
      </c>
      <c r="S1714" s="58" t="s">
        <v>43</v>
      </c>
      <c r="T1714" s="60">
        <v>0.28129999999999999</v>
      </c>
    </row>
    <row r="1715" spans="1:20" ht="18" customHeight="1">
      <c r="A1715" s="72">
        <v>44848</v>
      </c>
      <c r="B1715" s="51" t="s">
        <v>20</v>
      </c>
      <c r="C1715" s="52">
        <v>0</v>
      </c>
      <c r="D1715" s="52">
        <v>0</v>
      </c>
      <c r="E1715" s="52">
        <v>0</v>
      </c>
      <c r="F1715" s="52">
        <v>0</v>
      </c>
      <c r="G1715" s="52">
        <v>0</v>
      </c>
      <c r="H1715" s="52">
        <v>0</v>
      </c>
      <c r="I1715" s="52">
        <v>0</v>
      </c>
      <c r="J1715" s="52">
        <v>2</v>
      </c>
      <c r="K1715" s="52">
        <v>0</v>
      </c>
      <c r="L1715" s="52">
        <v>0</v>
      </c>
      <c r="M1715" s="52">
        <v>0</v>
      </c>
      <c r="N1715" s="52">
        <v>0</v>
      </c>
      <c r="O1715" s="52">
        <v>1</v>
      </c>
      <c r="P1715" s="52">
        <v>1</v>
      </c>
      <c r="Q1715" s="52">
        <v>0</v>
      </c>
      <c r="R1715" s="52">
        <v>0</v>
      </c>
      <c r="S1715" s="52">
        <v>0</v>
      </c>
      <c r="T1715" s="11">
        <f>SUM(C1715:S1715)</f>
        <v>4</v>
      </c>
    </row>
    <row r="1716" spans="1:20" ht="18" customHeight="1">
      <c r="A1716" s="73"/>
      <c r="B1716" s="53" t="s">
        <v>21</v>
      </c>
      <c r="C1716" s="54">
        <v>0</v>
      </c>
      <c r="D1716" s="54">
        <v>1</v>
      </c>
      <c r="E1716" s="54">
        <v>2</v>
      </c>
      <c r="F1716" s="54">
        <v>0</v>
      </c>
      <c r="G1716" s="54">
        <v>1</v>
      </c>
      <c r="H1716" s="54">
        <v>0</v>
      </c>
      <c r="I1716" s="54">
        <v>6</v>
      </c>
      <c r="J1716" s="54">
        <v>6</v>
      </c>
      <c r="K1716" s="54">
        <v>5</v>
      </c>
      <c r="L1716" s="54">
        <v>0</v>
      </c>
      <c r="M1716" s="54">
        <v>0</v>
      </c>
      <c r="N1716" s="54">
        <v>7</v>
      </c>
      <c r="O1716" s="54">
        <v>2</v>
      </c>
      <c r="P1716" s="54">
        <v>7</v>
      </c>
      <c r="Q1716" s="54">
        <v>1</v>
      </c>
      <c r="R1716" s="54">
        <v>0</v>
      </c>
      <c r="S1716" s="54">
        <v>0</v>
      </c>
      <c r="T1716" s="11">
        <f>SUM(C1716:S1716)</f>
        <v>38</v>
      </c>
    </row>
    <row r="1717" spans="1:20" ht="18" customHeight="1">
      <c r="A1717" s="73"/>
      <c r="B1717" s="53" t="s">
        <v>24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8</v>
      </c>
      <c r="K1717" s="54">
        <v>5</v>
      </c>
      <c r="L1717" s="54">
        <v>0</v>
      </c>
      <c r="M1717" s="54">
        <v>0</v>
      </c>
      <c r="N1717" s="54">
        <v>7</v>
      </c>
      <c r="O1717" s="54">
        <v>3</v>
      </c>
      <c r="P1717" s="54">
        <v>6</v>
      </c>
      <c r="Q1717" s="54">
        <v>1</v>
      </c>
      <c r="R1717" s="54">
        <v>0</v>
      </c>
      <c r="S1717" s="54">
        <v>0</v>
      </c>
      <c r="T1717" s="11">
        <f>SUM(C1717:S1717)</f>
        <v>40</v>
      </c>
    </row>
    <row r="1718" spans="1:20" ht="18" customHeight="1">
      <c r="A1718" s="73"/>
      <c r="B1718" s="53" t="s">
        <v>25</v>
      </c>
      <c r="C1718" s="54">
        <v>0</v>
      </c>
      <c r="D1718" s="54">
        <v>0</v>
      </c>
      <c r="E1718" s="54">
        <v>0</v>
      </c>
      <c r="F1718" s="54">
        <v>0</v>
      </c>
      <c r="G1718" s="54">
        <v>0</v>
      </c>
      <c r="H1718" s="54">
        <v>0</v>
      </c>
      <c r="I1718" s="54">
        <v>0</v>
      </c>
      <c r="J1718" s="54">
        <v>0</v>
      </c>
      <c r="K1718" s="54">
        <v>0</v>
      </c>
      <c r="L1718" s="54">
        <v>0</v>
      </c>
      <c r="M1718" s="54">
        <v>0</v>
      </c>
      <c r="N1718" s="54">
        <v>0</v>
      </c>
      <c r="O1718" s="54">
        <v>0</v>
      </c>
      <c r="P1718" s="54">
        <v>2</v>
      </c>
      <c r="Q1718" s="54">
        <v>0</v>
      </c>
      <c r="R1718" s="54">
        <v>0</v>
      </c>
      <c r="S1718" s="54">
        <v>0</v>
      </c>
      <c r="T1718" s="11">
        <f>SUM(C1718:S1718)</f>
        <v>2</v>
      </c>
    </row>
    <row r="1719" spans="1:20" ht="18" customHeight="1">
      <c r="A1719" s="73"/>
      <c r="B1719" s="53" t="s">
        <v>26</v>
      </c>
      <c r="C1719" s="36" t="str">
        <f>IF(C1717+C1718&gt;0, C1718/(C1717+C1718), "-")</f>
        <v>-</v>
      </c>
      <c r="D1719" s="36">
        <f t="shared" ref="D1719:T1719" si="583">IF(D1717+D1718&gt;0, D1718/(D1717+D1718), "-")</f>
        <v>0</v>
      </c>
      <c r="E1719" s="36">
        <f t="shared" si="583"/>
        <v>0</v>
      </c>
      <c r="F1719" s="36" t="str">
        <f t="shared" si="583"/>
        <v>-</v>
      </c>
      <c r="G1719" s="36">
        <f t="shared" si="583"/>
        <v>0</v>
      </c>
      <c r="H1719" s="36" t="str">
        <f t="shared" si="583"/>
        <v>-</v>
      </c>
      <c r="I1719" s="36">
        <f t="shared" si="583"/>
        <v>0</v>
      </c>
      <c r="J1719" s="36">
        <f t="shared" si="583"/>
        <v>0</v>
      </c>
      <c r="K1719" s="36">
        <f t="shared" si="583"/>
        <v>0</v>
      </c>
      <c r="L1719" s="36" t="str">
        <f t="shared" si="583"/>
        <v>-</v>
      </c>
      <c r="M1719" s="36" t="str">
        <f t="shared" si="583"/>
        <v>-</v>
      </c>
      <c r="N1719" s="36">
        <f t="shared" si="583"/>
        <v>0</v>
      </c>
      <c r="O1719" s="36">
        <f t="shared" si="583"/>
        <v>0</v>
      </c>
      <c r="P1719" s="36">
        <f t="shared" si="583"/>
        <v>0.25</v>
      </c>
      <c r="Q1719" s="36">
        <f t="shared" si="583"/>
        <v>0</v>
      </c>
      <c r="R1719" s="36" t="str">
        <f t="shared" si="583"/>
        <v>-</v>
      </c>
      <c r="S1719" s="36" t="str">
        <f t="shared" si="583"/>
        <v>-</v>
      </c>
      <c r="T1719" s="40">
        <f t="shared" si="583"/>
        <v>4.7619047619047616E-2</v>
      </c>
    </row>
    <row r="1720" spans="1:20" ht="18" customHeight="1">
      <c r="A1720" s="73"/>
      <c r="B1720" s="53" t="s">
        <v>22</v>
      </c>
      <c r="C1720" s="54">
        <v>0</v>
      </c>
      <c r="D1720" s="54">
        <v>1</v>
      </c>
      <c r="E1720" s="54">
        <v>1</v>
      </c>
      <c r="F1720" s="55">
        <v>0</v>
      </c>
      <c r="G1720" s="54">
        <v>1</v>
      </c>
      <c r="H1720" s="54">
        <v>0</v>
      </c>
      <c r="I1720" s="54">
        <v>6</v>
      </c>
      <c r="J1720" s="55">
        <v>1</v>
      </c>
      <c r="K1720" s="54">
        <v>4</v>
      </c>
      <c r="L1720" s="54">
        <v>0</v>
      </c>
      <c r="M1720" s="54">
        <v>0</v>
      </c>
      <c r="N1720" s="55">
        <v>6</v>
      </c>
      <c r="O1720" s="54">
        <v>1</v>
      </c>
      <c r="P1720" s="54">
        <v>7</v>
      </c>
      <c r="Q1720" s="54">
        <v>1</v>
      </c>
      <c r="R1720" s="55">
        <v>0</v>
      </c>
      <c r="S1720" s="54">
        <v>0</v>
      </c>
      <c r="T1720" s="11">
        <f>SUM(C1720:S1720)</f>
        <v>29</v>
      </c>
    </row>
    <row r="1721" spans="1:20" ht="18" customHeight="1">
      <c r="A1721" s="73"/>
      <c r="B1721" s="53" t="s">
        <v>23</v>
      </c>
      <c r="C1721" s="37" t="str">
        <f>IF(C1720&gt;0,(C1715+C1716)/C1720, "-")</f>
        <v>-</v>
      </c>
      <c r="D1721" s="37">
        <f t="shared" ref="D1721:S1721" si="584">IF(D1720&gt;0,(D1715+D1716)/D1720, "-")</f>
        <v>1</v>
      </c>
      <c r="E1721" s="37">
        <f t="shared" si="584"/>
        <v>2</v>
      </c>
      <c r="F1721" s="37" t="str">
        <f t="shared" si="584"/>
        <v>-</v>
      </c>
      <c r="G1721" s="37">
        <f t="shared" si="584"/>
        <v>1</v>
      </c>
      <c r="H1721" s="37" t="str">
        <f t="shared" si="584"/>
        <v>-</v>
      </c>
      <c r="I1721" s="37">
        <f t="shared" si="584"/>
        <v>1</v>
      </c>
      <c r="J1721" s="37">
        <f t="shared" si="584"/>
        <v>8</v>
      </c>
      <c r="K1721" s="37">
        <f t="shared" si="584"/>
        <v>1.25</v>
      </c>
      <c r="L1721" s="37" t="str">
        <f t="shared" si="584"/>
        <v>-</v>
      </c>
      <c r="M1721" s="37" t="str">
        <f t="shared" si="584"/>
        <v>-</v>
      </c>
      <c r="N1721" s="37">
        <f t="shared" si="584"/>
        <v>1.1666666666666667</v>
      </c>
      <c r="O1721" s="37">
        <f t="shared" si="584"/>
        <v>3</v>
      </c>
      <c r="P1721" s="37">
        <f t="shared" si="584"/>
        <v>1.1428571428571428</v>
      </c>
      <c r="Q1721" s="37">
        <f t="shared" si="584"/>
        <v>1</v>
      </c>
      <c r="R1721" s="37" t="str">
        <f t="shared" si="584"/>
        <v>-</v>
      </c>
      <c r="S1721" s="37" t="str">
        <f t="shared" si="584"/>
        <v>-</v>
      </c>
      <c r="T1721" s="45">
        <f>IF(T1720&gt;0,(T1715+T1716)/T1720, "-")</f>
        <v>1.4482758620689655</v>
      </c>
    </row>
    <row r="1722" spans="1:20" ht="18" customHeight="1">
      <c r="A1722" s="74"/>
      <c r="B1722" s="53" t="s">
        <v>44</v>
      </c>
      <c r="C1722" s="58" t="s">
        <v>43</v>
      </c>
      <c r="D1722" s="59">
        <v>1</v>
      </c>
      <c r="E1722" s="59">
        <v>1</v>
      </c>
      <c r="F1722" s="58" t="s">
        <v>43</v>
      </c>
      <c r="G1722" s="59">
        <v>1</v>
      </c>
      <c r="H1722" s="58" t="s">
        <v>43</v>
      </c>
      <c r="I1722" s="59">
        <v>0.16669999999999999</v>
      </c>
      <c r="J1722" s="59">
        <v>1</v>
      </c>
      <c r="K1722" s="59">
        <v>0.25</v>
      </c>
      <c r="L1722" s="58" t="s">
        <v>43</v>
      </c>
      <c r="M1722" s="58" t="s">
        <v>43</v>
      </c>
      <c r="N1722" s="59">
        <v>0.5</v>
      </c>
      <c r="O1722" s="59">
        <v>1</v>
      </c>
      <c r="P1722" s="59">
        <v>0.1429</v>
      </c>
      <c r="Q1722" s="59">
        <v>0</v>
      </c>
      <c r="R1722" s="58" t="s">
        <v>43</v>
      </c>
      <c r="S1722" s="58" t="s">
        <v>43</v>
      </c>
      <c r="T1722" s="60">
        <v>0.37930000000000003</v>
      </c>
    </row>
    <row r="1723" spans="1:20" ht="18" customHeight="1">
      <c r="A1723" s="72">
        <v>44849</v>
      </c>
      <c r="B1723" s="51" t="s">
        <v>20</v>
      </c>
      <c r="C1723" s="52">
        <v>0</v>
      </c>
      <c r="D1723" s="52">
        <v>0</v>
      </c>
      <c r="E1723" s="52">
        <v>0</v>
      </c>
      <c r="F1723" s="52">
        <v>0</v>
      </c>
      <c r="G1723" s="52">
        <v>0</v>
      </c>
      <c r="H1723" s="52">
        <v>0</v>
      </c>
      <c r="I1723" s="52">
        <v>0</v>
      </c>
      <c r="J1723" s="52">
        <v>0</v>
      </c>
      <c r="K1723" s="52">
        <v>0</v>
      </c>
      <c r="L1723" s="52">
        <v>0</v>
      </c>
      <c r="M1723" s="52">
        <v>0</v>
      </c>
      <c r="N1723" s="52">
        <v>0</v>
      </c>
      <c r="O1723" s="52">
        <v>0</v>
      </c>
      <c r="P1723" s="52">
        <v>0</v>
      </c>
      <c r="Q1723" s="52">
        <v>0</v>
      </c>
      <c r="R1723" s="52">
        <v>0</v>
      </c>
      <c r="S1723" s="52">
        <v>0</v>
      </c>
      <c r="T1723" s="11">
        <f>SUM(C1723:S1723)</f>
        <v>0</v>
      </c>
    </row>
    <row r="1724" spans="1:20" ht="18" customHeight="1">
      <c r="A1724" s="73"/>
      <c r="B1724" s="53" t="s">
        <v>21</v>
      </c>
      <c r="C1724" s="54">
        <v>1</v>
      </c>
      <c r="D1724" s="54">
        <v>0</v>
      </c>
      <c r="E1724" s="54">
        <v>0</v>
      </c>
      <c r="F1724" s="54">
        <v>1</v>
      </c>
      <c r="G1724" s="54">
        <v>2</v>
      </c>
      <c r="H1724" s="54">
        <v>2</v>
      </c>
      <c r="I1724" s="54">
        <v>2</v>
      </c>
      <c r="J1724" s="54">
        <v>7</v>
      </c>
      <c r="K1724" s="54">
        <v>2</v>
      </c>
      <c r="L1724" s="54">
        <v>0</v>
      </c>
      <c r="M1724" s="54">
        <v>0</v>
      </c>
      <c r="N1724" s="54">
        <v>4</v>
      </c>
      <c r="O1724" s="54">
        <v>0</v>
      </c>
      <c r="P1724" s="54">
        <v>4</v>
      </c>
      <c r="Q1724" s="54"/>
      <c r="R1724" s="54">
        <v>3</v>
      </c>
      <c r="S1724" s="54">
        <v>0</v>
      </c>
      <c r="T1724" s="11">
        <f>SUM(C1724:S1724)</f>
        <v>28</v>
      </c>
    </row>
    <row r="1725" spans="1:20" ht="18" customHeight="1">
      <c r="A1725" s="73"/>
      <c r="B1725" s="53" t="s">
        <v>24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>
        <v>0</v>
      </c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73"/>
      <c r="B1726" s="53" t="s">
        <v>25</v>
      </c>
      <c r="C1726" s="54">
        <v>0</v>
      </c>
      <c r="D1726" s="54">
        <v>0</v>
      </c>
      <c r="E1726" s="54">
        <v>0</v>
      </c>
      <c r="F1726" s="54">
        <v>0</v>
      </c>
      <c r="G1726" s="54">
        <v>0</v>
      </c>
      <c r="H1726" s="54">
        <v>0</v>
      </c>
      <c r="I1726" s="54">
        <v>0</v>
      </c>
      <c r="J1726" s="54">
        <v>0</v>
      </c>
      <c r="K1726" s="54">
        <v>0</v>
      </c>
      <c r="L1726" s="54">
        <v>0</v>
      </c>
      <c r="M1726" s="54">
        <v>0</v>
      </c>
      <c r="N1726" s="54">
        <v>0</v>
      </c>
      <c r="O1726" s="54">
        <v>0</v>
      </c>
      <c r="P1726" s="54">
        <v>0</v>
      </c>
      <c r="Q1726" s="54">
        <v>0</v>
      </c>
      <c r="R1726" s="54">
        <v>0</v>
      </c>
      <c r="S1726" s="54">
        <v>0</v>
      </c>
      <c r="T1726" s="11">
        <f>SUM(C1726:S1726)</f>
        <v>0</v>
      </c>
    </row>
    <row r="1727" spans="1:20" ht="18" customHeight="1">
      <c r="A1727" s="73"/>
      <c r="B1727" s="53" t="s">
        <v>26</v>
      </c>
      <c r="C1727" s="36">
        <f>IF(C1725+C1726&gt;0, C1726/(C1725+C1726), "-")</f>
        <v>0</v>
      </c>
      <c r="D1727" s="36" t="str">
        <f t="shared" ref="D1727:T1727" si="585">IF(D1725+D1726&gt;0, D1726/(D1725+D1726), "-")</f>
        <v>-</v>
      </c>
      <c r="E1727" s="36" t="str">
        <f t="shared" si="585"/>
        <v>-</v>
      </c>
      <c r="F1727" s="36">
        <f t="shared" si="585"/>
        <v>0</v>
      </c>
      <c r="G1727" s="36">
        <f t="shared" si="585"/>
        <v>0</v>
      </c>
      <c r="H1727" s="36">
        <f t="shared" si="585"/>
        <v>0</v>
      </c>
      <c r="I1727" s="36">
        <f t="shared" si="585"/>
        <v>0</v>
      </c>
      <c r="J1727" s="36">
        <f t="shared" si="585"/>
        <v>0</v>
      </c>
      <c r="K1727" s="36">
        <f t="shared" si="585"/>
        <v>0</v>
      </c>
      <c r="L1727" s="36" t="str">
        <f t="shared" si="585"/>
        <v>-</v>
      </c>
      <c r="M1727" s="36" t="str">
        <f t="shared" si="585"/>
        <v>-</v>
      </c>
      <c r="N1727" s="36">
        <f t="shared" si="585"/>
        <v>0</v>
      </c>
      <c r="O1727" s="36" t="str">
        <f t="shared" si="585"/>
        <v>-</v>
      </c>
      <c r="P1727" s="36">
        <f t="shared" si="585"/>
        <v>0</v>
      </c>
      <c r="Q1727" s="36" t="str">
        <f t="shared" si="585"/>
        <v>-</v>
      </c>
      <c r="R1727" s="36">
        <f t="shared" si="585"/>
        <v>0</v>
      </c>
      <c r="S1727" s="36" t="str">
        <f t="shared" si="585"/>
        <v>-</v>
      </c>
      <c r="T1727" s="40">
        <f t="shared" si="585"/>
        <v>0</v>
      </c>
    </row>
    <row r="1728" spans="1:20" ht="18" customHeight="1">
      <c r="A1728" s="73"/>
      <c r="B1728" s="53" t="s">
        <v>22</v>
      </c>
      <c r="C1728" s="54">
        <v>1</v>
      </c>
      <c r="D1728" s="54">
        <v>0</v>
      </c>
      <c r="E1728" s="54">
        <v>0</v>
      </c>
      <c r="F1728" s="55">
        <v>1</v>
      </c>
      <c r="G1728" s="54">
        <v>1</v>
      </c>
      <c r="H1728" s="54">
        <v>1</v>
      </c>
      <c r="I1728" s="54">
        <v>2</v>
      </c>
      <c r="J1728" s="55">
        <v>1</v>
      </c>
      <c r="K1728" s="54">
        <v>2</v>
      </c>
      <c r="L1728" s="54">
        <v>0</v>
      </c>
      <c r="M1728" s="54">
        <v>0</v>
      </c>
      <c r="N1728" s="55">
        <v>3</v>
      </c>
      <c r="O1728" s="54">
        <v>0</v>
      </c>
      <c r="P1728" s="54">
        <v>3</v>
      </c>
      <c r="Q1728" s="54">
        <v>0</v>
      </c>
      <c r="R1728" s="55">
        <v>1</v>
      </c>
      <c r="S1728" s="54">
        <v>0</v>
      </c>
      <c r="T1728" s="11">
        <f>SUM(C1728:S1728)</f>
        <v>16</v>
      </c>
    </row>
    <row r="1729" spans="1:20" ht="18" customHeight="1">
      <c r="A1729" s="73"/>
      <c r="B1729" s="53" t="s">
        <v>23</v>
      </c>
      <c r="C1729" s="37">
        <f>IF(C1728&gt;0,(C1723+C1724)/C1728, "-")</f>
        <v>1</v>
      </c>
      <c r="D1729" s="37" t="str">
        <f t="shared" ref="D1729:S1729" si="586">IF(D1728&gt;0,(D1723+D1724)/D1728, "-")</f>
        <v>-</v>
      </c>
      <c r="E1729" s="37" t="str">
        <f t="shared" si="586"/>
        <v>-</v>
      </c>
      <c r="F1729" s="37">
        <f t="shared" si="586"/>
        <v>1</v>
      </c>
      <c r="G1729" s="37">
        <f t="shared" si="586"/>
        <v>2</v>
      </c>
      <c r="H1729" s="37">
        <f t="shared" si="586"/>
        <v>2</v>
      </c>
      <c r="I1729" s="37">
        <f t="shared" si="586"/>
        <v>1</v>
      </c>
      <c r="J1729" s="37">
        <f t="shared" si="586"/>
        <v>7</v>
      </c>
      <c r="K1729" s="37">
        <f t="shared" si="586"/>
        <v>1</v>
      </c>
      <c r="L1729" s="37" t="str">
        <f t="shared" si="586"/>
        <v>-</v>
      </c>
      <c r="M1729" s="37" t="str">
        <f t="shared" si="586"/>
        <v>-</v>
      </c>
      <c r="N1729" s="37">
        <f t="shared" si="586"/>
        <v>1.3333333333333333</v>
      </c>
      <c r="O1729" s="37" t="str">
        <f t="shared" si="586"/>
        <v>-</v>
      </c>
      <c r="P1729" s="37">
        <f t="shared" si="586"/>
        <v>1.3333333333333333</v>
      </c>
      <c r="Q1729" s="37" t="str">
        <f t="shared" si="586"/>
        <v>-</v>
      </c>
      <c r="R1729" s="37">
        <f t="shared" si="586"/>
        <v>3</v>
      </c>
      <c r="S1729" s="37" t="str">
        <f t="shared" si="586"/>
        <v>-</v>
      </c>
      <c r="T1729" s="45">
        <f>IF(T1728&gt;0,(T1723+T1724)/T1728, "-")</f>
        <v>1.75</v>
      </c>
    </row>
    <row r="1730" spans="1:20" ht="18" customHeight="1">
      <c r="A1730" s="74"/>
      <c r="B1730" s="53" t="s">
        <v>44</v>
      </c>
      <c r="C1730" s="59">
        <v>1</v>
      </c>
      <c r="D1730" s="58" t="s">
        <v>43</v>
      </c>
      <c r="E1730" s="58" t="s">
        <v>43</v>
      </c>
      <c r="F1730" s="59">
        <v>1</v>
      </c>
      <c r="G1730" s="59">
        <v>1</v>
      </c>
      <c r="H1730" s="59">
        <v>0</v>
      </c>
      <c r="I1730" s="59">
        <v>0.5</v>
      </c>
      <c r="J1730" s="59">
        <v>1</v>
      </c>
      <c r="K1730" s="59">
        <v>1</v>
      </c>
      <c r="L1730" s="58" t="s">
        <v>43</v>
      </c>
      <c r="M1730" s="58" t="s">
        <v>43</v>
      </c>
      <c r="N1730" s="59">
        <v>0.33329999999999999</v>
      </c>
      <c r="O1730" s="58" t="s">
        <v>43</v>
      </c>
      <c r="P1730" s="59">
        <v>0.66669999999999996</v>
      </c>
      <c r="Q1730" s="58" t="s">
        <v>43</v>
      </c>
      <c r="R1730" s="59">
        <v>1</v>
      </c>
      <c r="S1730" s="58" t="s">
        <v>43</v>
      </c>
      <c r="T1730" s="60">
        <v>0.6875</v>
      </c>
    </row>
    <row r="1731" spans="1:20" ht="18" customHeight="1">
      <c r="A1731" s="72">
        <v>44850</v>
      </c>
      <c r="B1731" s="51" t="s">
        <v>20</v>
      </c>
      <c r="C1731" s="52">
        <v>0</v>
      </c>
      <c r="D1731" s="52">
        <v>0</v>
      </c>
      <c r="E1731" s="52">
        <v>0</v>
      </c>
      <c r="F1731" s="52">
        <v>0</v>
      </c>
      <c r="G1731" s="52">
        <v>0</v>
      </c>
      <c r="H1731" s="52">
        <v>0</v>
      </c>
      <c r="I1731" s="52">
        <v>0</v>
      </c>
      <c r="J1731" s="52">
        <v>0</v>
      </c>
      <c r="K1731" s="52">
        <v>0</v>
      </c>
      <c r="L1731" s="52">
        <v>0</v>
      </c>
      <c r="M1731" s="52">
        <v>0</v>
      </c>
      <c r="N1731" s="52">
        <v>0</v>
      </c>
      <c r="O1731" s="52">
        <v>0</v>
      </c>
      <c r="P1731" s="52">
        <v>0</v>
      </c>
      <c r="Q1731" s="52">
        <v>0</v>
      </c>
      <c r="R1731" s="52">
        <v>0</v>
      </c>
      <c r="S1731" s="52">
        <v>0</v>
      </c>
      <c r="T1731" s="11">
        <f>SUM(C1731:S1731)</f>
        <v>0</v>
      </c>
    </row>
    <row r="1732" spans="1:20" ht="18" customHeight="1">
      <c r="A1732" s="73"/>
      <c r="B1732" s="53" t="s">
        <v>21</v>
      </c>
      <c r="C1732" s="54">
        <v>1</v>
      </c>
      <c r="D1732" s="54">
        <v>1</v>
      </c>
      <c r="E1732" s="54">
        <v>0</v>
      </c>
      <c r="F1732" s="54">
        <v>3</v>
      </c>
      <c r="G1732" s="54">
        <v>1</v>
      </c>
      <c r="H1732" s="54">
        <v>0</v>
      </c>
      <c r="I1732" s="54">
        <v>0</v>
      </c>
      <c r="J1732" s="54">
        <v>3</v>
      </c>
      <c r="K1732" s="54">
        <v>5</v>
      </c>
      <c r="L1732" s="54">
        <v>1</v>
      </c>
      <c r="M1732" s="54">
        <v>3</v>
      </c>
      <c r="N1732" s="54">
        <v>0</v>
      </c>
      <c r="O1732" s="54">
        <v>1</v>
      </c>
      <c r="P1732" s="54">
        <v>10</v>
      </c>
      <c r="Q1732" s="54">
        <v>0</v>
      </c>
      <c r="R1732" s="54">
        <v>3</v>
      </c>
      <c r="S1732" s="54">
        <v>0</v>
      </c>
      <c r="T1732" s="11">
        <f>SUM(C1732:S1732)</f>
        <v>32</v>
      </c>
    </row>
    <row r="1733" spans="1:20" ht="18" customHeight="1">
      <c r="A1733" s="73"/>
      <c r="B1733" s="53" t="s">
        <v>24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73"/>
      <c r="B1734" s="53" t="s">
        <v>25</v>
      </c>
      <c r="C1734" s="54">
        <v>0</v>
      </c>
      <c r="D1734" s="54">
        <v>0</v>
      </c>
      <c r="E1734" s="54">
        <v>0</v>
      </c>
      <c r="F1734" s="54">
        <v>0</v>
      </c>
      <c r="G1734" s="54">
        <v>0</v>
      </c>
      <c r="H1734" s="54">
        <v>0</v>
      </c>
      <c r="I1734" s="54">
        <v>0</v>
      </c>
      <c r="J1734" s="54">
        <v>0</v>
      </c>
      <c r="K1734" s="54">
        <v>0</v>
      </c>
      <c r="L1734" s="54">
        <v>0</v>
      </c>
      <c r="M1734" s="54">
        <v>0</v>
      </c>
      <c r="N1734" s="54">
        <v>0</v>
      </c>
      <c r="O1734" s="54">
        <v>0</v>
      </c>
      <c r="P1734" s="54">
        <v>0</v>
      </c>
      <c r="Q1734" s="54">
        <v>0</v>
      </c>
      <c r="R1734" s="54">
        <v>0</v>
      </c>
      <c r="S1734" s="54">
        <v>0</v>
      </c>
      <c r="T1734" s="11">
        <f>SUM(C1734:S1734)</f>
        <v>0</v>
      </c>
    </row>
    <row r="1735" spans="1:20" ht="18" customHeight="1">
      <c r="A1735" s="73"/>
      <c r="B1735" s="53" t="s">
        <v>26</v>
      </c>
      <c r="C1735" s="36">
        <f t="shared" ref="C1735" si="587">IF(C1733+C1734&gt;0, C1734/(C1733+C1734), "-")</f>
        <v>0</v>
      </c>
      <c r="D1735" s="36">
        <f t="shared" ref="D1735:T1735" si="588">IF(D1733+D1734&gt;0, D1734/(D1733+D1734), "-")</f>
        <v>0</v>
      </c>
      <c r="E1735" s="36" t="str">
        <f t="shared" si="588"/>
        <v>-</v>
      </c>
      <c r="F1735" s="36">
        <f t="shared" ref="F1735:I1735" si="589">IF(F1733+F1734&gt;0, F1734/(F1733+F1734), "-")</f>
        <v>0</v>
      </c>
      <c r="G1735" s="36">
        <f t="shared" si="589"/>
        <v>0</v>
      </c>
      <c r="H1735" s="36" t="str">
        <f t="shared" si="589"/>
        <v>-</v>
      </c>
      <c r="I1735" s="36" t="str">
        <f t="shared" si="589"/>
        <v>-</v>
      </c>
      <c r="J1735" s="36">
        <f t="shared" ref="J1735:R1735" si="590">IF(J1733+J1734&gt;0, J1734/(J1733+J1734), "-")</f>
        <v>0</v>
      </c>
      <c r="K1735" s="36">
        <f t="shared" si="590"/>
        <v>0</v>
      </c>
      <c r="L1735" s="36">
        <f t="shared" si="590"/>
        <v>0</v>
      </c>
      <c r="M1735" s="36">
        <f t="shared" si="590"/>
        <v>0</v>
      </c>
      <c r="N1735" s="36" t="str">
        <f t="shared" si="590"/>
        <v>-</v>
      </c>
      <c r="O1735" s="36">
        <f t="shared" si="590"/>
        <v>0</v>
      </c>
      <c r="P1735" s="36">
        <f t="shared" si="590"/>
        <v>0</v>
      </c>
      <c r="Q1735" s="36" t="str">
        <f t="shared" si="590"/>
        <v>-</v>
      </c>
      <c r="R1735" s="36">
        <f t="shared" si="590"/>
        <v>0</v>
      </c>
      <c r="S1735" s="36" t="str">
        <f t="shared" si="588"/>
        <v>-</v>
      </c>
      <c r="T1735" s="40">
        <f t="shared" si="588"/>
        <v>0</v>
      </c>
    </row>
    <row r="1736" spans="1:20" ht="18" customHeight="1">
      <c r="A1736" s="73"/>
      <c r="B1736" s="53" t="s">
        <v>22</v>
      </c>
      <c r="C1736" s="54">
        <v>1</v>
      </c>
      <c r="D1736" s="54">
        <v>1</v>
      </c>
      <c r="E1736" s="54">
        <v>0</v>
      </c>
      <c r="F1736" s="54">
        <v>2</v>
      </c>
      <c r="G1736" s="54">
        <v>1</v>
      </c>
      <c r="H1736" s="54">
        <v>0</v>
      </c>
      <c r="I1736" s="54">
        <v>0</v>
      </c>
      <c r="J1736" s="54">
        <v>1</v>
      </c>
      <c r="K1736" s="54">
        <v>3</v>
      </c>
      <c r="L1736" s="54">
        <v>1</v>
      </c>
      <c r="M1736" s="54">
        <v>3</v>
      </c>
      <c r="N1736" s="54">
        <v>0</v>
      </c>
      <c r="O1736" s="54">
        <v>1</v>
      </c>
      <c r="P1736" s="54">
        <v>6</v>
      </c>
      <c r="Q1736" s="54">
        <v>0</v>
      </c>
      <c r="R1736" s="54">
        <v>1</v>
      </c>
      <c r="S1736" s="54">
        <v>0</v>
      </c>
      <c r="T1736" s="11">
        <f>SUM(C1736:S1736)</f>
        <v>21</v>
      </c>
    </row>
    <row r="1737" spans="1:20" ht="18" customHeight="1">
      <c r="A1737" s="73"/>
      <c r="B1737" s="53" t="s">
        <v>23</v>
      </c>
      <c r="C1737" s="37">
        <f>IF(C1736&gt;0,(C1731+C1732)/C1736, "-")</f>
        <v>1</v>
      </c>
      <c r="D1737" s="37">
        <f t="shared" ref="D1737:S1737" si="591">IF(D1736&gt;0,(D1731+D1732)/D1736, "-")</f>
        <v>1</v>
      </c>
      <c r="E1737" s="37" t="str">
        <f t="shared" si="591"/>
        <v>-</v>
      </c>
      <c r="F1737" s="37">
        <f t="shared" si="591"/>
        <v>1.5</v>
      </c>
      <c r="G1737" s="37">
        <f t="shared" si="591"/>
        <v>1</v>
      </c>
      <c r="H1737" s="37" t="str">
        <f t="shared" si="591"/>
        <v>-</v>
      </c>
      <c r="I1737" s="37" t="str">
        <f t="shared" si="591"/>
        <v>-</v>
      </c>
      <c r="J1737" s="37">
        <f t="shared" si="591"/>
        <v>3</v>
      </c>
      <c r="K1737" s="37">
        <f t="shared" si="591"/>
        <v>1.6666666666666667</v>
      </c>
      <c r="L1737" s="37">
        <f t="shared" si="591"/>
        <v>1</v>
      </c>
      <c r="M1737" s="37">
        <f t="shared" si="591"/>
        <v>1</v>
      </c>
      <c r="N1737" s="37" t="str">
        <f t="shared" si="591"/>
        <v>-</v>
      </c>
      <c r="O1737" s="37">
        <f t="shared" si="591"/>
        <v>1</v>
      </c>
      <c r="P1737" s="37">
        <f t="shared" si="591"/>
        <v>1.6666666666666667</v>
      </c>
      <c r="Q1737" s="37" t="str">
        <f t="shared" si="591"/>
        <v>-</v>
      </c>
      <c r="R1737" s="37">
        <f t="shared" si="591"/>
        <v>3</v>
      </c>
      <c r="S1737" s="37" t="str">
        <f t="shared" si="591"/>
        <v>-</v>
      </c>
      <c r="T1737" s="45">
        <f>IF(T1736&gt;0,(T1731+T1732)/T1736, "-")</f>
        <v>1.5238095238095237</v>
      </c>
    </row>
    <row r="1738" spans="1:20" ht="18" customHeight="1">
      <c r="A1738" s="74"/>
      <c r="B1738" s="53" t="s">
        <v>44</v>
      </c>
      <c r="C1738" s="59">
        <v>1</v>
      </c>
      <c r="D1738" s="59">
        <v>1</v>
      </c>
      <c r="E1738" s="58" t="s">
        <v>43</v>
      </c>
      <c r="F1738" s="59">
        <v>0.5</v>
      </c>
      <c r="G1738" s="59">
        <v>1</v>
      </c>
      <c r="H1738" s="58" t="s">
        <v>43</v>
      </c>
      <c r="I1738" s="58" t="s">
        <v>43</v>
      </c>
      <c r="J1738" s="59">
        <v>1</v>
      </c>
      <c r="K1738" s="59">
        <v>0.66669999999999996</v>
      </c>
      <c r="L1738" s="59">
        <v>1</v>
      </c>
      <c r="M1738" s="59">
        <v>0</v>
      </c>
      <c r="N1738" s="58" t="s">
        <v>43</v>
      </c>
      <c r="O1738" s="59">
        <v>1</v>
      </c>
      <c r="P1738" s="59">
        <v>0.16669999999999999</v>
      </c>
      <c r="Q1738" s="58" t="s">
        <v>43</v>
      </c>
      <c r="R1738" s="59">
        <v>1</v>
      </c>
      <c r="S1738" s="58" t="s">
        <v>43</v>
      </c>
      <c r="T1738" s="60">
        <v>0.52380000000000004</v>
      </c>
    </row>
    <row r="1739" spans="1:20" ht="18" customHeight="1">
      <c r="A1739" s="72">
        <v>44851</v>
      </c>
      <c r="B1739" s="51" t="s">
        <v>20</v>
      </c>
      <c r="C1739" s="52">
        <v>0</v>
      </c>
      <c r="D1739" s="52">
        <v>0</v>
      </c>
      <c r="E1739" s="52">
        <v>0</v>
      </c>
      <c r="F1739" s="52">
        <v>0</v>
      </c>
      <c r="G1739" s="52">
        <v>0</v>
      </c>
      <c r="H1739" s="52">
        <v>0</v>
      </c>
      <c r="I1739" s="52">
        <v>0</v>
      </c>
      <c r="J1739" s="52">
        <v>0</v>
      </c>
      <c r="K1739" s="52">
        <v>0</v>
      </c>
      <c r="L1739" s="52">
        <v>0</v>
      </c>
      <c r="M1739" s="52">
        <v>0</v>
      </c>
      <c r="N1739" s="52">
        <v>0</v>
      </c>
      <c r="O1739" s="52">
        <v>0</v>
      </c>
      <c r="P1739" s="52">
        <v>0</v>
      </c>
      <c r="Q1739" s="52">
        <v>0</v>
      </c>
      <c r="R1739" s="52">
        <v>0</v>
      </c>
      <c r="S1739" s="52">
        <v>0</v>
      </c>
      <c r="T1739" s="11">
        <f>SUM(C1739:S1739)</f>
        <v>0</v>
      </c>
    </row>
    <row r="1740" spans="1:20" ht="18" customHeight="1">
      <c r="A1740" s="73"/>
      <c r="B1740" s="53" t="s">
        <v>21</v>
      </c>
      <c r="C1740" s="54">
        <v>0</v>
      </c>
      <c r="D1740" s="54">
        <v>0</v>
      </c>
      <c r="E1740" s="54">
        <v>0</v>
      </c>
      <c r="F1740" s="54">
        <v>0</v>
      </c>
      <c r="G1740" s="54">
        <v>0</v>
      </c>
      <c r="H1740" s="54">
        <v>0</v>
      </c>
      <c r="I1740" s="54">
        <v>1</v>
      </c>
      <c r="J1740" s="54">
        <v>1</v>
      </c>
      <c r="K1740" s="54">
        <v>1</v>
      </c>
      <c r="L1740" s="54">
        <v>0</v>
      </c>
      <c r="M1740" s="54">
        <v>0</v>
      </c>
      <c r="N1740" s="54">
        <v>2</v>
      </c>
      <c r="O1740" s="54">
        <v>0</v>
      </c>
      <c r="P1740" s="54">
        <v>9</v>
      </c>
      <c r="Q1740" s="54">
        <v>0</v>
      </c>
      <c r="R1740" s="54">
        <v>0</v>
      </c>
      <c r="S1740" s="54">
        <v>0</v>
      </c>
      <c r="T1740" s="11">
        <f>SUM(C1740:S1740)</f>
        <v>14</v>
      </c>
    </row>
    <row r="1741" spans="1:20" ht="18" customHeight="1">
      <c r="A1741" s="73"/>
      <c r="B1741" s="53" t="s">
        <v>24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73"/>
      <c r="B1742" s="53" t="s">
        <v>25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0</v>
      </c>
      <c r="J1742" s="54">
        <v>0</v>
      </c>
      <c r="K1742" s="54">
        <v>0</v>
      </c>
      <c r="L1742" s="54">
        <v>0</v>
      </c>
      <c r="M1742" s="54">
        <v>0</v>
      </c>
      <c r="N1742" s="54">
        <v>0</v>
      </c>
      <c r="O1742" s="54">
        <v>0</v>
      </c>
      <c r="P1742" s="54">
        <v>0</v>
      </c>
      <c r="Q1742" s="54">
        <v>0</v>
      </c>
      <c r="R1742" s="54">
        <v>0</v>
      </c>
      <c r="S1742" s="54">
        <v>0</v>
      </c>
      <c r="T1742" s="11">
        <f>SUM(C1742:S1742)</f>
        <v>0</v>
      </c>
    </row>
    <row r="1743" spans="1:20" ht="18" customHeight="1">
      <c r="A1743" s="73"/>
      <c r="B1743" s="53" t="s">
        <v>26</v>
      </c>
      <c r="C1743" s="36" t="str">
        <f t="shared" ref="C1743:D1743" si="592">IF(C1741+C1742&gt;0, C1742/(C1741+C1742), "-")</f>
        <v>-</v>
      </c>
      <c r="D1743" s="36" t="str">
        <f t="shared" si="592"/>
        <v>-</v>
      </c>
      <c r="E1743" s="36" t="str">
        <f t="shared" ref="E1743:T1743" si="593">IF(E1741+E1742&gt;0, E1742/(E1741+E1742), "-")</f>
        <v>-</v>
      </c>
      <c r="F1743" s="36" t="str">
        <f t="shared" ref="F1743:I1743" si="594">IF(F1741+F1742&gt;0, F1742/(F1741+F1742), "-")</f>
        <v>-</v>
      </c>
      <c r="G1743" s="36" t="str">
        <f t="shared" si="594"/>
        <v>-</v>
      </c>
      <c r="H1743" s="36" t="str">
        <f t="shared" si="594"/>
        <v>-</v>
      </c>
      <c r="I1743" s="36">
        <f t="shared" si="594"/>
        <v>0</v>
      </c>
      <c r="J1743" s="36">
        <f t="shared" ref="J1743:R1743" si="595">IF(J1741+J1742&gt;0, J1742/(J1741+J1742), "-")</f>
        <v>0</v>
      </c>
      <c r="K1743" s="36">
        <f t="shared" si="595"/>
        <v>0</v>
      </c>
      <c r="L1743" s="36" t="str">
        <f t="shared" si="595"/>
        <v>-</v>
      </c>
      <c r="M1743" s="36" t="str">
        <f t="shared" si="595"/>
        <v>-</v>
      </c>
      <c r="N1743" s="36">
        <f t="shared" si="595"/>
        <v>0</v>
      </c>
      <c r="O1743" s="36" t="str">
        <f t="shared" si="595"/>
        <v>-</v>
      </c>
      <c r="P1743" s="36">
        <f t="shared" si="595"/>
        <v>0</v>
      </c>
      <c r="Q1743" s="36" t="str">
        <f t="shared" si="595"/>
        <v>-</v>
      </c>
      <c r="R1743" s="36" t="str">
        <f t="shared" si="595"/>
        <v>-</v>
      </c>
      <c r="S1743" s="36" t="str">
        <f t="shared" si="593"/>
        <v>-</v>
      </c>
      <c r="T1743" s="40">
        <f t="shared" si="593"/>
        <v>0</v>
      </c>
    </row>
    <row r="1744" spans="1:20" ht="18" customHeight="1">
      <c r="A1744" s="73"/>
      <c r="B1744" s="53" t="s">
        <v>22</v>
      </c>
      <c r="C1744" s="54">
        <v>0</v>
      </c>
      <c r="D1744" s="54">
        <v>0</v>
      </c>
      <c r="E1744" s="54">
        <v>0</v>
      </c>
      <c r="F1744" s="54">
        <v>0</v>
      </c>
      <c r="G1744" s="54">
        <v>0</v>
      </c>
      <c r="H1744" s="54">
        <v>0</v>
      </c>
      <c r="I1744" s="54">
        <v>1</v>
      </c>
      <c r="J1744" s="54">
        <v>1</v>
      </c>
      <c r="K1744" s="54">
        <v>1</v>
      </c>
      <c r="L1744" s="54">
        <v>0</v>
      </c>
      <c r="M1744" s="54">
        <v>0</v>
      </c>
      <c r="N1744" s="54">
        <v>1</v>
      </c>
      <c r="O1744" s="54">
        <v>0</v>
      </c>
      <c r="P1744" s="54">
        <v>4</v>
      </c>
      <c r="Q1744" s="54">
        <v>0</v>
      </c>
      <c r="R1744" s="54">
        <v>0</v>
      </c>
      <c r="S1744" s="54">
        <v>0</v>
      </c>
      <c r="T1744" s="11">
        <f>SUM(C1744:S1744)</f>
        <v>8</v>
      </c>
    </row>
    <row r="1745" spans="1:20" ht="18" customHeight="1">
      <c r="A1745" s="73"/>
      <c r="B1745" s="53" t="s">
        <v>23</v>
      </c>
      <c r="C1745" s="37" t="str">
        <f>IF(C1744&gt;0,(C1739+C1740)/C1744, "-")</f>
        <v>-</v>
      </c>
      <c r="D1745" s="37" t="str">
        <f t="shared" ref="D1745:S1745" si="596">IF(D1744&gt;0,(D1739+D1740)/D1744, "-")</f>
        <v>-</v>
      </c>
      <c r="E1745" s="37" t="str">
        <f t="shared" si="596"/>
        <v>-</v>
      </c>
      <c r="F1745" s="37" t="str">
        <f t="shared" si="596"/>
        <v>-</v>
      </c>
      <c r="G1745" s="37" t="str">
        <f t="shared" si="596"/>
        <v>-</v>
      </c>
      <c r="H1745" s="37" t="str">
        <f t="shared" si="596"/>
        <v>-</v>
      </c>
      <c r="I1745" s="37">
        <f t="shared" si="596"/>
        <v>1</v>
      </c>
      <c r="J1745" s="37">
        <f t="shared" si="596"/>
        <v>1</v>
      </c>
      <c r="K1745" s="37">
        <f t="shared" si="596"/>
        <v>1</v>
      </c>
      <c r="L1745" s="37" t="str">
        <f t="shared" si="596"/>
        <v>-</v>
      </c>
      <c r="M1745" s="37" t="str">
        <f t="shared" si="596"/>
        <v>-</v>
      </c>
      <c r="N1745" s="37">
        <f t="shared" si="596"/>
        <v>2</v>
      </c>
      <c r="O1745" s="37" t="str">
        <f t="shared" si="596"/>
        <v>-</v>
      </c>
      <c r="P1745" s="37">
        <f t="shared" si="596"/>
        <v>2.25</v>
      </c>
      <c r="Q1745" s="37" t="str">
        <f t="shared" si="596"/>
        <v>-</v>
      </c>
      <c r="R1745" s="37" t="str">
        <f t="shared" si="596"/>
        <v>-</v>
      </c>
      <c r="S1745" s="37" t="str">
        <f t="shared" si="596"/>
        <v>-</v>
      </c>
      <c r="T1745" s="45">
        <f>IF(T1744&gt;0,(T1739+T1740)/T1744, "-")</f>
        <v>1.75</v>
      </c>
    </row>
    <row r="1746" spans="1:20" ht="18" customHeight="1">
      <c r="A1746" s="74"/>
      <c r="B1746" s="53" t="s">
        <v>44</v>
      </c>
      <c r="C1746" s="58" t="s">
        <v>43</v>
      </c>
      <c r="D1746" s="58" t="s">
        <v>43</v>
      </c>
      <c r="E1746" s="58" t="s">
        <v>43</v>
      </c>
      <c r="F1746" s="58" t="s">
        <v>43</v>
      </c>
      <c r="G1746" s="58" t="s">
        <v>43</v>
      </c>
      <c r="H1746" s="58" t="s">
        <v>43</v>
      </c>
      <c r="I1746" s="59">
        <v>0</v>
      </c>
      <c r="J1746" s="59">
        <v>1</v>
      </c>
      <c r="K1746" s="59">
        <v>1</v>
      </c>
      <c r="L1746" s="58" t="s">
        <v>43</v>
      </c>
      <c r="M1746" s="58" t="s">
        <v>43</v>
      </c>
      <c r="N1746" s="59">
        <v>1</v>
      </c>
      <c r="O1746" s="58" t="s">
        <v>43</v>
      </c>
      <c r="P1746" s="59">
        <v>0.5</v>
      </c>
      <c r="Q1746" s="58" t="s">
        <v>43</v>
      </c>
      <c r="R1746" s="58" t="s">
        <v>43</v>
      </c>
      <c r="S1746" s="58" t="s">
        <v>43</v>
      </c>
      <c r="T1746" s="60">
        <v>0.625</v>
      </c>
    </row>
    <row r="1747" spans="1:20" ht="18" customHeight="1">
      <c r="A1747" s="72">
        <v>44852</v>
      </c>
      <c r="B1747" s="51" t="s">
        <v>20</v>
      </c>
      <c r="C1747" s="52">
        <v>0</v>
      </c>
      <c r="D1747" s="52">
        <v>1</v>
      </c>
      <c r="E1747" s="52">
        <v>0</v>
      </c>
      <c r="F1747" s="52">
        <v>0</v>
      </c>
      <c r="G1747" s="52">
        <v>0</v>
      </c>
      <c r="H1747" s="52">
        <v>0</v>
      </c>
      <c r="I1747" s="52">
        <v>0</v>
      </c>
      <c r="J1747" s="52">
        <v>0</v>
      </c>
      <c r="K1747" s="52">
        <v>0</v>
      </c>
      <c r="L1747" s="52">
        <v>0</v>
      </c>
      <c r="M1747" s="52">
        <v>0</v>
      </c>
      <c r="N1747" s="52">
        <v>0</v>
      </c>
      <c r="O1747" s="52">
        <v>0</v>
      </c>
      <c r="P1747" s="52">
        <v>0</v>
      </c>
      <c r="Q1747" s="52">
        <v>0</v>
      </c>
      <c r="R1747" s="52">
        <v>0</v>
      </c>
      <c r="S1747" s="52">
        <v>0</v>
      </c>
      <c r="T1747" s="11">
        <f>SUM(C1747:S1747)</f>
        <v>1</v>
      </c>
    </row>
    <row r="1748" spans="1:20" ht="18" customHeight="1">
      <c r="A1748" s="73"/>
      <c r="B1748" s="53" t="s">
        <v>21</v>
      </c>
      <c r="C1748" s="54">
        <v>0</v>
      </c>
      <c r="D1748" s="54">
        <v>0</v>
      </c>
      <c r="E1748" s="54">
        <v>0</v>
      </c>
      <c r="F1748" s="54">
        <v>1</v>
      </c>
      <c r="G1748" s="54">
        <v>0</v>
      </c>
      <c r="H1748" s="54">
        <v>0</v>
      </c>
      <c r="I1748" s="54">
        <v>2</v>
      </c>
      <c r="J1748" s="54">
        <v>5</v>
      </c>
      <c r="K1748" s="54">
        <v>1</v>
      </c>
      <c r="L1748" s="54">
        <v>0</v>
      </c>
      <c r="M1748" s="54">
        <v>1</v>
      </c>
      <c r="N1748" s="54">
        <v>0</v>
      </c>
      <c r="O1748" s="54">
        <v>2</v>
      </c>
      <c r="P1748" s="54">
        <v>2</v>
      </c>
      <c r="Q1748" s="54">
        <v>0</v>
      </c>
      <c r="R1748" s="54">
        <v>0</v>
      </c>
      <c r="S1748" s="54">
        <v>0</v>
      </c>
      <c r="T1748" s="11">
        <f>SUM(C1748:S1748)</f>
        <v>14</v>
      </c>
    </row>
    <row r="1749" spans="1:20" ht="18" customHeight="1">
      <c r="A1749" s="73"/>
      <c r="B1749" s="53" t="s">
        <v>24</v>
      </c>
      <c r="C1749" s="54">
        <v>0</v>
      </c>
      <c r="D1749" s="54">
        <v>1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15</v>
      </c>
    </row>
    <row r="1750" spans="1:20" ht="18" customHeight="1">
      <c r="A1750" s="73"/>
      <c r="B1750" s="53" t="s">
        <v>25</v>
      </c>
      <c r="C1750" s="54">
        <v>0</v>
      </c>
      <c r="D1750" s="54">
        <v>0</v>
      </c>
      <c r="E1750" s="54">
        <v>0</v>
      </c>
      <c r="F1750" s="54">
        <v>0</v>
      </c>
      <c r="G1750" s="54">
        <v>0</v>
      </c>
      <c r="H1750" s="54">
        <v>0</v>
      </c>
      <c r="I1750" s="54">
        <v>0</v>
      </c>
      <c r="J1750" s="54">
        <v>0</v>
      </c>
      <c r="K1750" s="54">
        <v>0</v>
      </c>
      <c r="L1750" s="54">
        <v>0</v>
      </c>
      <c r="M1750" s="54">
        <v>0</v>
      </c>
      <c r="N1750" s="54">
        <v>0</v>
      </c>
      <c r="O1750" s="54">
        <v>0</v>
      </c>
      <c r="P1750" s="54">
        <v>0</v>
      </c>
      <c r="Q1750" s="54">
        <v>0</v>
      </c>
      <c r="R1750" s="54">
        <v>0</v>
      </c>
      <c r="S1750" s="54">
        <v>0</v>
      </c>
      <c r="T1750" s="11">
        <f>SUM(C1750:S1750)</f>
        <v>0</v>
      </c>
    </row>
    <row r="1751" spans="1:20" ht="18" customHeight="1">
      <c r="A1751" s="73"/>
      <c r="B1751" s="53" t="s">
        <v>26</v>
      </c>
      <c r="C1751" s="36" t="str">
        <f t="shared" ref="C1751:T1751" si="597">IF(C1749+C1750&gt;0, C1750/(C1749+C1750), "-")</f>
        <v>-</v>
      </c>
      <c r="D1751" s="36">
        <f t="shared" si="597"/>
        <v>0</v>
      </c>
      <c r="E1751" s="36" t="str">
        <f t="shared" si="597"/>
        <v>-</v>
      </c>
      <c r="F1751" s="36">
        <f t="shared" si="597"/>
        <v>0</v>
      </c>
      <c r="G1751" s="36" t="str">
        <f t="shared" si="597"/>
        <v>-</v>
      </c>
      <c r="H1751" s="36" t="str">
        <f t="shared" si="597"/>
        <v>-</v>
      </c>
      <c r="I1751" s="36">
        <f t="shared" ref="I1751:L1751" si="598">IF(I1749+I1750&gt;0, I1750/(I1749+I1750), "-")</f>
        <v>0</v>
      </c>
      <c r="J1751" s="36">
        <f t="shared" si="598"/>
        <v>0</v>
      </c>
      <c r="K1751" s="36">
        <f t="shared" si="598"/>
        <v>0</v>
      </c>
      <c r="L1751" s="36" t="str">
        <f t="shared" si="598"/>
        <v>-</v>
      </c>
      <c r="M1751" s="36">
        <f t="shared" si="597"/>
        <v>0</v>
      </c>
      <c r="N1751" s="36" t="str">
        <f t="shared" ref="N1751:Q1751" si="599">IF(N1749+N1750&gt;0, N1750/(N1749+N1750), "-")</f>
        <v>-</v>
      </c>
      <c r="O1751" s="36">
        <f t="shared" si="599"/>
        <v>0</v>
      </c>
      <c r="P1751" s="36">
        <f t="shared" si="599"/>
        <v>0</v>
      </c>
      <c r="Q1751" s="36" t="str">
        <f t="shared" si="599"/>
        <v>-</v>
      </c>
      <c r="R1751" s="36" t="str">
        <f t="shared" si="597"/>
        <v>-</v>
      </c>
      <c r="S1751" s="36" t="str">
        <f t="shared" si="597"/>
        <v>-</v>
      </c>
      <c r="T1751" s="40">
        <f t="shared" si="597"/>
        <v>0</v>
      </c>
    </row>
    <row r="1752" spans="1:20" ht="18" customHeight="1">
      <c r="A1752" s="73"/>
      <c r="B1752" s="53" t="s">
        <v>22</v>
      </c>
      <c r="C1752" s="54">
        <v>0</v>
      </c>
      <c r="D1752" s="54">
        <v>1</v>
      </c>
      <c r="E1752" s="54">
        <v>0</v>
      </c>
      <c r="F1752" s="54">
        <v>1</v>
      </c>
      <c r="G1752" s="54">
        <v>0</v>
      </c>
      <c r="H1752" s="54">
        <v>0</v>
      </c>
      <c r="I1752" s="54">
        <v>1</v>
      </c>
      <c r="J1752" s="54">
        <v>2</v>
      </c>
      <c r="K1752" s="54">
        <v>1</v>
      </c>
      <c r="L1752" s="54">
        <v>0</v>
      </c>
      <c r="M1752" s="54">
        <v>1</v>
      </c>
      <c r="N1752" s="54">
        <v>0</v>
      </c>
      <c r="O1752" s="54">
        <v>1</v>
      </c>
      <c r="P1752" s="54">
        <v>1</v>
      </c>
      <c r="Q1752" s="54">
        <v>0</v>
      </c>
      <c r="R1752" s="54">
        <v>0</v>
      </c>
      <c r="S1752" s="54">
        <v>0</v>
      </c>
      <c r="T1752" s="11">
        <f>SUM(C1752:S1752)</f>
        <v>9</v>
      </c>
    </row>
    <row r="1753" spans="1:20" ht="18" customHeight="1">
      <c r="A1753" s="73"/>
      <c r="B1753" s="53" t="s">
        <v>23</v>
      </c>
      <c r="C1753" s="37" t="str">
        <f>IF(C1752&gt;0,(C1747+C1748)/C1752, "-")</f>
        <v>-</v>
      </c>
      <c r="D1753" s="37">
        <f t="shared" ref="D1753:S1753" si="600">IF(D1752&gt;0,(D1747+D1748)/D1752, "-")</f>
        <v>1</v>
      </c>
      <c r="E1753" s="37" t="str">
        <f t="shared" si="600"/>
        <v>-</v>
      </c>
      <c r="F1753" s="37">
        <f t="shared" si="600"/>
        <v>1</v>
      </c>
      <c r="G1753" s="37" t="str">
        <f t="shared" si="600"/>
        <v>-</v>
      </c>
      <c r="H1753" s="37" t="str">
        <f t="shared" si="600"/>
        <v>-</v>
      </c>
      <c r="I1753" s="37">
        <f t="shared" si="600"/>
        <v>2</v>
      </c>
      <c r="J1753" s="37">
        <f t="shared" si="600"/>
        <v>2.5</v>
      </c>
      <c r="K1753" s="37">
        <f t="shared" si="600"/>
        <v>1</v>
      </c>
      <c r="L1753" s="37" t="str">
        <f t="shared" si="600"/>
        <v>-</v>
      </c>
      <c r="M1753" s="37">
        <f t="shared" si="600"/>
        <v>1</v>
      </c>
      <c r="N1753" s="37" t="str">
        <f t="shared" si="600"/>
        <v>-</v>
      </c>
      <c r="O1753" s="37">
        <f t="shared" si="600"/>
        <v>2</v>
      </c>
      <c r="P1753" s="37">
        <f t="shared" si="600"/>
        <v>2</v>
      </c>
      <c r="Q1753" s="37" t="str">
        <f t="shared" si="600"/>
        <v>-</v>
      </c>
      <c r="R1753" s="37" t="str">
        <f t="shared" si="600"/>
        <v>-</v>
      </c>
      <c r="S1753" s="37" t="str">
        <f t="shared" si="600"/>
        <v>-</v>
      </c>
      <c r="T1753" s="45">
        <f>IF(T1752&gt;0,(T1747+T1748)/T1752, "-")</f>
        <v>1.6666666666666667</v>
      </c>
    </row>
    <row r="1754" spans="1:20" ht="18" customHeight="1">
      <c r="A1754" s="74"/>
      <c r="B1754" s="53" t="s">
        <v>44</v>
      </c>
      <c r="C1754" s="58" t="s">
        <v>43</v>
      </c>
      <c r="D1754" s="59">
        <v>1</v>
      </c>
      <c r="E1754" s="58" t="s">
        <v>43</v>
      </c>
      <c r="F1754" s="59">
        <v>0</v>
      </c>
      <c r="G1754" s="58" t="s">
        <v>43</v>
      </c>
      <c r="H1754" s="58" t="s">
        <v>43</v>
      </c>
      <c r="I1754" s="59">
        <v>0</v>
      </c>
      <c r="J1754" s="59">
        <v>0</v>
      </c>
      <c r="K1754" s="59">
        <v>1</v>
      </c>
      <c r="L1754" s="58" t="s">
        <v>43</v>
      </c>
      <c r="M1754" s="59">
        <v>0</v>
      </c>
      <c r="N1754" s="58" t="s">
        <v>43</v>
      </c>
      <c r="O1754" s="59">
        <v>1</v>
      </c>
      <c r="P1754" s="59">
        <v>1</v>
      </c>
      <c r="Q1754" s="58" t="s">
        <v>43</v>
      </c>
      <c r="R1754" s="58" t="s">
        <v>43</v>
      </c>
      <c r="S1754" s="58" t="s">
        <v>43</v>
      </c>
      <c r="T1754" s="60">
        <v>0.44440000000000002</v>
      </c>
    </row>
    <row r="1755" spans="1:20" ht="18" customHeight="1">
      <c r="A1755" s="72">
        <v>44853</v>
      </c>
      <c r="B1755" s="51" t="s">
        <v>20</v>
      </c>
      <c r="C1755" s="52">
        <v>0</v>
      </c>
      <c r="D1755" s="52">
        <v>0</v>
      </c>
      <c r="E1755" s="52">
        <v>0</v>
      </c>
      <c r="F1755" s="52">
        <v>0</v>
      </c>
      <c r="G1755" s="52">
        <v>0</v>
      </c>
      <c r="H1755" s="52">
        <v>0</v>
      </c>
      <c r="I1755" s="52">
        <v>0</v>
      </c>
      <c r="J1755" s="52">
        <v>0</v>
      </c>
      <c r="K1755" s="52">
        <v>0</v>
      </c>
      <c r="L1755" s="52">
        <v>0</v>
      </c>
      <c r="M1755" s="52">
        <v>0</v>
      </c>
      <c r="N1755" s="52">
        <v>0</v>
      </c>
      <c r="O1755" s="52">
        <v>0</v>
      </c>
      <c r="P1755" s="52">
        <v>0</v>
      </c>
      <c r="Q1755" s="52">
        <v>0</v>
      </c>
      <c r="R1755" s="52">
        <v>0</v>
      </c>
      <c r="S1755" s="52">
        <v>0</v>
      </c>
      <c r="T1755" s="11">
        <f>SUM(C1755:S1755)</f>
        <v>0</v>
      </c>
    </row>
    <row r="1756" spans="1:20" ht="18" customHeight="1">
      <c r="A1756" s="73"/>
      <c r="B1756" s="53" t="s">
        <v>21</v>
      </c>
      <c r="C1756" s="54">
        <v>1</v>
      </c>
      <c r="D1756" s="54">
        <v>1</v>
      </c>
      <c r="E1756" s="54">
        <v>0</v>
      </c>
      <c r="F1756" s="54">
        <v>0</v>
      </c>
      <c r="G1756" s="54">
        <v>0</v>
      </c>
      <c r="H1756" s="54">
        <v>0</v>
      </c>
      <c r="I1756" s="54">
        <v>0</v>
      </c>
      <c r="J1756" s="54">
        <v>0</v>
      </c>
      <c r="K1756" s="54">
        <v>1</v>
      </c>
      <c r="L1756" s="54">
        <v>0</v>
      </c>
      <c r="M1756" s="54">
        <v>2</v>
      </c>
      <c r="N1756" s="54">
        <v>0</v>
      </c>
      <c r="O1756" s="54">
        <v>4</v>
      </c>
      <c r="P1756" s="54">
        <v>1</v>
      </c>
      <c r="Q1756" s="54">
        <v>0</v>
      </c>
      <c r="R1756" s="54">
        <v>0</v>
      </c>
      <c r="S1756" s="54">
        <v>0</v>
      </c>
      <c r="T1756" s="11">
        <f>SUM(C1756:S1756)</f>
        <v>10</v>
      </c>
    </row>
    <row r="1757" spans="1:20" ht="18" customHeight="1">
      <c r="A1757" s="73"/>
      <c r="B1757" s="53" t="s">
        <v>24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73"/>
      <c r="B1758" s="53" t="s">
        <v>25</v>
      </c>
      <c r="C1758" s="54">
        <v>0</v>
      </c>
      <c r="D1758" s="54">
        <v>0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0</v>
      </c>
      <c r="L1758" s="54">
        <v>0</v>
      </c>
      <c r="M1758" s="54">
        <v>0</v>
      </c>
      <c r="N1758" s="54">
        <v>0</v>
      </c>
      <c r="O1758" s="54">
        <v>0</v>
      </c>
      <c r="P1758" s="54">
        <v>0</v>
      </c>
      <c r="Q1758" s="54">
        <v>0</v>
      </c>
      <c r="R1758" s="54">
        <v>0</v>
      </c>
      <c r="S1758" s="54">
        <v>0</v>
      </c>
      <c r="T1758" s="11">
        <f>SUM(C1758:S1758)</f>
        <v>0</v>
      </c>
    </row>
    <row r="1759" spans="1:20" ht="18" customHeight="1">
      <c r="A1759" s="73"/>
      <c r="B1759" s="53" t="s">
        <v>26</v>
      </c>
      <c r="C1759" s="36">
        <f t="shared" ref="C1759:F1759" si="601">IF(C1757+C1758&gt;0, C1758/(C1757+C1758), "-")</f>
        <v>0</v>
      </c>
      <c r="D1759" s="36">
        <f t="shared" si="601"/>
        <v>0</v>
      </c>
      <c r="E1759" s="36" t="str">
        <f t="shared" si="601"/>
        <v>-</v>
      </c>
      <c r="F1759" s="36" t="str">
        <f t="shared" si="601"/>
        <v>-</v>
      </c>
      <c r="G1759" s="36" t="str">
        <f t="shared" ref="G1759:T1759" si="602">IF(G1757+G1758&gt;0, G1758/(G1757+G1758), "-")</f>
        <v>-</v>
      </c>
      <c r="H1759" s="36" t="str">
        <f t="shared" si="602"/>
        <v>-</v>
      </c>
      <c r="I1759" s="36" t="str">
        <f t="shared" si="602"/>
        <v>-</v>
      </c>
      <c r="J1759" s="36" t="str">
        <f t="shared" si="602"/>
        <v>-</v>
      </c>
      <c r="K1759" s="36">
        <f t="shared" si="602"/>
        <v>0</v>
      </c>
      <c r="L1759" s="36" t="str">
        <f t="shared" si="602"/>
        <v>-</v>
      </c>
      <c r="M1759" s="36">
        <f t="shared" si="602"/>
        <v>0</v>
      </c>
      <c r="N1759" s="36" t="str">
        <f t="shared" si="602"/>
        <v>-</v>
      </c>
      <c r="O1759" s="36">
        <f t="shared" si="602"/>
        <v>0</v>
      </c>
      <c r="P1759" s="36">
        <f t="shared" si="602"/>
        <v>0</v>
      </c>
      <c r="Q1759" s="36" t="str">
        <f t="shared" si="602"/>
        <v>-</v>
      </c>
      <c r="R1759" s="36" t="str">
        <f t="shared" si="602"/>
        <v>-</v>
      </c>
      <c r="S1759" s="36" t="str">
        <f t="shared" si="602"/>
        <v>-</v>
      </c>
      <c r="T1759" s="40">
        <f t="shared" si="602"/>
        <v>0</v>
      </c>
    </row>
    <row r="1760" spans="1:20" ht="18" customHeight="1">
      <c r="A1760" s="73"/>
      <c r="B1760" s="53" t="s">
        <v>22</v>
      </c>
      <c r="C1760" s="54">
        <v>1</v>
      </c>
      <c r="D1760" s="54">
        <v>1</v>
      </c>
      <c r="E1760" s="54">
        <v>0</v>
      </c>
      <c r="F1760" s="54">
        <v>0</v>
      </c>
      <c r="G1760" s="54">
        <v>0</v>
      </c>
      <c r="H1760" s="54">
        <v>0</v>
      </c>
      <c r="I1760" s="54">
        <v>0</v>
      </c>
      <c r="J1760" s="54">
        <v>0</v>
      </c>
      <c r="K1760" s="54">
        <v>1</v>
      </c>
      <c r="L1760" s="54">
        <v>0</v>
      </c>
      <c r="M1760" s="54">
        <v>2</v>
      </c>
      <c r="N1760" s="54">
        <v>0</v>
      </c>
      <c r="O1760" s="54">
        <v>1</v>
      </c>
      <c r="P1760" s="54">
        <v>1</v>
      </c>
      <c r="Q1760" s="54">
        <v>0</v>
      </c>
      <c r="R1760" s="54">
        <v>0</v>
      </c>
      <c r="S1760" s="54">
        <v>0</v>
      </c>
      <c r="T1760" s="11">
        <f>SUM(C1760:S1760)</f>
        <v>7</v>
      </c>
    </row>
    <row r="1761" spans="1:20" ht="18" customHeight="1">
      <c r="A1761" s="73"/>
      <c r="B1761" s="53" t="s">
        <v>23</v>
      </c>
      <c r="C1761" s="37">
        <f>IF(C1760&gt;0,(C1755+C1756)/C1760, "-")</f>
        <v>1</v>
      </c>
      <c r="D1761" s="37">
        <f t="shared" ref="D1761:S1761" si="603">IF(D1760&gt;0,(D1755+D1756)/D1760, "-")</f>
        <v>1</v>
      </c>
      <c r="E1761" s="37" t="str">
        <f t="shared" si="603"/>
        <v>-</v>
      </c>
      <c r="F1761" s="37" t="str">
        <f t="shared" si="603"/>
        <v>-</v>
      </c>
      <c r="G1761" s="37" t="str">
        <f t="shared" si="603"/>
        <v>-</v>
      </c>
      <c r="H1761" s="37" t="str">
        <f t="shared" si="603"/>
        <v>-</v>
      </c>
      <c r="I1761" s="37" t="str">
        <f t="shared" si="603"/>
        <v>-</v>
      </c>
      <c r="J1761" s="37" t="str">
        <f t="shared" si="603"/>
        <v>-</v>
      </c>
      <c r="K1761" s="37">
        <f t="shared" si="603"/>
        <v>1</v>
      </c>
      <c r="L1761" s="37" t="str">
        <f t="shared" si="603"/>
        <v>-</v>
      </c>
      <c r="M1761" s="37">
        <f t="shared" si="603"/>
        <v>1</v>
      </c>
      <c r="N1761" s="37" t="str">
        <f t="shared" si="603"/>
        <v>-</v>
      </c>
      <c r="O1761" s="37">
        <f t="shared" si="603"/>
        <v>4</v>
      </c>
      <c r="P1761" s="37">
        <f t="shared" si="603"/>
        <v>1</v>
      </c>
      <c r="Q1761" s="37" t="str">
        <f t="shared" si="603"/>
        <v>-</v>
      </c>
      <c r="R1761" s="37" t="str">
        <f t="shared" si="603"/>
        <v>-</v>
      </c>
      <c r="S1761" s="37" t="str">
        <f t="shared" si="603"/>
        <v>-</v>
      </c>
      <c r="T1761" s="45">
        <f>IF(T1760&gt;0,(T1755+T1756)/T1760, "-")</f>
        <v>1.4285714285714286</v>
      </c>
    </row>
    <row r="1762" spans="1:20" ht="18" customHeight="1">
      <c r="A1762" s="74"/>
      <c r="B1762" s="53" t="s">
        <v>44</v>
      </c>
      <c r="C1762" s="59">
        <v>0</v>
      </c>
      <c r="D1762" s="59">
        <v>1</v>
      </c>
      <c r="E1762" s="58" t="s">
        <v>43</v>
      </c>
      <c r="F1762" s="58" t="s">
        <v>43</v>
      </c>
      <c r="G1762" s="58" t="s">
        <v>43</v>
      </c>
      <c r="H1762" s="58" t="s">
        <v>43</v>
      </c>
      <c r="I1762" s="58" t="s">
        <v>43</v>
      </c>
      <c r="J1762" s="58" t="s">
        <v>43</v>
      </c>
      <c r="K1762" s="59">
        <v>0</v>
      </c>
      <c r="L1762" s="58" t="s">
        <v>43</v>
      </c>
      <c r="M1762" s="59">
        <v>0</v>
      </c>
      <c r="N1762" s="58" t="s">
        <v>43</v>
      </c>
      <c r="O1762" s="59">
        <v>1</v>
      </c>
      <c r="P1762" s="59">
        <v>1</v>
      </c>
      <c r="Q1762" s="58" t="s">
        <v>43</v>
      </c>
      <c r="R1762" s="58" t="s">
        <v>43</v>
      </c>
      <c r="S1762" s="58" t="s">
        <v>43</v>
      </c>
      <c r="T1762" s="60">
        <v>0.42859999999999998</v>
      </c>
    </row>
    <row r="1763" spans="1:20" ht="18" customHeight="1">
      <c r="A1763" s="72">
        <v>44854</v>
      </c>
      <c r="B1763" s="51" t="s">
        <v>20</v>
      </c>
      <c r="C1763" s="52">
        <v>0</v>
      </c>
      <c r="D1763" s="52">
        <v>0</v>
      </c>
      <c r="E1763" s="52">
        <v>0</v>
      </c>
      <c r="F1763" s="52">
        <v>0</v>
      </c>
      <c r="G1763" s="52">
        <v>0</v>
      </c>
      <c r="H1763" s="52">
        <v>0</v>
      </c>
      <c r="I1763" s="52">
        <v>0</v>
      </c>
      <c r="J1763" s="52">
        <v>0</v>
      </c>
      <c r="K1763" s="52">
        <v>0</v>
      </c>
      <c r="L1763" s="52">
        <v>0</v>
      </c>
      <c r="M1763" s="52">
        <v>0</v>
      </c>
      <c r="N1763" s="52">
        <v>0</v>
      </c>
      <c r="O1763" s="52">
        <v>0</v>
      </c>
      <c r="P1763" s="52">
        <v>0</v>
      </c>
      <c r="Q1763" s="52">
        <v>0</v>
      </c>
      <c r="R1763" s="52">
        <v>0</v>
      </c>
      <c r="S1763" s="52">
        <v>0</v>
      </c>
      <c r="T1763" s="11">
        <f>SUM(C1763:S1763)</f>
        <v>0</v>
      </c>
    </row>
    <row r="1764" spans="1:20" ht="18" customHeight="1">
      <c r="A1764" s="73"/>
      <c r="B1764" s="53" t="s">
        <v>21</v>
      </c>
      <c r="C1764" s="54">
        <v>0</v>
      </c>
      <c r="D1764" s="54">
        <v>0</v>
      </c>
      <c r="E1764" s="54">
        <v>0</v>
      </c>
      <c r="F1764" s="54">
        <v>2</v>
      </c>
      <c r="G1764" s="54">
        <v>0</v>
      </c>
      <c r="H1764" s="54">
        <v>0</v>
      </c>
      <c r="I1764" s="54">
        <v>0</v>
      </c>
      <c r="J1764" s="54">
        <v>1</v>
      </c>
      <c r="K1764" s="54">
        <v>4</v>
      </c>
      <c r="L1764" s="54">
        <v>0</v>
      </c>
      <c r="M1764" s="54">
        <v>3</v>
      </c>
      <c r="N1764" s="54">
        <v>0</v>
      </c>
      <c r="O1764" s="54">
        <v>1</v>
      </c>
      <c r="P1764" s="54">
        <v>2</v>
      </c>
      <c r="Q1764" s="54">
        <v>0</v>
      </c>
      <c r="R1764" s="54">
        <v>0</v>
      </c>
      <c r="S1764" s="54">
        <v>0</v>
      </c>
      <c r="T1764" s="11">
        <f>SUM(C1764:S1764)</f>
        <v>13</v>
      </c>
    </row>
    <row r="1765" spans="1:20" ht="18" customHeight="1">
      <c r="A1765" s="73"/>
      <c r="B1765" s="53" t="s">
        <v>24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73"/>
      <c r="B1766" s="53" t="s">
        <v>25</v>
      </c>
      <c r="C1766" s="54">
        <v>0</v>
      </c>
      <c r="D1766" s="54">
        <v>0</v>
      </c>
      <c r="E1766" s="54">
        <v>0</v>
      </c>
      <c r="F1766" s="54">
        <v>0</v>
      </c>
      <c r="G1766" s="54">
        <v>0</v>
      </c>
      <c r="H1766" s="54">
        <v>0</v>
      </c>
      <c r="I1766" s="54">
        <v>0</v>
      </c>
      <c r="J1766" s="54">
        <v>0</v>
      </c>
      <c r="K1766" s="54">
        <v>0</v>
      </c>
      <c r="L1766" s="54">
        <v>0</v>
      </c>
      <c r="M1766" s="54">
        <v>0</v>
      </c>
      <c r="N1766" s="54">
        <v>0</v>
      </c>
      <c r="O1766" s="54">
        <v>0</v>
      </c>
      <c r="P1766" s="54">
        <v>0</v>
      </c>
      <c r="Q1766" s="54">
        <v>0</v>
      </c>
      <c r="R1766" s="54">
        <v>0</v>
      </c>
      <c r="S1766" s="54">
        <v>0</v>
      </c>
      <c r="T1766" s="11">
        <f>SUM(C1766:S1766)</f>
        <v>0</v>
      </c>
    </row>
    <row r="1767" spans="1:20" ht="18" customHeight="1">
      <c r="A1767" s="73"/>
      <c r="B1767" s="53" t="s">
        <v>26</v>
      </c>
      <c r="C1767" s="36" t="str">
        <f t="shared" ref="C1767:F1767" si="604">IF(C1765+C1766&gt;0, C1766/(C1765+C1766), "-")</f>
        <v>-</v>
      </c>
      <c r="D1767" s="36" t="str">
        <f t="shared" si="604"/>
        <v>-</v>
      </c>
      <c r="E1767" s="36" t="str">
        <f t="shared" si="604"/>
        <v>-</v>
      </c>
      <c r="F1767" s="36">
        <f t="shared" si="604"/>
        <v>0</v>
      </c>
      <c r="G1767" s="36" t="str">
        <f t="shared" ref="G1767:T1767" si="605">IF(G1765+G1766&gt;0, G1766/(G1765+G1766), "-")</f>
        <v>-</v>
      </c>
      <c r="H1767" s="36" t="str">
        <f t="shared" si="605"/>
        <v>-</v>
      </c>
      <c r="I1767" s="36" t="str">
        <f t="shared" si="605"/>
        <v>-</v>
      </c>
      <c r="J1767" s="36">
        <f t="shared" si="605"/>
        <v>0</v>
      </c>
      <c r="K1767" s="36">
        <f t="shared" ref="K1767:Q1767" si="606">IF(K1765+K1766&gt;0, K1766/(K1765+K1766), "-")</f>
        <v>0</v>
      </c>
      <c r="L1767" s="36" t="str">
        <f t="shared" si="606"/>
        <v>-</v>
      </c>
      <c r="M1767" s="36">
        <f t="shared" si="606"/>
        <v>0</v>
      </c>
      <c r="N1767" s="36" t="str">
        <f t="shared" si="606"/>
        <v>-</v>
      </c>
      <c r="O1767" s="36">
        <f t="shared" si="606"/>
        <v>0</v>
      </c>
      <c r="P1767" s="36">
        <f t="shared" si="606"/>
        <v>0</v>
      </c>
      <c r="Q1767" s="36" t="str">
        <f t="shared" si="606"/>
        <v>-</v>
      </c>
      <c r="R1767" s="36" t="str">
        <f t="shared" si="605"/>
        <v>-</v>
      </c>
      <c r="S1767" s="36" t="str">
        <f t="shared" si="605"/>
        <v>-</v>
      </c>
      <c r="T1767" s="40">
        <f t="shared" si="605"/>
        <v>0</v>
      </c>
    </row>
    <row r="1768" spans="1:20" ht="18" customHeight="1">
      <c r="A1768" s="73"/>
      <c r="B1768" s="53" t="s">
        <v>22</v>
      </c>
      <c r="C1768" s="54">
        <v>0</v>
      </c>
      <c r="D1768" s="54">
        <v>0</v>
      </c>
      <c r="E1768" s="54">
        <v>0</v>
      </c>
      <c r="F1768" s="54">
        <v>2</v>
      </c>
      <c r="G1768" s="54">
        <v>0</v>
      </c>
      <c r="H1768" s="54">
        <v>0</v>
      </c>
      <c r="I1768" s="54">
        <v>0</v>
      </c>
      <c r="J1768" s="54">
        <v>1</v>
      </c>
      <c r="K1768" s="54">
        <v>2</v>
      </c>
      <c r="L1768" s="54">
        <v>0</v>
      </c>
      <c r="M1768" s="54">
        <v>3</v>
      </c>
      <c r="N1768" s="54">
        <v>0</v>
      </c>
      <c r="O1768" s="54">
        <v>1</v>
      </c>
      <c r="P1768" s="54">
        <v>1</v>
      </c>
      <c r="Q1768" s="54">
        <v>0</v>
      </c>
      <c r="R1768" s="54">
        <v>0</v>
      </c>
      <c r="S1768" s="54">
        <v>0</v>
      </c>
      <c r="T1768" s="11">
        <f>SUM(C1768:S1768)</f>
        <v>10</v>
      </c>
    </row>
    <row r="1769" spans="1:20" ht="18" customHeight="1">
      <c r="A1769" s="73"/>
      <c r="B1769" s="53" t="s">
        <v>23</v>
      </c>
      <c r="C1769" s="37" t="str">
        <f>IF(C1768&gt;0,(C1763+C1764)/C1768, "-")</f>
        <v>-</v>
      </c>
      <c r="D1769" s="37" t="str">
        <f t="shared" ref="D1769:S1769" si="607">IF(D1768&gt;0,(D1763+D1764)/D1768, "-")</f>
        <v>-</v>
      </c>
      <c r="E1769" s="37" t="str">
        <f t="shared" si="607"/>
        <v>-</v>
      </c>
      <c r="F1769" s="37">
        <f t="shared" si="607"/>
        <v>1</v>
      </c>
      <c r="G1769" s="37" t="str">
        <f t="shared" si="607"/>
        <v>-</v>
      </c>
      <c r="H1769" s="37" t="str">
        <f t="shared" si="607"/>
        <v>-</v>
      </c>
      <c r="I1769" s="37" t="str">
        <f t="shared" si="607"/>
        <v>-</v>
      </c>
      <c r="J1769" s="37">
        <f t="shared" si="607"/>
        <v>1</v>
      </c>
      <c r="K1769" s="37">
        <f t="shared" si="607"/>
        <v>2</v>
      </c>
      <c r="L1769" s="37" t="str">
        <f t="shared" si="607"/>
        <v>-</v>
      </c>
      <c r="M1769" s="37">
        <f t="shared" si="607"/>
        <v>1</v>
      </c>
      <c r="N1769" s="37" t="str">
        <f t="shared" si="607"/>
        <v>-</v>
      </c>
      <c r="O1769" s="37">
        <f t="shared" si="607"/>
        <v>1</v>
      </c>
      <c r="P1769" s="37">
        <f t="shared" si="607"/>
        <v>2</v>
      </c>
      <c r="Q1769" s="37" t="str">
        <f t="shared" si="607"/>
        <v>-</v>
      </c>
      <c r="R1769" s="37" t="str">
        <f t="shared" si="607"/>
        <v>-</v>
      </c>
      <c r="S1769" s="37" t="str">
        <f t="shared" si="607"/>
        <v>-</v>
      </c>
      <c r="T1769" s="45">
        <f>IF(T1768&gt;0,(T1763+T1764)/T1768, "-")</f>
        <v>1.3</v>
      </c>
    </row>
    <row r="1770" spans="1:20" ht="18" customHeight="1">
      <c r="A1770" s="74"/>
      <c r="B1770" s="53" t="s">
        <v>44</v>
      </c>
      <c r="C1770" s="58" t="s">
        <v>43</v>
      </c>
      <c r="D1770" s="58" t="s">
        <v>43</v>
      </c>
      <c r="E1770" s="58" t="s">
        <v>43</v>
      </c>
      <c r="F1770" s="59">
        <v>0.5</v>
      </c>
      <c r="G1770" s="58" t="s">
        <v>43</v>
      </c>
      <c r="H1770" s="58" t="s">
        <v>43</v>
      </c>
      <c r="I1770" s="58" t="s">
        <v>43</v>
      </c>
      <c r="J1770" s="59">
        <v>1</v>
      </c>
      <c r="K1770" s="59">
        <v>0.5</v>
      </c>
      <c r="L1770" s="58" t="s">
        <v>43</v>
      </c>
      <c r="M1770" s="59">
        <v>0</v>
      </c>
      <c r="N1770" s="58" t="s">
        <v>43</v>
      </c>
      <c r="O1770" s="59">
        <v>1</v>
      </c>
      <c r="P1770" s="59">
        <v>1</v>
      </c>
      <c r="Q1770" s="58" t="s">
        <v>43</v>
      </c>
      <c r="R1770" s="58" t="s">
        <v>43</v>
      </c>
      <c r="S1770" s="58" t="s">
        <v>43</v>
      </c>
      <c r="T1770" s="60">
        <v>0.5</v>
      </c>
    </row>
    <row r="1771" spans="1:20" ht="18" customHeight="1">
      <c r="A1771" s="72">
        <v>44855</v>
      </c>
      <c r="B1771" s="51" t="s">
        <v>20</v>
      </c>
      <c r="C1771" s="52">
        <v>0</v>
      </c>
      <c r="D1771" s="52">
        <v>0</v>
      </c>
      <c r="E1771" s="52">
        <v>0</v>
      </c>
      <c r="F1771" s="52">
        <v>0</v>
      </c>
      <c r="G1771" s="52">
        <v>0</v>
      </c>
      <c r="H1771" s="52">
        <v>0</v>
      </c>
      <c r="I1771" s="52">
        <v>0</v>
      </c>
      <c r="J1771" s="52">
        <v>0</v>
      </c>
      <c r="K1771" s="52">
        <v>0</v>
      </c>
      <c r="L1771" s="52">
        <v>0</v>
      </c>
      <c r="M1771" s="52">
        <v>0</v>
      </c>
      <c r="N1771" s="52">
        <v>0</v>
      </c>
      <c r="O1771" s="52">
        <v>0</v>
      </c>
      <c r="P1771" s="52">
        <v>0</v>
      </c>
      <c r="Q1771" s="52">
        <v>0</v>
      </c>
      <c r="R1771" s="52">
        <v>0</v>
      </c>
      <c r="S1771" s="52">
        <v>0</v>
      </c>
      <c r="T1771" s="11">
        <f>SUM(C1771:S1771)</f>
        <v>0</v>
      </c>
    </row>
    <row r="1772" spans="1:20" ht="18" customHeight="1">
      <c r="A1772" s="73"/>
      <c r="B1772" s="53" t="s">
        <v>21</v>
      </c>
      <c r="C1772" s="54">
        <v>1</v>
      </c>
      <c r="D1772" s="54">
        <v>0</v>
      </c>
      <c r="E1772" s="54">
        <v>0</v>
      </c>
      <c r="F1772" s="54">
        <v>3</v>
      </c>
      <c r="G1772" s="54">
        <v>2</v>
      </c>
      <c r="H1772" s="54">
        <v>0</v>
      </c>
      <c r="I1772" s="54">
        <v>3</v>
      </c>
      <c r="J1772" s="54">
        <v>1</v>
      </c>
      <c r="K1772" s="54">
        <v>1</v>
      </c>
      <c r="L1772" s="54">
        <v>0</v>
      </c>
      <c r="M1772" s="54">
        <v>1</v>
      </c>
      <c r="N1772" s="54">
        <v>0</v>
      </c>
      <c r="O1772" s="54">
        <v>0</v>
      </c>
      <c r="P1772" s="54">
        <v>4</v>
      </c>
      <c r="Q1772" s="54">
        <v>0</v>
      </c>
      <c r="R1772" s="54">
        <v>0</v>
      </c>
      <c r="S1772" s="54">
        <v>0</v>
      </c>
      <c r="T1772" s="11">
        <f>SUM(C1772:S1772)</f>
        <v>16</v>
      </c>
    </row>
    <row r="1773" spans="1:20" ht="18" customHeight="1">
      <c r="A1773" s="73"/>
      <c r="B1773" s="53" t="s">
        <v>24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73"/>
      <c r="B1774" s="53" t="s">
        <v>25</v>
      </c>
      <c r="C1774" s="54">
        <v>0</v>
      </c>
      <c r="D1774" s="54">
        <v>0</v>
      </c>
      <c r="E1774" s="54">
        <v>0</v>
      </c>
      <c r="F1774" s="54">
        <v>0</v>
      </c>
      <c r="G1774" s="54">
        <v>0</v>
      </c>
      <c r="H1774" s="54">
        <v>0</v>
      </c>
      <c r="I1774" s="54">
        <v>0</v>
      </c>
      <c r="J1774" s="54">
        <v>0</v>
      </c>
      <c r="K1774" s="54">
        <v>0</v>
      </c>
      <c r="L1774" s="54">
        <v>0</v>
      </c>
      <c r="M1774" s="54">
        <v>0</v>
      </c>
      <c r="N1774" s="54">
        <v>0</v>
      </c>
      <c r="O1774" s="54">
        <v>0</v>
      </c>
      <c r="P1774" s="54">
        <v>0</v>
      </c>
      <c r="Q1774" s="54">
        <v>0</v>
      </c>
      <c r="R1774" s="54">
        <v>0</v>
      </c>
      <c r="S1774" s="54">
        <v>0</v>
      </c>
      <c r="T1774" s="11">
        <f>SUM(C1774:S1774)</f>
        <v>0</v>
      </c>
    </row>
    <row r="1775" spans="1:20" ht="18" customHeight="1">
      <c r="A1775" s="73"/>
      <c r="B1775" s="53" t="s">
        <v>26</v>
      </c>
      <c r="C1775" s="36">
        <f t="shared" ref="C1775:T1775" si="608">IF(C1773+C1774&gt;0, C1774/(C1773+C1774), "-")</f>
        <v>0</v>
      </c>
      <c r="D1775" s="36" t="str">
        <f t="shared" si="608"/>
        <v>-</v>
      </c>
      <c r="E1775" s="36" t="str">
        <f t="shared" si="608"/>
        <v>-</v>
      </c>
      <c r="F1775" s="36">
        <f t="shared" ref="F1775:H1775" si="609">IF(F1773+F1774&gt;0, F1774/(F1773+F1774), "-")</f>
        <v>0</v>
      </c>
      <c r="G1775" s="36">
        <f t="shared" si="609"/>
        <v>0</v>
      </c>
      <c r="H1775" s="36" t="str">
        <f t="shared" si="609"/>
        <v>-</v>
      </c>
      <c r="I1775" s="36">
        <f t="shared" si="608"/>
        <v>0</v>
      </c>
      <c r="J1775" s="36">
        <f t="shared" ref="J1775:R1775" si="610">IF(J1773+J1774&gt;0, J1774/(J1773+J1774), "-")</f>
        <v>0</v>
      </c>
      <c r="K1775" s="36">
        <f t="shared" si="610"/>
        <v>0</v>
      </c>
      <c r="L1775" s="36" t="str">
        <f t="shared" si="610"/>
        <v>-</v>
      </c>
      <c r="M1775" s="36">
        <f t="shared" si="610"/>
        <v>0</v>
      </c>
      <c r="N1775" s="36" t="str">
        <f t="shared" si="610"/>
        <v>-</v>
      </c>
      <c r="O1775" s="36" t="str">
        <f t="shared" si="610"/>
        <v>-</v>
      </c>
      <c r="P1775" s="36">
        <f t="shared" si="610"/>
        <v>0</v>
      </c>
      <c r="Q1775" s="36" t="str">
        <f t="shared" si="610"/>
        <v>-</v>
      </c>
      <c r="R1775" s="36" t="str">
        <f t="shared" si="610"/>
        <v>-</v>
      </c>
      <c r="S1775" s="36" t="str">
        <f t="shared" si="608"/>
        <v>-</v>
      </c>
      <c r="T1775" s="40">
        <f t="shared" si="608"/>
        <v>0</v>
      </c>
    </row>
    <row r="1776" spans="1:20" ht="18" customHeight="1">
      <c r="A1776" s="73"/>
      <c r="B1776" s="53" t="s">
        <v>22</v>
      </c>
      <c r="C1776" s="54">
        <v>1</v>
      </c>
      <c r="D1776" s="54">
        <v>0</v>
      </c>
      <c r="E1776" s="54">
        <v>0</v>
      </c>
      <c r="F1776" s="54">
        <v>3</v>
      </c>
      <c r="G1776" s="54">
        <v>1</v>
      </c>
      <c r="H1776" s="54">
        <v>0</v>
      </c>
      <c r="I1776" s="54">
        <v>3</v>
      </c>
      <c r="J1776" s="54">
        <v>1</v>
      </c>
      <c r="K1776" s="54">
        <v>1</v>
      </c>
      <c r="L1776" s="54">
        <v>0</v>
      </c>
      <c r="M1776" s="54">
        <v>1</v>
      </c>
      <c r="N1776" s="54">
        <v>0</v>
      </c>
      <c r="O1776" s="54">
        <v>0</v>
      </c>
      <c r="P1776" s="54">
        <v>1</v>
      </c>
      <c r="Q1776" s="54">
        <v>0</v>
      </c>
      <c r="R1776" s="54">
        <v>0</v>
      </c>
      <c r="S1776" s="54">
        <v>0</v>
      </c>
      <c r="T1776" s="11">
        <f>SUM(C1776:S1776)</f>
        <v>12</v>
      </c>
    </row>
    <row r="1777" spans="1:20" ht="18" customHeight="1">
      <c r="A1777" s="73"/>
      <c r="B1777" s="53" t="s">
        <v>23</v>
      </c>
      <c r="C1777" s="37">
        <f>IF(C1776&gt;0,(C1771+C1772)/C1776, "-")</f>
        <v>1</v>
      </c>
      <c r="D1777" s="37" t="str">
        <f t="shared" ref="D1777:S1777" si="611">IF(D1776&gt;0,(D1771+D1772)/D1776, "-")</f>
        <v>-</v>
      </c>
      <c r="E1777" s="37" t="str">
        <f t="shared" si="611"/>
        <v>-</v>
      </c>
      <c r="F1777" s="37">
        <f t="shared" si="611"/>
        <v>1</v>
      </c>
      <c r="G1777" s="37">
        <f t="shared" si="611"/>
        <v>2</v>
      </c>
      <c r="H1777" s="37" t="str">
        <f t="shared" si="611"/>
        <v>-</v>
      </c>
      <c r="I1777" s="37">
        <f t="shared" si="611"/>
        <v>1</v>
      </c>
      <c r="J1777" s="37">
        <f t="shared" si="611"/>
        <v>1</v>
      </c>
      <c r="K1777" s="37">
        <f t="shared" si="611"/>
        <v>1</v>
      </c>
      <c r="L1777" s="37" t="str">
        <f t="shared" si="611"/>
        <v>-</v>
      </c>
      <c r="M1777" s="37">
        <f t="shared" si="611"/>
        <v>1</v>
      </c>
      <c r="N1777" s="37" t="str">
        <f t="shared" si="611"/>
        <v>-</v>
      </c>
      <c r="O1777" s="37" t="str">
        <f t="shared" si="611"/>
        <v>-</v>
      </c>
      <c r="P1777" s="37">
        <f t="shared" si="611"/>
        <v>4</v>
      </c>
      <c r="Q1777" s="37" t="str">
        <f t="shared" si="611"/>
        <v>-</v>
      </c>
      <c r="R1777" s="37" t="str">
        <f t="shared" si="611"/>
        <v>-</v>
      </c>
      <c r="S1777" s="37" t="str">
        <f t="shared" si="611"/>
        <v>-</v>
      </c>
      <c r="T1777" s="45">
        <f>IF(T1776&gt;0,(T1771+T1772)/T1776, "-")</f>
        <v>1.3333333333333333</v>
      </c>
    </row>
    <row r="1778" spans="1:20" ht="18" customHeight="1">
      <c r="A1778" s="74"/>
      <c r="B1778" s="53" t="s">
        <v>44</v>
      </c>
      <c r="C1778" s="59">
        <v>1</v>
      </c>
      <c r="D1778" s="58" t="s">
        <v>43</v>
      </c>
      <c r="E1778" s="58" t="s">
        <v>43</v>
      </c>
      <c r="F1778" s="59">
        <v>0.33329999999999999</v>
      </c>
      <c r="G1778" s="59">
        <v>0</v>
      </c>
      <c r="H1778" s="58" t="s">
        <v>43</v>
      </c>
      <c r="I1778" s="59">
        <v>0</v>
      </c>
      <c r="J1778" s="59">
        <v>1</v>
      </c>
      <c r="K1778" s="59">
        <v>1</v>
      </c>
      <c r="L1778" s="58" t="s">
        <v>43</v>
      </c>
      <c r="M1778" s="59">
        <v>0</v>
      </c>
      <c r="N1778" s="58" t="s">
        <v>43</v>
      </c>
      <c r="O1778" s="58" t="s">
        <v>43</v>
      </c>
      <c r="P1778" s="59">
        <v>1</v>
      </c>
      <c r="Q1778" s="58" t="s">
        <v>43</v>
      </c>
      <c r="R1778" s="58" t="s">
        <v>43</v>
      </c>
      <c r="S1778" s="58" t="s">
        <v>43</v>
      </c>
      <c r="T1778" s="60">
        <v>0.41670000000000001</v>
      </c>
    </row>
    <row r="1779" spans="1:20" ht="18" customHeight="1">
      <c r="A1779" s="72">
        <v>44856</v>
      </c>
      <c r="B1779" s="51" t="s">
        <v>20</v>
      </c>
      <c r="C1779" s="52">
        <v>0</v>
      </c>
      <c r="D1779" s="52">
        <v>0</v>
      </c>
      <c r="E1779" s="52">
        <v>0</v>
      </c>
      <c r="F1779" s="52">
        <v>0</v>
      </c>
      <c r="G1779" s="52">
        <v>0</v>
      </c>
      <c r="H1779" s="52">
        <v>0</v>
      </c>
      <c r="I1779" s="52">
        <v>0</v>
      </c>
      <c r="J1779" s="52">
        <v>0</v>
      </c>
      <c r="K1779" s="52">
        <v>0</v>
      </c>
      <c r="L1779" s="52">
        <v>0</v>
      </c>
      <c r="M1779" s="52">
        <v>0</v>
      </c>
      <c r="N1779" s="52">
        <v>0</v>
      </c>
      <c r="O1779" s="52">
        <v>0</v>
      </c>
      <c r="P1779" s="52">
        <v>0</v>
      </c>
      <c r="Q1779" s="52">
        <v>0</v>
      </c>
      <c r="R1779" s="52">
        <v>0</v>
      </c>
      <c r="S1779" s="52">
        <v>0</v>
      </c>
      <c r="T1779" s="11">
        <f>SUM(C1779:S1779)</f>
        <v>0</v>
      </c>
    </row>
    <row r="1780" spans="1:20" ht="18" customHeight="1">
      <c r="A1780" s="73"/>
      <c r="B1780" s="53" t="s">
        <v>21</v>
      </c>
      <c r="C1780" s="54">
        <v>0</v>
      </c>
      <c r="D1780" s="54">
        <v>0</v>
      </c>
      <c r="E1780" s="54">
        <v>0</v>
      </c>
      <c r="F1780" s="54">
        <v>1</v>
      </c>
      <c r="G1780" s="54">
        <v>1</v>
      </c>
      <c r="H1780" s="54">
        <v>0</v>
      </c>
      <c r="I1780" s="54">
        <v>0</v>
      </c>
      <c r="J1780" s="54">
        <v>0</v>
      </c>
      <c r="K1780" s="54">
        <v>1</v>
      </c>
      <c r="L1780" s="54">
        <v>2</v>
      </c>
      <c r="M1780" s="54">
        <v>1</v>
      </c>
      <c r="N1780" s="54">
        <v>0</v>
      </c>
      <c r="O1780" s="54">
        <v>2</v>
      </c>
      <c r="P1780" s="54">
        <v>3</v>
      </c>
      <c r="Q1780" s="54">
        <v>1</v>
      </c>
      <c r="R1780" s="54">
        <v>0</v>
      </c>
      <c r="S1780" s="54">
        <v>0</v>
      </c>
      <c r="T1780" s="11">
        <f>SUM(C1780:S1780)</f>
        <v>12</v>
      </c>
    </row>
    <row r="1781" spans="1:20" ht="18" customHeight="1">
      <c r="A1781" s="73"/>
      <c r="B1781" s="53" t="s">
        <v>24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73"/>
      <c r="B1782" s="53" t="s">
        <v>25</v>
      </c>
      <c r="C1782" s="54">
        <v>0</v>
      </c>
      <c r="D1782" s="54">
        <v>0</v>
      </c>
      <c r="E1782" s="54">
        <v>0</v>
      </c>
      <c r="F1782" s="54">
        <v>0</v>
      </c>
      <c r="G1782" s="54">
        <v>0</v>
      </c>
      <c r="H1782" s="54">
        <v>0</v>
      </c>
      <c r="I1782" s="54">
        <v>0</v>
      </c>
      <c r="J1782" s="54">
        <v>0</v>
      </c>
      <c r="K1782" s="54">
        <v>0</v>
      </c>
      <c r="L1782" s="54">
        <v>0</v>
      </c>
      <c r="M1782" s="54">
        <v>0</v>
      </c>
      <c r="N1782" s="54">
        <v>0</v>
      </c>
      <c r="O1782" s="54">
        <v>0</v>
      </c>
      <c r="P1782" s="54">
        <v>0</v>
      </c>
      <c r="Q1782" s="54">
        <v>0</v>
      </c>
      <c r="R1782" s="54">
        <v>0</v>
      </c>
      <c r="S1782" s="54">
        <v>0</v>
      </c>
      <c r="T1782" s="11">
        <f>SUM(C1782:S1782)</f>
        <v>0</v>
      </c>
    </row>
    <row r="1783" spans="1:20" ht="18" customHeight="1">
      <c r="A1783" s="73"/>
      <c r="B1783" s="53" t="s">
        <v>26</v>
      </c>
      <c r="C1783" s="36" t="str">
        <f t="shared" ref="C1783:D1783" si="612">IF(C1781+C1782&gt;0, C1782/(C1781+C1782), "-")</f>
        <v>-</v>
      </c>
      <c r="D1783" s="36" t="str">
        <f t="shared" si="612"/>
        <v>-</v>
      </c>
      <c r="E1783" s="36" t="str">
        <f t="shared" ref="E1783:T1783" si="613">IF(E1781+E1782&gt;0, E1782/(E1781+E1782), "-")</f>
        <v>-</v>
      </c>
      <c r="F1783" s="36">
        <f t="shared" si="613"/>
        <v>0</v>
      </c>
      <c r="G1783" s="36">
        <f t="shared" si="613"/>
        <v>0</v>
      </c>
      <c r="H1783" s="36" t="str">
        <f t="shared" si="613"/>
        <v>-</v>
      </c>
      <c r="I1783" s="36" t="str">
        <f t="shared" si="613"/>
        <v>-</v>
      </c>
      <c r="J1783" s="36" t="str">
        <f t="shared" si="613"/>
        <v>-</v>
      </c>
      <c r="K1783" s="36">
        <f t="shared" si="613"/>
        <v>0</v>
      </c>
      <c r="L1783" s="36">
        <f t="shared" si="613"/>
        <v>0</v>
      </c>
      <c r="M1783" s="36">
        <f t="shared" si="613"/>
        <v>0</v>
      </c>
      <c r="N1783" s="36" t="str">
        <f t="shared" si="613"/>
        <v>-</v>
      </c>
      <c r="O1783" s="36">
        <f t="shared" si="613"/>
        <v>0</v>
      </c>
      <c r="P1783" s="36">
        <f t="shared" si="613"/>
        <v>0</v>
      </c>
      <c r="Q1783" s="36">
        <f t="shared" si="613"/>
        <v>0</v>
      </c>
      <c r="R1783" s="36" t="str">
        <f t="shared" si="613"/>
        <v>-</v>
      </c>
      <c r="S1783" s="36" t="str">
        <f t="shared" si="613"/>
        <v>-</v>
      </c>
      <c r="T1783" s="40">
        <f t="shared" si="613"/>
        <v>0</v>
      </c>
    </row>
    <row r="1784" spans="1:20" ht="18" customHeight="1">
      <c r="A1784" s="73"/>
      <c r="B1784" s="53" t="s">
        <v>22</v>
      </c>
      <c r="C1784" s="54">
        <v>0</v>
      </c>
      <c r="D1784" s="54">
        <v>0</v>
      </c>
      <c r="E1784" s="54">
        <v>0</v>
      </c>
      <c r="F1784" s="54">
        <v>1</v>
      </c>
      <c r="G1784" s="54">
        <v>1</v>
      </c>
      <c r="H1784" s="54">
        <v>0</v>
      </c>
      <c r="I1784" s="54">
        <v>0</v>
      </c>
      <c r="J1784" s="54">
        <v>0</v>
      </c>
      <c r="K1784" s="54">
        <v>1</v>
      </c>
      <c r="L1784" s="54">
        <v>1</v>
      </c>
      <c r="M1784" s="54">
        <v>1</v>
      </c>
      <c r="N1784" s="54">
        <v>0</v>
      </c>
      <c r="O1784" s="54">
        <v>1</v>
      </c>
      <c r="P1784" s="54">
        <v>1</v>
      </c>
      <c r="Q1784" s="54">
        <v>1</v>
      </c>
      <c r="R1784" s="54">
        <v>0</v>
      </c>
      <c r="S1784" s="54">
        <v>0</v>
      </c>
      <c r="T1784" s="11">
        <f>SUM(C1784:S1784)</f>
        <v>8</v>
      </c>
    </row>
    <row r="1785" spans="1:20" ht="18" customHeight="1">
      <c r="A1785" s="73"/>
      <c r="B1785" s="53" t="s">
        <v>23</v>
      </c>
      <c r="C1785" s="37" t="str">
        <f>IF(C1784&gt;0,(C1779+C1780)/C1784, "-")</f>
        <v>-</v>
      </c>
      <c r="D1785" s="37" t="str">
        <f t="shared" ref="D1785:S1785" si="614">IF(D1784&gt;0,(D1779+D1780)/D1784, "-")</f>
        <v>-</v>
      </c>
      <c r="E1785" s="37" t="str">
        <f t="shared" si="614"/>
        <v>-</v>
      </c>
      <c r="F1785" s="37">
        <f t="shared" si="614"/>
        <v>1</v>
      </c>
      <c r="G1785" s="37">
        <f t="shared" si="614"/>
        <v>1</v>
      </c>
      <c r="H1785" s="37" t="str">
        <f t="shared" si="614"/>
        <v>-</v>
      </c>
      <c r="I1785" s="37" t="str">
        <f t="shared" si="614"/>
        <v>-</v>
      </c>
      <c r="J1785" s="37" t="str">
        <f t="shared" si="614"/>
        <v>-</v>
      </c>
      <c r="K1785" s="37">
        <f t="shared" si="614"/>
        <v>1</v>
      </c>
      <c r="L1785" s="37">
        <f t="shared" si="614"/>
        <v>2</v>
      </c>
      <c r="M1785" s="37">
        <f t="shared" si="614"/>
        <v>1</v>
      </c>
      <c r="N1785" s="37" t="str">
        <f t="shared" si="614"/>
        <v>-</v>
      </c>
      <c r="O1785" s="37">
        <f t="shared" si="614"/>
        <v>2</v>
      </c>
      <c r="P1785" s="37">
        <f t="shared" si="614"/>
        <v>3</v>
      </c>
      <c r="Q1785" s="37">
        <f t="shared" si="614"/>
        <v>1</v>
      </c>
      <c r="R1785" s="37" t="str">
        <f t="shared" si="614"/>
        <v>-</v>
      </c>
      <c r="S1785" s="37" t="str">
        <f t="shared" si="614"/>
        <v>-</v>
      </c>
      <c r="T1785" s="45">
        <f>IF(T1784&gt;0,(T1779+T1780)/T1784, "-")</f>
        <v>1.5</v>
      </c>
    </row>
    <row r="1786" spans="1:20" ht="18" customHeight="1">
      <c r="A1786" s="74"/>
      <c r="B1786" s="53" t="s">
        <v>44</v>
      </c>
      <c r="C1786" s="58" t="s">
        <v>43</v>
      </c>
      <c r="D1786" s="58" t="s">
        <v>43</v>
      </c>
      <c r="E1786" s="58" t="s">
        <v>43</v>
      </c>
      <c r="F1786" s="59">
        <v>1</v>
      </c>
      <c r="G1786" s="59">
        <v>1</v>
      </c>
      <c r="H1786" s="58" t="s">
        <v>43</v>
      </c>
      <c r="I1786" s="58" t="s">
        <v>43</v>
      </c>
      <c r="J1786" s="58" t="s">
        <v>43</v>
      </c>
      <c r="K1786" s="59">
        <v>1</v>
      </c>
      <c r="L1786" s="59">
        <v>1</v>
      </c>
      <c r="M1786" s="59">
        <v>1</v>
      </c>
      <c r="N1786" s="58" t="s">
        <v>43</v>
      </c>
      <c r="O1786" s="59">
        <v>1</v>
      </c>
      <c r="P1786" s="59">
        <v>1</v>
      </c>
      <c r="Q1786" s="59">
        <v>0</v>
      </c>
      <c r="R1786" s="58" t="s">
        <v>43</v>
      </c>
      <c r="S1786" s="58" t="s">
        <v>43</v>
      </c>
      <c r="T1786" s="60">
        <v>0.875</v>
      </c>
    </row>
    <row r="1787" spans="1:20" ht="18" customHeight="1">
      <c r="A1787" s="72">
        <v>44857</v>
      </c>
      <c r="B1787" s="51" t="s">
        <v>20</v>
      </c>
      <c r="C1787" s="52">
        <v>0</v>
      </c>
      <c r="D1787" s="52">
        <v>0</v>
      </c>
      <c r="E1787" s="52">
        <v>0</v>
      </c>
      <c r="F1787" s="52">
        <v>0</v>
      </c>
      <c r="G1787" s="52">
        <v>0</v>
      </c>
      <c r="H1787" s="52">
        <v>0</v>
      </c>
      <c r="I1787" s="52">
        <v>0</v>
      </c>
      <c r="J1787" s="52">
        <v>0</v>
      </c>
      <c r="K1787" s="52">
        <v>0</v>
      </c>
      <c r="L1787" s="52">
        <v>0</v>
      </c>
      <c r="M1787" s="52">
        <v>1</v>
      </c>
      <c r="N1787" s="52">
        <v>0</v>
      </c>
      <c r="O1787" s="52">
        <v>0</v>
      </c>
      <c r="P1787" s="52">
        <v>0</v>
      </c>
      <c r="Q1787" s="52">
        <v>0</v>
      </c>
      <c r="R1787" s="52">
        <v>0</v>
      </c>
      <c r="S1787" s="52">
        <v>0</v>
      </c>
      <c r="T1787" s="11">
        <f>SUM(C1787:S1787)</f>
        <v>1</v>
      </c>
    </row>
    <row r="1788" spans="1:20" ht="18" customHeight="1">
      <c r="A1788" s="73"/>
      <c r="B1788" s="53" t="s">
        <v>21</v>
      </c>
      <c r="C1788" s="54">
        <v>0</v>
      </c>
      <c r="D1788" s="54">
        <v>0</v>
      </c>
      <c r="E1788" s="54">
        <v>0</v>
      </c>
      <c r="F1788" s="54">
        <v>3</v>
      </c>
      <c r="G1788" s="54">
        <v>1</v>
      </c>
      <c r="H1788" s="54">
        <v>0</v>
      </c>
      <c r="I1788" s="54">
        <v>1</v>
      </c>
      <c r="J1788" s="54">
        <v>0</v>
      </c>
      <c r="K1788" s="54">
        <v>3</v>
      </c>
      <c r="L1788" s="54">
        <v>0</v>
      </c>
      <c r="M1788" s="54">
        <v>1</v>
      </c>
      <c r="N1788" s="54">
        <v>0</v>
      </c>
      <c r="O1788" s="54">
        <v>0</v>
      </c>
      <c r="P1788" s="54">
        <v>2</v>
      </c>
      <c r="Q1788" s="54">
        <v>0</v>
      </c>
      <c r="R1788" s="54">
        <v>0</v>
      </c>
      <c r="S1788" s="54">
        <v>0</v>
      </c>
      <c r="T1788" s="11">
        <f>SUM(C1788:S1788)</f>
        <v>11</v>
      </c>
    </row>
    <row r="1789" spans="1:20" ht="18" customHeight="1">
      <c r="A1789" s="73"/>
      <c r="B1789" s="53" t="s">
        <v>24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2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12</v>
      </c>
    </row>
    <row r="1790" spans="1:20" ht="18" customHeight="1">
      <c r="A1790" s="73"/>
      <c r="B1790" s="53" t="s">
        <v>25</v>
      </c>
      <c r="C1790" s="54">
        <v>0</v>
      </c>
      <c r="D1790" s="54">
        <v>0</v>
      </c>
      <c r="E1790" s="54">
        <v>0</v>
      </c>
      <c r="F1790" s="54">
        <v>0</v>
      </c>
      <c r="G1790" s="54">
        <v>0</v>
      </c>
      <c r="H1790" s="54">
        <v>0</v>
      </c>
      <c r="I1790" s="54">
        <v>0</v>
      </c>
      <c r="J1790" s="54">
        <v>0</v>
      </c>
      <c r="K1790" s="54">
        <v>0</v>
      </c>
      <c r="L1790" s="54">
        <v>0</v>
      </c>
      <c r="M1790" s="54">
        <v>0</v>
      </c>
      <c r="N1790" s="54">
        <v>0</v>
      </c>
      <c r="O1790" s="54">
        <v>0</v>
      </c>
      <c r="P1790" s="54">
        <v>0</v>
      </c>
      <c r="Q1790" s="54">
        <v>0</v>
      </c>
      <c r="R1790" s="54">
        <v>0</v>
      </c>
      <c r="S1790" s="54">
        <v>0</v>
      </c>
      <c r="T1790" s="11">
        <f>SUM(C1790:S1790)</f>
        <v>0</v>
      </c>
    </row>
    <row r="1791" spans="1:20" ht="18" customHeight="1">
      <c r="A1791" s="73"/>
      <c r="B1791" s="53" t="s">
        <v>26</v>
      </c>
      <c r="C1791" s="36" t="str">
        <f t="shared" ref="C1791:T1791" si="615">IF(C1789+C1790&gt;0, C1790/(C1789+C1790), "-")</f>
        <v>-</v>
      </c>
      <c r="D1791" s="36" t="str">
        <f t="shared" si="615"/>
        <v>-</v>
      </c>
      <c r="E1791" s="36" t="str">
        <f t="shared" si="615"/>
        <v>-</v>
      </c>
      <c r="F1791" s="36">
        <f t="shared" si="615"/>
        <v>0</v>
      </c>
      <c r="G1791" s="36">
        <f t="shared" si="615"/>
        <v>0</v>
      </c>
      <c r="H1791" s="36" t="str">
        <f t="shared" si="615"/>
        <v>-</v>
      </c>
      <c r="I1791" s="36">
        <f t="shared" si="615"/>
        <v>0</v>
      </c>
      <c r="J1791" s="36" t="str">
        <f t="shared" si="615"/>
        <v>-</v>
      </c>
      <c r="K1791" s="36">
        <f t="shared" si="615"/>
        <v>0</v>
      </c>
      <c r="L1791" s="36" t="str">
        <f t="shared" si="615"/>
        <v>-</v>
      </c>
      <c r="M1791" s="36">
        <f t="shared" si="615"/>
        <v>0</v>
      </c>
      <c r="N1791" s="36" t="str">
        <f t="shared" si="615"/>
        <v>-</v>
      </c>
      <c r="O1791" s="36" t="str">
        <f t="shared" si="615"/>
        <v>-</v>
      </c>
      <c r="P1791" s="36">
        <f t="shared" si="615"/>
        <v>0</v>
      </c>
      <c r="Q1791" s="36" t="str">
        <f t="shared" si="615"/>
        <v>-</v>
      </c>
      <c r="R1791" s="36" t="str">
        <f t="shared" si="615"/>
        <v>-</v>
      </c>
      <c r="S1791" s="36" t="str">
        <f t="shared" si="615"/>
        <v>-</v>
      </c>
      <c r="T1791" s="40">
        <f t="shared" si="615"/>
        <v>0</v>
      </c>
    </row>
    <row r="1792" spans="1:20" ht="18" customHeight="1">
      <c r="A1792" s="73"/>
      <c r="B1792" s="53" t="s">
        <v>22</v>
      </c>
      <c r="C1792" s="54">
        <v>0</v>
      </c>
      <c r="D1792" s="54">
        <v>0</v>
      </c>
      <c r="E1792" s="54">
        <v>0</v>
      </c>
      <c r="F1792" s="54">
        <v>2</v>
      </c>
      <c r="G1792" s="54">
        <v>1</v>
      </c>
      <c r="H1792" s="54">
        <v>0</v>
      </c>
      <c r="I1792" s="54">
        <v>1</v>
      </c>
      <c r="J1792" s="54">
        <v>0</v>
      </c>
      <c r="K1792" s="54">
        <v>1</v>
      </c>
      <c r="L1792" s="54">
        <v>0</v>
      </c>
      <c r="M1792" s="54">
        <v>1</v>
      </c>
      <c r="N1792" s="54">
        <v>0</v>
      </c>
      <c r="O1792" s="54">
        <v>0</v>
      </c>
      <c r="P1792" s="54">
        <v>1</v>
      </c>
      <c r="Q1792" s="54">
        <v>0</v>
      </c>
      <c r="R1792" s="54">
        <v>0</v>
      </c>
      <c r="S1792" s="54">
        <v>0</v>
      </c>
      <c r="T1792" s="11">
        <f>SUM(C1792:S1792)</f>
        <v>7</v>
      </c>
    </row>
    <row r="1793" spans="1:20" ht="18" customHeight="1">
      <c r="A1793" s="73"/>
      <c r="B1793" s="53" t="s">
        <v>23</v>
      </c>
      <c r="C1793" s="37" t="str">
        <f>IF(C1792&gt;0,(C1787+C1788)/C1792, "-")</f>
        <v>-</v>
      </c>
      <c r="D1793" s="37" t="str">
        <f t="shared" ref="D1793:S1793" si="616">IF(D1792&gt;0,(D1787+D1788)/D1792, "-")</f>
        <v>-</v>
      </c>
      <c r="E1793" s="37" t="str">
        <f t="shared" si="616"/>
        <v>-</v>
      </c>
      <c r="F1793" s="37">
        <f t="shared" si="616"/>
        <v>1.5</v>
      </c>
      <c r="G1793" s="37">
        <f t="shared" si="616"/>
        <v>1</v>
      </c>
      <c r="H1793" s="37" t="str">
        <f t="shared" si="616"/>
        <v>-</v>
      </c>
      <c r="I1793" s="37">
        <f t="shared" si="616"/>
        <v>1</v>
      </c>
      <c r="J1793" s="37" t="str">
        <f t="shared" si="616"/>
        <v>-</v>
      </c>
      <c r="K1793" s="37">
        <f t="shared" si="616"/>
        <v>3</v>
      </c>
      <c r="L1793" s="37" t="str">
        <f t="shared" si="616"/>
        <v>-</v>
      </c>
      <c r="M1793" s="37">
        <f t="shared" si="616"/>
        <v>2</v>
      </c>
      <c r="N1793" s="37" t="str">
        <f t="shared" si="616"/>
        <v>-</v>
      </c>
      <c r="O1793" s="37" t="str">
        <f t="shared" si="616"/>
        <v>-</v>
      </c>
      <c r="P1793" s="37">
        <f t="shared" si="616"/>
        <v>2</v>
      </c>
      <c r="Q1793" s="37" t="str">
        <f t="shared" si="616"/>
        <v>-</v>
      </c>
      <c r="R1793" s="37" t="str">
        <f t="shared" si="616"/>
        <v>-</v>
      </c>
      <c r="S1793" s="37" t="str">
        <f t="shared" si="616"/>
        <v>-</v>
      </c>
      <c r="T1793" s="45">
        <f>IF(T1792&gt;0,(T1787+T1788)/T1792, "-")</f>
        <v>1.7142857142857142</v>
      </c>
    </row>
    <row r="1794" spans="1:20" ht="18" customHeight="1">
      <c r="A1794" s="74"/>
      <c r="B1794" s="53" t="s">
        <v>44</v>
      </c>
      <c r="C1794" s="58" t="s">
        <v>43</v>
      </c>
      <c r="D1794" s="58" t="s">
        <v>43</v>
      </c>
      <c r="E1794" s="58" t="s">
        <v>43</v>
      </c>
      <c r="F1794" s="59">
        <v>1</v>
      </c>
      <c r="G1794" s="59">
        <v>1</v>
      </c>
      <c r="H1794" s="58" t="s">
        <v>43</v>
      </c>
      <c r="I1794" s="59">
        <v>1</v>
      </c>
      <c r="J1794" s="58" t="s">
        <v>43</v>
      </c>
      <c r="K1794" s="59">
        <v>0</v>
      </c>
      <c r="L1794" s="58" t="s">
        <v>43</v>
      </c>
      <c r="M1794" s="59">
        <v>0</v>
      </c>
      <c r="N1794" s="58" t="s">
        <v>43</v>
      </c>
      <c r="O1794" s="58" t="s">
        <v>43</v>
      </c>
      <c r="P1794" s="59">
        <v>1</v>
      </c>
      <c r="Q1794" s="58" t="s">
        <v>43</v>
      </c>
      <c r="R1794" s="58" t="s">
        <v>43</v>
      </c>
      <c r="S1794" s="58" t="s">
        <v>43</v>
      </c>
      <c r="T1794" s="60">
        <v>0.71430000000000005</v>
      </c>
    </row>
    <row r="1795" spans="1:20" ht="18" customHeight="1">
      <c r="A1795" s="72">
        <v>44858</v>
      </c>
      <c r="B1795" s="51" t="s">
        <v>20</v>
      </c>
      <c r="C1795" s="52">
        <v>0</v>
      </c>
      <c r="D1795" s="52">
        <v>0</v>
      </c>
      <c r="E1795" s="52">
        <v>0</v>
      </c>
      <c r="F1795" s="52">
        <v>0</v>
      </c>
      <c r="G1795" s="52">
        <v>0</v>
      </c>
      <c r="H1795" s="52">
        <v>0</v>
      </c>
      <c r="I1795" s="52">
        <v>0</v>
      </c>
      <c r="J1795" s="52">
        <v>0</v>
      </c>
      <c r="K1795" s="52">
        <v>0</v>
      </c>
      <c r="L1795" s="52">
        <v>0</v>
      </c>
      <c r="M1795" s="52">
        <v>0</v>
      </c>
      <c r="N1795" s="52">
        <v>0</v>
      </c>
      <c r="O1795" s="52">
        <v>0</v>
      </c>
      <c r="P1795" s="52">
        <v>0</v>
      </c>
      <c r="Q1795" s="52">
        <v>0</v>
      </c>
      <c r="R1795" s="52">
        <v>0</v>
      </c>
      <c r="S1795" s="52">
        <v>0</v>
      </c>
      <c r="T1795" s="11">
        <f>SUM(C1795:S1795)</f>
        <v>0</v>
      </c>
    </row>
    <row r="1796" spans="1:20" ht="18" customHeight="1">
      <c r="A1796" s="73"/>
      <c r="B1796" s="53" t="s">
        <v>21</v>
      </c>
      <c r="C1796" s="54">
        <v>0</v>
      </c>
      <c r="D1796" s="54">
        <v>1</v>
      </c>
      <c r="E1796" s="54">
        <v>0</v>
      </c>
      <c r="F1796" s="54">
        <v>1</v>
      </c>
      <c r="G1796" s="54">
        <v>0</v>
      </c>
      <c r="H1796" s="54">
        <v>0</v>
      </c>
      <c r="I1796" s="54">
        <v>1</v>
      </c>
      <c r="J1796" s="54">
        <v>6</v>
      </c>
      <c r="K1796" s="54">
        <v>0</v>
      </c>
      <c r="L1796" s="54">
        <v>0</v>
      </c>
      <c r="M1796" s="54">
        <v>6</v>
      </c>
      <c r="N1796" s="54">
        <v>0</v>
      </c>
      <c r="O1796" s="54">
        <v>3</v>
      </c>
      <c r="P1796" s="54">
        <v>1</v>
      </c>
      <c r="Q1796" s="54">
        <v>0</v>
      </c>
      <c r="R1796" s="54">
        <v>0</v>
      </c>
      <c r="S1796" s="54">
        <v>0</v>
      </c>
      <c r="T1796" s="11">
        <f>SUM(C1796:S1796)</f>
        <v>19</v>
      </c>
    </row>
    <row r="1797" spans="1:20" ht="18" customHeight="1">
      <c r="A1797" s="73"/>
      <c r="B1797" s="53" t="s">
        <v>24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73"/>
      <c r="B1798" s="53" t="s">
        <v>25</v>
      </c>
      <c r="C1798" s="54">
        <v>0</v>
      </c>
      <c r="D1798" s="54">
        <v>0</v>
      </c>
      <c r="E1798" s="54">
        <v>0</v>
      </c>
      <c r="F1798" s="54">
        <v>0</v>
      </c>
      <c r="G1798" s="54">
        <v>0</v>
      </c>
      <c r="H1798" s="54">
        <v>0</v>
      </c>
      <c r="I1798" s="54">
        <v>0</v>
      </c>
      <c r="J1798" s="54">
        <v>0</v>
      </c>
      <c r="K1798" s="54">
        <v>0</v>
      </c>
      <c r="L1798" s="54">
        <v>0</v>
      </c>
      <c r="M1798" s="54">
        <v>0</v>
      </c>
      <c r="N1798" s="54">
        <v>0</v>
      </c>
      <c r="O1798" s="54">
        <v>0</v>
      </c>
      <c r="P1798" s="54">
        <v>0</v>
      </c>
      <c r="Q1798" s="54">
        <v>0</v>
      </c>
      <c r="R1798" s="54">
        <v>0</v>
      </c>
      <c r="S1798" s="54">
        <v>0</v>
      </c>
      <c r="T1798" s="11">
        <f>SUM(C1798:S1798)</f>
        <v>0</v>
      </c>
    </row>
    <row r="1799" spans="1:20" ht="18" customHeight="1">
      <c r="A1799" s="73"/>
      <c r="B1799" s="53" t="s">
        <v>26</v>
      </c>
      <c r="C1799" s="36" t="str">
        <f t="shared" ref="C1799:T1799" si="617">IF(C1797+C1798&gt;0, C1798/(C1797+C1798), "-")</f>
        <v>-</v>
      </c>
      <c r="D1799" s="36">
        <f t="shared" si="617"/>
        <v>0</v>
      </c>
      <c r="E1799" s="36" t="str">
        <f t="shared" si="617"/>
        <v>-</v>
      </c>
      <c r="F1799" s="36">
        <f t="shared" ref="F1799:K1799" si="618">IF(F1797+F1798&gt;0, F1798/(F1797+F1798), "-")</f>
        <v>0</v>
      </c>
      <c r="G1799" s="36" t="str">
        <f t="shared" si="618"/>
        <v>-</v>
      </c>
      <c r="H1799" s="36" t="str">
        <f t="shared" si="618"/>
        <v>-</v>
      </c>
      <c r="I1799" s="36">
        <f t="shared" si="618"/>
        <v>0</v>
      </c>
      <c r="J1799" s="36">
        <f t="shared" si="618"/>
        <v>0</v>
      </c>
      <c r="K1799" s="36" t="str">
        <f t="shared" si="618"/>
        <v>-</v>
      </c>
      <c r="L1799" s="36" t="str">
        <f t="shared" si="617"/>
        <v>-</v>
      </c>
      <c r="M1799" s="36">
        <f t="shared" ref="M1799:R1799" si="619">IF(M1797+M1798&gt;0, M1798/(M1797+M1798), "-")</f>
        <v>0</v>
      </c>
      <c r="N1799" s="36" t="str">
        <f t="shared" si="619"/>
        <v>-</v>
      </c>
      <c r="O1799" s="36">
        <f t="shared" si="619"/>
        <v>0</v>
      </c>
      <c r="P1799" s="36">
        <f t="shared" si="619"/>
        <v>0</v>
      </c>
      <c r="Q1799" s="36" t="str">
        <f t="shared" si="619"/>
        <v>-</v>
      </c>
      <c r="R1799" s="36" t="str">
        <f t="shared" si="619"/>
        <v>-</v>
      </c>
      <c r="S1799" s="36" t="str">
        <f t="shared" si="617"/>
        <v>-</v>
      </c>
      <c r="T1799" s="40">
        <f t="shared" si="617"/>
        <v>0</v>
      </c>
    </row>
    <row r="1800" spans="1:20" ht="18" customHeight="1">
      <c r="A1800" s="73"/>
      <c r="B1800" s="53" t="s">
        <v>22</v>
      </c>
      <c r="C1800" s="54">
        <v>0</v>
      </c>
      <c r="D1800" s="54">
        <v>1</v>
      </c>
      <c r="E1800" s="54">
        <v>0</v>
      </c>
      <c r="F1800" s="54">
        <v>1</v>
      </c>
      <c r="G1800" s="54">
        <v>0</v>
      </c>
      <c r="H1800" s="54">
        <v>0</v>
      </c>
      <c r="I1800" s="54">
        <v>1</v>
      </c>
      <c r="J1800" s="54">
        <v>5</v>
      </c>
      <c r="K1800" s="54">
        <v>0</v>
      </c>
      <c r="L1800" s="54">
        <v>0</v>
      </c>
      <c r="M1800" s="54">
        <v>6</v>
      </c>
      <c r="N1800" s="54">
        <v>0</v>
      </c>
      <c r="O1800" s="54">
        <v>1</v>
      </c>
      <c r="P1800" s="54">
        <v>1</v>
      </c>
      <c r="Q1800" s="54">
        <v>0</v>
      </c>
      <c r="R1800" s="54">
        <v>0</v>
      </c>
      <c r="S1800" s="54">
        <v>0</v>
      </c>
      <c r="T1800" s="11">
        <f>SUM(C1800:S1800)</f>
        <v>16</v>
      </c>
    </row>
    <row r="1801" spans="1:20" ht="18" customHeight="1">
      <c r="A1801" s="73"/>
      <c r="B1801" s="53" t="s">
        <v>23</v>
      </c>
      <c r="C1801" s="37" t="str">
        <f>IF(C1800&gt;0,(C1795+C1796)/C1800, "-")</f>
        <v>-</v>
      </c>
      <c r="D1801" s="37">
        <f t="shared" ref="D1801:S1801" si="620">IF(D1800&gt;0,(D1795+D1796)/D1800, "-")</f>
        <v>1</v>
      </c>
      <c r="E1801" s="37" t="str">
        <f t="shared" si="620"/>
        <v>-</v>
      </c>
      <c r="F1801" s="37">
        <f t="shared" si="620"/>
        <v>1</v>
      </c>
      <c r="G1801" s="37" t="str">
        <f t="shared" si="620"/>
        <v>-</v>
      </c>
      <c r="H1801" s="37" t="str">
        <f t="shared" si="620"/>
        <v>-</v>
      </c>
      <c r="I1801" s="37">
        <f t="shared" si="620"/>
        <v>1</v>
      </c>
      <c r="J1801" s="37">
        <f t="shared" si="620"/>
        <v>1.2</v>
      </c>
      <c r="K1801" s="37" t="str">
        <f t="shared" si="620"/>
        <v>-</v>
      </c>
      <c r="L1801" s="37" t="str">
        <f t="shared" si="620"/>
        <v>-</v>
      </c>
      <c r="M1801" s="37">
        <f t="shared" si="620"/>
        <v>1</v>
      </c>
      <c r="N1801" s="37" t="str">
        <f t="shared" si="620"/>
        <v>-</v>
      </c>
      <c r="O1801" s="37">
        <f t="shared" si="620"/>
        <v>3</v>
      </c>
      <c r="P1801" s="37">
        <f t="shared" si="620"/>
        <v>1</v>
      </c>
      <c r="Q1801" s="37" t="str">
        <f t="shared" si="620"/>
        <v>-</v>
      </c>
      <c r="R1801" s="37" t="str">
        <f t="shared" si="620"/>
        <v>-</v>
      </c>
      <c r="S1801" s="37" t="str">
        <f t="shared" si="620"/>
        <v>-</v>
      </c>
      <c r="T1801" s="45">
        <f>IF(T1800&gt;0,(T1795+T1796)/T1800, "-")</f>
        <v>1.1875</v>
      </c>
    </row>
    <row r="1802" spans="1:20" ht="18" customHeight="1">
      <c r="A1802" s="74"/>
      <c r="B1802" s="53" t="s">
        <v>44</v>
      </c>
      <c r="C1802" s="58" t="s">
        <v>43</v>
      </c>
      <c r="D1802" s="59">
        <v>1</v>
      </c>
      <c r="E1802" s="58" t="s">
        <v>43</v>
      </c>
      <c r="F1802" s="59">
        <v>0</v>
      </c>
      <c r="G1802" s="58" t="s">
        <v>43</v>
      </c>
      <c r="H1802" s="58" t="s">
        <v>43</v>
      </c>
      <c r="I1802" s="59">
        <v>0</v>
      </c>
      <c r="J1802" s="59">
        <v>0</v>
      </c>
      <c r="K1802" s="58" t="s">
        <v>43</v>
      </c>
      <c r="L1802" s="58" t="s">
        <v>43</v>
      </c>
      <c r="M1802" s="59">
        <v>0</v>
      </c>
      <c r="N1802" s="58" t="s">
        <v>43</v>
      </c>
      <c r="O1802" s="59">
        <v>1</v>
      </c>
      <c r="P1802" s="59">
        <v>1</v>
      </c>
      <c r="Q1802" s="58" t="s">
        <v>43</v>
      </c>
      <c r="R1802" s="58" t="s">
        <v>43</v>
      </c>
      <c r="S1802" s="58" t="s">
        <v>43</v>
      </c>
      <c r="T1802" s="60">
        <v>0.1875</v>
      </c>
    </row>
    <row r="1803" spans="1:20" ht="18" customHeight="1">
      <c r="A1803" s="72">
        <v>44859</v>
      </c>
      <c r="B1803" s="51" t="s">
        <v>20</v>
      </c>
      <c r="C1803" s="52">
        <v>0</v>
      </c>
      <c r="D1803" s="52">
        <v>0</v>
      </c>
      <c r="E1803" s="52">
        <v>0</v>
      </c>
      <c r="F1803" s="52">
        <v>0</v>
      </c>
      <c r="G1803" s="52">
        <v>0</v>
      </c>
      <c r="H1803" s="52">
        <v>0</v>
      </c>
      <c r="I1803" s="52">
        <v>0</v>
      </c>
      <c r="J1803" s="52">
        <v>1</v>
      </c>
      <c r="K1803" s="52">
        <v>0</v>
      </c>
      <c r="L1803" s="52">
        <v>0</v>
      </c>
      <c r="M1803" s="52">
        <v>0</v>
      </c>
      <c r="N1803" s="52">
        <v>0</v>
      </c>
      <c r="O1803" s="52">
        <v>0</v>
      </c>
      <c r="P1803" s="52">
        <v>0</v>
      </c>
      <c r="Q1803" s="52">
        <v>0</v>
      </c>
      <c r="R1803" s="52">
        <v>0</v>
      </c>
      <c r="S1803" s="52">
        <v>0</v>
      </c>
      <c r="T1803" s="11">
        <f>SUM(C1803:S1803)</f>
        <v>1</v>
      </c>
    </row>
    <row r="1804" spans="1:20" ht="18" customHeight="1">
      <c r="A1804" s="73"/>
      <c r="B1804" s="53" t="s">
        <v>21</v>
      </c>
      <c r="C1804" s="54">
        <v>0</v>
      </c>
      <c r="D1804" s="54">
        <v>1</v>
      </c>
      <c r="E1804" s="54">
        <v>0</v>
      </c>
      <c r="F1804" s="54">
        <v>0</v>
      </c>
      <c r="G1804" s="54">
        <v>0</v>
      </c>
      <c r="H1804" s="54">
        <v>0</v>
      </c>
      <c r="I1804" s="54">
        <v>3</v>
      </c>
      <c r="J1804" s="54">
        <v>3</v>
      </c>
      <c r="K1804" s="54">
        <v>0</v>
      </c>
      <c r="L1804" s="54">
        <v>1</v>
      </c>
      <c r="M1804" s="54">
        <v>5</v>
      </c>
      <c r="N1804" s="54">
        <v>2</v>
      </c>
      <c r="O1804" s="54">
        <v>2</v>
      </c>
      <c r="P1804" s="54">
        <v>0</v>
      </c>
      <c r="Q1804" s="54">
        <v>1</v>
      </c>
      <c r="R1804" s="54">
        <v>0</v>
      </c>
      <c r="S1804" s="54">
        <v>0</v>
      </c>
      <c r="T1804" s="11">
        <f>SUM(C1804:S1804)</f>
        <v>18</v>
      </c>
    </row>
    <row r="1805" spans="1:20" ht="18" customHeight="1">
      <c r="A1805" s="73"/>
      <c r="B1805" s="53" t="s">
        <v>24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1</v>
      </c>
      <c r="J1805" s="54">
        <v>4</v>
      </c>
      <c r="K1805" s="54">
        <v>0</v>
      </c>
      <c r="L1805" s="54">
        <v>1</v>
      </c>
      <c r="M1805" s="54">
        <v>5</v>
      </c>
      <c r="N1805" s="54">
        <v>1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16</v>
      </c>
    </row>
    <row r="1806" spans="1:20" ht="18" customHeight="1">
      <c r="A1806" s="73"/>
      <c r="B1806" s="53" t="s">
        <v>25</v>
      </c>
      <c r="C1806" s="54">
        <v>0</v>
      </c>
      <c r="D1806" s="54">
        <v>0</v>
      </c>
      <c r="E1806" s="54">
        <v>0</v>
      </c>
      <c r="F1806" s="54">
        <v>0</v>
      </c>
      <c r="G1806" s="54">
        <v>0</v>
      </c>
      <c r="H1806" s="54">
        <v>0</v>
      </c>
      <c r="I1806" s="54">
        <v>2</v>
      </c>
      <c r="J1806" s="54">
        <v>0</v>
      </c>
      <c r="K1806" s="54">
        <v>0</v>
      </c>
      <c r="L1806" s="54">
        <v>0</v>
      </c>
      <c r="M1806" s="54">
        <v>0</v>
      </c>
      <c r="N1806" s="54">
        <v>1</v>
      </c>
      <c r="O1806" s="54">
        <v>0</v>
      </c>
      <c r="P1806" s="54">
        <v>0</v>
      </c>
      <c r="Q1806" s="54">
        <v>0</v>
      </c>
      <c r="R1806" s="54">
        <v>0</v>
      </c>
      <c r="S1806" s="54">
        <v>0</v>
      </c>
      <c r="T1806" s="11">
        <f>SUM(C1806:S1806)</f>
        <v>3</v>
      </c>
    </row>
    <row r="1807" spans="1:20" ht="18" customHeight="1">
      <c r="A1807" s="73"/>
      <c r="B1807" s="53" t="s">
        <v>26</v>
      </c>
      <c r="C1807" s="36" t="str">
        <f t="shared" ref="C1807:T1807" si="621">IF(C1805+C1806&gt;0, C1806/(C1805+C1806), "-")</f>
        <v>-</v>
      </c>
      <c r="D1807" s="36">
        <f t="shared" ref="D1807:G1807" si="622">IF(D1805+D1806&gt;0, D1806/(D1805+D1806), "-")</f>
        <v>0</v>
      </c>
      <c r="E1807" s="36" t="str">
        <f t="shared" si="622"/>
        <v>-</v>
      </c>
      <c r="F1807" s="36" t="str">
        <f t="shared" si="622"/>
        <v>-</v>
      </c>
      <c r="G1807" s="36" t="str">
        <f t="shared" si="622"/>
        <v>-</v>
      </c>
      <c r="H1807" s="36" t="str">
        <f t="shared" si="621"/>
        <v>-</v>
      </c>
      <c r="I1807" s="36">
        <f t="shared" ref="I1807:R1807" si="623">IF(I1805+I1806&gt;0, I1806/(I1805+I1806), "-")</f>
        <v>0.66666666666666663</v>
      </c>
      <c r="J1807" s="36">
        <f t="shared" si="623"/>
        <v>0</v>
      </c>
      <c r="K1807" s="36" t="str">
        <f t="shared" si="623"/>
        <v>-</v>
      </c>
      <c r="L1807" s="36">
        <f t="shared" si="623"/>
        <v>0</v>
      </c>
      <c r="M1807" s="36">
        <f t="shared" si="623"/>
        <v>0</v>
      </c>
      <c r="N1807" s="36">
        <f t="shared" si="623"/>
        <v>0.5</v>
      </c>
      <c r="O1807" s="36">
        <f t="shared" si="623"/>
        <v>0</v>
      </c>
      <c r="P1807" s="36" t="str">
        <f t="shared" si="623"/>
        <v>-</v>
      </c>
      <c r="Q1807" s="36">
        <f t="shared" si="623"/>
        <v>0</v>
      </c>
      <c r="R1807" s="36" t="str">
        <f t="shared" si="623"/>
        <v>-</v>
      </c>
      <c r="S1807" s="36" t="str">
        <f t="shared" si="621"/>
        <v>-</v>
      </c>
      <c r="T1807" s="40">
        <f t="shared" si="621"/>
        <v>0.15789473684210525</v>
      </c>
    </row>
    <row r="1808" spans="1:20" ht="18" customHeight="1">
      <c r="A1808" s="73"/>
      <c r="B1808" s="53" t="s">
        <v>22</v>
      </c>
      <c r="C1808" s="54">
        <v>0</v>
      </c>
      <c r="D1808" s="54">
        <v>1</v>
      </c>
      <c r="E1808" s="54">
        <v>0</v>
      </c>
      <c r="F1808" s="54">
        <v>0</v>
      </c>
      <c r="G1808" s="54">
        <v>0</v>
      </c>
      <c r="H1808" s="54">
        <v>0</v>
      </c>
      <c r="I1808" s="54">
        <v>3</v>
      </c>
      <c r="J1808" s="54">
        <v>4</v>
      </c>
      <c r="K1808" s="54">
        <v>0</v>
      </c>
      <c r="L1808" s="54">
        <v>1</v>
      </c>
      <c r="M1808" s="54">
        <v>5</v>
      </c>
      <c r="N1808" s="54">
        <v>1</v>
      </c>
      <c r="O1808" s="54">
        <v>1</v>
      </c>
      <c r="P1808" s="54">
        <v>0</v>
      </c>
      <c r="Q1808" s="54">
        <v>1</v>
      </c>
      <c r="R1808" s="54">
        <v>0</v>
      </c>
      <c r="S1808" s="54">
        <v>0</v>
      </c>
      <c r="T1808" s="11">
        <f>SUM(C1808:S1808)</f>
        <v>17</v>
      </c>
    </row>
    <row r="1809" spans="1:20" ht="18" customHeight="1">
      <c r="A1809" s="73"/>
      <c r="B1809" s="53" t="s">
        <v>23</v>
      </c>
      <c r="C1809" s="37" t="str">
        <f>IF(C1808&gt;0,(C1803+C1804)/C1808, "-")</f>
        <v>-</v>
      </c>
      <c r="D1809" s="37">
        <f t="shared" ref="D1809:G1809" si="624">IF(D1808&gt;0,(D1803+D1804)/D1808, "-")</f>
        <v>1</v>
      </c>
      <c r="E1809" s="37" t="str">
        <f t="shared" si="624"/>
        <v>-</v>
      </c>
      <c r="F1809" s="37" t="str">
        <f t="shared" si="624"/>
        <v>-</v>
      </c>
      <c r="G1809" s="37" t="str">
        <f t="shared" si="624"/>
        <v>-</v>
      </c>
      <c r="H1809" s="37" t="str">
        <f t="shared" ref="H1809:S1809" si="625">IF(H1808&gt;0,(H1803+H1804)/H1808, "-")</f>
        <v>-</v>
      </c>
      <c r="I1809" s="37">
        <f>IF(I1808&gt;0,(I1803+I1804)/I1808, "-")</f>
        <v>1</v>
      </c>
      <c r="J1809" s="37">
        <f t="shared" ref="J1809:L1809" si="626">IF(J1808&gt;0,(J1803+J1804)/J1808, "-")</f>
        <v>1</v>
      </c>
      <c r="K1809" s="37" t="str">
        <f t="shared" si="626"/>
        <v>-</v>
      </c>
      <c r="L1809" s="37">
        <f t="shared" si="626"/>
        <v>1</v>
      </c>
      <c r="M1809" s="37">
        <f>IF(M1808&gt;0,(M1803+M1804)/M1808, "-")</f>
        <v>1</v>
      </c>
      <c r="N1809" s="37">
        <f t="shared" ref="N1809:R1809" si="627">IF(N1808&gt;0,(N1803+N1804)/N1808, "-")</f>
        <v>2</v>
      </c>
      <c r="O1809" s="37">
        <f t="shared" si="627"/>
        <v>2</v>
      </c>
      <c r="P1809" s="37" t="str">
        <f t="shared" si="627"/>
        <v>-</v>
      </c>
      <c r="Q1809" s="37">
        <f t="shared" si="627"/>
        <v>1</v>
      </c>
      <c r="R1809" s="37" t="str">
        <f t="shared" si="627"/>
        <v>-</v>
      </c>
      <c r="S1809" s="37" t="str">
        <f t="shared" si="625"/>
        <v>-</v>
      </c>
      <c r="T1809" s="45">
        <f>IF(T1808&gt;0,(T1803+T1804)/T1808, "-")</f>
        <v>1.1176470588235294</v>
      </c>
    </row>
    <row r="1810" spans="1:20" ht="18" customHeight="1">
      <c r="A1810" s="74"/>
      <c r="B1810" s="53" t="s">
        <v>44</v>
      </c>
      <c r="C1810" s="58" t="s">
        <v>43</v>
      </c>
      <c r="D1810" s="59">
        <v>1</v>
      </c>
      <c r="E1810" s="58" t="s">
        <v>43</v>
      </c>
      <c r="F1810" s="58" t="s">
        <v>43</v>
      </c>
      <c r="G1810" s="58" t="s">
        <v>43</v>
      </c>
      <c r="H1810" s="58" t="s">
        <v>43</v>
      </c>
      <c r="I1810" s="59">
        <v>0</v>
      </c>
      <c r="J1810" s="59">
        <v>0</v>
      </c>
      <c r="K1810" s="58" t="s">
        <v>43</v>
      </c>
      <c r="L1810" s="59">
        <v>1</v>
      </c>
      <c r="M1810" s="59">
        <v>0</v>
      </c>
      <c r="N1810" s="59">
        <v>0</v>
      </c>
      <c r="O1810" s="59">
        <v>1</v>
      </c>
      <c r="P1810" s="58" t="s">
        <v>43</v>
      </c>
      <c r="Q1810" s="59">
        <v>1</v>
      </c>
      <c r="R1810" s="58" t="s">
        <v>43</v>
      </c>
      <c r="S1810" s="58" t="s">
        <v>43</v>
      </c>
      <c r="T1810" s="60">
        <v>0.23530000000000001</v>
      </c>
    </row>
    <row r="1811" spans="1:20" ht="18" customHeight="1">
      <c r="A1811" s="72">
        <v>44860</v>
      </c>
      <c r="B1811" s="51" t="s">
        <v>20</v>
      </c>
      <c r="C1811" s="52">
        <v>0</v>
      </c>
      <c r="D1811" s="52">
        <v>0</v>
      </c>
      <c r="E1811" s="52">
        <v>0</v>
      </c>
      <c r="F1811" s="52">
        <v>0</v>
      </c>
      <c r="G1811" s="52">
        <v>0</v>
      </c>
      <c r="H1811" s="52">
        <v>0</v>
      </c>
      <c r="I1811" s="52">
        <v>0</v>
      </c>
      <c r="J1811" s="52">
        <v>0</v>
      </c>
      <c r="K1811" s="52">
        <v>0</v>
      </c>
      <c r="L1811" s="52">
        <v>0</v>
      </c>
      <c r="M1811" s="52">
        <v>1</v>
      </c>
      <c r="N1811" s="52">
        <v>0</v>
      </c>
      <c r="O1811" s="52">
        <v>0</v>
      </c>
      <c r="P1811" s="52">
        <v>0</v>
      </c>
      <c r="Q1811" s="52">
        <v>0</v>
      </c>
      <c r="R1811" s="52">
        <v>0</v>
      </c>
      <c r="S1811" s="52">
        <v>0</v>
      </c>
      <c r="T1811" s="11">
        <f>SUM(C1811:S1811)</f>
        <v>1</v>
      </c>
    </row>
    <row r="1812" spans="1:20" ht="18" customHeight="1">
      <c r="A1812" s="73"/>
      <c r="B1812" s="53" t="s">
        <v>21</v>
      </c>
      <c r="C1812" s="54">
        <v>0</v>
      </c>
      <c r="D1812" s="54">
        <v>0</v>
      </c>
      <c r="E1812" s="54">
        <v>1</v>
      </c>
      <c r="F1812" s="54">
        <v>0</v>
      </c>
      <c r="G1812" s="54">
        <v>1</v>
      </c>
      <c r="H1812" s="54">
        <v>0</v>
      </c>
      <c r="I1812" s="54">
        <v>0</v>
      </c>
      <c r="J1812" s="54">
        <v>0</v>
      </c>
      <c r="K1812" s="54">
        <v>0</v>
      </c>
      <c r="L1812" s="54">
        <v>0</v>
      </c>
      <c r="M1812" s="54">
        <v>3</v>
      </c>
      <c r="N1812" s="54">
        <v>2</v>
      </c>
      <c r="O1812" s="54">
        <v>0</v>
      </c>
      <c r="P1812" s="54">
        <v>1</v>
      </c>
      <c r="Q1812" s="54">
        <v>0</v>
      </c>
      <c r="R1812" s="54">
        <v>0</v>
      </c>
      <c r="S1812" s="54">
        <v>0</v>
      </c>
      <c r="T1812" s="11">
        <f>SUM(C1812:S1812)</f>
        <v>8</v>
      </c>
    </row>
    <row r="1813" spans="1:20" ht="18" customHeight="1">
      <c r="A1813" s="73"/>
      <c r="B1813" s="53" t="s">
        <v>24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4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9</v>
      </c>
    </row>
    <row r="1814" spans="1:20" ht="18" customHeight="1">
      <c r="A1814" s="73"/>
      <c r="B1814" s="53" t="s">
        <v>25</v>
      </c>
      <c r="C1814" s="54">
        <v>0</v>
      </c>
      <c r="D1814" s="54">
        <v>0</v>
      </c>
      <c r="E1814" s="54">
        <v>0</v>
      </c>
      <c r="F1814" s="54">
        <v>0</v>
      </c>
      <c r="G1814" s="54">
        <v>0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0</v>
      </c>
      <c r="N1814" s="54">
        <v>0</v>
      </c>
      <c r="O1814" s="54">
        <v>0</v>
      </c>
      <c r="P1814" s="54">
        <v>0</v>
      </c>
      <c r="Q1814" s="54">
        <v>0</v>
      </c>
      <c r="R1814" s="54">
        <v>0</v>
      </c>
      <c r="S1814" s="54">
        <v>0</v>
      </c>
      <c r="T1814" s="11">
        <f>SUM(C1814:S1814)</f>
        <v>0</v>
      </c>
    </row>
    <row r="1815" spans="1:20" ht="18" customHeight="1">
      <c r="A1815" s="73"/>
      <c r="B1815" s="53" t="s">
        <v>26</v>
      </c>
      <c r="C1815" s="36" t="str">
        <f t="shared" ref="C1815:T1815" si="628">IF(C1813+C1814&gt;0, C1814/(C1813+C1814), "-")</f>
        <v>-</v>
      </c>
      <c r="D1815" s="36" t="str">
        <f t="shared" ref="D1815:G1815" si="629">IF(D1813+D1814&gt;0, D1814/(D1813+D1814), "-")</f>
        <v>-</v>
      </c>
      <c r="E1815" s="36">
        <f t="shared" si="629"/>
        <v>0</v>
      </c>
      <c r="F1815" s="36" t="str">
        <f t="shared" si="629"/>
        <v>-</v>
      </c>
      <c r="G1815" s="36">
        <f t="shared" si="629"/>
        <v>0</v>
      </c>
      <c r="H1815" s="36" t="str">
        <f t="shared" si="628"/>
        <v>-</v>
      </c>
      <c r="I1815" s="36" t="str">
        <f t="shared" ref="I1815:R1815" si="630">IF(I1813+I1814&gt;0, I1814/(I1813+I1814), "-")</f>
        <v>-</v>
      </c>
      <c r="J1815" s="36" t="str">
        <f t="shared" si="630"/>
        <v>-</v>
      </c>
      <c r="K1815" s="36" t="str">
        <f t="shared" si="630"/>
        <v>-</v>
      </c>
      <c r="L1815" s="36" t="str">
        <f t="shared" si="630"/>
        <v>-</v>
      </c>
      <c r="M1815" s="36">
        <f t="shared" si="630"/>
        <v>0</v>
      </c>
      <c r="N1815" s="36">
        <f t="shared" si="630"/>
        <v>0</v>
      </c>
      <c r="O1815" s="36" t="str">
        <f t="shared" si="630"/>
        <v>-</v>
      </c>
      <c r="P1815" s="36">
        <f t="shared" si="630"/>
        <v>0</v>
      </c>
      <c r="Q1815" s="36" t="str">
        <f t="shared" si="630"/>
        <v>-</v>
      </c>
      <c r="R1815" s="36" t="str">
        <f t="shared" si="630"/>
        <v>-</v>
      </c>
      <c r="S1815" s="36" t="str">
        <f t="shared" si="628"/>
        <v>-</v>
      </c>
      <c r="T1815" s="40">
        <f t="shared" si="628"/>
        <v>0</v>
      </c>
    </row>
    <row r="1816" spans="1:20" ht="18" customHeight="1">
      <c r="A1816" s="73"/>
      <c r="B1816" s="53" t="s">
        <v>22</v>
      </c>
      <c r="C1816" s="54">
        <v>0</v>
      </c>
      <c r="D1816" s="54">
        <v>0</v>
      </c>
      <c r="E1816" s="54">
        <v>1</v>
      </c>
      <c r="F1816" s="54">
        <v>0</v>
      </c>
      <c r="G1816" s="54">
        <v>1</v>
      </c>
      <c r="H1816" s="54">
        <v>0</v>
      </c>
      <c r="I1816" s="54">
        <v>0</v>
      </c>
      <c r="J1816" s="54">
        <v>0</v>
      </c>
      <c r="K1816" s="54">
        <v>0</v>
      </c>
      <c r="L1816" s="54">
        <v>0</v>
      </c>
      <c r="M1816" s="54">
        <v>2</v>
      </c>
      <c r="N1816" s="54">
        <v>2</v>
      </c>
      <c r="O1816" s="54">
        <v>0</v>
      </c>
      <c r="P1816" s="54">
        <v>1</v>
      </c>
      <c r="Q1816" s="54">
        <v>0</v>
      </c>
      <c r="R1816" s="54">
        <v>0</v>
      </c>
      <c r="S1816" s="54">
        <v>0</v>
      </c>
      <c r="T1816" s="11">
        <f>SUM(C1816:S1816)</f>
        <v>7</v>
      </c>
    </row>
    <row r="1817" spans="1:20" ht="18" customHeight="1">
      <c r="A1817" s="73"/>
      <c r="B1817" s="53" t="s">
        <v>23</v>
      </c>
      <c r="C1817" s="37" t="str">
        <f>IF(C1816&gt;0,(C1811+C1812)/C1816, "-")</f>
        <v>-</v>
      </c>
      <c r="D1817" s="37" t="str">
        <f t="shared" ref="D1817:G1817" si="631">IF(D1816&gt;0,(D1811+D1812)/D1816, "-")</f>
        <v>-</v>
      </c>
      <c r="E1817" s="37">
        <f t="shared" si="631"/>
        <v>1</v>
      </c>
      <c r="F1817" s="37" t="str">
        <f t="shared" si="631"/>
        <v>-</v>
      </c>
      <c r="G1817" s="37">
        <f t="shared" si="631"/>
        <v>1</v>
      </c>
      <c r="H1817" s="37" t="str">
        <f t="shared" ref="H1817" si="632">IF(H1816&gt;0,(H1811+H1812)/H1816, "-")</f>
        <v>-</v>
      </c>
      <c r="I1817" s="37" t="str">
        <f t="shared" ref="I1817:R1817" si="633">IF(I1816&gt;0,(I1811+I1812)/I1816, "-")</f>
        <v>-</v>
      </c>
      <c r="J1817" s="37" t="str">
        <f t="shared" si="633"/>
        <v>-</v>
      </c>
      <c r="K1817" s="37" t="str">
        <f t="shared" si="633"/>
        <v>-</v>
      </c>
      <c r="L1817" s="37" t="str">
        <f t="shared" si="633"/>
        <v>-</v>
      </c>
      <c r="M1817" s="37">
        <f t="shared" si="633"/>
        <v>2</v>
      </c>
      <c r="N1817" s="37">
        <f t="shared" si="633"/>
        <v>1</v>
      </c>
      <c r="O1817" s="37" t="str">
        <f t="shared" si="633"/>
        <v>-</v>
      </c>
      <c r="P1817" s="37">
        <f t="shared" si="633"/>
        <v>1</v>
      </c>
      <c r="Q1817" s="37" t="str">
        <f t="shared" si="633"/>
        <v>-</v>
      </c>
      <c r="R1817" s="37" t="str">
        <f t="shared" si="633"/>
        <v>-</v>
      </c>
      <c r="S1817" s="37" t="str">
        <f t="shared" ref="S1817" si="634">IF(S1816&gt;0,(S1811+S1812)/S1816, "-")</f>
        <v>-</v>
      </c>
      <c r="T1817" s="45">
        <f>IF(T1816&gt;0,(T1811+T1812)/T1816, "-")</f>
        <v>1.2857142857142858</v>
      </c>
    </row>
    <row r="1818" spans="1:20" ht="18" customHeight="1">
      <c r="A1818" s="74"/>
      <c r="B1818" s="53" t="s">
        <v>44</v>
      </c>
      <c r="C1818" s="58" t="s">
        <v>43</v>
      </c>
      <c r="D1818" s="58" t="s">
        <v>43</v>
      </c>
      <c r="E1818" s="59">
        <v>0</v>
      </c>
      <c r="F1818" s="58" t="s">
        <v>43</v>
      </c>
      <c r="G1818" s="59">
        <v>0</v>
      </c>
      <c r="H1818" s="58" t="s">
        <v>43</v>
      </c>
      <c r="I1818" s="58" t="s">
        <v>43</v>
      </c>
      <c r="J1818" s="58" t="s">
        <v>43</v>
      </c>
      <c r="K1818" s="58" t="s">
        <v>43</v>
      </c>
      <c r="L1818" s="58" t="s">
        <v>43</v>
      </c>
      <c r="M1818" s="59">
        <v>0</v>
      </c>
      <c r="N1818" s="59">
        <v>0</v>
      </c>
      <c r="O1818" s="58" t="s">
        <v>43</v>
      </c>
      <c r="P1818" s="59">
        <v>1</v>
      </c>
      <c r="Q1818" s="58" t="s">
        <v>43</v>
      </c>
      <c r="R1818" s="58" t="s">
        <v>43</v>
      </c>
      <c r="S1818" s="58" t="s">
        <v>43</v>
      </c>
      <c r="T1818" s="60">
        <v>0.1429</v>
      </c>
    </row>
    <row r="1819" spans="1:20" ht="18" customHeight="1">
      <c r="A1819" s="72">
        <v>44861</v>
      </c>
      <c r="B1819" s="51" t="s">
        <v>20</v>
      </c>
      <c r="C1819" s="52">
        <v>0</v>
      </c>
      <c r="D1819" s="52">
        <v>0</v>
      </c>
      <c r="E1819" s="52">
        <v>0</v>
      </c>
      <c r="F1819" s="52">
        <v>0</v>
      </c>
      <c r="G1819" s="52">
        <v>0</v>
      </c>
      <c r="H1819" s="52">
        <v>0</v>
      </c>
      <c r="I1819" s="52">
        <v>0</v>
      </c>
      <c r="J1819" s="52">
        <v>0</v>
      </c>
      <c r="K1819" s="52">
        <v>0</v>
      </c>
      <c r="L1819" s="52">
        <v>0</v>
      </c>
      <c r="M1819" s="52">
        <v>0</v>
      </c>
      <c r="N1819" s="52">
        <v>0</v>
      </c>
      <c r="O1819" s="52">
        <v>0</v>
      </c>
      <c r="P1819" s="52">
        <v>0</v>
      </c>
      <c r="Q1819" s="52">
        <v>0</v>
      </c>
      <c r="R1819" s="52">
        <v>0</v>
      </c>
      <c r="S1819" s="52">
        <v>0</v>
      </c>
      <c r="T1819" s="11">
        <f>SUM(C1819:S1819)</f>
        <v>0</v>
      </c>
    </row>
    <row r="1820" spans="1:20" ht="18" customHeight="1">
      <c r="A1820" s="73"/>
      <c r="B1820" s="53" t="s">
        <v>21</v>
      </c>
      <c r="C1820" s="54">
        <v>0</v>
      </c>
      <c r="D1820" s="54">
        <v>0</v>
      </c>
      <c r="E1820" s="54">
        <v>0</v>
      </c>
      <c r="F1820" s="54">
        <v>1</v>
      </c>
      <c r="G1820" s="54">
        <v>2</v>
      </c>
      <c r="H1820" s="54">
        <v>0</v>
      </c>
      <c r="I1820" s="54">
        <v>3</v>
      </c>
      <c r="J1820" s="54">
        <v>1</v>
      </c>
      <c r="K1820" s="54">
        <v>0</v>
      </c>
      <c r="L1820" s="54">
        <v>0</v>
      </c>
      <c r="M1820" s="54">
        <v>4</v>
      </c>
      <c r="N1820" s="54">
        <v>0</v>
      </c>
      <c r="O1820" s="54">
        <v>0</v>
      </c>
      <c r="P1820" s="54">
        <v>0</v>
      </c>
      <c r="Q1820" s="54">
        <v>0</v>
      </c>
      <c r="R1820" s="54">
        <v>0</v>
      </c>
      <c r="S1820" s="54">
        <v>0</v>
      </c>
      <c r="T1820" s="11">
        <f>SUM(C1820:S1820)</f>
        <v>11</v>
      </c>
    </row>
    <row r="1821" spans="1:20" ht="18" customHeight="1">
      <c r="A1821" s="73"/>
      <c r="B1821" s="53" t="s">
        <v>24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2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10</v>
      </c>
    </row>
    <row r="1822" spans="1:20" ht="18" customHeight="1">
      <c r="A1822" s="73"/>
      <c r="B1822" s="53" t="s">
        <v>25</v>
      </c>
      <c r="C1822" s="54">
        <v>0</v>
      </c>
      <c r="D1822" s="54">
        <v>0</v>
      </c>
      <c r="E1822" s="54">
        <v>0</v>
      </c>
      <c r="F1822" s="54">
        <v>0</v>
      </c>
      <c r="G1822" s="54">
        <v>0</v>
      </c>
      <c r="H1822" s="54">
        <v>0</v>
      </c>
      <c r="I1822" s="54">
        <v>1</v>
      </c>
      <c r="J1822" s="54">
        <v>0</v>
      </c>
      <c r="K1822" s="54">
        <v>0</v>
      </c>
      <c r="L1822" s="54">
        <v>0</v>
      </c>
      <c r="M1822" s="54">
        <v>0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</v>
      </c>
    </row>
    <row r="1823" spans="1:20" ht="18" customHeight="1">
      <c r="A1823" s="73"/>
      <c r="B1823" s="53" t="s">
        <v>26</v>
      </c>
      <c r="C1823" s="36" t="str">
        <f t="shared" ref="C1823:T1823" si="635">IF(C1821+C1822&gt;0, C1822/(C1821+C1822), "-")</f>
        <v>-</v>
      </c>
      <c r="D1823" s="36" t="str">
        <f t="shared" si="635"/>
        <v>-</v>
      </c>
      <c r="E1823" s="36" t="str">
        <f t="shared" ref="E1823:I1823" si="636">IF(E1821+E1822&gt;0, E1822/(E1821+E1822), "-")</f>
        <v>-</v>
      </c>
      <c r="F1823" s="36">
        <f t="shared" si="636"/>
        <v>0</v>
      </c>
      <c r="G1823" s="36">
        <f t="shared" si="636"/>
        <v>0</v>
      </c>
      <c r="H1823" s="36" t="str">
        <f t="shared" si="636"/>
        <v>-</v>
      </c>
      <c r="I1823" s="36">
        <f t="shared" si="636"/>
        <v>0.33333333333333331</v>
      </c>
      <c r="J1823" s="36">
        <f t="shared" si="635"/>
        <v>0</v>
      </c>
      <c r="K1823" s="36" t="str">
        <f t="shared" si="635"/>
        <v>-</v>
      </c>
      <c r="L1823" s="36" t="str">
        <f t="shared" si="635"/>
        <v>-</v>
      </c>
      <c r="M1823" s="36">
        <f t="shared" ref="M1823:Q1823" si="637">IF(M1821+M1822&gt;0, M1822/(M1821+M1822), "-")</f>
        <v>0</v>
      </c>
      <c r="N1823" s="36" t="str">
        <f t="shared" si="637"/>
        <v>-</v>
      </c>
      <c r="O1823" s="36" t="str">
        <f t="shared" si="637"/>
        <v>-</v>
      </c>
      <c r="P1823" s="36" t="str">
        <f t="shared" si="637"/>
        <v>-</v>
      </c>
      <c r="Q1823" s="36" t="str">
        <f t="shared" si="637"/>
        <v>-</v>
      </c>
      <c r="R1823" s="36" t="str">
        <f t="shared" si="635"/>
        <v>-</v>
      </c>
      <c r="S1823" s="36" t="str">
        <f t="shared" si="635"/>
        <v>-</v>
      </c>
      <c r="T1823" s="40">
        <f t="shared" si="635"/>
        <v>9.0909090909090912E-2</v>
      </c>
    </row>
    <row r="1824" spans="1:20" ht="18" customHeight="1">
      <c r="A1824" s="73"/>
      <c r="B1824" s="53" t="s">
        <v>22</v>
      </c>
      <c r="C1824" s="54">
        <v>0</v>
      </c>
      <c r="D1824" s="54">
        <v>0</v>
      </c>
      <c r="E1824" s="54">
        <v>0</v>
      </c>
      <c r="F1824" s="54">
        <v>1</v>
      </c>
      <c r="G1824" s="54">
        <v>1</v>
      </c>
      <c r="H1824" s="54">
        <v>0</v>
      </c>
      <c r="I1824" s="54">
        <v>3</v>
      </c>
      <c r="J1824" s="54">
        <v>1</v>
      </c>
      <c r="K1824" s="54">
        <v>0</v>
      </c>
      <c r="L1824" s="54">
        <v>0</v>
      </c>
      <c r="M1824" s="54">
        <v>3</v>
      </c>
      <c r="N1824" s="54">
        <v>0</v>
      </c>
      <c r="O1824" s="54">
        <v>0</v>
      </c>
      <c r="P1824" s="54">
        <v>0</v>
      </c>
      <c r="Q1824" s="54">
        <v>0</v>
      </c>
      <c r="R1824" s="54">
        <v>0</v>
      </c>
      <c r="S1824" s="54">
        <v>0</v>
      </c>
      <c r="T1824" s="11">
        <f>SUM(C1824:S1824)</f>
        <v>9</v>
      </c>
    </row>
    <row r="1825" spans="1:20" ht="18" customHeight="1">
      <c r="A1825" s="73"/>
      <c r="B1825" s="53" t="s">
        <v>23</v>
      </c>
      <c r="C1825" s="37" t="str">
        <f>IF(C1824&gt;0,(C1819+C1820)/C1824, "-")</f>
        <v>-</v>
      </c>
      <c r="D1825" s="37" t="str">
        <f t="shared" ref="D1825:S1825" si="638">IF(D1824&gt;0,(D1819+D1820)/D1824, "-")</f>
        <v>-</v>
      </c>
      <c r="E1825" s="37" t="str">
        <f t="shared" si="638"/>
        <v>-</v>
      </c>
      <c r="F1825" s="37">
        <f t="shared" si="638"/>
        <v>1</v>
      </c>
      <c r="G1825" s="37">
        <f t="shared" si="638"/>
        <v>2</v>
      </c>
      <c r="H1825" s="37" t="str">
        <f t="shared" si="638"/>
        <v>-</v>
      </c>
      <c r="I1825" s="37">
        <f t="shared" si="638"/>
        <v>1</v>
      </c>
      <c r="J1825" s="37">
        <f t="shared" si="638"/>
        <v>1</v>
      </c>
      <c r="K1825" s="37" t="str">
        <f t="shared" si="638"/>
        <v>-</v>
      </c>
      <c r="L1825" s="37" t="str">
        <f t="shared" si="638"/>
        <v>-</v>
      </c>
      <c r="M1825" s="37">
        <f t="shared" si="638"/>
        <v>1.3333333333333333</v>
      </c>
      <c r="N1825" s="37" t="str">
        <f t="shared" si="638"/>
        <v>-</v>
      </c>
      <c r="O1825" s="37" t="str">
        <f t="shared" si="638"/>
        <v>-</v>
      </c>
      <c r="P1825" s="37" t="str">
        <f t="shared" si="638"/>
        <v>-</v>
      </c>
      <c r="Q1825" s="37" t="str">
        <f t="shared" si="638"/>
        <v>-</v>
      </c>
      <c r="R1825" s="37" t="str">
        <f t="shared" si="638"/>
        <v>-</v>
      </c>
      <c r="S1825" s="37" t="str">
        <f t="shared" si="638"/>
        <v>-</v>
      </c>
      <c r="T1825" s="45">
        <f>IF(T1824&gt;0,(T1819+T1820)/T1824, "-")</f>
        <v>1.2222222222222223</v>
      </c>
    </row>
    <row r="1826" spans="1:20" ht="18" customHeight="1">
      <c r="A1826" s="74"/>
      <c r="B1826" s="53" t="s">
        <v>44</v>
      </c>
      <c r="C1826" s="58" t="s">
        <v>43</v>
      </c>
      <c r="D1826" s="58" t="s">
        <v>43</v>
      </c>
      <c r="E1826" s="58" t="s">
        <v>43</v>
      </c>
      <c r="F1826" s="59">
        <v>0</v>
      </c>
      <c r="G1826" s="59">
        <v>0</v>
      </c>
      <c r="H1826" s="58" t="s">
        <v>43</v>
      </c>
      <c r="I1826" s="59">
        <v>0.33329999999999999</v>
      </c>
      <c r="J1826" s="59">
        <v>1</v>
      </c>
      <c r="K1826" s="58" t="s">
        <v>43</v>
      </c>
      <c r="L1826" s="58" t="s">
        <v>43</v>
      </c>
      <c r="M1826" s="59">
        <v>0.33329999999999999</v>
      </c>
      <c r="N1826" s="58" t="s">
        <v>43</v>
      </c>
      <c r="O1826" s="58" t="s">
        <v>43</v>
      </c>
      <c r="P1826" s="58" t="s">
        <v>43</v>
      </c>
      <c r="Q1826" s="58" t="s">
        <v>43</v>
      </c>
      <c r="R1826" s="58" t="s">
        <v>43</v>
      </c>
      <c r="S1826" s="58" t="s">
        <v>43</v>
      </c>
      <c r="T1826" s="60">
        <v>0.33329999999999999</v>
      </c>
    </row>
    <row r="1827" spans="1:20" ht="18" customHeight="1">
      <c r="A1827" s="72">
        <v>44862</v>
      </c>
      <c r="B1827" s="51" t="s">
        <v>20</v>
      </c>
      <c r="C1827" s="52">
        <v>0</v>
      </c>
      <c r="D1827" s="52">
        <v>0</v>
      </c>
      <c r="E1827" s="52">
        <v>0</v>
      </c>
      <c r="F1827" s="52">
        <v>0</v>
      </c>
      <c r="G1827" s="52">
        <v>0</v>
      </c>
      <c r="H1827" s="52">
        <v>0</v>
      </c>
      <c r="I1827" s="52">
        <v>0</v>
      </c>
      <c r="J1827" s="52">
        <v>0</v>
      </c>
      <c r="K1827" s="52">
        <v>0</v>
      </c>
      <c r="L1827" s="52">
        <v>1</v>
      </c>
      <c r="M1827" s="52">
        <v>0</v>
      </c>
      <c r="N1827" s="52">
        <v>0</v>
      </c>
      <c r="O1827" s="52">
        <v>0</v>
      </c>
      <c r="P1827" s="52">
        <v>0</v>
      </c>
      <c r="Q1827" s="52">
        <v>0</v>
      </c>
      <c r="R1827" s="52">
        <v>0</v>
      </c>
      <c r="S1827" s="52">
        <v>0</v>
      </c>
      <c r="T1827" s="11">
        <f>SUM(C1827:S1827)</f>
        <v>1</v>
      </c>
    </row>
    <row r="1828" spans="1:20" ht="18" customHeight="1">
      <c r="A1828" s="73"/>
      <c r="B1828" s="53" t="s">
        <v>21</v>
      </c>
      <c r="C1828" s="54">
        <v>2</v>
      </c>
      <c r="D1828" s="54">
        <v>0</v>
      </c>
      <c r="E1828" s="54">
        <v>0</v>
      </c>
      <c r="F1828" s="54">
        <v>0</v>
      </c>
      <c r="G1828" s="54">
        <v>1</v>
      </c>
      <c r="H1828" s="54">
        <v>0</v>
      </c>
      <c r="I1828" s="54">
        <v>1</v>
      </c>
      <c r="J1828" s="54">
        <v>1</v>
      </c>
      <c r="K1828" s="54">
        <v>1</v>
      </c>
      <c r="L1828" s="54">
        <v>0</v>
      </c>
      <c r="M1828" s="54">
        <v>1</v>
      </c>
      <c r="N1828" s="54">
        <v>1</v>
      </c>
      <c r="O1828" s="54">
        <v>0</v>
      </c>
      <c r="P1828" s="54">
        <v>0</v>
      </c>
      <c r="Q1828" s="54">
        <v>0</v>
      </c>
      <c r="R1828" s="54">
        <v>0</v>
      </c>
      <c r="S1828" s="54">
        <v>0</v>
      </c>
      <c r="T1828" s="11">
        <f>SUM(C1828:S1828)</f>
        <v>8</v>
      </c>
    </row>
    <row r="1829" spans="1:20" ht="18" customHeight="1">
      <c r="A1829" s="73"/>
      <c r="B1829" s="53" t="s">
        <v>24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1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9</v>
      </c>
    </row>
    <row r="1830" spans="1:20" ht="18" customHeight="1">
      <c r="A1830" s="73"/>
      <c r="B1830" s="53" t="s">
        <v>25</v>
      </c>
      <c r="C1830" s="54">
        <v>0</v>
      </c>
      <c r="D1830" s="54">
        <v>0</v>
      </c>
      <c r="E1830" s="54">
        <v>0</v>
      </c>
      <c r="F1830" s="54">
        <v>0</v>
      </c>
      <c r="G1830" s="54">
        <v>0</v>
      </c>
      <c r="H1830" s="54">
        <v>0</v>
      </c>
      <c r="I1830" s="54">
        <v>0</v>
      </c>
      <c r="J1830" s="54">
        <v>0</v>
      </c>
      <c r="K1830" s="54">
        <v>0</v>
      </c>
      <c r="L1830" s="54">
        <v>0</v>
      </c>
      <c r="M1830" s="54">
        <v>0</v>
      </c>
      <c r="N1830" s="54">
        <v>0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0</v>
      </c>
    </row>
    <row r="1831" spans="1:20" ht="18" customHeight="1">
      <c r="A1831" s="73"/>
      <c r="B1831" s="53" t="s">
        <v>26</v>
      </c>
      <c r="C1831" s="36">
        <f t="shared" ref="C1831:T1831" si="639">IF(C1829+C1830&gt;0, C1830/(C1829+C1830), "-")</f>
        <v>0</v>
      </c>
      <c r="D1831" s="36" t="str">
        <f t="shared" si="639"/>
        <v>-</v>
      </c>
      <c r="E1831" s="36" t="str">
        <f t="shared" si="639"/>
        <v>-</v>
      </c>
      <c r="F1831" s="36" t="str">
        <f t="shared" ref="F1831:P1831" si="640">IF(F1829+F1830&gt;0, F1830/(F1829+F1830), "-")</f>
        <v>-</v>
      </c>
      <c r="G1831" s="36">
        <f t="shared" si="640"/>
        <v>0</v>
      </c>
      <c r="H1831" s="36" t="str">
        <f t="shared" si="640"/>
        <v>-</v>
      </c>
      <c r="I1831" s="36">
        <f t="shared" si="640"/>
        <v>0</v>
      </c>
      <c r="J1831" s="36">
        <f t="shared" si="640"/>
        <v>0</v>
      </c>
      <c r="K1831" s="36">
        <f t="shared" si="640"/>
        <v>0</v>
      </c>
      <c r="L1831" s="36">
        <f t="shared" si="640"/>
        <v>0</v>
      </c>
      <c r="M1831" s="36">
        <f t="shared" si="640"/>
        <v>0</v>
      </c>
      <c r="N1831" s="36">
        <f t="shared" si="640"/>
        <v>0</v>
      </c>
      <c r="O1831" s="36" t="str">
        <f t="shared" si="640"/>
        <v>-</v>
      </c>
      <c r="P1831" s="36" t="str">
        <f t="shared" si="640"/>
        <v>-</v>
      </c>
      <c r="Q1831" s="36" t="str">
        <f t="shared" si="639"/>
        <v>-</v>
      </c>
      <c r="R1831" s="36" t="str">
        <f t="shared" si="639"/>
        <v>-</v>
      </c>
      <c r="S1831" s="36" t="str">
        <f t="shared" si="639"/>
        <v>-</v>
      </c>
      <c r="T1831" s="40">
        <f t="shared" si="639"/>
        <v>0</v>
      </c>
    </row>
    <row r="1832" spans="1:20" ht="18" customHeight="1">
      <c r="A1832" s="73"/>
      <c r="B1832" s="53" t="s">
        <v>22</v>
      </c>
      <c r="C1832" s="54">
        <v>1</v>
      </c>
      <c r="D1832" s="54">
        <v>0</v>
      </c>
      <c r="E1832" s="54">
        <v>0</v>
      </c>
      <c r="F1832" s="54">
        <v>0</v>
      </c>
      <c r="G1832" s="54">
        <v>1</v>
      </c>
      <c r="H1832" s="54">
        <v>0</v>
      </c>
      <c r="I1832" s="54">
        <v>1</v>
      </c>
      <c r="J1832" s="54">
        <v>1</v>
      </c>
      <c r="K1832" s="54">
        <v>1</v>
      </c>
      <c r="L1832" s="54">
        <v>1</v>
      </c>
      <c r="M1832" s="54">
        <v>1</v>
      </c>
      <c r="N1832" s="54">
        <v>1</v>
      </c>
      <c r="O1832" s="54">
        <v>0</v>
      </c>
      <c r="P1832" s="54">
        <v>0</v>
      </c>
      <c r="Q1832" s="54">
        <v>0</v>
      </c>
      <c r="R1832" s="54">
        <v>0</v>
      </c>
      <c r="S1832" s="54">
        <v>0</v>
      </c>
      <c r="T1832" s="11">
        <f>SUM(C1832:S1832)</f>
        <v>8</v>
      </c>
    </row>
    <row r="1833" spans="1:20" ht="18" customHeight="1">
      <c r="A1833" s="73"/>
      <c r="B1833" s="53" t="s">
        <v>23</v>
      </c>
      <c r="C1833" s="37">
        <f>IF(C1832&gt;0,(C1827+C1828)/C1832, "-")</f>
        <v>2</v>
      </c>
      <c r="D1833" s="37" t="str">
        <f t="shared" ref="D1833:S1833" si="641">IF(D1832&gt;0,(D1827+D1828)/D1832, "-")</f>
        <v>-</v>
      </c>
      <c r="E1833" s="37" t="str">
        <f t="shared" si="641"/>
        <v>-</v>
      </c>
      <c r="F1833" s="37" t="str">
        <f t="shared" ref="F1833:P1833" si="642">IF(F1832&gt;0,(F1827+F1828)/F1832, "-")</f>
        <v>-</v>
      </c>
      <c r="G1833" s="37">
        <f t="shared" si="642"/>
        <v>1</v>
      </c>
      <c r="H1833" s="37" t="str">
        <f t="shared" si="642"/>
        <v>-</v>
      </c>
      <c r="I1833" s="37">
        <f t="shared" si="642"/>
        <v>1</v>
      </c>
      <c r="J1833" s="37">
        <f t="shared" si="642"/>
        <v>1</v>
      </c>
      <c r="K1833" s="37">
        <f t="shared" si="642"/>
        <v>1</v>
      </c>
      <c r="L1833" s="37">
        <f t="shared" si="642"/>
        <v>1</v>
      </c>
      <c r="M1833" s="37">
        <f t="shared" si="642"/>
        <v>1</v>
      </c>
      <c r="N1833" s="37">
        <f t="shared" si="642"/>
        <v>1</v>
      </c>
      <c r="O1833" s="37" t="str">
        <f t="shared" si="642"/>
        <v>-</v>
      </c>
      <c r="P1833" s="37" t="str">
        <f t="shared" si="642"/>
        <v>-</v>
      </c>
      <c r="Q1833" s="37" t="str">
        <f t="shared" si="641"/>
        <v>-</v>
      </c>
      <c r="R1833" s="37" t="str">
        <f t="shared" si="641"/>
        <v>-</v>
      </c>
      <c r="S1833" s="37" t="str">
        <f t="shared" si="641"/>
        <v>-</v>
      </c>
      <c r="T1833" s="45">
        <f>IF(T1832&gt;0,(T1827+T1828)/T1832, "-")</f>
        <v>1.125</v>
      </c>
    </row>
    <row r="1834" spans="1:20" ht="18" customHeight="1">
      <c r="A1834" s="74"/>
      <c r="B1834" s="53" t="s">
        <v>44</v>
      </c>
      <c r="C1834" s="59">
        <v>0</v>
      </c>
      <c r="D1834" s="58" t="s">
        <v>43</v>
      </c>
      <c r="E1834" s="58" t="s">
        <v>43</v>
      </c>
      <c r="F1834" s="58" t="s">
        <v>43</v>
      </c>
      <c r="G1834" s="59">
        <v>0</v>
      </c>
      <c r="H1834" s="58" t="s">
        <v>43</v>
      </c>
      <c r="I1834" s="59">
        <v>1</v>
      </c>
      <c r="J1834" s="59">
        <v>1</v>
      </c>
      <c r="K1834" s="59">
        <v>1</v>
      </c>
      <c r="L1834" s="59">
        <v>0</v>
      </c>
      <c r="M1834" s="59">
        <v>0</v>
      </c>
      <c r="N1834" s="59">
        <v>0</v>
      </c>
      <c r="O1834" s="58" t="s">
        <v>43</v>
      </c>
      <c r="P1834" s="58" t="s">
        <v>43</v>
      </c>
      <c r="Q1834" s="58" t="s">
        <v>43</v>
      </c>
      <c r="R1834" s="58" t="s">
        <v>43</v>
      </c>
      <c r="S1834" s="58" t="s">
        <v>43</v>
      </c>
      <c r="T1834" s="60">
        <v>0.375</v>
      </c>
    </row>
    <row r="1835" spans="1:20" ht="18" customHeight="1">
      <c r="A1835" s="72">
        <v>44863</v>
      </c>
      <c r="B1835" s="51" t="s">
        <v>20</v>
      </c>
      <c r="C1835" s="52">
        <v>0</v>
      </c>
      <c r="D1835" s="52">
        <v>0</v>
      </c>
      <c r="E1835" s="52">
        <v>0</v>
      </c>
      <c r="F1835" s="52">
        <v>0</v>
      </c>
      <c r="G1835" s="52">
        <v>0</v>
      </c>
      <c r="H1835" s="52">
        <v>0</v>
      </c>
      <c r="I1835" s="52">
        <v>0</v>
      </c>
      <c r="J1835" s="52">
        <v>0</v>
      </c>
      <c r="K1835" s="52">
        <v>0</v>
      </c>
      <c r="L1835" s="52">
        <v>0</v>
      </c>
      <c r="M1835" s="52">
        <v>0</v>
      </c>
      <c r="N1835" s="52">
        <v>0</v>
      </c>
      <c r="O1835" s="52">
        <v>0</v>
      </c>
      <c r="P1835" s="52">
        <v>0</v>
      </c>
      <c r="Q1835" s="52">
        <v>0</v>
      </c>
      <c r="R1835" s="52">
        <v>0</v>
      </c>
      <c r="S1835" s="52">
        <v>0</v>
      </c>
      <c r="T1835" s="11">
        <f>SUM(C1835:S1835)</f>
        <v>0</v>
      </c>
    </row>
    <row r="1836" spans="1:20" ht="18" customHeight="1">
      <c r="A1836" s="73"/>
      <c r="B1836" s="53" t="s">
        <v>21</v>
      </c>
      <c r="C1836" s="54">
        <v>0</v>
      </c>
      <c r="D1836" s="54">
        <v>1</v>
      </c>
      <c r="E1836" s="54">
        <v>0</v>
      </c>
      <c r="F1836" s="54">
        <v>1</v>
      </c>
      <c r="G1836" s="54">
        <v>0</v>
      </c>
      <c r="H1836" s="54">
        <v>0</v>
      </c>
      <c r="I1836" s="54">
        <v>0</v>
      </c>
      <c r="J1836" s="54">
        <v>0</v>
      </c>
      <c r="K1836" s="54">
        <v>0</v>
      </c>
      <c r="L1836" s="54">
        <v>0</v>
      </c>
      <c r="M1836" s="54">
        <v>7</v>
      </c>
      <c r="N1836" s="54">
        <v>0</v>
      </c>
      <c r="O1836" s="54">
        <v>0</v>
      </c>
      <c r="P1836" s="54">
        <v>0</v>
      </c>
      <c r="Q1836" s="54">
        <v>0</v>
      </c>
      <c r="R1836" s="54">
        <v>0</v>
      </c>
      <c r="S1836" s="54">
        <v>0</v>
      </c>
      <c r="T1836" s="11">
        <f>SUM(C1836:S1836)</f>
        <v>9</v>
      </c>
    </row>
    <row r="1837" spans="1:20" ht="18" customHeight="1">
      <c r="A1837" s="73"/>
      <c r="B1837" s="53" t="s">
        <v>24</v>
      </c>
      <c r="C1837" s="54">
        <v>0</v>
      </c>
      <c r="D1837" s="54">
        <v>0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5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6</v>
      </c>
    </row>
    <row r="1838" spans="1:20" ht="18" customHeight="1">
      <c r="A1838" s="73"/>
      <c r="B1838" s="53" t="s">
        <v>25</v>
      </c>
      <c r="C1838" s="54">
        <v>0</v>
      </c>
      <c r="D1838" s="54">
        <v>1</v>
      </c>
      <c r="E1838" s="54">
        <v>0</v>
      </c>
      <c r="F1838" s="54">
        <v>0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2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3</v>
      </c>
    </row>
    <row r="1839" spans="1:20" ht="18" customHeight="1">
      <c r="A1839" s="73"/>
      <c r="B1839" s="53" t="s">
        <v>26</v>
      </c>
      <c r="C1839" s="36" t="str">
        <f t="shared" ref="C1839:G1839" si="643">IF(C1837+C1838&gt;0, C1838/(C1837+C1838), "-")</f>
        <v>-</v>
      </c>
      <c r="D1839" s="36">
        <f t="shared" si="643"/>
        <v>1</v>
      </c>
      <c r="E1839" s="36" t="str">
        <f t="shared" si="643"/>
        <v>-</v>
      </c>
      <c r="F1839" s="36">
        <f t="shared" si="643"/>
        <v>0</v>
      </c>
      <c r="G1839" s="36" t="str">
        <f t="shared" si="643"/>
        <v>-</v>
      </c>
      <c r="H1839" s="36" t="str">
        <f t="shared" ref="H1839:T1839" si="644">IF(H1837+H1838&gt;0, H1838/(H1837+H1838), "-")</f>
        <v>-</v>
      </c>
      <c r="I1839" s="36" t="str">
        <f t="shared" ref="I1839:P1839" si="645">IF(I1837+I1838&gt;0, I1838/(I1837+I1838), "-")</f>
        <v>-</v>
      </c>
      <c r="J1839" s="36" t="str">
        <f t="shared" si="645"/>
        <v>-</v>
      </c>
      <c r="K1839" s="36" t="str">
        <f t="shared" si="645"/>
        <v>-</v>
      </c>
      <c r="L1839" s="36" t="str">
        <f t="shared" si="645"/>
        <v>-</v>
      </c>
      <c r="M1839" s="36">
        <f t="shared" si="645"/>
        <v>0.2857142857142857</v>
      </c>
      <c r="N1839" s="36" t="str">
        <f t="shared" si="645"/>
        <v>-</v>
      </c>
      <c r="O1839" s="36" t="str">
        <f t="shared" si="645"/>
        <v>-</v>
      </c>
      <c r="P1839" s="36" t="str">
        <f t="shared" si="645"/>
        <v>-</v>
      </c>
      <c r="Q1839" s="36" t="str">
        <f t="shared" si="644"/>
        <v>-</v>
      </c>
      <c r="R1839" s="36" t="str">
        <f t="shared" si="644"/>
        <v>-</v>
      </c>
      <c r="S1839" s="36" t="str">
        <f t="shared" si="644"/>
        <v>-</v>
      </c>
      <c r="T1839" s="40">
        <f t="shared" si="644"/>
        <v>0.33333333333333331</v>
      </c>
    </row>
    <row r="1840" spans="1:20" ht="18" customHeight="1">
      <c r="A1840" s="73"/>
      <c r="B1840" s="53" t="s">
        <v>22</v>
      </c>
      <c r="C1840" s="54">
        <v>0</v>
      </c>
      <c r="D1840" s="54">
        <v>1</v>
      </c>
      <c r="E1840" s="54">
        <v>0</v>
      </c>
      <c r="F1840" s="54">
        <v>1</v>
      </c>
      <c r="G1840" s="54">
        <v>0</v>
      </c>
      <c r="H1840" s="54">
        <v>0</v>
      </c>
      <c r="I1840" s="54">
        <v>0</v>
      </c>
      <c r="J1840" s="54">
        <v>0</v>
      </c>
      <c r="K1840" s="54">
        <v>0</v>
      </c>
      <c r="L1840" s="54">
        <v>0</v>
      </c>
      <c r="M1840" s="54">
        <v>5</v>
      </c>
      <c r="N1840" s="54">
        <v>0</v>
      </c>
      <c r="O1840" s="54">
        <v>0</v>
      </c>
      <c r="P1840" s="54">
        <v>0</v>
      </c>
      <c r="Q1840" s="54">
        <v>0</v>
      </c>
      <c r="R1840" s="54">
        <v>0</v>
      </c>
      <c r="S1840" s="54">
        <v>0</v>
      </c>
      <c r="T1840" s="11">
        <f>SUM(C1840:S1840)</f>
        <v>7</v>
      </c>
    </row>
    <row r="1841" spans="1:20" ht="18" customHeight="1">
      <c r="A1841" s="73"/>
      <c r="B1841" s="53" t="s">
        <v>23</v>
      </c>
      <c r="C1841" s="37" t="str">
        <f>IF(C1840&gt;0,(C1835+C1836)/C1840, "-")</f>
        <v>-</v>
      </c>
      <c r="D1841" s="37">
        <f t="shared" ref="D1841:S1841" si="646">IF(D1840&gt;0,(D1835+D1836)/D1840, "-")</f>
        <v>1</v>
      </c>
      <c r="E1841" s="37" t="str">
        <f t="shared" si="646"/>
        <v>-</v>
      </c>
      <c r="F1841" s="37">
        <f t="shared" si="646"/>
        <v>1</v>
      </c>
      <c r="G1841" s="37" t="str">
        <f t="shared" si="646"/>
        <v>-</v>
      </c>
      <c r="H1841" s="37" t="str">
        <f t="shared" si="646"/>
        <v>-</v>
      </c>
      <c r="I1841" s="37" t="str">
        <f t="shared" si="646"/>
        <v>-</v>
      </c>
      <c r="J1841" s="37" t="str">
        <f t="shared" si="646"/>
        <v>-</v>
      </c>
      <c r="K1841" s="37" t="str">
        <f t="shared" si="646"/>
        <v>-</v>
      </c>
      <c r="L1841" s="37" t="str">
        <f t="shared" si="646"/>
        <v>-</v>
      </c>
      <c r="M1841" s="37">
        <f t="shared" si="646"/>
        <v>1.4</v>
      </c>
      <c r="N1841" s="37" t="str">
        <f t="shared" si="646"/>
        <v>-</v>
      </c>
      <c r="O1841" s="37" t="str">
        <f t="shared" si="646"/>
        <v>-</v>
      </c>
      <c r="P1841" s="37" t="str">
        <f t="shared" si="646"/>
        <v>-</v>
      </c>
      <c r="Q1841" s="37" t="str">
        <f t="shared" si="646"/>
        <v>-</v>
      </c>
      <c r="R1841" s="37" t="str">
        <f t="shared" si="646"/>
        <v>-</v>
      </c>
      <c r="S1841" s="37" t="str">
        <f t="shared" si="646"/>
        <v>-</v>
      </c>
      <c r="T1841" s="45">
        <f>IF(T1840&gt;0,(T1835+T1836)/T1840, "-")</f>
        <v>1.2857142857142858</v>
      </c>
    </row>
    <row r="1842" spans="1:20" ht="18" customHeight="1">
      <c r="A1842" s="74"/>
      <c r="B1842" s="53" t="s">
        <v>44</v>
      </c>
      <c r="C1842" s="58" t="s">
        <v>43</v>
      </c>
      <c r="D1842" s="59">
        <v>0</v>
      </c>
      <c r="E1842" s="58" t="s">
        <v>43</v>
      </c>
      <c r="F1842" s="59">
        <v>0</v>
      </c>
      <c r="G1842" s="58" t="s">
        <v>43</v>
      </c>
      <c r="H1842" s="58" t="s">
        <v>43</v>
      </c>
      <c r="I1842" s="58" t="s">
        <v>43</v>
      </c>
      <c r="J1842" s="58" t="s">
        <v>43</v>
      </c>
      <c r="K1842" s="58" t="s">
        <v>43</v>
      </c>
      <c r="L1842" s="58" t="s">
        <v>43</v>
      </c>
      <c r="M1842" s="59">
        <v>0.4</v>
      </c>
      <c r="N1842" s="58" t="s">
        <v>43</v>
      </c>
      <c r="O1842" s="58" t="s">
        <v>43</v>
      </c>
      <c r="P1842" s="58" t="s">
        <v>43</v>
      </c>
      <c r="Q1842" s="58" t="s">
        <v>43</v>
      </c>
      <c r="R1842" s="58" t="s">
        <v>43</v>
      </c>
      <c r="S1842" s="58" t="s">
        <v>43</v>
      </c>
      <c r="T1842" s="60">
        <v>0.28570000000000001</v>
      </c>
    </row>
    <row r="1843" spans="1:20" ht="18" customHeight="1">
      <c r="A1843" s="72">
        <v>44864</v>
      </c>
      <c r="B1843" s="51" t="s">
        <v>20</v>
      </c>
      <c r="C1843" s="52">
        <v>0</v>
      </c>
      <c r="D1843" s="52">
        <v>0</v>
      </c>
      <c r="E1843" s="52">
        <v>0</v>
      </c>
      <c r="F1843" s="52">
        <v>0</v>
      </c>
      <c r="G1843" s="52">
        <v>0</v>
      </c>
      <c r="H1843" s="52">
        <v>0</v>
      </c>
      <c r="I1843" s="52">
        <v>0</v>
      </c>
      <c r="J1843" s="52">
        <v>0</v>
      </c>
      <c r="K1843" s="52">
        <v>0</v>
      </c>
      <c r="L1843" s="52">
        <v>0</v>
      </c>
      <c r="M1843" s="52">
        <v>0</v>
      </c>
      <c r="N1843" s="52">
        <v>0</v>
      </c>
      <c r="O1843" s="52">
        <v>0</v>
      </c>
      <c r="P1843" s="52">
        <v>0</v>
      </c>
      <c r="Q1843" s="52">
        <v>0</v>
      </c>
      <c r="R1843" s="52">
        <v>0</v>
      </c>
      <c r="S1843" s="52">
        <v>0</v>
      </c>
      <c r="T1843" s="11">
        <f>SUM(C1843:S1843)</f>
        <v>0</v>
      </c>
    </row>
    <row r="1844" spans="1:20" ht="18" customHeight="1">
      <c r="A1844" s="73"/>
      <c r="B1844" s="53" t="s">
        <v>21</v>
      </c>
      <c r="C1844" s="54">
        <v>0</v>
      </c>
      <c r="D1844" s="54">
        <v>1</v>
      </c>
      <c r="E1844" s="54">
        <v>0</v>
      </c>
      <c r="F1844" s="54">
        <v>0</v>
      </c>
      <c r="G1844" s="54">
        <v>0</v>
      </c>
      <c r="H1844" s="54">
        <v>0</v>
      </c>
      <c r="I1844" s="54">
        <v>0</v>
      </c>
      <c r="J1844" s="54">
        <v>1</v>
      </c>
      <c r="K1844" s="54">
        <v>0</v>
      </c>
      <c r="L1844" s="54">
        <v>0</v>
      </c>
      <c r="M1844" s="54">
        <v>7</v>
      </c>
      <c r="N1844" s="54">
        <v>0</v>
      </c>
      <c r="O1844" s="54">
        <v>0</v>
      </c>
      <c r="P1844" s="54">
        <v>0</v>
      </c>
      <c r="Q1844" s="54">
        <v>1</v>
      </c>
      <c r="R1844" s="54">
        <v>0</v>
      </c>
      <c r="S1844" s="54">
        <v>0</v>
      </c>
      <c r="T1844" s="11">
        <f>SUM(C1844:S1844)</f>
        <v>10</v>
      </c>
    </row>
    <row r="1845" spans="1:20" ht="18" customHeight="1">
      <c r="A1845" s="73"/>
      <c r="B1845" s="53" t="s">
        <v>24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0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9</v>
      </c>
    </row>
    <row r="1846" spans="1:20" ht="18" customHeight="1">
      <c r="A1846" s="73"/>
      <c r="B1846" s="53" t="s">
        <v>25</v>
      </c>
      <c r="C1846" s="54">
        <v>0</v>
      </c>
      <c r="D1846" s="54">
        <v>0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1</v>
      </c>
      <c r="K1846" s="54">
        <v>0</v>
      </c>
      <c r="L1846" s="54">
        <v>0</v>
      </c>
      <c r="M1846" s="54">
        <v>0</v>
      </c>
      <c r="N1846" s="54">
        <v>0</v>
      </c>
      <c r="O1846" s="54">
        <v>0</v>
      </c>
      <c r="P1846" s="54">
        <v>0</v>
      </c>
      <c r="Q1846" s="54">
        <v>0</v>
      </c>
      <c r="R1846" s="54">
        <v>0</v>
      </c>
      <c r="S1846" s="54">
        <v>0</v>
      </c>
      <c r="T1846" s="11">
        <f>SUM(C1846:S1846)</f>
        <v>1</v>
      </c>
    </row>
    <row r="1847" spans="1:20" ht="18" customHeight="1">
      <c r="A1847" s="73"/>
      <c r="B1847" s="53" t="s">
        <v>26</v>
      </c>
      <c r="C1847" s="36" t="str">
        <f t="shared" ref="C1847:T1847" si="647">IF(C1845+C1846&gt;0, C1846/(C1845+C1846), "-")</f>
        <v>-</v>
      </c>
      <c r="D1847" s="36">
        <f t="shared" ref="D1847:I1847" si="648">IF(D1845+D1846&gt;0, D1846/(D1845+D1846), "-")</f>
        <v>0</v>
      </c>
      <c r="E1847" s="36" t="str">
        <f t="shared" si="648"/>
        <v>-</v>
      </c>
      <c r="F1847" s="36" t="str">
        <f t="shared" si="648"/>
        <v>-</v>
      </c>
      <c r="G1847" s="36" t="str">
        <f t="shared" si="648"/>
        <v>-</v>
      </c>
      <c r="H1847" s="36" t="str">
        <f t="shared" si="648"/>
        <v>-</v>
      </c>
      <c r="I1847" s="36" t="str">
        <f t="shared" si="648"/>
        <v>-</v>
      </c>
      <c r="J1847" s="36">
        <f t="shared" si="647"/>
        <v>1</v>
      </c>
      <c r="K1847" s="36" t="str">
        <f t="shared" si="647"/>
        <v>-</v>
      </c>
      <c r="L1847" s="36" t="str">
        <f t="shared" si="647"/>
        <v>-</v>
      </c>
      <c r="M1847" s="36">
        <f t="shared" si="647"/>
        <v>0</v>
      </c>
      <c r="N1847" s="36" t="str">
        <f t="shared" si="647"/>
        <v>-</v>
      </c>
      <c r="O1847" s="36" t="str">
        <f t="shared" ref="O1847" si="649">IF(O1845+O1846&gt;0, O1846/(O1845+O1846), "-")</f>
        <v>-</v>
      </c>
      <c r="P1847" s="36" t="str">
        <f t="shared" si="647"/>
        <v>-</v>
      </c>
      <c r="Q1847" s="36">
        <f t="shared" si="647"/>
        <v>0</v>
      </c>
      <c r="R1847" s="36" t="str">
        <f t="shared" si="647"/>
        <v>-</v>
      </c>
      <c r="S1847" s="36" t="str">
        <f t="shared" si="647"/>
        <v>-</v>
      </c>
      <c r="T1847" s="40">
        <f t="shared" si="647"/>
        <v>0.1</v>
      </c>
    </row>
    <row r="1848" spans="1:20" ht="18" customHeight="1">
      <c r="A1848" s="73"/>
      <c r="B1848" s="53" t="s">
        <v>22</v>
      </c>
      <c r="C1848" s="54">
        <v>0</v>
      </c>
      <c r="D1848" s="54">
        <v>1</v>
      </c>
      <c r="E1848" s="54">
        <v>0</v>
      </c>
      <c r="F1848" s="54">
        <v>0</v>
      </c>
      <c r="G1848" s="54">
        <v>0</v>
      </c>
      <c r="H1848" s="54">
        <v>0</v>
      </c>
      <c r="I1848" s="54">
        <v>0</v>
      </c>
      <c r="J1848" s="54">
        <v>1</v>
      </c>
      <c r="K1848" s="54">
        <v>0</v>
      </c>
      <c r="L1848" s="54">
        <v>0</v>
      </c>
      <c r="M1848" s="54">
        <v>7</v>
      </c>
      <c r="N1848" s="54">
        <v>0</v>
      </c>
      <c r="O1848" s="54">
        <v>0</v>
      </c>
      <c r="P1848" s="54">
        <v>0</v>
      </c>
      <c r="Q1848" s="54">
        <v>1</v>
      </c>
      <c r="R1848" s="54">
        <v>0</v>
      </c>
      <c r="S1848" s="54">
        <v>0</v>
      </c>
      <c r="T1848" s="11">
        <f>SUM(C1848:S1848)</f>
        <v>10</v>
      </c>
    </row>
    <row r="1849" spans="1:20" ht="18" customHeight="1">
      <c r="A1849" s="73"/>
      <c r="B1849" s="53" t="s">
        <v>23</v>
      </c>
      <c r="C1849" s="37" t="str">
        <f>IF(C1848&gt;0,(C1843+C1844)/C1848, "-")</f>
        <v>-</v>
      </c>
      <c r="D1849" s="37">
        <f t="shared" ref="D1849:S1849" si="650">IF(D1848&gt;0,(D1843+D1844)/D1848, "-")</f>
        <v>1</v>
      </c>
      <c r="E1849" s="37" t="str">
        <f t="shared" si="650"/>
        <v>-</v>
      </c>
      <c r="F1849" s="37" t="str">
        <f t="shared" si="650"/>
        <v>-</v>
      </c>
      <c r="G1849" s="37" t="str">
        <f t="shared" si="650"/>
        <v>-</v>
      </c>
      <c r="H1849" s="37" t="str">
        <f t="shared" si="650"/>
        <v>-</v>
      </c>
      <c r="I1849" s="37" t="str">
        <f t="shared" si="650"/>
        <v>-</v>
      </c>
      <c r="J1849" s="37">
        <f t="shared" si="650"/>
        <v>1</v>
      </c>
      <c r="K1849" s="37" t="str">
        <f t="shared" si="650"/>
        <v>-</v>
      </c>
      <c r="L1849" s="37" t="str">
        <f t="shared" si="650"/>
        <v>-</v>
      </c>
      <c r="M1849" s="37">
        <f t="shared" si="650"/>
        <v>1</v>
      </c>
      <c r="N1849" s="37" t="str">
        <f t="shared" si="650"/>
        <v>-</v>
      </c>
      <c r="O1849" s="37" t="str">
        <f t="shared" si="650"/>
        <v>-</v>
      </c>
      <c r="P1849" s="37" t="str">
        <f t="shared" si="650"/>
        <v>-</v>
      </c>
      <c r="Q1849" s="37">
        <f t="shared" si="650"/>
        <v>1</v>
      </c>
      <c r="R1849" s="37" t="str">
        <f t="shared" si="650"/>
        <v>-</v>
      </c>
      <c r="S1849" s="37" t="str">
        <f t="shared" si="650"/>
        <v>-</v>
      </c>
      <c r="T1849" s="45">
        <f>IF(T1848&gt;0,(T1843+T1844)/T1848, "-")</f>
        <v>1</v>
      </c>
    </row>
    <row r="1850" spans="1:20" ht="18" customHeight="1">
      <c r="A1850" s="74"/>
      <c r="B1850" s="53" t="s">
        <v>44</v>
      </c>
      <c r="C1850" s="58" t="s">
        <v>43</v>
      </c>
      <c r="D1850" s="59">
        <v>1</v>
      </c>
      <c r="E1850" s="58" t="s">
        <v>43</v>
      </c>
      <c r="F1850" s="58" t="s">
        <v>43</v>
      </c>
      <c r="G1850" s="58" t="s">
        <v>43</v>
      </c>
      <c r="H1850" s="58" t="s">
        <v>43</v>
      </c>
      <c r="I1850" s="58" t="s">
        <v>43</v>
      </c>
      <c r="J1850" s="59">
        <v>0</v>
      </c>
      <c r="K1850" s="58" t="s">
        <v>43</v>
      </c>
      <c r="L1850" s="58" t="s">
        <v>43</v>
      </c>
      <c r="M1850" s="59">
        <v>0.28570000000000001</v>
      </c>
      <c r="N1850" s="58" t="s">
        <v>43</v>
      </c>
      <c r="O1850" s="58" t="s">
        <v>43</v>
      </c>
      <c r="P1850" s="58" t="s">
        <v>43</v>
      </c>
      <c r="Q1850" s="59">
        <v>1</v>
      </c>
      <c r="R1850" s="58" t="s">
        <v>43</v>
      </c>
      <c r="S1850" s="58" t="s">
        <v>43</v>
      </c>
      <c r="T1850" s="60">
        <v>0.4</v>
      </c>
    </row>
    <row r="1851" spans="1:20" ht="18" customHeight="1">
      <c r="A1851" s="72">
        <v>44865</v>
      </c>
      <c r="B1851" s="51" t="s">
        <v>20</v>
      </c>
      <c r="C1851" s="52">
        <v>0</v>
      </c>
      <c r="D1851" s="52">
        <v>0</v>
      </c>
      <c r="E1851" s="52">
        <v>0</v>
      </c>
      <c r="F1851" s="52">
        <v>0</v>
      </c>
      <c r="G1851" s="52">
        <v>0</v>
      </c>
      <c r="H1851" s="52">
        <v>0</v>
      </c>
      <c r="I1851" s="52">
        <v>0</v>
      </c>
      <c r="J1851" s="52">
        <v>0</v>
      </c>
      <c r="K1851" s="52">
        <v>0</v>
      </c>
      <c r="L1851" s="52">
        <v>0</v>
      </c>
      <c r="M1851" s="52">
        <v>2</v>
      </c>
      <c r="N1851" s="52">
        <v>0</v>
      </c>
      <c r="O1851" s="52">
        <v>0</v>
      </c>
      <c r="P1851" s="52">
        <v>0</v>
      </c>
      <c r="Q1851" s="52">
        <v>0</v>
      </c>
      <c r="R1851" s="52">
        <v>0</v>
      </c>
      <c r="S1851" s="52">
        <v>0</v>
      </c>
      <c r="T1851" s="11">
        <f>SUM(C1851:S1851)</f>
        <v>2</v>
      </c>
    </row>
    <row r="1852" spans="1:20" ht="18" customHeight="1">
      <c r="A1852" s="73"/>
      <c r="B1852" s="53" t="s">
        <v>21</v>
      </c>
      <c r="C1852" s="54">
        <v>0</v>
      </c>
      <c r="D1852" s="54">
        <v>0</v>
      </c>
      <c r="E1852" s="54">
        <v>0</v>
      </c>
      <c r="F1852" s="54">
        <v>0</v>
      </c>
      <c r="G1852" s="54">
        <v>0</v>
      </c>
      <c r="H1852" s="54">
        <v>0</v>
      </c>
      <c r="I1852" s="54">
        <v>0</v>
      </c>
      <c r="J1852" s="54">
        <v>0</v>
      </c>
      <c r="K1852" s="54">
        <v>0</v>
      </c>
      <c r="L1852" s="54">
        <v>0</v>
      </c>
      <c r="M1852" s="54">
        <v>2</v>
      </c>
      <c r="N1852" s="54">
        <v>0</v>
      </c>
      <c r="O1852" s="54">
        <v>0</v>
      </c>
      <c r="P1852" s="54">
        <v>0</v>
      </c>
      <c r="Q1852" s="54">
        <v>0</v>
      </c>
      <c r="R1852" s="54">
        <v>0</v>
      </c>
      <c r="S1852" s="54">
        <v>0</v>
      </c>
      <c r="T1852" s="11">
        <f>SUM(C1852:S1852)</f>
        <v>2</v>
      </c>
    </row>
    <row r="1853" spans="1:20" ht="18" customHeight="1">
      <c r="A1853" s="73"/>
      <c r="B1853" s="53" t="s">
        <v>24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3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3</v>
      </c>
    </row>
    <row r="1854" spans="1:20" ht="18" customHeight="1">
      <c r="A1854" s="73"/>
      <c r="B1854" s="53" t="s">
        <v>25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1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1</v>
      </c>
    </row>
    <row r="1855" spans="1:20" ht="18" customHeight="1">
      <c r="A1855" s="73"/>
      <c r="B1855" s="53" t="s">
        <v>26</v>
      </c>
      <c r="C1855" s="36" t="str">
        <f t="shared" ref="C1855:T1855" si="651">IF(C1853+C1854&gt;0, C1854/(C1853+C1854), "-")</f>
        <v>-</v>
      </c>
      <c r="D1855" s="36" t="str">
        <f t="shared" si="651"/>
        <v>-</v>
      </c>
      <c r="E1855" s="36" t="str">
        <f t="shared" si="651"/>
        <v>-</v>
      </c>
      <c r="F1855" s="36" t="str">
        <f t="shared" si="651"/>
        <v>-</v>
      </c>
      <c r="G1855" s="36" t="str">
        <f t="shared" si="651"/>
        <v>-</v>
      </c>
      <c r="H1855" s="36" t="str">
        <f t="shared" si="651"/>
        <v>-</v>
      </c>
      <c r="I1855" s="36" t="str">
        <f t="shared" si="651"/>
        <v>-</v>
      </c>
      <c r="J1855" s="36" t="str">
        <f t="shared" si="651"/>
        <v>-</v>
      </c>
      <c r="K1855" s="36" t="str">
        <f t="shared" si="651"/>
        <v>-</v>
      </c>
      <c r="L1855" s="36" t="str">
        <f t="shared" si="651"/>
        <v>-</v>
      </c>
      <c r="M1855" s="36">
        <f t="shared" si="651"/>
        <v>0.25</v>
      </c>
      <c r="N1855" s="36" t="str">
        <f t="shared" si="651"/>
        <v>-</v>
      </c>
      <c r="O1855" s="36" t="str">
        <f t="shared" si="651"/>
        <v>-</v>
      </c>
      <c r="P1855" s="36" t="str">
        <f t="shared" si="651"/>
        <v>-</v>
      </c>
      <c r="Q1855" s="36" t="str">
        <f t="shared" si="651"/>
        <v>-</v>
      </c>
      <c r="R1855" s="36" t="str">
        <f t="shared" si="651"/>
        <v>-</v>
      </c>
      <c r="S1855" s="36" t="str">
        <f t="shared" si="651"/>
        <v>-</v>
      </c>
      <c r="T1855" s="40">
        <f t="shared" si="651"/>
        <v>0.25</v>
      </c>
    </row>
    <row r="1856" spans="1:20" ht="18" customHeight="1">
      <c r="A1856" s="73"/>
      <c r="B1856" s="53" t="s">
        <v>22</v>
      </c>
      <c r="C1856" s="54">
        <v>0</v>
      </c>
      <c r="D1856" s="54">
        <v>0</v>
      </c>
      <c r="E1856" s="54">
        <v>0</v>
      </c>
      <c r="F1856" s="54">
        <v>0</v>
      </c>
      <c r="G1856" s="54">
        <v>0</v>
      </c>
      <c r="H1856" s="54">
        <v>0</v>
      </c>
      <c r="I1856" s="54">
        <v>0</v>
      </c>
      <c r="J1856" s="54">
        <v>0</v>
      </c>
      <c r="K1856" s="54">
        <v>0</v>
      </c>
      <c r="L1856" s="54">
        <v>0</v>
      </c>
      <c r="M1856" s="54">
        <v>4</v>
      </c>
      <c r="N1856" s="54">
        <v>0</v>
      </c>
      <c r="O1856" s="54">
        <v>0</v>
      </c>
      <c r="P1856" s="54">
        <v>0</v>
      </c>
      <c r="Q1856" s="54">
        <v>0</v>
      </c>
      <c r="R1856" s="54">
        <v>0</v>
      </c>
      <c r="S1856" s="54">
        <v>0</v>
      </c>
      <c r="T1856" s="11">
        <f>SUM(C1856:S1856)</f>
        <v>4</v>
      </c>
    </row>
    <row r="1857" spans="1:20" ht="18" customHeight="1">
      <c r="A1857" s="73"/>
      <c r="B1857" s="53" t="s">
        <v>23</v>
      </c>
      <c r="C1857" s="37" t="str">
        <f>IF(C1856&gt;0,(C1851+C1852)/C1856, "-")</f>
        <v>-</v>
      </c>
      <c r="D1857" s="37" t="str">
        <f t="shared" ref="D1857:S1857" si="652">IF(D1856&gt;0,(D1851+D1852)/D1856, "-")</f>
        <v>-</v>
      </c>
      <c r="E1857" s="37" t="str">
        <f t="shared" si="652"/>
        <v>-</v>
      </c>
      <c r="F1857" s="37" t="str">
        <f t="shared" si="652"/>
        <v>-</v>
      </c>
      <c r="G1857" s="37" t="str">
        <f t="shared" si="652"/>
        <v>-</v>
      </c>
      <c r="H1857" s="37" t="str">
        <f t="shared" si="652"/>
        <v>-</v>
      </c>
      <c r="I1857" s="37" t="str">
        <f t="shared" si="652"/>
        <v>-</v>
      </c>
      <c r="J1857" s="37" t="str">
        <f t="shared" si="652"/>
        <v>-</v>
      </c>
      <c r="K1857" s="37" t="str">
        <f t="shared" si="652"/>
        <v>-</v>
      </c>
      <c r="L1857" s="37" t="str">
        <f t="shared" si="652"/>
        <v>-</v>
      </c>
      <c r="M1857" s="37">
        <f t="shared" si="652"/>
        <v>1</v>
      </c>
      <c r="N1857" s="37" t="str">
        <f t="shared" si="652"/>
        <v>-</v>
      </c>
      <c r="O1857" s="37" t="str">
        <f t="shared" si="652"/>
        <v>-</v>
      </c>
      <c r="P1857" s="37" t="str">
        <f t="shared" si="652"/>
        <v>-</v>
      </c>
      <c r="Q1857" s="37" t="str">
        <f t="shared" si="652"/>
        <v>-</v>
      </c>
      <c r="R1857" s="37" t="str">
        <f t="shared" si="652"/>
        <v>-</v>
      </c>
      <c r="S1857" s="37" t="str">
        <f t="shared" si="652"/>
        <v>-</v>
      </c>
      <c r="T1857" s="45">
        <f>IF(T1856&gt;0,(T1851+T1852)/T1856, "-")</f>
        <v>1</v>
      </c>
    </row>
    <row r="1858" spans="1:20" ht="18" customHeight="1">
      <c r="A1858" s="74"/>
      <c r="B1858" s="53" t="s">
        <v>44</v>
      </c>
      <c r="C1858" s="58" t="s">
        <v>43</v>
      </c>
      <c r="D1858" s="58" t="s">
        <v>43</v>
      </c>
      <c r="E1858" s="58" t="s">
        <v>43</v>
      </c>
      <c r="F1858" s="58" t="s">
        <v>43</v>
      </c>
      <c r="G1858" s="58" t="s">
        <v>43</v>
      </c>
      <c r="H1858" s="58" t="s">
        <v>43</v>
      </c>
      <c r="I1858" s="58" t="s">
        <v>43</v>
      </c>
      <c r="J1858" s="58" t="s">
        <v>43</v>
      </c>
      <c r="K1858" s="58" t="s">
        <v>43</v>
      </c>
      <c r="L1858" s="58" t="s">
        <v>43</v>
      </c>
      <c r="M1858" s="59">
        <v>0</v>
      </c>
      <c r="N1858" s="58" t="s">
        <v>43</v>
      </c>
      <c r="O1858" s="58" t="s">
        <v>43</v>
      </c>
      <c r="P1858" s="58" t="s">
        <v>43</v>
      </c>
      <c r="Q1858" s="58" t="s">
        <v>43</v>
      </c>
      <c r="R1858" s="58" t="s">
        <v>43</v>
      </c>
      <c r="S1858" s="58" t="s">
        <v>43</v>
      </c>
      <c r="T1858" s="60">
        <v>0</v>
      </c>
    </row>
    <row r="1859" spans="1:20" ht="18" customHeight="1">
      <c r="A1859" s="72">
        <v>44866</v>
      </c>
      <c r="B1859" s="51" t="s">
        <v>20</v>
      </c>
      <c r="C1859" s="52">
        <v>0</v>
      </c>
      <c r="D1859" s="52">
        <v>0</v>
      </c>
      <c r="E1859" s="52">
        <v>0</v>
      </c>
      <c r="F1859" s="52">
        <v>0</v>
      </c>
      <c r="G1859" s="52">
        <v>0</v>
      </c>
      <c r="H1859" s="52">
        <v>0</v>
      </c>
      <c r="I1859" s="52">
        <v>0</v>
      </c>
      <c r="J1859" s="52">
        <v>0</v>
      </c>
      <c r="K1859" s="52">
        <v>0</v>
      </c>
      <c r="L1859" s="52">
        <v>0</v>
      </c>
      <c r="M1859" s="52">
        <v>1</v>
      </c>
      <c r="N1859" s="52">
        <v>0</v>
      </c>
      <c r="O1859" s="52">
        <v>0</v>
      </c>
      <c r="P1859" s="52">
        <v>0</v>
      </c>
      <c r="Q1859" s="52">
        <v>0</v>
      </c>
      <c r="R1859" s="52">
        <v>0</v>
      </c>
      <c r="S1859" s="52">
        <v>0</v>
      </c>
      <c r="T1859" s="11">
        <f>SUM(C1859:S1859)</f>
        <v>1</v>
      </c>
    </row>
    <row r="1860" spans="1:20" ht="18" customHeight="1">
      <c r="A1860" s="73"/>
      <c r="B1860" s="53" t="s">
        <v>21</v>
      </c>
      <c r="C1860" s="54">
        <v>0</v>
      </c>
      <c r="D1860" s="54">
        <v>0</v>
      </c>
      <c r="E1860" s="54">
        <v>0</v>
      </c>
      <c r="F1860" s="54">
        <v>0</v>
      </c>
      <c r="G1860" s="54">
        <v>0</v>
      </c>
      <c r="H1860" s="54">
        <v>0</v>
      </c>
      <c r="I1860" s="54">
        <v>0</v>
      </c>
      <c r="J1860" s="54">
        <v>0</v>
      </c>
      <c r="K1860" s="54">
        <v>0</v>
      </c>
      <c r="L1860" s="54">
        <v>0</v>
      </c>
      <c r="M1860" s="54">
        <v>0</v>
      </c>
      <c r="N1860" s="54">
        <v>0</v>
      </c>
      <c r="O1860" s="54">
        <v>0</v>
      </c>
      <c r="P1860" s="54">
        <v>0</v>
      </c>
      <c r="Q1860" s="54">
        <v>0</v>
      </c>
      <c r="R1860" s="54">
        <v>0</v>
      </c>
      <c r="S1860" s="54">
        <v>0</v>
      </c>
      <c r="T1860" s="11">
        <f>SUM(C1860:S1860)</f>
        <v>0</v>
      </c>
    </row>
    <row r="1861" spans="1:20" ht="18" customHeight="1">
      <c r="A1861" s="73"/>
      <c r="B1861" s="53" t="s">
        <v>24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1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1</v>
      </c>
    </row>
    <row r="1862" spans="1:20" ht="18" customHeight="1">
      <c r="A1862" s="73"/>
      <c r="B1862" s="53" t="s">
        <v>25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0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0</v>
      </c>
    </row>
    <row r="1863" spans="1:20" ht="18" customHeight="1">
      <c r="A1863" s="73"/>
      <c r="B1863" s="53" t="s">
        <v>26</v>
      </c>
      <c r="C1863" s="36" t="str">
        <f t="shared" ref="C1863:T1863" si="653">IF(C1861+C1862&gt;0, C1862/(C1861+C1862), "-")</f>
        <v>-</v>
      </c>
      <c r="D1863" s="36" t="str">
        <f t="shared" si="653"/>
        <v>-</v>
      </c>
      <c r="E1863" s="36" t="str">
        <f t="shared" si="653"/>
        <v>-</v>
      </c>
      <c r="F1863" s="36" t="str">
        <f t="shared" si="653"/>
        <v>-</v>
      </c>
      <c r="G1863" s="36" t="str">
        <f t="shared" si="653"/>
        <v>-</v>
      </c>
      <c r="H1863" s="36" t="str">
        <f t="shared" si="653"/>
        <v>-</v>
      </c>
      <c r="I1863" s="36" t="str">
        <f t="shared" si="653"/>
        <v>-</v>
      </c>
      <c r="J1863" s="36" t="str">
        <f t="shared" si="653"/>
        <v>-</v>
      </c>
      <c r="K1863" s="36" t="str">
        <f t="shared" si="653"/>
        <v>-</v>
      </c>
      <c r="L1863" s="36" t="str">
        <f t="shared" si="653"/>
        <v>-</v>
      </c>
      <c r="M1863" s="36">
        <f t="shared" si="653"/>
        <v>0</v>
      </c>
      <c r="N1863" s="36" t="str">
        <f t="shared" si="653"/>
        <v>-</v>
      </c>
      <c r="O1863" s="36" t="str">
        <f t="shared" si="653"/>
        <v>-</v>
      </c>
      <c r="P1863" s="36" t="str">
        <f t="shared" si="653"/>
        <v>-</v>
      </c>
      <c r="Q1863" s="36" t="str">
        <f t="shared" si="653"/>
        <v>-</v>
      </c>
      <c r="R1863" s="36" t="str">
        <f t="shared" si="653"/>
        <v>-</v>
      </c>
      <c r="S1863" s="36" t="str">
        <f t="shared" si="653"/>
        <v>-</v>
      </c>
      <c r="T1863" s="40">
        <f t="shared" si="653"/>
        <v>0</v>
      </c>
    </row>
    <row r="1864" spans="1:20" ht="18" customHeight="1">
      <c r="A1864" s="73"/>
      <c r="B1864" s="53" t="s">
        <v>22</v>
      </c>
      <c r="C1864" s="54">
        <v>0</v>
      </c>
      <c r="D1864" s="54">
        <v>0</v>
      </c>
      <c r="E1864" s="54">
        <v>0</v>
      </c>
      <c r="F1864" s="54">
        <v>0</v>
      </c>
      <c r="G1864" s="54">
        <v>0</v>
      </c>
      <c r="H1864" s="54">
        <v>0</v>
      </c>
      <c r="I1864" s="54">
        <v>0</v>
      </c>
      <c r="J1864" s="54">
        <v>0</v>
      </c>
      <c r="K1864" s="54">
        <v>0</v>
      </c>
      <c r="L1864" s="54">
        <v>0</v>
      </c>
      <c r="M1864" s="54">
        <v>1</v>
      </c>
      <c r="N1864" s="54">
        <v>0</v>
      </c>
      <c r="O1864" s="54">
        <v>0</v>
      </c>
      <c r="P1864" s="54">
        <v>0</v>
      </c>
      <c r="Q1864" s="54">
        <v>0</v>
      </c>
      <c r="R1864" s="54">
        <v>0</v>
      </c>
      <c r="S1864" s="54">
        <v>0</v>
      </c>
      <c r="T1864" s="11">
        <f>SUM(C1864:S1864)</f>
        <v>1</v>
      </c>
    </row>
    <row r="1865" spans="1:20" ht="18" customHeight="1">
      <c r="A1865" s="73"/>
      <c r="B1865" s="53" t="s">
        <v>23</v>
      </c>
      <c r="C1865" s="37" t="str">
        <f>IF(C1864&gt;0,(C1859+C1860)/C1864, "-")</f>
        <v>-</v>
      </c>
      <c r="D1865" s="37" t="str">
        <f t="shared" ref="D1865:S1865" si="654">IF(D1864&gt;0,(D1859+D1860)/D1864, "-")</f>
        <v>-</v>
      </c>
      <c r="E1865" s="37" t="str">
        <f t="shared" si="654"/>
        <v>-</v>
      </c>
      <c r="F1865" s="37" t="str">
        <f t="shared" si="654"/>
        <v>-</v>
      </c>
      <c r="G1865" s="37" t="str">
        <f t="shared" si="654"/>
        <v>-</v>
      </c>
      <c r="H1865" s="37" t="str">
        <f t="shared" si="654"/>
        <v>-</v>
      </c>
      <c r="I1865" s="37" t="str">
        <f t="shared" si="654"/>
        <v>-</v>
      </c>
      <c r="J1865" s="37" t="str">
        <f t="shared" si="654"/>
        <v>-</v>
      </c>
      <c r="K1865" s="37" t="str">
        <f t="shared" si="654"/>
        <v>-</v>
      </c>
      <c r="L1865" s="37" t="str">
        <f t="shared" si="654"/>
        <v>-</v>
      </c>
      <c r="M1865" s="37">
        <v>1</v>
      </c>
      <c r="N1865" s="37" t="str">
        <f t="shared" si="654"/>
        <v>-</v>
      </c>
      <c r="O1865" s="37" t="str">
        <f t="shared" si="654"/>
        <v>-</v>
      </c>
      <c r="P1865" s="37" t="str">
        <f t="shared" si="654"/>
        <v>-</v>
      </c>
      <c r="Q1865" s="37" t="str">
        <f t="shared" si="654"/>
        <v>-</v>
      </c>
      <c r="R1865" s="37" t="str">
        <f t="shared" si="654"/>
        <v>-</v>
      </c>
      <c r="S1865" s="37" t="str">
        <f t="shared" si="654"/>
        <v>-</v>
      </c>
      <c r="T1865" s="45">
        <f>IF(T1864&gt;0,(T1859+T1860)/T1864, "-")</f>
        <v>1</v>
      </c>
    </row>
    <row r="1866" spans="1:20" ht="18" customHeight="1">
      <c r="A1866" s="74"/>
      <c r="B1866" s="53" t="s">
        <v>44</v>
      </c>
      <c r="C1866" s="58" t="s">
        <v>43</v>
      </c>
      <c r="D1866" s="58" t="s">
        <v>43</v>
      </c>
      <c r="E1866" s="58" t="s">
        <v>43</v>
      </c>
      <c r="F1866" s="58" t="s">
        <v>43</v>
      </c>
      <c r="G1866" s="58" t="s">
        <v>43</v>
      </c>
      <c r="H1866" s="58" t="s">
        <v>43</v>
      </c>
      <c r="I1866" s="58" t="s">
        <v>43</v>
      </c>
      <c r="J1866" s="58" t="s">
        <v>43</v>
      </c>
      <c r="K1866" s="58" t="s">
        <v>43</v>
      </c>
      <c r="L1866" s="58" t="s">
        <v>43</v>
      </c>
      <c r="M1866" s="59">
        <v>1</v>
      </c>
      <c r="N1866" s="58" t="s">
        <v>43</v>
      </c>
      <c r="O1866" s="58" t="s">
        <v>43</v>
      </c>
      <c r="P1866" s="58" t="s">
        <v>43</v>
      </c>
      <c r="Q1866" s="58" t="s">
        <v>43</v>
      </c>
      <c r="R1866" s="58" t="s">
        <v>43</v>
      </c>
      <c r="S1866" s="58" t="s">
        <v>43</v>
      </c>
      <c r="T1866" s="60">
        <v>1</v>
      </c>
    </row>
    <row r="1867" spans="1:20" ht="18" customHeight="1">
      <c r="A1867" s="72">
        <v>44867</v>
      </c>
      <c r="B1867" s="51" t="s">
        <v>20</v>
      </c>
      <c r="C1867" s="52">
        <v>0</v>
      </c>
      <c r="D1867" s="52">
        <v>0</v>
      </c>
      <c r="E1867" s="52">
        <v>0</v>
      </c>
      <c r="F1867" s="52">
        <v>0</v>
      </c>
      <c r="G1867" s="52">
        <v>0</v>
      </c>
      <c r="H1867" s="52">
        <v>0</v>
      </c>
      <c r="I1867" s="52">
        <v>0</v>
      </c>
      <c r="J1867" s="52">
        <v>0</v>
      </c>
      <c r="K1867" s="52">
        <v>0</v>
      </c>
      <c r="L1867" s="52">
        <v>0</v>
      </c>
      <c r="M1867" s="52">
        <v>1</v>
      </c>
      <c r="N1867" s="52">
        <v>0</v>
      </c>
      <c r="O1867" s="52">
        <v>0</v>
      </c>
      <c r="P1867" s="52">
        <v>0</v>
      </c>
      <c r="Q1867" s="52">
        <v>0</v>
      </c>
      <c r="R1867" s="52">
        <v>0</v>
      </c>
      <c r="S1867" s="52">
        <v>0</v>
      </c>
      <c r="T1867" s="11">
        <f>SUM(C1867:S1867)</f>
        <v>1</v>
      </c>
    </row>
    <row r="1868" spans="1:20" ht="18" customHeight="1">
      <c r="A1868" s="73"/>
      <c r="B1868" s="53" t="s">
        <v>21</v>
      </c>
      <c r="C1868" s="54">
        <v>0</v>
      </c>
      <c r="D1868" s="54">
        <v>0</v>
      </c>
      <c r="E1868" s="54">
        <v>0</v>
      </c>
      <c r="F1868" s="54">
        <v>0</v>
      </c>
      <c r="G1868" s="54">
        <v>0</v>
      </c>
      <c r="H1868" s="54">
        <v>0</v>
      </c>
      <c r="I1868" s="54">
        <v>0</v>
      </c>
      <c r="J1868" s="54">
        <v>1</v>
      </c>
      <c r="K1868" s="54">
        <v>0</v>
      </c>
      <c r="L1868" s="54">
        <v>0</v>
      </c>
      <c r="M1868" s="54">
        <v>1</v>
      </c>
      <c r="N1868" s="54">
        <v>0</v>
      </c>
      <c r="O1868" s="54">
        <v>0</v>
      </c>
      <c r="P1868" s="54">
        <v>0</v>
      </c>
      <c r="Q1868" s="54">
        <v>0</v>
      </c>
      <c r="R1868" s="54">
        <v>0</v>
      </c>
      <c r="S1868" s="54">
        <v>0</v>
      </c>
      <c r="T1868" s="11">
        <f>SUM(C1868:S1868)</f>
        <v>2</v>
      </c>
    </row>
    <row r="1869" spans="1:20" ht="18" customHeight="1">
      <c r="A1869" s="73"/>
      <c r="B1869" s="53" t="s">
        <v>24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2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3</v>
      </c>
    </row>
    <row r="1870" spans="1:20" ht="18" customHeight="1">
      <c r="A1870" s="73"/>
      <c r="B1870" s="53" t="s">
        <v>25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0</v>
      </c>
      <c r="K1870" s="54">
        <v>0</v>
      </c>
      <c r="L1870" s="54">
        <v>0</v>
      </c>
      <c r="M1870" s="54">
        <v>0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0</v>
      </c>
    </row>
    <row r="1871" spans="1:20" ht="18" customHeight="1">
      <c r="A1871" s="73"/>
      <c r="B1871" s="53" t="s">
        <v>26</v>
      </c>
      <c r="C1871" s="36" t="str">
        <f t="shared" ref="C1871:T1871" si="655">IF(C1869+C1870&gt;0, C1870/(C1869+C1870), "-")</f>
        <v>-</v>
      </c>
      <c r="D1871" s="36" t="str">
        <f t="shared" si="655"/>
        <v>-</v>
      </c>
      <c r="E1871" s="36" t="str">
        <f t="shared" si="655"/>
        <v>-</v>
      </c>
      <c r="F1871" s="36" t="str">
        <f t="shared" si="655"/>
        <v>-</v>
      </c>
      <c r="G1871" s="36" t="str">
        <f t="shared" si="655"/>
        <v>-</v>
      </c>
      <c r="H1871" s="36" t="str">
        <f t="shared" si="655"/>
        <v>-</v>
      </c>
      <c r="I1871" s="36" t="str">
        <f t="shared" si="655"/>
        <v>-</v>
      </c>
      <c r="J1871" s="36">
        <f t="shared" si="655"/>
        <v>0</v>
      </c>
      <c r="K1871" s="36" t="str">
        <f t="shared" si="655"/>
        <v>-</v>
      </c>
      <c r="L1871" s="36" t="str">
        <f t="shared" si="655"/>
        <v>-</v>
      </c>
      <c r="M1871" s="36">
        <f t="shared" si="655"/>
        <v>0</v>
      </c>
      <c r="N1871" s="36" t="str">
        <f t="shared" si="655"/>
        <v>-</v>
      </c>
      <c r="O1871" s="36" t="str">
        <f t="shared" si="655"/>
        <v>-</v>
      </c>
      <c r="P1871" s="36" t="str">
        <f t="shared" si="655"/>
        <v>-</v>
      </c>
      <c r="Q1871" s="36" t="str">
        <f t="shared" si="655"/>
        <v>-</v>
      </c>
      <c r="R1871" s="36" t="str">
        <f t="shared" si="655"/>
        <v>-</v>
      </c>
      <c r="S1871" s="36" t="str">
        <f t="shared" si="655"/>
        <v>-</v>
      </c>
      <c r="T1871" s="40">
        <f t="shared" si="655"/>
        <v>0</v>
      </c>
    </row>
    <row r="1872" spans="1:20" ht="18" customHeight="1">
      <c r="A1872" s="73"/>
      <c r="B1872" s="53" t="s">
        <v>22</v>
      </c>
      <c r="C1872" s="54">
        <v>0</v>
      </c>
      <c r="D1872" s="54">
        <v>0</v>
      </c>
      <c r="E1872" s="54">
        <v>0</v>
      </c>
      <c r="F1872" s="54">
        <v>0</v>
      </c>
      <c r="G1872" s="54">
        <v>0</v>
      </c>
      <c r="H1872" s="54">
        <v>0</v>
      </c>
      <c r="I1872" s="54">
        <v>0</v>
      </c>
      <c r="J1872" s="54">
        <v>1</v>
      </c>
      <c r="K1872" s="54">
        <v>0</v>
      </c>
      <c r="L1872" s="54">
        <v>0</v>
      </c>
      <c r="M1872" s="54">
        <v>2</v>
      </c>
      <c r="N1872" s="54">
        <v>0</v>
      </c>
      <c r="O1872" s="54">
        <v>0</v>
      </c>
      <c r="P1872" s="54">
        <v>0</v>
      </c>
      <c r="Q1872" s="54">
        <v>0</v>
      </c>
      <c r="R1872" s="54">
        <v>0</v>
      </c>
      <c r="S1872" s="54">
        <v>0</v>
      </c>
      <c r="T1872" s="11">
        <f>SUM(C1872:S1872)</f>
        <v>3</v>
      </c>
    </row>
    <row r="1873" spans="1:20" ht="18" customHeight="1">
      <c r="A1873" s="73"/>
      <c r="B1873" s="53" t="s">
        <v>23</v>
      </c>
      <c r="C1873" s="37" t="str">
        <f>IF(C1872&gt;0,(C1867+C1868)/C1872, "-")</f>
        <v>-</v>
      </c>
      <c r="D1873" s="37" t="str">
        <f t="shared" ref="D1873:L1873" si="656">IF(D1872&gt;0,(D1867+D1868)/D1872, "-")</f>
        <v>-</v>
      </c>
      <c r="E1873" s="37" t="str">
        <f t="shared" si="656"/>
        <v>-</v>
      </c>
      <c r="F1873" s="37" t="str">
        <f t="shared" si="656"/>
        <v>-</v>
      </c>
      <c r="G1873" s="37" t="str">
        <f t="shared" si="656"/>
        <v>-</v>
      </c>
      <c r="H1873" s="37" t="str">
        <f t="shared" si="656"/>
        <v>-</v>
      </c>
      <c r="I1873" s="37" t="str">
        <f t="shared" si="656"/>
        <v>-</v>
      </c>
      <c r="J1873" s="37">
        <f t="shared" si="656"/>
        <v>1</v>
      </c>
      <c r="K1873" s="37" t="str">
        <f t="shared" si="656"/>
        <v>-</v>
      </c>
      <c r="L1873" s="37" t="str">
        <f t="shared" si="656"/>
        <v>-</v>
      </c>
      <c r="M1873" s="37">
        <v>1</v>
      </c>
      <c r="N1873" s="37" t="str">
        <f t="shared" ref="N1873:S1873" si="657">IF(N1872&gt;0,(N1867+N1868)/N1872, "-")</f>
        <v>-</v>
      </c>
      <c r="O1873" s="37" t="str">
        <f t="shared" si="657"/>
        <v>-</v>
      </c>
      <c r="P1873" s="37" t="str">
        <f t="shared" si="657"/>
        <v>-</v>
      </c>
      <c r="Q1873" s="37" t="str">
        <f t="shared" si="657"/>
        <v>-</v>
      </c>
      <c r="R1873" s="37" t="str">
        <f t="shared" si="657"/>
        <v>-</v>
      </c>
      <c r="S1873" s="37" t="str">
        <f t="shared" si="657"/>
        <v>-</v>
      </c>
      <c r="T1873" s="45">
        <f>IF(T1872&gt;0,(T1867+T1868)/T1872, "-")</f>
        <v>1</v>
      </c>
    </row>
    <row r="1874" spans="1:20" ht="18" customHeight="1">
      <c r="A1874" s="74"/>
      <c r="B1874" s="53" t="s">
        <v>44</v>
      </c>
      <c r="C1874" s="58" t="s">
        <v>43</v>
      </c>
      <c r="D1874" s="58" t="s">
        <v>43</v>
      </c>
      <c r="E1874" s="58" t="s">
        <v>43</v>
      </c>
      <c r="F1874" s="58" t="s">
        <v>43</v>
      </c>
      <c r="G1874" s="58" t="s">
        <v>43</v>
      </c>
      <c r="H1874" s="58" t="s">
        <v>43</v>
      </c>
      <c r="I1874" s="58" t="s">
        <v>43</v>
      </c>
      <c r="J1874" s="59">
        <v>1</v>
      </c>
      <c r="K1874" s="58" t="s">
        <v>43</v>
      </c>
      <c r="L1874" s="58" t="s">
        <v>43</v>
      </c>
      <c r="M1874" s="59">
        <v>0</v>
      </c>
      <c r="N1874" s="58" t="s">
        <v>43</v>
      </c>
      <c r="O1874" s="58" t="s">
        <v>43</v>
      </c>
      <c r="P1874" s="58" t="s">
        <v>43</v>
      </c>
      <c r="Q1874" s="58" t="s">
        <v>43</v>
      </c>
      <c r="R1874" s="58" t="s">
        <v>43</v>
      </c>
      <c r="S1874" s="58" t="s">
        <v>43</v>
      </c>
      <c r="T1874" s="60">
        <v>0.33329999999999999</v>
      </c>
    </row>
    <row r="1875" spans="1:20" ht="18" customHeight="1">
      <c r="A1875" s="72">
        <v>44868</v>
      </c>
      <c r="B1875" s="51" t="s">
        <v>20</v>
      </c>
      <c r="C1875" s="52">
        <v>0</v>
      </c>
      <c r="D1875" s="52">
        <v>0</v>
      </c>
      <c r="E1875" s="52">
        <v>0</v>
      </c>
      <c r="F1875" s="52">
        <v>0</v>
      </c>
      <c r="G1875" s="52">
        <v>1</v>
      </c>
      <c r="H1875" s="52">
        <v>0</v>
      </c>
      <c r="I1875" s="52">
        <v>0</v>
      </c>
      <c r="J1875" s="52">
        <v>0</v>
      </c>
      <c r="K1875" s="52">
        <v>0</v>
      </c>
      <c r="L1875" s="52">
        <v>0</v>
      </c>
      <c r="M1875" s="52">
        <v>0</v>
      </c>
      <c r="N1875" s="52">
        <v>0</v>
      </c>
      <c r="O1875" s="52">
        <v>0</v>
      </c>
      <c r="P1875" s="52">
        <v>0</v>
      </c>
      <c r="Q1875" s="52">
        <v>0</v>
      </c>
      <c r="R1875" s="52">
        <v>0</v>
      </c>
      <c r="S1875" s="52">
        <v>0</v>
      </c>
      <c r="T1875" s="11">
        <f>SUM(C1875:S1875)</f>
        <v>1</v>
      </c>
    </row>
    <row r="1876" spans="1:20" ht="18" customHeight="1">
      <c r="A1876" s="73"/>
      <c r="B1876" s="53" t="s">
        <v>21</v>
      </c>
      <c r="C1876" s="54">
        <v>0</v>
      </c>
      <c r="D1876" s="54">
        <v>0</v>
      </c>
      <c r="E1876" s="54">
        <v>0</v>
      </c>
      <c r="F1876" s="54">
        <v>0</v>
      </c>
      <c r="G1876" s="54">
        <v>0</v>
      </c>
      <c r="H1876" s="54">
        <v>0</v>
      </c>
      <c r="I1876" s="54">
        <v>0</v>
      </c>
      <c r="J1876" s="54">
        <v>1</v>
      </c>
      <c r="K1876" s="54">
        <v>0</v>
      </c>
      <c r="L1876" s="54">
        <v>0</v>
      </c>
      <c r="M1876" s="54">
        <v>5</v>
      </c>
      <c r="N1876" s="54">
        <v>0</v>
      </c>
      <c r="O1876" s="54">
        <v>0</v>
      </c>
      <c r="P1876" s="54">
        <v>0</v>
      </c>
      <c r="Q1876" s="54">
        <v>0</v>
      </c>
      <c r="R1876" s="54">
        <v>0</v>
      </c>
      <c r="S1876" s="54">
        <v>0</v>
      </c>
      <c r="T1876" s="11">
        <f>SUM(C1876:S1876)</f>
        <v>6</v>
      </c>
    </row>
    <row r="1877" spans="1:20" ht="18" customHeight="1">
      <c r="A1877" s="73"/>
      <c r="B1877" s="53" t="s">
        <v>24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73"/>
      <c r="B1878" s="53" t="s">
        <v>25</v>
      </c>
      <c r="C1878" s="54">
        <v>0</v>
      </c>
      <c r="D1878" s="54">
        <v>0</v>
      </c>
      <c r="E1878" s="54">
        <v>0</v>
      </c>
      <c r="F1878" s="54">
        <v>0</v>
      </c>
      <c r="G1878" s="54">
        <v>1</v>
      </c>
      <c r="H1878" s="54">
        <v>0</v>
      </c>
      <c r="I1878" s="54">
        <v>0</v>
      </c>
      <c r="J1878" s="54">
        <v>0</v>
      </c>
      <c r="K1878" s="54">
        <v>0</v>
      </c>
      <c r="L1878" s="54">
        <v>0</v>
      </c>
      <c r="M1878" s="54">
        <v>0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1</v>
      </c>
    </row>
    <row r="1879" spans="1:20" ht="18" customHeight="1">
      <c r="A1879" s="73"/>
      <c r="B1879" s="53" t="s">
        <v>26</v>
      </c>
      <c r="C1879" s="36" t="str">
        <f t="shared" ref="C1879:T1879" si="658">IF(C1877+C1878&gt;0, C1878/(C1877+C1878), "-")</f>
        <v>-</v>
      </c>
      <c r="D1879" s="36" t="str">
        <f t="shared" si="658"/>
        <v>-</v>
      </c>
      <c r="E1879" s="36" t="str">
        <f t="shared" si="658"/>
        <v>-</v>
      </c>
      <c r="F1879" s="36" t="str">
        <f t="shared" si="658"/>
        <v>-</v>
      </c>
      <c r="G1879" s="36">
        <f t="shared" si="658"/>
        <v>1</v>
      </c>
      <c r="H1879" s="36" t="str">
        <f t="shared" si="658"/>
        <v>-</v>
      </c>
      <c r="I1879" s="36" t="str">
        <f t="shared" si="658"/>
        <v>-</v>
      </c>
      <c r="J1879" s="36">
        <f t="shared" si="658"/>
        <v>0</v>
      </c>
      <c r="K1879" s="36" t="str">
        <f t="shared" si="658"/>
        <v>-</v>
      </c>
      <c r="L1879" s="36" t="str">
        <f t="shared" si="658"/>
        <v>-</v>
      </c>
      <c r="M1879" s="36">
        <f t="shared" si="658"/>
        <v>0</v>
      </c>
      <c r="N1879" s="36" t="str">
        <f t="shared" si="658"/>
        <v>-</v>
      </c>
      <c r="O1879" s="36" t="str">
        <f t="shared" si="658"/>
        <v>-</v>
      </c>
      <c r="P1879" s="36" t="str">
        <f t="shared" si="658"/>
        <v>-</v>
      </c>
      <c r="Q1879" s="36" t="str">
        <f t="shared" si="658"/>
        <v>-</v>
      </c>
      <c r="R1879" s="36" t="str">
        <f t="shared" si="658"/>
        <v>-</v>
      </c>
      <c r="S1879" s="36" t="str">
        <f t="shared" si="658"/>
        <v>-</v>
      </c>
      <c r="T1879" s="40">
        <f t="shared" si="658"/>
        <v>0.14285714285714285</v>
      </c>
    </row>
    <row r="1880" spans="1:20" ht="18" customHeight="1">
      <c r="A1880" s="73"/>
      <c r="B1880" s="53" t="s">
        <v>22</v>
      </c>
      <c r="C1880" s="54">
        <v>0</v>
      </c>
      <c r="D1880" s="54">
        <v>0</v>
      </c>
      <c r="E1880" s="54">
        <v>0</v>
      </c>
      <c r="F1880" s="54">
        <v>0</v>
      </c>
      <c r="G1880" s="54">
        <v>1</v>
      </c>
      <c r="H1880" s="54">
        <v>0</v>
      </c>
      <c r="I1880" s="54">
        <v>0</v>
      </c>
      <c r="J1880" s="54">
        <v>1</v>
      </c>
      <c r="K1880" s="54">
        <v>0</v>
      </c>
      <c r="L1880" s="54">
        <v>0</v>
      </c>
      <c r="M1880" s="54">
        <v>5</v>
      </c>
      <c r="N1880" s="54">
        <v>0</v>
      </c>
      <c r="O1880" s="54">
        <v>0</v>
      </c>
      <c r="P1880" s="54">
        <v>0</v>
      </c>
      <c r="Q1880" s="54">
        <v>0</v>
      </c>
      <c r="R1880" s="54">
        <v>0</v>
      </c>
      <c r="S1880" s="54">
        <v>0</v>
      </c>
      <c r="T1880" s="11">
        <f>SUM(C1880:S1880)</f>
        <v>7</v>
      </c>
    </row>
    <row r="1881" spans="1:20" ht="18" customHeight="1">
      <c r="A1881" s="73"/>
      <c r="B1881" s="53" t="s">
        <v>23</v>
      </c>
      <c r="C1881" s="37" t="str">
        <f>IF(C1880&gt;0,(C1875+C1876)/C1880, "-")</f>
        <v>-</v>
      </c>
      <c r="D1881" s="37" t="str">
        <f t="shared" ref="D1881:L1881" si="659">IF(D1880&gt;0,(D1875+D1876)/D1880, "-")</f>
        <v>-</v>
      </c>
      <c r="E1881" s="37" t="str">
        <f t="shared" si="659"/>
        <v>-</v>
      </c>
      <c r="F1881" s="37" t="str">
        <f t="shared" si="659"/>
        <v>-</v>
      </c>
      <c r="G1881" s="37">
        <f t="shared" si="659"/>
        <v>1</v>
      </c>
      <c r="H1881" s="37" t="str">
        <f t="shared" si="659"/>
        <v>-</v>
      </c>
      <c r="I1881" s="37" t="str">
        <f t="shared" si="659"/>
        <v>-</v>
      </c>
      <c r="J1881" s="37">
        <f t="shared" si="659"/>
        <v>1</v>
      </c>
      <c r="K1881" s="37" t="str">
        <f t="shared" si="659"/>
        <v>-</v>
      </c>
      <c r="L1881" s="37" t="str">
        <f t="shared" si="659"/>
        <v>-</v>
      </c>
      <c r="M1881" s="37">
        <v>1</v>
      </c>
      <c r="N1881" s="37" t="str">
        <f t="shared" ref="N1881:S1881" si="660">IF(N1880&gt;0,(N1875+N1876)/N1880, "-")</f>
        <v>-</v>
      </c>
      <c r="O1881" s="37" t="str">
        <f t="shared" si="660"/>
        <v>-</v>
      </c>
      <c r="P1881" s="37" t="str">
        <f t="shared" si="660"/>
        <v>-</v>
      </c>
      <c r="Q1881" s="37" t="str">
        <f t="shared" si="660"/>
        <v>-</v>
      </c>
      <c r="R1881" s="37" t="str">
        <f t="shared" si="660"/>
        <v>-</v>
      </c>
      <c r="S1881" s="37" t="str">
        <f t="shared" si="660"/>
        <v>-</v>
      </c>
      <c r="T1881" s="45">
        <f>IF(T1880&gt;0,(T1875+T1876)/T1880, "-")</f>
        <v>1</v>
      </c>
    </row>
    <row r="1882" spans="1:20" ht="18" customHeight="1">
      <c r="A1882" s="74"/>
      <c r="B1882" s="53" t="s">
        <v>44</v>
      </c>
      <c r="C1882" s="58" t="s">
        <v>43</v>
      </c>
      <c r="D1882" s="58" t="s">
        <v>43</v>
      </c>
      <c r="E1882" s="58" t="s">
        <v>43</v>
      </c>
      <c r="F1882" s="58" t="s">
        <v>43</v>
      </c>
      <c r="G1882" s="58">
        <v>0</v>
      </c>
      <c r="H1882" s="58" t="s">
        <v>43</v>
      </c>
      <c r="I1882" s="58" t="s">
        <v>43</v>
      </c>
      <c r="J1882" s="59">
        <v>1</v>
      </c>
      <c r="K1882" s="58" t="s">
        <v>43</v>
      </c>
      <c r="L1882" s="58" t="s">
        <v>43</v>
      </c>
      <c r="M1882" s="59">
        <v>0.6</v>
      </c>
      <c r="N1882" s="58" t="s">
        <v>43</v>
      </c>
      <c r="O1882" s="58" t="s">
        <v>43</v>
      </c>
      <c r="P1882" s="58" t="s">
        <v>43</v>
      </c>
      <c r="Q1882" s="58" t="s">
        <v>43</v>
      </c>
      <c r="R1882" s="58" t="s">
        <v>43</v>
      </c>
      <c r="S1882" s="58" t="s">
        <v>43</v>
      </c>
      <c r="T1882" s="60">
        <v>0.57140000000000002</v>
      </c>
    </row>
    <row r="1883" spans="1:20" ht="15" customHeight="1">
      <c r="A1883" s="88" t="s">
        <v>32</v>
      </c>
      <c r="B1883" s="89"/>
      <c r="C1883" s="79" t="s">
        <v>47</v>
      </c>
      <c r="D1883" s="80"/>
      <c r="E1883" s="80"/>
      <c r="F1883" s="80"/>
      <c r="G1883" s="80"/>
      <c r="H1883" s="80"/>
      <c r="I1883" s="80"/>
      <c r="J1883" s="80"/>
      <c r="K1883" s="80"/>
      <c r="L1883" s="80"/>
      <c r="M1883" s="80"/>
      <c r="N1883" s="80"/>
      <c r="O1883" s="80"/>
      <c r="P1883" s="80"/>
      <c r="Q1883" s="80"/>
      <c r="R1883" s="80"/>
      <c r="S1883" s="80"/>
      <c r="T1883" s="81"/>
    </row>
    <row r="1884" spans="1:20">
      <c r="A1884" s="90"/>
      <c r="B1884" s="91"/>
      <c r="C1884" s="82"/>
      <c r="D1884" s="83"/>
      <c r="E1884" s="83"/>
      <c r="F1884" s="83"/>
      <c r="G1884" s="83"/>
      <c r="H1884" s="83"/>
      <c r="I1884" s="83"/>
      <c r="J1884" s="83"/>
      <c r="K1884" s="83"/>
      <c r="L1884" s="83"/>
      <c r="M1884" s="83"/>
      <c r="N1884" s="83"/>
      <c r="O1884" s="83"/>
      <c r="P1884" s="83"/>
      <c r="Q1884" s="83"/>
      <c r="R1884" s="83"/>
      <c r="S1884" s="83"/>
      <c r="T1884" s="84"/>
    </row>
    <row r="1885" spans="1:20">
      <c r="A1885" s="90"/>
      <c r="B1885" s="91"/>
      <c r="C1885" s="82"/>
      <c r="D1885" s="83"/>
      <c r="E1885" s="83"/>
      <c r="F1885" s="83"/>
      <c r="G1885" s="83"/>
      <c r="H1885" s="83"/>
      <c r="I1885" s="83"/>
      <c r="J1885" s="83"/>
      <c r="K1885" s="83"/>
      <c r="L1885" s="83"/>
      <c r="M1885" s="83"/>
      <c r="N1885" s="83"/>
      <c r="O1885" s="83"/>
      <c r="P1885" s="83"/>
      <c r="Q1885" s="83"/>
      <c r="R1885" s="83"/>
      <c r="S1885" s="83"/>
      <c r="T1885" s="84"/>
    </row>
    <row r="1886" spans="1:20">
      <c r="A1886" s="90"/>
      <c r="B1886" s="91"/>
      <c r="C1886" s="82"/>
      <c r="D1886" s="83"/>
      <c r="E1886" s="83"/>
      <c r="F1886" s="83"/>
      <c r="G1886" s="83"/>
      <c r="H1886" s="83"/>
      <c r="I1886" s="83"/>
      <c r="J1886" s="83"/>
      <c r="K1886" s="83"/>
      <c r="L1886" s="83"/>
      <c r="M1886" s="83"/>
      <c r="N1886" s="83"/>
      <c r="O1886" s="83"/>
      <c r="P1886" s="83"/>
      <c r="Q1886" s="83"/>
      <c r="R1886" s="83"/>
      <c r="S1886" s="83"/>
      <c r="T1886" s="84"/>
    </row>
    <row r="1887" spans="1:20">
      <c r="A1887" s="90"/>
      <c r="B1887" s="91"/>
      <c r="C1887" s="82"/>
      <c r="D1887" s="83"/>
      <c r="E1887" s="83"/>
      <c r="F1887" s="83"/>
      <c r="G1887" s="83"/>
      <c r="H1887" s="83"/>
      <c r="I1887" s="83"/>
      <c r="J1887" s="83"/>
      <c r="K1887" s="83"/>
      <c r="L1887" s="83"/>
      <c r="M1887" s="83"/>
      <c r="N1887" s="83"/>
      <c r="O1887" s="83"/>
      <c r="P1887" s="83"/>
      <c r="Q1887" s="83"/>
      <c r="R1887" s="83"/>
      <c r="S1887" s="83"/>
      <c r="T1887" s="84"/>
    </row>
    <row r="1888" spans="1:20">
      <c r="A1888" s="90"/>
      <c r="B1888" s="91"/>
      <c r="C1888" s="85"/>
      <c r="D1888" s="86"/>
      <c r="E1888" s="86"/>
      <c r="F1888" s="86"/>
      <c r="G1888" s="86"/>
      <c r="H1888" s="86"/>
      <c r="I1888" s="86"/>
      <c r="J1888" s="86"/>
      <c r="K1888" s="86"/>
      <c r="L1888" s="86"/>
      <c r="M1888" s="86"/>
      <c r="N1888" s="86"/>
      <c r="O1888" s="86"/>
      <c r="P1888" s="86"/>
      <c r="Q1888" s="86"/>
      <c r="R1888" s="86"/>
      <c r="S1888" s="86"/>
      <c r="T1888" s="87"/>
    </row>
    <row r="1889" spans="1:24">
      <c r="A1889" s="92"/>
      <c r="B1889" s="93"/>
      <c r="C1889" s="94" t="s">
        <v>41</v>
      </c>
      <c r="D1889" s="94"/>
      <c r="E1889" s="94"/>
      <c r="F1889" s="94"/>
      <c r="G1889" s="94"/>
      <c r="H1889" s="94"/>
      <c r="I1889" s="94"/>
      <c r="J1889" s="94"/>
      <c r="K1889" s="94"/>
      <c r="L1889" s="94"/>
      <c r="M1889" s="94"/>
      <c r="N1889" s="94"/>
      <c r="O1889" s="94"/>
      <c r="P1889" s="94"/>
      <c r="Q1889" s="94"/>
      <c r="R1889" s="94"/>
      <c r="S1889" s="94"/>
      <c r="T1889" s="95"/>
    </row>
    <row r="1890" spans="1:24">
      <c r="A1890" s="9"/>
      <c r="B1890" s="8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3"/>
    </row>
    <row r="1891" spans="1:24">
      <c r="A1891" s="9"/>
      <c r="B1891" s="8"/>
      <c r="S1891" s="2"/>
      <c r="T1891" s="3"/>
    </row>
    <row r="1892" spans="1:24">
      <c r="A1892" s="9"/>
      <c r="B1892" s="8"/>
      <c r="C1892" s="2"/>
      <c r="D1892" s="2"/>
      <c r="E1892" s="2"/>
      <c r="F1892" s="2"/>
      <c r="G1892" s="2"/>
      <c r="H1892" s="2"/>
      <c r="I1892" s="2"/>
      <c r="J1892" s="41"/>
      <c r="K1892" s="41"/>
      <c r="L1892" s="41"/>
      <c r="M1892" s="41"/>
      <c r="N1892" s="41"/>
      <c r="O1892" s="41"/>
      <c r="P1892" s="41"/>
      <c r="Q1892" s="41"/>
      <c r="R1892" s="41"/>
      <c r="S1892" s="41"/>
      <c r="T1892" s="42"/>
      <c r="U1892" s="43"/>
      <c r="V1892" s="50"/>
      <c r="W1892" s="43"/>
      <c r="X1892" s="43"/>
    </row>
    <row r="1893" spans="1:24">
      <c r="A1893" s="9"/>
      <c r="B1893" s="8"/>
      <c r="C1893" s="2"/>
      <c r="D1893" s="2"/>
      <c r="E1893" s="2"/>
      <c r="F1893" s="2"/>
      <c r="G1893" s="2"/>
      <c r="H1893" s="2"/>
      <c r="I1893" s="2"/>
      <c r="J1893" s="41"/>
      <c r="K1893" s="41"/>
      <c r="L1893" s="41"/>
      <c r="M1893" s="41"/>
      <c r="N1893" s="41"/>
      <c r="O1893" s="41"/>
      <c r="P1893" s="41"/>
      <c r="Q1893" s="41"/>
      <c r="R1893" s="41"/>
      <c r="S1893" s="41"/>
      <c r="T1893" s="42"/>
      <c r="U1893" s="43"/>
      <c r="V1893" s="50"/>
      <c r="W1893" s="44"/>
      <c r="X1893" s="43"/>
    </row>
    <row r="1894" spans="1:24">
      <c r="A1894" s="9"/>
      <c r="B1894" s="8"/>
      <c r="C1894" s="2"/>
      <c r="D1894" s="2"/>
      <c r="E1894" s="2"/>
      <c r="F1894" s="2"/>
      <c r="G1894" s="2"/>
      <c r="H1894" s="2"/>
      <c r="I1894" s="2"/>
      <c r="J1894" s="41"/>
      <c r="K1894" s="44"/>
      <c r="L1894" s="41"/>
      <c r="M1894" s="41"/>
      <c r="N1894" s="41"/>
      <c r="O1894" s="41"/>
      <c r="P1894" s="41"/>
      <c r="Q1894" s="41"/>
      <c r="R1894" s="41"/>
      <c r="S1894" s="41"/>
      <c r="T1894" s="42"/>
      <c r="U1894" s="43"/>
      <c r="V1894" s="50"/>
      <c r="W1894" s="43"/>
      <c r="X1894" s="43"/>
    </row>
    <row r="1895" spans="1:24">
      <c r="A1895" s="9"/>
      <c r="B1895" s="8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3"/>
    </row>
    <row r="1896" spans="1:24">
      <c r="A1896" s="9"/>
      <c r="B1896" s="8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3"/>
    </row>
    <row r="1897" spans="1:24">
      <c r="A1897" s="9"/>
      <c r="B1897" s="8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3"/>
    </row>
    <row r="1898" spans="1:24">
      <c r="A1898" s="9"/>
      <c r="B1898" s="8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3"/>
      <c r="X1898" s="59"/>
    </row>
  </sheetData>
  <autoFilter ref="A1:B1889" xr:uid="{00000000-0009-0000-0000-000000000000}"/>
  <mergeCells count="257">
    <mergeCell ref="A1739:A1746"/>
    <mergeCell ref="A1747:A1754"/>
    <mergeCell ref="A1755:A1762"/>
    <mergeCell ref="A1875:A1882"/>
    <mergeCell ref="A1659:A1666"/>
    <mergeCell ref="A1667:A1674"/>
    <mergeCell ref="A1675:A1682"/>
    <mergeCell ref="A1683:A1690"/>
    <mergeCell ref="A1691:A1698"/>
    <mergeCell ref="A1699:A1706"/>
    <mergeCell ref="A1715:A1722"/>
    <mergeCell ref="A1723:A1730"/>
    <mergeCell ref="A1731:A1738"/>
    <mergeCell ref="C1883:T1888"/>
    <mergeCell ref="A1835:A1842"/>
    <mergeCell ref="A1851:A1858"/>
    <mergeCell ref="A1771:A1778"/>
    <mergeCell ref="A1803:A1810"/>
    <mergeCell ref="A1611:A1618"/>
    <mergeCell ref="A1619:A1626"/>
    <mergeCell ref="A1627:A1634"/>
    <mergeCell ref="A1819:A1826"/>
    <mergeCell ref="A1635:A1642"/>
    <mergeCell ref="A1763:A1770"/>
    <mergeCell ref="A1787:A1794"/>
    <mergeCell ref="A1859:A1866"/>
    <mergeCell ref="A1883:B1889"/>
    <mergeCell ref="A1795:A1802"/>
    <mergeCell ref="A1779:A1786"/>
    <mergeCell ref="A1707:A1714"/>
    <mergeCell ref="A1867:A1874"/>
    <mergeCell ref="A1827:A1834"/>
    <mergeCell ref="A1843:A1850"/>
    <mergeCell ref="A1811:A1818"/>
    <mergeCell ref="C1889:T1889"/>
    <mergeCell ref="A1643:A1650"/>
    <mergeCell ref="A1651:A1658"/>
    <mergeCell ref="A1395:A1402"/>
    <mergeCell ref="A1379:A1386"/>
    <mergeCell ref="A1411:A1418"/>
    <mergeCell ref="A1419:A1426"/>
    <mergeCell ref="A1427:A1434"/>
    <mergeCell ref="A1435:A1442"/>
    <mergeCell ref="A1443:A1450"/>
    <mergeCell ref="A1451:A1458"/>
    <mergeCell ref="A1459:A1466"/>
    <mergeCell ref="A1403:A1410"/>
    <mergeCell ref="A1387:A1394"/>
    <mergeCell ref="A1467:A1474"/>
    <mergeCell ref="A1587:A1594"/>
    <mergeCell ref="A1563:A1570"/>
    <mergeCell ref="A1571:A1578"/>
    <mergeCell ref="A1603:A1610"/>
    <mergeCell ref="A1499:A1506"/>
    <mergeCell ref="A1531:A1538"/>
    <mergeCell ref="A1491:A1498"/>
    <mergeCell ref="A1507:A1514"/>
    <mergeCell ref="A1483:A1490"/>
    <mergeCell ref="A1515:A1522"/>
    <mergeCell ref="A1547:A1554"/>
    <mergeCell ref="A1555:A1562"/>
    <mergeCell ref="A1539:A1546"/>
    <mergeCell ref="A1523:A1530"/>
    <mergeCell ref="A1595:A1602"/>
    <mergeCell ref="A1579:A1586"/>
    <mergeCell ref="A1179:A1186"/>
    <mergeCell ref="A1187:A1194"/>
    <mergeCell ref="A1243:A1250"/>
    <mergeCell ref="A1235:A1242"/>
    <mergeCell ref="A1147:A1154"/>
    <mergeCell ref="A1291:A1298"/>
    <mergeCell ref="A1267:A1274"/>
    <mergeCell ref="A1251:A1258"/>
    <mergeCell ref="A1283:A1290"/>
    <mergeCell ref="A1155:A1162"/>
    <mergeCell ref="A1163:A1170"/>
    <mergeCell ref="A1219:A1226"/>
    <mergeCell ref="A1211:A1218"/>
    <mergeCell ref="A1203:A1210"/>
    <mergeCell ref="A1227:A1234"/>
    <mergeCell ref="A955:A962"/>
    <mergeCell ref="A899:A906"/>
    <mergeCell ref="A1475:A1482"/>
    <mergeCell ref="A1099:A1106"/>
    <mergeCell ref="A1067:A1074"/>
    <mergeCell ref="A1075:A1082"/>
    <mergeCell ref="A1051:A1058"/>
    <mergeCell ref="A1123:A1130"/>
    <mergeCell ref="A1299:A1306"/>
    <mergeCell ref="A979:A986"/>
    <mergeCell ref="A1027:A1034"/>
    <mergeCell ref="A1091:A1098"/>
    <mergeCell ref="A1115:A1122"/>
    <mergeCell ref="A1259:A1266"/>
    <mergeCell ref="A1275:A1282"/>
    <mergeCell ref="A1107:A1114"/>
    <mergeCell ref="A1131:A1138"/>
    <mergeCell ref="A1139:A1146"/>
    <mergeCell ref="A1371:A1378"/>
    <mergeCell ref="A1195:A1202"/>
    <mergeCell ref="A1355:A1362"/>
    <mergeCell ref="A1323:A1330"/>
    <mergeCell ref="A1307:A1314"/>
    <mergeCell ref="A1171:A1178"/>
    <mergeCell ref="A1083:A1090"/>
    <mergeCell ref="A1059:A1066"/>
    <mergeCell ref="A1043:A1050"/>
    <mergeCell ref="A1019:A1026"/>
    <mergeCell ref="A1003:A1010"/>
    <mergeCell ref="A1035:A1042"/>
    <mergeCell ref="A1011:A1018"/>
    <mergeCell ref="A995:A1002"/>
    <mergeCell ref="A987:A994"/>
    <mergeCell ref="A35:A38"/>
    <mergeCell ref="A43:A46"/>
    <mergeCell ref="A337:A343"/>
    <mergeCell ref="A204:A210"/>
    <mergeCell ref="A288:A294"/>
    <mergeCell ref="A302:A308"/>
    <mergeCell ref="A365:A371"/>
    <mergeCell ref="A523:A530"/>
    <mergeCell ref="A547:A554"/>
    <mergeCell ref="A539:A546"/>
    <mergeCell ref="A531:A538"/>
    <mergeCell ref="A459:A466"/>
    <mergeCell ref="A197:A203"/>
    <mergeCell ref="A435:A442"/>
    <mergeCell ref="A428:A434"/>
    <mergeCell ref="A330:A336"/>
    <mergeCell ref="A260:A266"/>
    <mergeCell ref="A253:A259"/>
    <mergeCell ref="A379:A385"/>
    <mergeCell ref="A421:A427"/>
    <mergeCell ref="A407:A413"/>
    <mergeCell ref="A414:A420"/>
    <mergeCell ref="A232:A238"/>
    <mergeCell ref="A491:A498"/>
    <mergeCell ref="A25:A26"/>
    <mergeCell ref="A3:A10"/>
    <mergeCell ref="A555:A562"/>
    <mergeCell ref="A563:A570"/>
    <mergeCell ref="A587:A594"/>
    <mergeCell ref="A579:A586"/>
    <mergeCell ref="A11:A12"/>
    <mergeCell ref="A627:A634"/>
    <mergeCell ref="A393:A399"/>
    <mergeCell ref="A451:A458"/>
    <mergeCell ref="A295:A301"/>
    <mergeCell ref="A467:A474"/>
    <mergeCell ref="A13:A14"/>
    <mergeCell ref="A475:A482"/>
    <mergeCell ref="A351:A357"/>
    <mergeCell ref="A344:A350"/>
    <mergeCell ref="A386:A392"/>
    <mergeCell ref="A99:A105"/>
    <mergeCell ref="A176:A182"/>
    <mergeCell ref="A400:A406"/>
    <mergeCell ref="A92:A98"/>
    <mergeCell ref="A67:A70"/>
    <mergeCell ref="A78:A84"/>
    <mergeCell ref="A31:A34"/>
    <mergeCell ref="A23:A24"/>
    <mergeCell ref="A15:A16"/>
    <mergeCell ref="A211:A217"/>
    <mergeCell ref="A239:A245"/>
    <mergeCell ref="A225:A231"/>
    <mergeCell ref="A17:A18"/>
    <mergeCell ref="A27:A28"/>
    <mergeCell ref="A21:A22"/>
    <mergeCell ref="A162:A168"/>
    <mergeCell ref="A51:A54"/>
    <mergeCell ref="A55:A58"/>
    <mergeCell ref="A155:A161"/>
    <mergeCell ref="A169:A175"/>
    <mergeCell ref="A106:A112"/>
    <mergeCell ref="A127:A133"/>
    <mergeCell ref="A47:A50"/>
    <mergeCell ref="A39:A42"/>
    <mergeCell ref="A63:A66"/>
    <mergeCell ref="A120:A126"/>
    <mergeCell ref="A59:A62"/>
    <mergeCell ref="A218:A224"/>
    <mergeCell ref="A134:A140"/>
    <mergeCell ref="A190:A196"/>
    <mergeCell ref="A113:A119"/>
    <mergeCell ref="A19:A20"/>
    <mergeCell ref="A1363:A1370"/>
    <mergeCell ref="A1331:A1338"/>
    <mergeCell ref="A1339:A1346"/>
    <mergeCell ref="A1347:A1354"/>
    <mergeCell ref="A1315:A1322"/>
    <mergeCell ref="A507:A514"/>
    <mergeCell ref="A148:A154"/>
    <mergeCell ref="A29:A30"/>
    <mergeCell ref="A71:A77"/>
    <mergeCell ref="A183:A189"/>
    <mergeCell ref="A141:A147"/>
    <mergeCell ref="A819:A826"/>
    <mergeCell ref="A803:A810"/>
    <mergeCell ref="A787:A794"/>
    <mergeCell ref="A723:A730"/>
    <mergeCell ref="A707:A714"/>
    <mergeCell ref="A281:A287"/>
    <mergeCell ref="A372:A378"/>
    <mergeCell ref="A358:A364"/>
    <mergeCell ref="A603:A610"/>
    <mergeCell ref="A316:A322"/>
    <mergeCell ref="A85:A91"/>
    <mergeCell ref="A274:A280"/>
    <mergeCell ref="A309:A315"/>
    <mergeCell ref="A643:A650"/>
    <mergeCell ref="A267:A273"/>
    <mergeCell ref="A323:A329"/>
    <mergeCell ref="A246:A252"/>
    <mergeCell ref="A683:A690"/>
    <mergeCell ref="A859:A866"/>
    <mergeCell ref="A843:A850"/>
    <mergeCell ref="A851:A858"/>
    <mergeCell ref="A827:A834"/>
    <mergeCell ref="A835:A842"/>
    <mergeCell ref="A667:A674"/>
    <mergeCell ref="A635:A642"/>
    <mergeCell ref="A651:A658"/>
    <mergeCell ref="A659:A666"/>
    <mergeCell ref="A499:A506"/>
    <mergeCell ref="A619:A626"/>
    <mergeCell ref="A443:A450"/>
    <mergeCell ref="A611:A618"/>
    <mergeCell ref="A595:A602"/>
    <mergeCell ref="A571:A578"/>
    <mergeCell ref="A515:A522"/>
    <mergeCell ref="A483:A490"/>
    <mergeCell ref="A675:A682"/>
    <mergeCell ref="A891:A898"/>
    <mergeCell ref="A971:A978"/>
    <mergeCell ref="A691:A698"/>
    <mergeCell ref="A811:A818"/>
    <mergeCell ref="A779:A786"/>
    <mergeCell ref="A763:A770"/>
    <mergeCell ref="A755:A762"/>
    <mergeCell ref="A731:A738"/>
    <mergeCell ref="A715:A722"/>
    <mergeCell ref="A699:A706"/>
    <mergeCell ref="A771:A778"/>
    <mergeCell ref="A747:A754"/>
    <mergeCell ref="A739:A746"/>
    <mergeCell ref="A795:A802"/>
    <mergeCell ref="A875:A882"/>
    <mergeCell ref="A867:A874"/>
    <mergeCell ref="A883:A890"/>
    <mergeCell ref="A907:A914"/>
    <mergeCell ref="A963:A970"/>
    <mergeCell ref="A915:A922"/>
    <mergeCell ref="A923:A930"/>
    <mergeCell ref="A931:A938"/>
    <mergeCell ref="A939:A946"/>
    <mergeCell ref="A947:A954"/>
  </mergeCells>
  <phoneticPr fontId="6" type="noConversion"/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666" priority="2198" operator="greaterThanOrEqual">
      <formula>1000</formula>
    </cfRule>
  </conditionalFormatting>
  <conditionalFormatting sqref="C11:S11 C13:S13 C15:S15 C17:S17 C19:S19 C21:S21 C23:S23 C25:S25 C27:S27 C29:S29 C31:S31 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">
    <cfRule type="cellIs" dxfId="1665" priority="2195" operator="greaterThanOrEqual">
      <formula>100</formula>
    </cfRule>
  </conditionalFormatting>
  <conditionalFormatting sqref="C75:S75 C82:S82 C89:S89 C96:S96 C103:S103 C110:S110 C117:S117 C124:S124 C131:S131 C138:S138 C145:S145 C152:S152 C159:S159 C166:S166 C173:S173 C180:S180 C187:S187 C194:S194 C201:S201 C208:S208 C215:S215 C222:S222 C229:S229 C236:S236 C243:S243 C250:S250">
    <cfRule type="cellIs" dxfId="1664" priority="2194" operator="greaterThanOrEqual">
      <formula>0.2</formula>
    </cfRule>
  </conditionalFormatting>
  <conditionalFormatting sqref="C34:S34 C38:S38 C42:S42 C46:S46 C50:S50 C54:S54 C58:S58 C62:S62 C66:S66 C70:S70 C77:S77 C84:S84 C91:S91 C98:S98 C105:S105 C112:S112 C119:S119 C126:S126 C133:S133 C140:S140 C147:S147 C154:S154 C161:S161 C168:S168 C175:S175 C182:S182 C189:S189 C196:S196 C203:S203 C210:S210 C217:S217 C224:S224 C231:S231 C238:S238 C245:S245 C252:S252">
    <cfRule type="cellIs" dxfId="1663" priority="2199" operator="greaterThanOrEqual">
      <formula>4</formula>
    </cfRule>
  </conditionalFormatting>
  <conditionalFormatting sqref="C254:S254">
    <cfRule type="cellIs" dxfId="1662" priority="2191" operator="greaterThanOrEqual">
      <formula>1000</formula>
    </cfRule>
  </conditionalFormatting>
  <conditionalFormatting sqref="C253:S253">
    <cfRule type="cellIs" dxfId="1661" priority="2190" operator="greaterThanOrEqual">
      <formula>100</formula>
    </cfRule>
  </conditionalFormatting>
  <conditionalFormatting sqref="C257:S257">
    <cfRule type="cellIs" dxfId="1660" priority="2189" operator="greaterThanOrEqual">
      <formula>0.2</formula>
    </cfRule>
  </conditionalFormatting>
  <conditionalFormatting sqref="C259:S259">
    <cfRule type="cellIs" dxfId="1659" priority="2192" operator="greaterThanOrEqual">
      <formula>4</formula>
    </cfRule>
  </conditionalFormatting>
  <conditionalFormatting sqref="C247:R247">
    <cfRule type="cellIs" dxfId="1658" priority="2188" operator="greaterThanOrEqual">
      <formula>1000</formula>
    </cfRule>
  </conditionalFormatting>
  <conditionalFormatting sqref="C261:S261">
    <cfRule type="cellIs" dxfId="1657" priority="2183" operator="greaterThanOrEqual">
      <formula>1000</formula>
    </cfRule>
  </conditionalFormatting>
  <conditionalFormatting sqref="C260:S260">
    <cfRule type="cellIs" dxfId="1656" priority="2182" operator="greaterThanOrEqual">
      <formula>100</formula>
    </cfRule>
  </conditionalFormatting>
  <conditionalFormatting sqref="C264:S264">
    <cfRule type="cellIs" dxfId="1655" priority="2181" operator="greaterThanOrEqual">
      <formula>0.2</formula>
    </cfRule>
  </conditionalFormatting>
  <conditionalFormatting sqref="C266:S266">
    <cfRule type="cellIs" dxfId="1654" priority="2184" operator="greaterThanOrEqual">
      <formula>4</formula>
    </cfRule>
  </conditionalFormatting>
  <conditionalFormatting sqref="C268:S268">
    <cfRule type="cellIs" dxfId="1653" priority="2179" operator="greaterThanOrEqual">
      <formula>1000</formula>
    </cfRule>
  </conditionalFormatting>
  <conditionalFormatting sqref="C267:S267">
    <cfRule type="cellIs" dxfId="1652" priority="2178" operator="greaterThanOrEqual">
      <formula>100</formula>
    </cfRule>
  </conditionalFormatting>
  <conditionalFormatting sqref="C271:S271">
    <cfRule type="cellIs" dxfId="1651" priority="2177" operator="greaterThanOrEqual">
      <formula>0.2</formula>
    </cfRule>
  </conditionalFormatting>
  <conditionalFormatting sqref="C273:S273">
    <cfRule type="cellIs" dxfId="1650" priority="2180" operator="greaterThanOrEqual">
      <formula>4</formula>
    </cfRule>
  </conditionalFormatting>
  <conditionalFormatting sqref="C275:S275">
    <cfRule type="cellIs" dxfId="1649" priority="2175" operator="greaterThanOrEqual">
      <formula>1000</formula>
    </cfRule>
  </conditionalFormatting>
  <conditionalFormatting sqref="C274:S274">
    <cfRule type="cellIs" dxfId="1648" priority="2174" operator="greaterThanOrEqual">
      <formula>100</formula>
    </cfRule>
  </conditionalFormatting>
  <conditionalFormatting sqref="C278:S278">
    <cfRule type="cellIs" dxfId="1647" priority="2173" operator="greaterThanOrEqual">
      <formula>$T$278*1.2</formula>
    </cfRule>
  </conditionalFormatting>
  <conditionalFormatting sqref="C280:S280">
    <cfRule type="cellIs" dxfId="1646" priority="2176" operator="greaterThanOrEqual">
      <formula>4</formula>
    </cfRule>
  </conditionalFormatting>
  <conditionalFormatting sqref="C282:S282">
    <cfRule type="cellIs" dxfId="1645" priority="2171" operator="greaterThanOrEqual">
      <formula>1000</formula>
    </cfRule>
  </conditionalFormatting>
  <conditionalFormatting sqref="C281:S281">
    <cfRule type="cellIs" dxfId="1644" priority="2170" operator="greaterThanOrEqual">
      <formula>100</formula>
    </cfRule>
  </conditionalFormatting>
  <conditionalFormatting sqref="C285:S285">
    <cfRule type="cellIs" dxfId="1643" priority="2169" operator="greaterThanOrEqual">
      <formula>$T$278*1.2</formula>
    </cfRule>
  </conditionalFormatting>
  <conditionalFormatting sqref="C287:S287">
    <cfRule type="cellIs" dxfId="1642" priority="2172" operator="greaterThanOrEqual">
      <formula>4</formula>
    </cfRule>
  </conditionalFormatting>
  <conditionalFormatting sqref="C289:S289">
    <cfRule type="cellIs" dxfId="1641" priority="2167" operator="greaterThanOrEqual">
      <formula>1000</formula>
    </cfRule>
  </conditionalFormatting>
  <conditionalFormatting sqref="C288:S288">
    <cfRule type="cellIs" dxfId="1640" priority="2166" operator="greaterThanOrEqual">
      <formula>100</formula>
    </cfRule>
  </conditionalFormatting>
  <conditionalFormatting sqref="C292:S292">
    <cfRule type="cellIs" dxfId="1639" priority="2165" operator="greaterThanOrEqual">
      <formula>$T$278*1.2</formula>
    </cfRule>
  </conditionalFormatting>
  <conditionalFormatting sqref="C294:S294">
    <cfRule type="cellIs" dxfId="1638" priority="2168" operator="greaterThanOrEqual">
      <formula>4</formula>
    </cfRule>
  </conditionalFormatting>
  <conditionalFormatting sqref="C296:S296">
    <cfRule type="cellIs" dxfId="1637" priority="2163" operator="greaterThanOrEqual">
      <formula>1000</formula>
    </cfRule>
  </conditionalFormatting>
  <conditionalFormatting sqref="C295:S295">
    <cfRule type="cellIs" dxfId="1636" priority="2162" operator="greaterThanOrEqual">
      <formula>100</formula>
    </cfRule>
  </conditionalFormatting>
  <conditionalFormatting sqref="C299:R299">
    <cfRule type="cellIs" dxfId="1635" priority="2161" operator="greaterThanOrEqual">
      <formula>$T$278*1.2</formula>
    </cfRule>
  </conditionalFormatting>
  <conditionalFormatting sqref="C301:R301">
    <cfRule type="cellIs" dxfId="1634" priority="2164" operator="greaterThanOrEqual">
      <formula>4</formula>
    </cfRule>
  </conditionalFormatting>
  <conditionalFormatting sqref="C303:R303">
    <cfRule type="cellIs" dxfId="1633" priority="2159" operator="greaterThanOrEqual">
      <formula>1000</formula>
    </cfRule>
  </conditionalFormatting>
  <conditionalFormatting sqref="C302:R302">
    <cfRule type="cellIs" dxfId="1632" priority="2158" operator="greaterThanOrEqual">
      <formula>100</formula>
    </cfRule>
  </conditionalFormatting>
  <conditionalFormatting sqref="C306:R306">
    <cfRule type="cellIs" dxfId="1631" priority="2157" operator="greaterThanOrEqual">
      <formula>$T$278*1.2</formula>
    </cfRule>
  </conditionalFormatting>
  <conditionalFormatting sqref="C308:R308">
    <cfRule type="cellIs" dxfId="1630" priority="2160" operator="greaterThanOrEqual">
      <formula>4</formula>
    </cfRule>
  </conditionalFormatting>
  <conditionalFormatting sqref="C310:R310">
    <cfRule type="cellIs" dxfId="1629" priority="2155" operator="greaterThanOrEqual">
      <formula>1000</formula>
    </cfRule>
  </conditionalFormatting>
  <conditionalFormatting sqref="C309:R309">
    <cfRule type="cellIs" dxfId="1628" priority="2154" operator="greaterThanOrEqual">
      <formula>100</formula>
    </cfRule>
  </conditionalFormatting>
  <conditionalFormatting sqref="C313:R313">
    <cfRule type="cellIs" dxfId="1627" priority="2153" operator="greaterThanOrEqual">
      <formula>$T$278*1.2</formula>
    </cfRule>
  </conditionalFormatting>
  <conditionalFormatting sqref="C315:R315">
    <cfRule type="cellIs" dxfId="1626" priority="2156" operator="greaterThanOrEqual">
      <formula>4</formula>
    </cfRule>
  </conditionalFormatting>
  <conditionalFormatting sqref="C317:R317">
    <cfRule type="cellIs" dxfId="1625" priority="2151" operator="greaterThanOrEqual">
      <formula>1000</formula>
    </cfRule>
  </conditionalFormatting>
  <conditionalFormatting sqref="C316:R316">
    <cfRule type="cellIs" dxfId="1624" priority="2150" operator="greaterThanOrEqual">
      <formula>100</formula>
    </cfRule>
  </conditionalFormatting>
  <conditionalFormatting sqref="C320:R320">
    <cfRule type="cellIs" dxfId="1623" priority="2149" operator="greaterThanOrEqual">
      <formula>$T$278*1.2</formula>
    </cfRule>
  </conditionalFormatting>
  <conditionalFormatting sqref="C322:R322">
    <cfRule type="cellIs" dxfId="1622" priority="2152" operator="greaterThanOrEqual">
      <formula>4</formula>
    </cfRule>
  </conditionalFormatting>
  <conditionalFormatting sqref="C324:R324">
    <cfRule type="cellIs" dxfId="1621" priority="2147" operator="greaterThanOrEqual">
      <formula>1000</formula>
    </cfRule>
  </conditionalFormatting>
  <conditionalFormatting sqref="C323:R323">
    <cfRule type="cellIs" dxfId="1620" priority="2146" operator="greaterThanOrEqual">
      <formula>100</formula>
    </cfRule>
  </conditionalFormatting>
  <conditionalFormatting sqref="C327:R327">
    <cfRule type="cellIs" dxfId="1619" priority="2145" operator="greaterThanOrEqual">
      <formula>$T$278*1.2</formula>
    </cfRule>
  </conditionalFormatting>
  <conditionalFormatting sqref="C329:R329">
    <cfRule type="cellIs" dxfId="1618" priority="2148" operator="greaterThanOrEqual">
      <formula>4</formula>
    </cfRule>
  </conditionalFormatting>
  <conditionalFormatting sqref="C331:R331">
    <cfRule type="cellIs" dxfId="1617" priority="2143" operator="greaterThanOrEqual">
      <formula>1000</formula>
    </cfRule>
  </conditionalFormatting>
  <conditionalFormatting sqref="C330:R330">
    <cfRule type="cellIs" dxfId="1616" priority="2142" operator="greaterThanOrEqual">
      <formula>100</formula>
    </cfRule>
  </conditionalFormatting>
  <conditionalFormatting sqref="C334:R334">
    <cfRule type="cellIs" dxfId="1615" priority="2141" operator="greaterThanOrEqual">
      <formula>$T$278*1.2</formula>
    </cfRule>
  </conditionalFormatting>
  <conditionalFormatting sqref="C336:R336">
    <cfRule type="cellIs" dxfId="1614" priority="2144" operator="greaterThanOrEqual">
      <formula>4</formula>
    </cfRule>
  </conditionalFormatting>
  <conditionalFormatting sqref="C338:R338">
    <cfRule type="cellIs" dxfId="1613" priority="2139" operator="greaterThanOrEqual">
      <formula>1000</formula>
    </cfRule>
  </conditionalFormatting>
  <conditionalFormatting sqref="C337:R337">
    <cfRule type="cellIs" dxfId="1612" priority="2138" operator="greaterThanOrEqual">
      <formula>100</formula>
    </cfRule>
  </conditionalFormatting>
  <conditionalFormatting sqref="C341:R341">
    <cfRule type="cellIs" dxfId="1611" priority="2137" operator="greaterThanOrEqual">
      <formula>$T$278*1.2</formula>
    </cfRule>
  </conditionalFormatting>
  <conditionalFormatting sqref="C343:R343">
    <cfRule type="cellIs" dxfId="1610" priority="2140" operator="greaterThanOrEqual">
      <formula>4</formula>
    </cfRule>
  </conditionalFormatting>
  <conditionalFormatting sqref="C345:R345">
    <cfRule type="cellIs" dxfId="1609" priority="2135" operator="greaterThanOrEqual">
      <formula>1000</formula>
    </cfRule>
  </conditionalFormatting>
  <conditionalFormatting sqref="C344:R344">
    <cfRule type="cellIs" dxfId="1608" priority="2134" operator="greaterThanOrEqual">
      <formula>100</formula>
    </cfRule>
  </conditionalFormatting>
  <conditionalFormatting sqref="C348:R348">
    <cfRule type="cellIs" dxfId="1607" priority="2133" operator="greaterThanOrEqual">
      <formula>$T$278*1.2</formula>
    </cfRule>
  </conditionalFormatting>
  <conditionalFormatting sqref="C350:R350">
    <cfRule type="cellIs" dxfId="1606" priority="2136" operator="greaterThanOrEqual">
      <formula>4</formula>
    </cfRule>
  </conditionalFormatting>
  <conditionalFormatting sqref="C352:R352">
    <cfRule type="cellIs" dxfId="1605" priority="2131" operator="greaterThanOrEqual">
      <formula>1000</formula>
    </cfRule>
  </conditionalFormatting>
  <conditionalFormatting sqref="C351:R351">
    <cfRule type="cellIs" dxfId="1604" priority="2130" operator="greaterThanOrEqual">
      <formula>100</formula>
    </cfRule>
  </conditionalFormatting>
  <conditionalFormatting sqref="C355:R355">
    <cfRule type="cellIs" dxfId="1603" priority="2129" operator="greaterThanOrEqual">
      <formula>$T$278*1.2</formula>
    </cfRule>
  </conditionalFormatting>
  <conditionalFormatting sqref="C357:R357">
    <cfRule type="cellIs" dxfId="1602" priority="2132" operator="greaterThanOrEqual">
      <formula>4</formula>
    </cfRule>
  </conditionalFormatting>
  <conditionalFormatting sqref="C359:R359">
    <cfRule type="cellIs" dxfId="1601" priority="2127" operator="greaterThanOrEqual">
      <formula>1000</formula>
    </cfRule>
  </conditionalFormatting>
  <conditionalFormatting sqref="C358:R358">
    <cfRule type="cellIs" dxfId="1600" priority="2126" operator="greaterThanOrEqual">
      <formula>100</formula>
    </cfRule>
  </conditionalFormatting>
  <conditionalFormatting sqref="C362:R362">
    <cfRule type="cellIs" dxfId="1599" priority="2125" operator="greaterThanOrEqual">
      <formula>$T$278*1.2</formula>
    </cfRule>
  </conditionalFormatting>
  <conditionalFormatting sqref="C364:R364">
    <cfRule type="cellIs" dxfId="1598" priority="2128" operator="greaterThanOrEqual">
      <formula>4</formula>
    </cfRule>
  </conditionalFormatting>
  <conditionalFormatting sqref="C366:R366">
    <cfRule type="cellIs" dxfId="1597" priority="2121" operator="greaterThanOrEqual">
      <formula>1000</formula>
    </cfRule>
  </conditionalFormatting>
  <conditionalFormatting sqref="C365:R365">
    <cfRule type="cellIs" dxfId="1596" priority="2120" operator="greaterThanOrEqual">
      <formula>100</formula>
    </cfRule>
  </conditionalFormatting>
  <conditionalFormatting sqref="C369:R369">
    <cfRule type="cellIs" dxfId="1595" priority="2119" operator="greaterThanOrEqual">
      <formula>$T$278*1.2</formula>
    </cfRule>
  </conditionalFormatting>
  <conditionalFormatting sqref="C371:R371">
    <cfRule type="cellIs" dxfId="1594" priority="2122" operator="greaterThanOrEqual">
      <formula>4</formula>
    </cfRule>
  </conditionalFormatting>
  <conditionalFormatting sqref="C373:R373">
    <cfRule type="cellIs" dxfId="1593" priority="2115" operator="greaterThanOrEqual">
      <formula>1000</formula>
    </cfRule>
  </conditionalFormatting>
  <conditionalFormatting sqref="C372:R372">
    <cfRule type="cellIs" dxfId="1592" priority="2114" operator="greaterThanOrEqual">
      <formula>100</formula>
    </cfRule>
  </conditionalFormatting>
  <conditionalFormatting sqref="C376:S376">
    <cfRule type="cellIs" dxfId="1591" priority="2113" operator="greaterThanOrEqual">
      <formula>$T$278*1.2</formula>
    </cfRule>
  </conditionalFormatting>
  <conditionalFormatting sqref="T9 C9:R9">
    <cfRule type="cellIs" dxfId="1590" priority="2109" operator="greaterThan">
      <formula>0</formula>
    </cfRule>
  </conditionalFormatting>
  <conditionalFormatting sqref="C380:R380">
    <cfRule type="cellIs" dxfId="1589" priority="2105" operator="greaterThanOrEqual">
      <formula>1000</formula>
    </cfRule>
  </conditionalFormatting>
  <conditionalFormatting sqref="C379:R379">
    <cfRule type="cellIs" dxfId="1588" priority="2104" operator="greaterThanOrEqual">
      <formula>100</formula>
    </cfRule>
  </conditionalFormatting>
  <conditionalFormatting sqref="C383:S383">
    <cfRule type="cellIs" dxfId="1587" priority="2103" operator="greaterThanOrEqual">
      <formula>$T$278*1.2</formula>
    </cfRule>
  </conditionalFormatting>
  <conditionalFormatting sqref="C387:R387">
    <cfRule type="cellIs" dxfId="1586" priority="2101" operator="greaterThanOrEqual">
      <formula>1000</formula>
    </cfRule>
  </conditionalFormatting>
  <conditionalFormatting sqref="C386:R386">
    <cfRule type="cellIs" dxfId="1585" priority="2100" operator="greaterThanOrEqual">
      <formula>100</formula>
    </cfRule>
  </conditionalFormatting>
  <conditionalFormatting sqref="C390:S390">
    <cfRule type="cellIs" dxfId="1584" priority="2099" operator="greaterThanOrEqual">
      <formula>$T$278*1.2</formula>
    </cfRule>
  </conditionalFormatting>
  <conditionalFormatting sqref="C394:R394">
    <cfRule type="cellIs" dxfId="1583" priority="2098" operator="greaterThanOrEqual">
      <formula>1000</formula>
    </cfRule>
  </conditionalFormatting>
  <conditionalFormatting sqref="C393:R393">
    <cfRule type="cellIs" dxfId="1582" priority="2097" operator="greaterThanOrEqual">
      <formula>100</formula>
    </cfRule>
  </conditionalFormatting>
  <conditionalFormatting sqref="C397:S397">
    <cfRule type="cellIs" dxfId="1581" priority="2096" operator="greaterThanOrEqual">
      <formula>$T$278*1.2</formula>
    </cfRule>
  </conditionalFormatting>
  <conditionalFormatting sqref="C401:R401">
    <cfRule type="cellIs" dxfId="1580" priority="2095" operator="greaterThanOrEqual">
      <formula>1000</formula>
    </cfRule>
  </conditionalFormatting>
  <conditionalFormatting sqref="C400:R400">
    <cfRule type="cellIs" dxfId="1579" priority="2094" operator="greaterThanOrEqual">
      <formula>100</formula>
    </cfRule>
  </conditionalFormatting>
  <conditionalFormatting sqref="C404:S404">
    <cfRule type="cellIs" dxfId="1578" priority="2093" operator="greaterThanOrEqual">
      <formula>$T$278*1.2</formula>
    </cfRule>
  </conditionalFormatting>
  <conditionalFormatting sqref="C408:R408">
    <cfRule type="cellIs" dxfId="1577" priority="2092" operator="greaterThanOrEqual">
      <formula>1000</formula>
    </cfRule>
  </conditionalFormatting>
  <conditionalFormatting sqref="C407:R407">
    <cfRule type="cellIs" dxfId="1576" priority="2091" operator="greaterThanOrEqual">
      <formula>100</formula>
    </cfRule>
  </conditionalFormatting>
  <conditionalFormatting sqref="C411:S411">
    <cfRule type="cellIs" dxfId="1575" priority="2090" operator="greaterThanOrEqual">
      <formula>$T$278*1.2</formula>
    </cfRule>
  </conditionalFormatting>
  <conditionalFormatting sqref="C415:R415">
    <cfRule type="cellIs" dxfId="1574" priority="2089" operator="greaterThanOrEqual">
      <formula>1000</formula>
    </cfRule>
  </conditionalFormatting>
  <conditionalFormatting sqref="C414:R414">
    <cfRule type="cellIs" dxfId="1573" priority="2088" operator="greaterThanOrEqual">
      <formula>100</formula>
    </cfRule>
  </conditionalFormatting>
  <conditionalFormatting sqref="C418:S418">
    <cfRule type="cellIs" dxfId="1572" priority="2087" operator="greaterThanOrEqual">
      <formula>$T$278*1.2</formula>
    </cfRule>
  </conditionalFormatting>
  <conditionalFormatting sqref="C422:R422">
    <cfRule type="cellIs" dxfId="1571" priority="2086" operator="greaterThanOrEqual">
      <formula>1000</formula>
    </cfRule>
  </conditionalFormatting>
  <conditionalFormatting sqref="C421:R421">
    <cfRule type="cellIs" dxfId="1570" priority="2085" operator="greaterThanOrEqual">
      <formula>100</formula>
    </cfRule>
  </conditionalFormatting>
  <conditionalFormatting sqref="C425:S425">
    <cfRule type="cellIs" dxfId="1569" priority="2084" operator="greaterThanOrEqual">
      <formula>$T$278*1.2</formula>
    </cfRule>
  </conditionalFormatting>
  <conditionalFormatting sqref="C429:R429">
    <cfRule type="cellIs" dxfId="1568" priority="2083" operator="greaterThanOrEqual">
      <formula>1000</formula>
    </cfRule>
  </conditionalFormatting>
  <conditionalFormatting sqref="C428:R428">
    <cfRule type="cellIs" dxfId="1567" priority="2082" operator="greaterThanOrEqual">
      <formula>100</formula>
    </cfRule>
  </conditionalFormatting>
  <conditionalFormatting sqref="C432:S432">
    <cfRule type="cellIs" dxfId="1566" priority="2081" operator="greaterThanOrEqual">
      <formula>$T$278*1.2</formula>
    </cfRule>
  </conditionalFormatting>
  <conditionalFormatting sqref="C436:R436">
    <cfRule type="cellIs" dxfId="1565" priority="2080" operator="greaterThanOrEqual">
      <formula>1000</formula>
    </cfRule>
  </conditionalFormatting>
  <conditionalFormatting sqref="C435:R435">
    <cfRule type="cellIs" dxfId="1564" priority="2079" operator="greaterThanOrEqual">
      <formula>100</formula>
    </cfRule>
  </conditionalFormatting>
  <conditionalFormatting sqref="C439:S439">
    <cfRule type="cellIs" dxfId="1563" priority="2078" operator="greaterThanOrEqual">
      <formula>$T$278*1.2</formula>
    </cfRule>
  </conditionalFormatting>
  <conditionalFormatting sqref="C442:S442 C1298:S1298 C1306:S1306 C1314:S1314 C1322:S1322 C1330:S1330 C1338:S1338 C1346:S1346 C1354:S1354 C1362:S1362 C1370:S1370 C1378:S1378 C1386:S1386 C1394:S1394 C1402:S1402 C1410:S1410 C1418:S1418 C1426:S1426 C1434:S1434 C1442:S1442 C1450:S1450 C1458:S1458 C1466:S1466 C1474:S1474 C1482:S1482 C1490:S1490 C1498:S1498 C1506:S1506 C1514:S1514 C1522:S1522 C1530:S1530 C1538:S1538 C1546:S1546 C1554:S1554">
    <cfRule type="cellIs" dxfId="1562" priority="2076" operator="lessThan">
      <formula>$T442*0.8</formula>
    </cfRule>
  </conditionalFormatting>
  <conditionalFormatting sqref="C444:R444">
    <cfRule type="cellIs" dxfId="1561" priority="2071" operator="greaterThanOrEqual">
      <formula>1000</formula>
    </cfRule>
  </conditionalFormatting>
  <conditionalFormatting sqref="C443:R443">
    <cfRule type="cellIs" dxfId="1560" priority="2070" operator="greaterThanOrEqual">
      <formula>100</formula>
    </cfRule>
  </conditionalFormatting>
  <conditionalFormatting sqref="C447:S447">
    <cfRule type="cellIs" dxfId="1559" priority="2069" operator="greaterThanOrEqual">
      <formula>$T$278*1.2</formula>
    </cfRule>
  </conditionalFormatting>
  <conditionalFormatting sqref="C450:M450 O450:P450 R450">
    <cfRule type="cellIs" dxfId="1558" priority="2068" operator="lessThan">
      <formula>$T450*0.8</formula>
    </cfRule>
  </conditionalFormatting>
  <conditionalFormatting sqref="S450">
    <cfRule type="cellIs" dxfId="1557" priority="2065" operator="lessThan">
      <formula>$T450*0.8</formula>
    </cfRule>
  </conditionalFormatting>
  <conditionalFormatting sqref="Q450">
    <cfRule type="cellIs" dxfId="1556" priority="2064" operator="lessThan">
      <formula>$T450*0.8</formula>
    </cfRule>
  </conditionalFormatting>
  <conditionalFormatting sqref="N450">
    <cfRule type="cellIs" dxfId="1555" priority="2063" operator="lessThan">
      <formula>$T450*0.8</formula>
    </cfRule>
  </conditionalFormatting>
  <conditionalFormatting sqref="C452:R452">
    <cfRule type="cellIs" dxfId="1554" priority="2062" operator="greaterThanOrEqual">
      <formula>1000</formula>
    </cfRule>
  </conditionalFormatting>
  <conditionalFormatting sqref="C451:R451">
    <cfRule type="cellIs" dxfId="1553" priority="2061" operator="greaterThanOrEqual">
      <formula>100</formula>
    </cfRule>
  </conditionalFormatting>
  <conditionalFormatting sqref="C455:S455">
    <cfRule type="cellIs" dxfId="1552" priority="2060" operator="greaterThanOrEqual">
      <formula>$T$278*1.2</formula>
    </cfRule>
  </conditionalFormatting>
  <conditionalFormatting sqref="C458:M458 O458:P458 R458">
    <cfRule type="cellIs" dxfId="1551" priority="2059" operator="lessThan">
      <formula>$T458*0.8</formula>
    </cfRule>
  </conditionalFormatting>
  <conditionalFormatting sqref="S458">
    <cfRule type="cellIs" dxfId="1550" priority="2058" operator="lessThan">
      <formula>$T458*0.8</formula>
    </cfRule>
  </conditionalFormatting>
  <conditionalFormatting sqref="N458">
    <cfRule type="cellIs" dxfId="1549" priority="2056" operator="lessThan">
      <formula>$T458*0.8</formula>
    </cfRule>
  </conditionalFormatting>
  <conditionalFormatting sqref="Q458">
    <cfRule type="cellIs" dxfId="1548" priority="2055" operator="lessThan">
      <formula>$T458*0.8</formula>
    </cfRule>
  </conditionalFormatting>
  <conditionalFormatting sqref="C460:R460">
    <cfRule type="cellIs" dxfId="1547" priority="2054" operator="greaterThanOrEqual">
      <formula>1000</formula>
    </cfRule>
  </conditionalFormatting>
  <conditionalFormatting sqref="C459:R459">
    <cfRule type="cellIs" dxfId="1546" priority="2053" operator="greaterThanOrEqual">
      <formula>100</formula>
    </cfRule>
  </conditionalFormatting>
  <conditionalFormatting sqref="C463:S463">
    <cfRule type="cellIs" dxfId="1545" priority="2052" operator="greaterThanOrEqual">
      <formula>$T$278*1.2</formula>
    </cfRule>
  </conditionalFormatting>
  <conditionalFormatting sqref="C466:M466 O466:P466 R466">
    <cfRule type="cellIs" dxfId="1544" priority="2051" operator="lessThan">
      <formula>$T466*0.8</formula>
    </cfRule>
  </conditionalFormatting>
  <conditionalFormatting sqref="S466">
    <cfRule type="cellIs" dxfId="1543" priority="2047" operator="lessThan">
      <formula>$T466*0.8</formula>
    </cfRule>
  </conditionalFormatting>
  <conditionalFormatting sqref="Q466">
    <cfRule type="cellIs" dxfId="1542" priority="2046" operator="lessThan">
      <formula>$T466*0.8</formula>
    </cfRule>
  </conditionalFormatting>
  <conditionalFormatting sqref="N466">
    <cfRule type="cellIs" dxfId="1541" priority="2045" operator="lessThan">
      <formula>$T466*0.8</formula>
    </cfRule>
  </conditionalFormatting>
  <conditionalFormatting sqref="C468:R468">
    <cfRule type="cellIs" dxfId="1540" priority="2044" operator="greaterThanOrEqual">
      <formula>1000</formula>
    </cfRule>
  </conditionalFormatting>
  <conditionalFormatting sqref="C467:R467">
    <cfRule type="cellIs" dxfId="1539" priority="2043" operator="greaterThanOrEqual">
      <formula>100</formula>
    </cfRule>
  </conditionalFormatting>
  <conditionalFormatting sqref="C471:S471">
    <cfRule type="cellIs" dxfId="1538" priority="2042" operator="greaterThanOrEqual">
      <formula>$T$278*1.2</formula>
    </cfRule>
  </conditionalFormatting>
  <conditionalFormatting sqref="C474:M474 O474:P474 R474">
    <cfRule type="cellIs" dxfId="1537" priority="2041" operator="lessThan">
      <formula>$T474*0.8</formula>
    </cfRule>
  </conditionalFormatting>
  <conditionalFormatting sqref="N474">
    <cfRule type="cellIs" dxfId="1536" priority="2037" operator="lessThan">
      <formula>$T474*0.8</formula>
    </cfRule>
  </conditionalFormatting>
  <conditionalFormatting sqref="S474">
    <cfRule type="cellIs" dxfId="1535" priority="2036" operator="lessThan">
      <formula>$T474*0.8</formula>
    </cfRule>
  </conditionalFormatting>
  <conditionalFormatting sqref="Q474">
    <cfRule type="cellIs" dxfId="1534" priority="2035" operator="lessThan">
      <formula>$T474*0.8</formula>
    </cfRule>
  </conditionalFormatting>
  <conditionalFormatting sqref="C476:R476">
    <cfRule type="cellIs" dxfId="1533" priority="2034" operator="greaterThanOrEqual">
      <formula>1000</formula>
    </cfRule>
  </conditionalFormatting>
  <conditionalFormatting sqref="C475:R475">
    <cfRule type="cellIs" dxfId="1532" priority="2033" operator="greaterThanOrEqual">
      <formula>100</formula>
    </cfRule>
  </conditionalFormatting>
  <conditionalFormatting sqref="C479:S479">
    <cfRule type="cellIs" dxfId="1531" priority="2032" operator="greaterThanOrEqual">
      <formula>$T$278*1.2</formula>
    </cfRule>
  </conditionalFormatting>
  <conditionalFormatting sqref="C482:M482 O482:P482 R482">
    <cfRule type="cellIs" dxfId="1530" priority="2031" operator="lessThan">
      <formula>$T482*0.8</formula>
    </cfRule>
  </conditionalFormatting>
  <conditionalFormatting sqref="S482">
    <cfRule type="cellIs" dxfId="1529" priority="2027" operator="lessThan">
      <formula>$T482*0.8</formula>
    </cfRule>
  </conditionalFormatting>
  <conditionalFormatting sqref="Q482">
    <cfRule type="cellIs" dxfId="1528" priority="2026" operator="lessThan">
      <formula>$T482*0.8</formula>
    </cfRule>
  </conditionalFormatting>
  <conditionalFormatting sqref="N482">
    <cfRule type="cellIs" dxfId="1527" priority="2025" operator="lessThan">
      <formula>$T482*0.8</formula>
    </cfRule>
  </conditionalFormatting>
  <conditionalFormatting sqref="C484:R484">
    <cfRule type="cellIs" dxfId="1526" priority="2024" operator="greaterThanOrEqual">
      <formula>1000</formula>
    </cfRule>
  </conditionalFormatting>
  <conditionalFormatting sqref="C483:R483">
    <cfRule type="cellIs" dxfId="1525" priority="2023" operator="greaterThanOrEqual">
      <formula>100</formula>
    </cfRule>
  </conditionalFormatting>
  <conditionalFormatting sqref="C487:S487">
    <cfRule type="cellIs" dxfId="1524" priority="2022" operator="greaterThanOrEqual">
      <formula>$T$278*1.2</formula>
    </cfRule>
  </conditionalFormatting>
  <conditionalFormatting sqref="C490:M490 O490:P490 R490">
    <cfRule type="cellIs" dxfId="1523" priority="2021" operator="lessThan">
      <formula>$T490*0.8</formula>
    </cfRule>
  </conditionalFormatting>
  <conditionalFormatting sqref="N490">
    <cfRule type="cellIs" dxfId="1522" priority="2017" operator="lessThan">
      <formula>$T490*0.8</formula>
    </cfRule>
  </conditionalFormatting>
  <conditionalFormatting sqref="Q490">
    <cfRule type="cellIs" dxfId="1521" priority="2016" operator="lessThan">
      <formula>$T490*0.8</formula>
    </cfRule>
  </conditionalFormatting>
  <conditionalFormatting sqref="S490">
    <cfRule type="cellIs" dxfId="1520" priority="2015" operator="lessThan">
      <formula>$T490*0.8</formula>
    </cfRule>
  </conditionalFormatting>
  <conditionalFormatting sqref="C492:R492">
    <cfRule type="cellIs" dxfId="1519" priority="2014" operator="greaterThanOrEqual">
      <formula>1000</formula>
    </cfRule>
  </conditionalFormatting>
  <conditionalFormatting sqref="C491:R491">
    <cfRule type="cellIs" dxfId="1518" priority="2013" operator="greaterThanOrEqual">
      <formula>100</formula>
    </cfRule>
  </conditionalFormatting>
  <conditionalFormatting sqref="C495:S495">
    <cfRule type="cellIs" dxfId="1517" priority="2012" operator="greaterThanOrEqual">
      <formula>$T$278*1.2</formula>
    </cfRule>
  </conditionalFormatting>
  <conditionalFormatting sqref="C498:M498 O498:P498 R498">
    <cfRule type="cellIs" dxfId="1516" priority="2011" operator="lessThan">
      <formula>$T498*0.8</formula>
    </cfRule>
  </conditionalFormatting>
  <conditionalFormatting sqref="Q498">
    <cfRule type="cellIs" dxfId="1515" priority="2007" operator="lessThan">
      <formula>$T498*0.8</formula>
    </cfRule>
  </conditionalFormatting>
  <conditionalFormatting sqref="S498">
    <cfRule type="cellIs" dxfId="1514" priority="2006" operator="lessThan">
      <formula>$T498*0.8</formula>
    </cfRule>
  </conditionalFormatting>
  <conditionalFormatting sqref="N498">
    <cfRule type="cellIs" dxfId="1513" priority="2005" operator="lessThan">
      <formula>$T498*0.8</formula>
    </cfRule>
  </conditionalFormatting>
  <conditionalFormatting sqref="C500:R500">
    <cfRule type="cellIs" dxfId="1512" priority="2004" operator="greaterThanOrEqual">
      <formula>1000</formula>
    </cfRule>
  </conditionalFormatting>
  <conditionalFormatting sqref="C499:R499">
    <cfRule type="cellIs" dxfId="1511" priority="2003" operator="greaterThanOrEqual">
      <formula>100</formula>
    </cfRule>
  </conditionalFormatting>
  <conditionalFormatting sqref="C503:S503">
    <cfRule type="cellIs" dxfId="1510" priority="2002" operator="greaterThanOrEqual">
      <formula>$T$278*1.2</formula>
    </cfRule>
  </conditionalFormatting>
  <conditionalFormatting sqref="C506:M506 O506:P506">
    <cfRule type="cellIs" dxfId="1509" priority="2001" operator="lessThan">
      <formula>$T506*0.8</formula>
    </cfRule>
  </conditionalFormatting>
  <conditionalFormatting sqref="N506">
    <cfRule type="cellIs" dxfId="1508" priority="1998" operator="lessThan">
      <formula>$T506*0.8</formula>
    </cfRule>
  </conditionalFormatting>
  <conditionalFormatting sqref="S506">
    <cfRule type="cellIs" dxfId="1507" priority="1997" operator="lessThan">
      <formula>$T506*0.8</formula>
    </cfRule>
  </conditionalFormatting>
  <conditionalFormatting sqref="R506">
    <cfRule type="cellIs" dxfId="1506" priority="1996" operator="lessThan">
      <formula>$T506*0.8</formula>
    </cfRule>
  </conditionalFormatting>
  <conditionalFormatting sqref="Q506">
    <cfRule type="cellIs" dxfId="1505" priority="1995" operator="lessThan">
      <formula>$T506*0.8</formula>
    </cfRule>
  </conditionalFormatting>
  <conditionalFormatting sqref="C508:R508">
    <cfRule type="cellIs" dxfId="1504" priority="1994" operator="greaterThanOrEqual">
      <formula>1000</formula>
    </cfRule>
  </conditionalFormatting>
  <conditionalFormatting sqref="C507:R507">
    <cfRule type="cellIs" dxfId="1503" priority="1993" operator="greaterThanOrEqual">
      <formula>100</formula>
    </cfRule>
  </conditionalFormatting>
  <conditionalFormatting sqref="C511:S511">
    <cfRule type="cellIs" dxfId="1502" priority="1992" operator="greaterThanOrEqual">
      <formula>$T$278*1.2</formula>
    </cfRule>
  </conditionalFormatting>
  <conditionalFormatting sqref="C514:M514 O514:P514">
    <cfRule type="cellIs" dxfId="1501" priority="1991" operator="lessThan">
      <formula>$T514*0.8</formula>
    </cfRule>
  </conditionalFormatting>
  <conditionalFormatting sqref="N514">
    <cfRule type="cellIs" dxfId="1500" priority="1990" operator="lessThan">
      <formula>$T514*0.8</formula>
    </cfRule>
  </conditionalFormatting>
  <conditionalFormatting sqref="S514">
    <cfRule type="cellIs" dxfId="1499" priority="1986" operator="lessThan">
      <formula>$T514*0.8</formula>
    </cfRule>
  </conditionalFormatting>
  <conditionalFormatting sqref="Q514">
    <cfRule type="cellIs" dxfId="1498" priority="1985" operator="lessThan">
      <formula>$T514*0.8</formula>
    </cfRule>
  </conditionalFormatting>
  <conditionalFormatting sqref="R514">
    <cfRule type="cellIs" dxfId="1497" priority="1984" operator="lessThan">
      <formula>$T514*0.8</formula>
    </cfRule>
  </conditionalFormatting>
  <conditionalFormatting sqref="C516:R516">
    <cfRule type="cellIs" dxfId="1496" priority="1983" operator="greaterThanOrEqual">
      <formula>1000</formula>
    </cfRule>
  </conditionalFormatting>
  <conditionalFormatting sqref="C515:R515">
    <cfRule type="cellIs" dxfId="1495" priority="1982" operator="greaterThanOrEqual">
      <formula>100</formula>
    </cfRule>
  </conditionalFormatting>
  <conditionalFormatting sqref="C519:S519">
    <cfRule type="cellIs" dxfId="1494" priority="1981" operator="greaterThanOrEqual">
      <formula>$T$278*1.2</formula>
    </cfRule>
  </conditionalFormatting>
  <conditionalFormatting sqref="C522:M522 O522:P522">
    <cfRule type="cellIs" dxfId="1493" priority="1980" operator="lessThan">
      <formula>$T522*0.8</formula>
    </cfRule>
  </conditionalFormatting>
  <conditionalFormatting sqref="S522">
    <cfRule type="cellIs" dxfId="1492" priority="1975" operator="lessThan">
      <formula>$T522*0.8</formula>
    </cfRule>
  </conditionalFormatting>
  <conditionalFormatting sqref="Q522">
    <cfRule type="cellIs" dxfId="1491" priority="1974" operator="lessThan">
      <formula>$T522*0.8</formula>
    </cfRule>
  </conditionalFormatting>
  <conditionalFormatting sqref="N522">
    <cfRule type="cellIs" dxfId="1490" priority="1973" operator="lessThan">
      <formula>$T522*0.8</formula>
    </cfRule>
  </conditionalFormatting>
  <conditionalFormatting sqref="R522">
    <cfRule type="cellIs" dxfId="1489" priority="1972" operator="lessThan">
      <formula>$T522*0.8</formula>
    </cfRule>
  </conditionalFormatting>
  <conditionalFormatting sqref="C524:R524">
    <cfRule type="cellIs" dxfId="1488" priority="1971" operator="greaterThanOrEqual">
      <formula>1000</formula>
    </cfRule>
  </conditionalFormatting>
  <conditionalFormatting sqref="C523:R523">
    <cfRule type="cellIs" dxfId="1487" priority="1970" operator="greaterThanOrEqual">
      <formula>100</formula>
    </cfRule>
  </conditionalFormatting>
  <conditionalFormatting sqref="C527:S527">
    <cfRule type="cellIs" dxfId="1486" priority="1969" operator="greaterThanOrEqual">
      <formula>$T$278*1.2</formula>
    </cfRule>
  </conditionalFormatting>
  <conditionalFormatting sqref="C530:M530 O530:P530">
    <cfRule type="cellIs" dxfId="1485" priority="1968" operator="lessThan">
      <formula>$T530*0.8</formula>
    </cfRule>
  </conditionalFormatting>
  <conditionalFormatting sqref="R530">
    <cfRule type="cellIs" dxfId="1484" priority="1963" operator="lessThan">
      <formula>$T530*0.8</formula>
    </cfRule>
  </conditionalFormatting>
  <conditionalFormatting sqref="S530">
    <cfRule type="cellIs" dxfId="1483" priority="1962" operator="lessThan">
      <formula>$T530*0.8</formula>
    </cfRule>
  </conditionalFormatting>
  <conditionalFormatting sqref="Q530">
    <cfRule type="cellIs" dxfId="1482" priority="1961" operator="lessThan">
      <formula>$T530*0.8</formula>
    </cfRule>
  </conditionalFormatting>
  <conditionalFormatting sqref="N530">
    <cfRule type="cellIs" dxfId="1481" priority="1960" operator="lessThan">
      <formula>$T530*0.8</formula>
    </cfRule>
  </conditionalFormatting>
  <conditionalFormatting sqref="C532:R532">
    <cfRule type="cellIs" dxfId="1480" priority="1959" operator="greaterThanOrEqual">
      <formula>1000</formula>
    </cfRule>
  </conditionalFormatting>
  <conditionalFormatting sqref="C531:R531">
    <cfRule type="cellIs" dxfId="1479" priority="1958" operator="greaterThanOrEqual">
      <formula>100</formula>
    </cfRule>
  </conditionalFormatting>
  <conditionalFormatting sqref="C535:S535">
    <cfRule type="cellIs" dxfId="1478" priority="1957" operator="greaterThanOrEqual">
      <formula>$T$278*1.2</formula>
    </cfRule>
  </conditionalFormatting>
  <conditionalFormatting sqref="C538:K538 O538:P538 M538">
    <cfRule type="cellIs" dxfId="1477" priority="1956" operator="lessThan">
      <formula>$T538*0.8</formula>
    </cfRule>
  </conditionalFormatting>
  <conditionalFormatting sqref="S538">
    <cfRule type="cellIs" dxfId="1476" priority="1951" operator="lessThan">
      <formula>$T538*0.8</formula>
    </cfRule>
  </conditionalFormatting>
  <conditionalFormatting sqref="Q538">
    <cfRule type="cellIs" dxfId="1475" priority="1950" operator="lessThan">
      <formula>$T538*0.8</formula>
    </cfRule>
  </conditionalFormatting>
  <conditionalFormatting sqref="N538">
    <cfRule type="cellIs" dxfId="1474" priority="1949" operator="lessThan">
      <formula>$T538*0.8</formula>
    </cfRule>
  </conditionalFormatting>
  <conditionalFormatting sqref="L538">
    <cfRule type="cellIs" dxfId="1473" priority="1948" operator="lessThan">
      <formula>$T538*0.8</formula>
    </cfRule>
  </conditionalFormatting>
  <conditionalFormatting sqref="R538">
    <cfRule type="cellIs" dxfId="1472" priority="1947" operator="lessThan">
      <formula>$T538*0.8</formula>
    </cfRule>
  </conditionalFormatting>
  <conditionalFormatting sqref="C540:R540">
    <cfRule type="cellIs" dxfId="1471" priority="1946" operator="greaterThanOrEqual">
      <formula>1000</formula>
    </cfRule>
  </conditionalFormatting>
  <conditionalFormatting sqref="C539:R539">
    <cfRule type="cellIs" dxfId="1470" priority="1945" operator="greaterThanOrEqual">
      <formula>100</formula>
    </cfRule>
  </conditionalFormatting>
  <conditionalFormatting sqref="C543:S543">
    <cfRule type="cellIs" dxfId="1469" priority="1944" operator="greaterThanOrEqual">
      <formula>$T$278*1.2</formula>
    </cfRule>
  </conditionalFormatting>
  <conditionalFormatting sqref="C546:K546 O546:P546 M546">
    <cfRule type="cellIs" dxfId="1468" priority="1943" operator="lessThan">
      <formula>$T546*0.8</formula>
    </cfRule>
  </conditionalFormatting>
  <conditionalFormatting sqref="Q546">
    <cfRule type="cellIs" dxfId="1467" priority="1937" operator="lessThan">
      <formula>$T546*0.8</formula>
    </cfRule>
  </conditionalFormatting>
  <conditionalFormatting sqref="R546">
    <cfRule type="cellIs" dxfId="1466" priority="1936" operator="lessThan">
      <formula>$T546*0.8</formula>
    </cfRule>
  </conditionalFormatting>
  <conditionalFormatting sqref="S546">
    <cfRule type="cellIs" dxfId="1465" priority="1935" operator="lessThan">
      <formula>$T546*0.8</formula>
    </cfRule>
  </conditionalFormatting>
  <conditionalFormatting sqref="L546">
    <cfRule type="cellIs" dxfId="1464" priority="1934" operator="lessThan">
      <formula>$T546*0.8</formula>
    </cfRule>
  </conditionalFormatting>
  <conditionalFormatting sqref="N546">
    <cfRule type="cellIs" dxfId="1463" priority="1933" operator="lessThan">
      <formula>$T546*0.8</formula>
    </cfRule>
  </conditionalFormatting>
  <conditionalFormatting sqref="C548:R548">
    <cfRule type="cellIs" dxfId="1462" priority="1932" operator="greaterThanOrEqual">
      <formula>1000</formula>
    </cfRule>
  </conditionalFormatting>
  <conditionalFormatting sqref="C547:R547">
    <cfRule type="cellIs" dxfId="1461" priority="1931" operator="greaterThanOrEqual">
      <formula>100</formula>
    </cfRule>
  </conditionalFormatting>
  <conditionalFormatting sqref="C551:S551">
    <cfRule type="cellIs" dxfId="1460" priority="1930" operator="greaterThanOrEqual">
      <formula>$T$278*1.2</formula>
    </cfRule>
  </conditionalFormatting>
  <conditionalFormatting sqref="C554:K554 O554:P554 M554">
    <cfRule type="cellIs" dxfId="1459" priority="1929" operator="lessThan">
      <formula>$T554*0.8</formula>
    </cfRule>
  </conditionalFormatting>
  <conditionalFormatting sqref="Q554">
    <cfRule type="cellIs" dxfId="1458" priority="1923" operator="lessThan">
      <formula>$T554*0.8</formula>
    </cfRule>
  </conditionalFormatting>
  <conditionalFormatting sqref="R554">
    <cfRule type="cellIs" dxfId="1457" priority="1922" operator="lessThan">
      <formula>$T554*0.8</formula>
    </cfRule>
  </conditionalFormatting>
  <conditionalFormatting sqref="S554">
    <cfRule type="cellIs" dxfId="1456" priority="1921" operator="lessThan">
      <formula>$T554*0.8</formula>
    </cfRule>
  </conditionalFormatting>
  <conditionalFormatting sqref="N554">
    <cfRule type="cellIs" dxfId="1455" priority="1920" operator="lessThan">
      <formula>$T554*0.8</formula>
    </cfRule>
  </conditionalFormatting>
  <conditionalFormatting sqref="L554">
    <cfRule type="cellIs" dxfId="1454" priority="1919" operator="lessThan">
      <formula>$T554*0.8</formula>
    </cfRule>
  </conditionalFormatting>
  <conditionalFormatting sqref="C556:R556">
    <cfRule type="cellIs" dxfId="1453" priority="1918" operator="greaterThanOrEqual">
      <formula>1000</formula>
    </cfRule>
  </conditionalFormatting>
  <conditionalFormatting sqref="C555:R555">
    <cfRule type="cellIs" dxfId="1452" priority="1917" operator="greaterThanOrEqual">
      <formula>100</formula>
    </cfRule>
  </conditionalFormatting>
  <conditionalFormatting sqref="C559:S559">
    <cfRule type="cellIs" dxfId="1451" priority="1916" operator="greaterThanOrEqual">
      <formula>$T$278*1.2</formula>
    </cfRule>
  </conditionalFormatting>
  <conditionalFormatting sqref="C562:K562 O562:P562 M562">
    <cfRule type="cellIs" dxfId="1450" priority="1915" operator="lessThan">
      <formula>$T562*0.8</formula>
    </cfRule>
  </conditionalFormatting>
  <conditionalFormatting sqref="Q562">
    <cfRule type="cellIs" dxfId="1449" priority="1909" operator="lessThan">
      <formula>$T562*0.8</formula>
    </cfRule>
  </conditionalFormatting>
  <conditionalFormatting sqref="R562">
    <cfRule type="cellIs" dxfId="1448" priority="1908" operator="lessThan">
      <formula>$T562*0.8</formula>
    </cfRule>
  </conditionalFormatting>
  <conditionalFormatting sqref="S562">
    <cfRule type="cellIs" dxfId="1447" priority="1907" operator="lessThan">
      <formula>$T562*0.8</formula>
    </cfRule>
  </conditionalFormatting>
  <conditionalFormatting sqref="N562">
    <cfRule type="cellIs" dxfId="1446" priority="1906" operator="lessThan">
      <formula>$T562*0.8</formula>
    </cfRule>
  </conditionalFormatting>
  <conditionalFormatting sqref="L562">
    <cfRule type="cellIs" dxfId="1445" priority="1905" operator="lessThan">
      <formula>$T562*0.8</formula>
    </cfRule>
  </conditionalFormatting>
  <conditionalFormatting sqref="C564:R564">
    <cfRule type="cellIs" dxfId="1444" priority="1904" operator="greaterThanOrEqual">
      <formula>1000</formula>
    </cfRule>
  </conditionalFormatting>
  <conditionalFormatting sqref="C563:R563">
    <cfRule type="cellIs" dxfId="1443" priority="1903" operator="greaterThanOrEqual">
      <formula>100</formula>
    </cfRule>
  </conditionalFormatting>
  <conditionalFormatting sqref="C567:S567">
    <cfRule type="cellIs" dxfId="1442" priority="1902" operator="greaterThanOrEqual">
      <formula>$T$278*1.2</formula>
    </cfRule>
  </conditionalFormatting>
  <conditionalFormatting sqref="C570:K570 O570:P570 M570">
    <cfRule type="cellIs" dxfId="1441" priority="1901" operator="lessThan">
      <formula>$T570*0.8</formula>
    </cfRule>
  </conditionalFormatting>
  <conditionalFormatting sqref="Q570">
    <cfRule type="cellIs" dxfId="1440" priority="1895" operator="lessThan">
      <formula>$T570*0.8</formula>
    </cfRule>
  </conditionalFormatting>
  <conditionalFormatting sqref="R570">
    <cfRule type="cellIs" dxfId="1439" priority="1894" operator="lessThan">
      <formula>$T570*0.8</formula>
    </cfRule>
  </conditionalFormatting>
  <conditionalFormatting sqref="S570">
    <cfRule type="cellIs" dxfId="1438" priority="1893" operator="lessThan">
      <formula>$T570*0.8</formula>
    </cfRule>
  </conditionalFormatting>
  <conditionalFormatting sqref="N570">
    <cfRule type="cellIs" dxfId="1437" priority="1892" operator="lessThan">
      <formula>$T570*0.8</formula>
    </cfRule>
  </conditionalFormatting>
  <conditionalFormatting sqref="L570">
    <cfRule type="cellIs" dxfId="1436" priority="1891" operator="lessThan">
      <formula>$T570*0.8</formula>
    </cfRule>
  </conditionalFormatting>
  <conditionalFormatting sqref="C572:R572">
    <cfRule type="cellIs" dxfId="1435" priority="1890" operator="greaterThanOrEqual">
      <formula>1000</formula>
    </cfRule>
  </conditionalFormatting>
  <conditionalFormatting sqref="C571:R571">
    <cfRule type="cellIs" dxfId="1434" priority="1889" operator="greaterThanOrEqual">
      <formula>100</formula>
    </cfRule>
  </conditionalFormatting>
  <conditionalFormatting sqref="C575:S575">
    <cfRule type="cellIs" dxfId="1433" priority="1888" operator="greaterThanOrEqual">
      <formula>$T$278*1.2</formula>
    </cfRule>
  </conditionalFormatting>
  <conditionalFormatting sqref="C578:K578 O578:P578 M578">
    <cfRule type="cellIs" dxfId="1432" priority="1887" operator="lessThan">
      <formula>$T578*0.8</formula>
    </cfRule>
  </conditionalFormatting>
  <conditionalFormatting sqref="L578">
    <cfRule type="cellIs" dxfId="1431" priority="1882" operator="lessThan">
      <formula>$T578*0.8</formula>
    </cfRule>
  </conditionalFormatting>
  <conditionalFormatting sqref="N578">
    <cfRule type="cellIs" dxfId="1430" priority="1881" operator="lessThan">
      <formula>$T578*0.8</formula>
    </cfRule>
  </conditionalFormatting>
  <conditionalFormatting sqref="Q578">
    <cfRule type="cellIs" dxfId="1429" priority="1880" operator="lessThan">
      <formula>$T578*0.8</formula>
    </cfRule>
  </conditionalFormatting>
  <conditionalFormatting sqref="R578">
    <cfRule type="cellIs" dxfId="1428" priority="1879" operator="lessThan">
      <formula>$T578*0.8</formula>
    </cfRule>
  </conditionalFormatting>
  <conditionalFormatting sqref="S578">
    <cfRule type="cellIs" dxfId="1427" priority="1878" operator="lessThan">
      <formula>$T578*0.8</formula>
    </cfRule>
  </conditionalFormatting>
  <conditionalFormatting sqref="C580:R580">
    <cfRule type="cellIs" dxfId="1426" priority="1877" operator="greaterThanOrEqual">
      <formula>1000</formula>
    </cfRule>
  </conditionalFormatting>
  <conditionalFormatting sqref="C579:R579">
    <cfRule type="cellIs" dxfId="1425" priority="1876" operator="greaterThanOrEqual">
      <formula>100</formula>
    </cfRule>
  </conditionalFormatting>
  <conditionalFormatting sqref="C583:S583">
    <cfRule type="cellIs" dxfId="1424" priority="1875" operator="greaterThanOrEqual">
      <formula>$T$278*1.2</formula>
    </cfRule>
  </conditionalFormatting>
  <conditionalFormatting sqref="C586:K586 P586 M586">
    <cfRule type="cellIs" dxfId="1423" priority="1874" operator="lessThan">
      <formula>$T586*0.8</formula>
    </cfRule>
  </conditionalFormatting>
  <conditionalFormatting sqref="L586">
    <cfRule type="cellIs" dxfId="1422" priority="1873" operator="lessThan">
      <formula>$T586*0.8</formula>
    </cfRule>
  </conditionalFormatting>
  <conditionalFormatting sqref="N586">
    <cfRule type="cellIs" dxfId="1421" priority="1868" operator="lessThan">
      <formula>$T586*0.8</formula>
    </cfRule>
  </conditionalFormatting>
  <conditionalFormatting sqref="O586">
    <cfRule type="cellIs" dxfId="1420" priority="1867" operator="lessThan">
      <formula>$T586*0.8</formula>
    </cfRule>
  </conditionalFormatting>
  <conditionalFormatting sqref="Q586">
    <cfRule type="cellIs" dxfId="1419" priority="1866" operator="lessThan">
      <formula>$T586*0.8</formula>
    </cfRule>
  </conditionalFormatting>
  <conditionalFormatting sqref="R586">
    <cfRule type="cellIs" dxfId="1418" priority="1865" operator="lessThan">
      <formula>$T586*0.8</formula>
    </cfRule>
  </conditionalFormatting>
  <conditionalFormatting sqref="S586">
    <cfRule type="cellIs" dxfId="1417" priority="1864" operator="lessThan">
      <formula>$T586*0.8</formula>
    </cfRule>
  </conditionalFormatting>
  <conditionalFormatting sqref="C588:R588">
    <cfRule type="cellIs" dxfId="1416" priority="1863" operator="greaterThanOrEqual">
      <formula>1000</formula>
    </cfRule>
  </conditionalFormatting>
  <conditionalFormatting sqref="C587:R587">
    <cfRule type="cellIs" dxfId="1415" priority="1862" operator="greaterThanOrEqual">
      <formula>100</formula>
    </cfRule>
  </conditionalFormatting>
  <conditionalFormatting sqref="C591:S591">
    <cfRule type="cellIs" dxfId="1414" priority="1861" operator="greaterThanOrEqual">
      <formula>$T$278*1.2</formula>
    </cfRule>
  </conditionalFormatting>
  <conditionalFormatting sqref="C594:K594 P594 M594">
    <cfRule type="cellIs" dxfId="1413" priority="1860" operator="lessThan">
      <formula>$T594*0.8</formula>
    </cfRule>
  </conditionalFormatting>
  <conditionalFormatting sqref="L594">
    <cfRule type="cellIs" dxfId="1412" priority="1859" operator="lessThan">
      <formula>$T594*0.8</formula>
    </cfRule>
  </conditionalFormatting>
  <conditionalFormatting sqref="R594">
    <cfRule type="cellIs" dxfId="1411" priority="1853" operator="lessThan">
      <formula>$T594*0.8</formula>
    </cfRule>
  </conditionalFormatting>
  <conditionalFormatting sqref="S594">
    <cfRule type="cellIs" dxfId="1410" priority="1852" operator="lessThan">
      <formula>$T594*0.8</formula>
    </cfRule>
  </conditionalFormatting>
  <conditionalFormatting sqref="Q594">
    <cfRule type="cellIs" dxfId="1409" priority="1851" operator="lessThan">
      <formula>$T594*0.8</formula>
    </cfRule>
  </conditionalFormatting>
  <conditionalFormatting sqref="N594">
    <cfRule type="cellIs" dxfId="1408" priority="1850" operator="lessThan">
      <formula>$T594*0.8</formula>
    </cfRule>
  </conditionalFormatting>
  <conditionalFormatting sqref="O594">
    <cfRule type="cellIs" dxfId="1407" priority="1849" operator="lessThan">
      <formula>$T594*0.8</formula>
    </cfRule>
  </conditionalFormatting>
  <conditionalFormatting sqref="C596:R596">
    <cfRule type="cellIs" dxfId="1406" priority="1848" operator="greaterThanOrEqual">
      <formula>1000</formula>
    </cfRule>
  </conditionalFormatting>
  <conditionalFormatting sqref="C595:R595">
    <cfRule type="cellIs" dxfId="1405" priority="1847" operator="greaterThanOrEqual">
      <formula>100</formula>
    </cfRule>
  </conditionalFormatting>
  <conditionalFormatting sqref="C599:S599">
    <cfRule type="cellIs" dxfId="1404" priority="1846" operator="greaterThanOrEqual">
      <formula>$T$278*1.2</formula>
    </cfRule>
  </conditionalFormatting>
  <conditionalFormatting sqref="C602:I602 P602 M602 K602">
    <cfRule type="cellIs" dxfId="1403" priority="1845" operator="lessThan">
      <formula>$T602*0.8</formula>
    </cfRule>
  </conditionalFormatting>
  <conditionalFormatting sqref="L602">
    <cfRule type="cellIs" dxfId="1402" priority="1844" operator="lessThan">
      <formula>$T602*0.8</formula>
    </cfRule>
  </conditionalFormatting>
  <conditionalFormatting sqref="O602">
    <cfRule type="cellIs" dxfId="1401" priority="1839" operator="lessThan">
      <formula>$T602*0.8</formula>
    </cfRule>
  </conditionalFormatting>
  <conditionalFormatting sqref="S602">
    <cfRule type="cellIs" dxfId="1400" priority="1838" operator="lessThan">
      <formula>$T602*0.8</formula>
    </cfRule>
  </conditionalFormatting>
  <conditionalFormatting sqref="Q602">
    <cfRule type="cellIs" dxfId="1399" priority="1837" operator="lessThan">
      <formula>$T602*0.8</formula>
    </cfRule>
  </conditionalFormatting>
  <conditionalFormatting sqref="N602">
    <cfRule type="cellIs" dxfId="1398" priority="1836" operator="lessThan">
      <formula>$T602*0.8</formula>
    </cfRule>
  </conditionalFormatting>
  <conditionalFormatting sqref="R602">
    <cfRule type="cellIs" dxfId="1397" priority="1835" operator="lessThan">
      <formula>$T602*0.8</formula>
    </cfRule>
  </conditionalFormatting>
  <conditionalFormatting sqref="J602">
    <cfRule type="cellIs" dxfId="1396" priority="1834" operator="lessThan">
      <formula>$T602*0.8</formula>
    </cfRule>
  </conditionalFormatting>
  <conditionalFormatting sqref="C604:R604">
    <cfRule type="cellIs" dxfId="1395" priority="1833" operator="greaterThanOrEqual">
      <formula>1000</formula>
    </cfRule>
  </conditionalFormatting>
  <conditionalFormatting sqref="C603:R603">
    <cfRule type="cellIs" dxfId="1394" priority="1832" operator="greaterThanOrEqual">
      <formula>100</formula>
    </cfRule>
  </conditionalFormatting>
  <conditionalFormatting sqref="C607:S607">
    <cfRule type="cellIs" dxfId="1393" priority="1831" operator="greaterThanOrEqual">
      <formula>$T$278*1.2</formula>
    </cfRule>
  </conditionalFormatting>
  <conditionalFormatting sqref="C610:F610 P610 M610 K610 H610:I610">
    <cfRule type="cellIs" dxfId="1392" priority="1830" operator="lessThan">
      <formula>$T610*0.8</formula>
    </cfRule>
  </conditionalFormatting>
  <conditionalFormatting sqref="Q610">
    <cfRule type="cellIs" dxfId="1391" priority="1822" operator="lessThan">
      <formula>$T610*0.8</formula>
    </cfRule>
  </conditionalFormatting>
  <conditionalFormatting sqref="R610">
    <cfRule type="cellIs" dxfId="1390" priority="1821" operator="lessThan">
      <formula>$T610*0.8</formula>
    </cfRule>
  </conditionalFormatting>
  <conditionalFormatting sqref="S610">
    <cfRule type="cellIs" dxfId="1389" priority="1820" operator="lessThan">
      <formula>$T610*0.8</formula>
    </cfRule>
  </conditionalFormatting>
  <conditionalFormatting sqref="O610">
    <cfRule type="cellIs" dxfId="1388" priority="1819" operator="lessThan">
      <formula>$T610*0.8</formula>
    </cfRule>
  </conditionalFormatting>
  <conditionalFormatting sqref="L610">
    <cfRule type="cellIs" dxfId="1387" priority="1818" operator="lessThan">
      <formula>$T610*0.8</formula>
    </cfRule>
  </conditionalFormatting>
  <conditionalFormatting sqref="N610">
    <cfRule type="cellIs" dxfId="1386" priority="1817" operator="lessThan">
      <formula>$T610*0.8</formula>
    </cfRule>
  </conditionalFormatting>
  <conditionalFormatting sqref="G610">
    <cfRule type="cellIs" dxfId="1385" priority="1816" operator="lessThan">
      <formula>$T610*0.8</formula>
    </cfRule>
  </conditionalFormatting>
  <conditionalFormatting sqref="J610">
    <cfRule type="cellIs" dxfId="1384" priority="1815" operator="lessThan">
      <formula>$T610*0.8</formula>
    </cfRule>
  </conditionalFormatting>
  <conditionalFormatting sqref="C612:R612">
    <cfRule type="cellIs" dxfId="1383" priority="1814" operator="greaterThanOrEqual">
      <formula>1000</formula>
    </cfRule>
  </conditionalFormatting>
  <conditionalFormatting sqref="C611:R611">
    <cfRule type="cellIs" dxfId="1382" priority="1813" operator="greaterThanOrEqual">
      <formula>100</formula>
    </cfRule>
  </conditionalFormatting>
  <conditionalFormatting sqref="C615:S615">
    <cfRule type="cellIs" dxfId="1381" priority="1812" operator="greaterThanOrEqual">
      <formula>$T$278*1.2</formula>
    </cfRule>
  </conditionalFormatting>
  <conditionalFormatting sqref="D618:F618 M618 K618 H618:I618">
    <cfRule type="cellIs" dxfId="1380" priority="1811" operator="lessThan">
      <formula>$T618*0.8</formula>
    </cfRule>
  </conditionalFormatting>
  <conditionalFormatting sqref="J618">
    <cfRule type="cellIs" dxfId="1379" priority="1803" operator="lessThan">
      <formula>$T618*0.8</formula>
    </cfRule>
  </conditionalFormatting>
  <conditionalFormatting sqref="L618">
    <cfRule type="cellIs" dxfId="1378" priority="1802" operator="lessThan">
      <formula>$T618*0.8</formula>
    </cfRule>
  </conditionalFormatting>
  <conditionalFormatting sqref="O618">
    <cfRule type="cellIs" dxfId="1377" priority="1801" operator="lessThan">
      <formula>$T618*0.8</formula>
    </cfRule>
  </conditionalFormatting>
  <conditionalFormatting sqref="N618">
    <cfRule type="cellIs" dxfId="1376" priority="1800" operator="lessThan">
      <formula>$T618*0.8</formula>
    </cfRule>
  </conditionalFormatting>
  <conditionalFormatting sqref="P618">
    <cfRule type="cellIs" dxfId="1375" priority="1799" operator="lessThan">
      <formula>$T618*0.8</formula>
    </cfRule>
  </conditionalFormatting>
  <conditionalFormatting sqref="Q618">
    <cfRule type="cellIs" dxfId="1374" priority="1798" operator="lessThan">
      <formula>$T618*0.8</formula>
    </cfRule>
  </conditionalFormatting>
  <conditionalFormatting sqref="R618">
    <cfRule type="cellIs" dxfId="1373" priority="1797" operator="lessThan">
      <formula>$T618*0.8</formula>
    </cfRule>
  </conditionalFormatting>
  <conditionalFormatting sqref="S618">
    <cfRule type="cellIs" dxfId="1372" priority="1796" operator="lessThan">
      <formula>$T618*0.8</formula>
    </cfRule>
  </conditionalFormatting>
  <conditionalFormatting sqref="C618">
    <cfRule type="cellIs" dxfId="1371" priority="1795" operator="lessThan">
      <formula>$T618*0.8</formula>
    </cfRule>
  </conditionalFormatting>
  <conditionalFormatting sqref="G618">
    <cfRule type="cellIs" dxfId="1370" priority="1794" operator="lessThan">
      <formula>$T618*0.8</formula>
    </cfRule>
  </conditionalFormatting>
  <conditionalFormatting sqref="E620:R620">
    <cfRule type="cellIs" dxfId="1369" priority="1793" operator="greaterThanOrEqual">
      <formula>1000</formula>
    </cfRule>
  </conditionalFormatting>
  <conditionalFormatting sqref="E619:R619">
    <cfRule type="cellIs" dxfId="1368" priority="1792" operator="greaterThanOrEqual">
      <formula>100</formula>
    </cfRule>
  </conditionalFormatting>
  <conditionalFormatting sqref="C623:S623">
    <cfRule type="cellIs" dxfId="1367" priority="1791" operator="greaterThanOrEqual">
      <formula>$T$278*1.2</formula>
    </cfRule>
  </conditionalFormatting>
  <conditionalFormatting sqref="E626:F626 M626 H626:I626">
    <cfRule type="cellIs" dxfId="1366" priority="1790" operator="lessThan">
      <formula>$T626*0.8</formula>
    </cfRule>
  </conditionalFormatting>
  <conditionalFormatting sqref="J626">
    <cfRule type="cellIs" dxfId="1365" priority="1789" operator="lessThan">
      <formula>$T626*0.8</formula>
    </cfRule>
  </conditionalFormatting>
  <conditionalFormatting sqref="O626">
    <cfRule type="cellIs" dxfId="1364" priority="1787" operator="lessThan">
      <formula>$T626*0.8</formula>
    </cfRule>
  </conditionalFormatting>
  <conditionalFormatting sqref="C620">
    <cfRule type="cellIs" dxfId="1363" priority="1779" operator="greaterThanOrEqual">
      <formula>1000</formula>
    </cfRule>
  </conditionalFormatting>
  <conditionalFormatting sqref="C619">
    <cfRule type="cellIs" dxfId="1362" priority="1778" operator="greaterThanOrEqual">
      <formula>100</formula>
    </cfRule>
  </conditionalFormatting>
  <conditionalFormatting sqref="C626">
    <cfRule type="cellIs" dxfId="1361" priority="1776" operator="lessThan">
      <formula>$T626*0.8</formula>
    </cfRule>
  </conditionalFormatting>
  <conditionalFormatting sqref="D620">
    <cfRule type="cellIs" dxfId="1360" priority="1774" operator="greaterThanOrEqual">
      <formula>1000</formula>
    </cfRule>
  </conditionalFormatting>
  <conditionalFormatting sqref="D619">
    <cfRule type="cellIs" dxfId="1359" priority="1773" operator="greaterThanOrEqual">
      <formula>100</formula>
    </cfRule>
  </conditionalFormatting>
  <conditionalFormatting sqref="D626">
    <cfRule type="cellIs" dxfId="1358" priority="1772" operator="lessThan">
      <formula>$T626*0.8</formula>
    </cfRule>
  </conditionalFormatting>
  <conditionalFormatting sqref="K626">
    <cfRule type="cellIs" dxfId="1357" priority="1771" operator="lessThan">
      <formula>$T626*0.8</formula>
    </cfRule>
  </conditionalFormatting>
  <conditionalFormatting sqref="G626">
    <cfRule type="cellIs" dxfId="1356" priority="1770" operator="lessThan">
      <formula>$T626*0.8</formula>
    </cfRule>
  </conditionalFormatting>
  <conditionalFormatting sqref="L626">
    <cfRule type="cellIs" dxfId="1355" priority="1769" operator="lessThan">
      <formula>$T626*0.8</formula>
    </cfRule>
  </conditionalFormatting>
  <conditionalFormatting sqref="N626">
    <cfRule type="cellIs" dxfId="1354" priority="1768" operator="lessThan">
      <formula>$T626*0.8</formula>
    </cfRule>
  </conditionalFormatting>
  <conditionalFormatting sqref="P626">
    <cfRule type="cellIs" dxfId="1353" priority="1767" operator="lessThan">
      <formula>$T626*0.8</formula>
    </cfRule>
  </conditionalFormatting>
  <conditionalFormatting sqref="Q626">
    <cfRule type="cellIs" dxfId="1352" priority="1766" operator="lessThan">
      <formula>$T626*0.8</formula>
    </cfRule>
  </conditionalFormatting>
  <conditionalFormatting sqref="R626">
    <cfRule type="cellIs" dxfId="1351" priority="1765" operator="lessThan">
      <formula>$T626*0.8</formula>
    </cfRule>
  </conditionalFormatting>
  <conditionalFormatting sqref="S626">
    <cfRule type="cellIs" dxfId="1350" priority="1764" operator="lessThan">
      <formula>$T626*0.8</formula>
    </cfRule>
  </conditionalFormatting>
  <conditionalFormatting sqref="E628:R628">
    <cfRule type="cellIs" dxfId="1349" priority="1763" operator="greaterThanOrEqual">
      <formula>1000</formula>
    </cfRule>
  </conditionalFormatting>
  <conditionalFormatting sqref="E627:R627">
    <cfRule type="cellIs" dxfId="1348" priority="1762" operator="greaterThanOrEqual">
      <formula>100</formula>
    </cfRule>
  </conditionalFormatting>
  <conditionalFormatting sqref="C631:S631">
    <cfRule type="cellIs" dxfId="1347" priority="1761" operator="greaterThanOrEqual">
      <formula>$T$278*1.2</formula>
    </cfRule>
  </conditionalFormatting>
  <conditionalFormatting sqref="E634:F634 M634 H634">
    <cfRule type="cellIs" dxfId="1346" priority="1760" operator="lessThan">
      <formula>$T634*0.8</formula>
    </cfRule>
  </conditionalFormatting>
  <conditionalFormatting sqref="C628">
    <cfRule type="cellIs" dxfId="1345" priority="1757" operator="greaterThanOrEqual">
      <formula>1000</formula>
    </cfRule>
  </conditionalFormatting>
  <conditionalFormatting sqref="C627">
    <cfRule type="cellIs" dxfId="1344" priority="1756" operator="greaterThanOrEqual">
      <formula>100</formula>
    </cfRule>
  </conditionalFormatting>
  <conditionalFormatting sqref="D628">
    <cfRule type="cellIs" dxfId="1343" priority="1754" operator="greaterThanOrEqual">
      <formula>1000</formula>
    </cfRule>
  </conditionalFormatting>
  <conditionalFormatting sqref="D627">
    <cfRule type="cellIs" dxfId="1342" priority="1753" operator="greaterThanOrEqual">
      <formula>100</formula>
    </cfRule>
  </conditionalFormatting>
  <conditionalFormatting sqref="N634">
    <cfRule type="cellIs" dxfId="1341" priority="1743" operator="lessThan">
      <formula>$T634*0.8</formula>
    </cfRule>
  </conditionalFormatting>
  <conditionalFormatting sqref="O634">
    <cfRule type="cellIs" dxfId="1340" priority="1742" operator="lessThan">
      <formula>$T634*0.8</formula>
    </cfRule>
  </conditionalFormatting>
  <conditionalFormatting sqref="P634">
    <cfRule type="cellIs" dxfId="1339" priority="1741" operator="lessThan">
      <formula>$T634*0.8</formula>
    </cfRule>
  </conditionalFormatting>
  <conditionalFormatting sqref="Q634">
    <cfRule type="cellIs" dxfId="1338" priority="1740" operator="lessThan">
      <formula>$T634*0.8</formula>
    </cfRule>
  </conditionalFormatting>
  <conditionalFormatting sqref="R634">
    <cfRule type="cellIs" dxfId="1337" priority="1739" operator="lessThan">
      <formula>$T634*0.8</formula>
    </cfRule>
  </conditionalFormatting>
  <conditionalFormatting sqref="S634">
    <cfRule type="cellIs" dxfId="1336" priority="1738" operator="lessThan">
      <formula>$T634*0.8</formula>
    </cfRule>
  </conditionalFormatting>
  <conditionalFormatting sqref="G634">
    <cfRule type="cellIs" dxfId="1335" priority="1737" operator="lessThan">
      <formula>$T634*0.8</formula>
    </cfRule>
  </conditionalFormatting>
  <conditionalFormatting sqref="D634">
    <cfRule type="cellIs" dxfId="1334" priority="1736" operator="lessThan">
      <formula>$T634*0.8</formula>
    </cfRule>
  </conditionalFormatting>
  <conditionalFormatting sqref="I634">
    <cfRule type="cellIs" dxfId="1333" priority="1735" operator="lessThan">
      <formula>$T634*0.8</formula>
    </cfRule>
  </conditionalFormatting>
  <conditionalFormatting sqref="J634">
    <cfRule type="cellIs" dxfId="1332" priority="1734" operator="lessThan">
      <formula>$T634*0.8</formula>
    </cfRule>
  </conditionalFormatting>
  <conditionalFormatting sqref="K634">
    <cfRule type="cellIs" dxfId="1331" priority="1733" operator="lessThan">
      <formula>$T634*0.8</formula>
    </cfRule>
  </conditionalFormatting>
  <conditionalFormatting sqref="L634">
    <cfRule type="cellIs" dxfId="1330" priority="1732" operator="lessThan">
      <formula>$T634*0.8</formula>
    </cfRule>
  </conditionalFormatting>
  <conditionalFormatting sqref="C634">
    <cfRule type="cellIs" dxfId="1329" priority="1731" operator="lessThan">
      <formula>$T634*0.8</formula>
    </cfRule>
  </conditionalFormatting>
  <conditionalFormatting sqref="E636:R636">
    <cfRule type="cellIs" dxfId="1328" priority="1730" operator="greaterThanOrEqual">
      <formula>1000</formula>
    </cfRule>
  </conditionalFormatting>
  <conditionalFormatting sqref="E635:R635">
    <cfRule type="cellIs" dxfId="1327" priority="1729" operator="greaterThanOrEqual">
      <formula>100</formula>
    </cfRule>
  </conditionalFormatting>
  <conditionalFormatting sqref="C639:S639">
    <cfRule type="cellIs" dxfId="1326" priority="1728" operator="greaterThanOrEqual">
      <formula>$T$278*1.2</formula>
    </cfRule>
  </conditionalFormatting>
  <conditionalFormatting sqref="E642:F642 M642 H642">
    <cfRule type="cellIs" dxfId="1325" priority="1727" operator="lessThan">
      <formula>$T642*0.8</formula>
    </cfRule>
  </conditionalFormatting>
  <conditionalFormatting sqref="C636">
    <cfRule type="cellIs" dxfId="1324" priority="1726" operator="greaterThanOrEqual">
      <formula>1000</formula>
    </cfRule>
  </conditionalFormatting>
  <conditionalFormatting sqref="C635">
    <cfRule type="cellIs" dxfId="1323" priority="1725" operator="greaterThanOrEqual">
      <formula>100</formula>
    </cfRule>
  </conditionalFormatting>
  <conditionalFormatting sqref="D636">
    <cfRule type="cellIs" dxfId="1322" priority="1724" operator="greaterThanOrEqual">
      <formula>1000</formula>
    </cfRule>
  </conditionalFormatting>
  <conditionalFormatting sqref="D635">
    <cfRule type="cellIs" dxfId="1321" priority="1723" operator="greaterThanOrEqual">
      <formula>100</formula>
    </cfRule>
  </conditionalFormatting>
  <conditionalFormatting sqref="D642">
    <cfRule type="cellIs" dxfId="1320" priority="1709" operator="lessThan">
      <formula>$T642*0.8</formula>
    </cfRule>
  </conditionalFormatting>
  <conditionalFormatting sqref="C642">
    <cfRule type="cellIs" dxfId="1319" priority="1708" operator="lessThan">
      <formula>$T642*0.8</formula>
    </cfRule>
  </conditionalFormatting>
  <conditionalFormatting sqref="G642">
    <cfRule type="cellIs" dxfId="1318" priority="1707" operator="lessThan">
      <formula>$T642*0.8</formula>
    </cfRule>
  </conditionalFormatting>
  <conditionalFormatting sqref="I642">
    <cfRule type="cellIs" dxfId="1317" priority="1706" operator="lessThan">
      <formula>$T642*0.8</formula>
    </cfRule>
  </conditionalFormatting>
  <conditionalFormatting sqref="J642">
    <cfRule type="cellIs" dxfId="1316" priority="1705" operator="lessThan">
      <formula>$T642*0.8</formula>
    </cfRule>
  </conditionalFormatting>
  <conditionalFormatting sqref="K642">
    <cfRule type="cellIs" dxfId="1315" priority="1704" operator="lessThan">
      <formula>$T642*0.8</formula>
    </cfRule>
  </conditionalFormatting>
  <conditionalFormatting sqref="L642">
    <cfRule type="cellIs" dxfId="1314" priority="1703" operator="lessThan">
      <formula>$T642*0.8</formula>
    </cfRule>
  </conditionalFormatting>
  <conditionalFormatting sqref="N642">
    <cfRule type="cellIs" dxfId="1313" priority="1702" operator="lessThan">
      <formula>$T642*0.8</formula>
    </cfRule>
  </conditionalFormatting>
  <conditionalFormatting sqref="O642">
    <cfRule type="cellIs" dxfId="1312" priority="1701" operator="lessThan">
      <formula>$T642*0.8</formula>
    </cfRule>
  </conditionalFormatting>
  <conditionalFormatting sqref="Q642">
    <cfRule type="cellIs" dxfId="1311" priority="1700" operator="lessThan">
      <formula>$T642*0.8</formula>
    </cfRule>
  </conditionalFormatting>
  <conditionalFormatting sqref="R642">
    <cfRule type="cellIs" dxfId="1310" priority="1699" operator="lessThan">
      <formula>$T642*0.8</formula>
    </cfRule>
  </conditionalFormatting>
  <conditionalFormatting sqref="S642">
    <cfRule type="cellIs" dxfId="1309" priority="1698" operator="lessThan">
      <formula>$T642*0.8</formula>
    </cfRule>
  </conditionalFormatting>
  <conditionalFormatting sqref="P642">
    <cfRule type="cellIs" dxfId="1308" priority="1697" operator="lessThan">
      <formula>$T642*0.8</formula>
    </cfRule>
  </conditionalFormatting>
  <conditionalFormatting sqref="E644:R644">
    <cfRule type="cellIs" dxfId="1307" priority="1696" operator="greaterThanOrEqual">
      <formula>1000</formula>
    </cfRule>
  </conditionalFormatting>
  <conditionalFormatting sqref="E643:R643">
    <cfRule type="cellIs" dxfId="1306" priority="1695" operator="greaterThanOrEqual">
      <formula>100</formula>
    </cfRule>
  </conditionalFormatting>
  <conditionalFormatting sqref="C647:S647">
    <cfRule type="cellIs" dxfId="1305" priority="1694" operator="greaterThanOrEqual">
      <formula>$T$278*1.2</formula>
    </cfRule>
  </conditionalFormatting>
  <conditionalFormatting sqref="F650 M650 H650">
    <cfRule type="cellIs" dxfId="1304" priority="1693" operator="lessThan">
      <formula>$T650*0.8</formula>
    </cfRule>
  </conditionalFormatting>
  <conditionalFormatting sqref="C644">
    <cfRule type="cellIs" dxfId="1303" priority="1692" operator="greaterThanOrEqual">
      <formula>1000</formula>
    </cfRule>
  </conditionalFormatting>
  <conditionalFormatting sqref="C643">
    <cfRule type="cellIs" dxfId="1302" priority="1691" operator="greaterThanOrEqual">
      <formula>100</formula>
    </cfRule>
  </conditionalFormatting>
  <conditionalFormatting sqref="D644">
    <cfRule type="cellIs" dxfId="1301" priority="1690" operator="greaterThanOrEqual">
      <formula>1000</formula>
    </cfRule>
  </conditionalFormatting>
  <conditionalFormatting sqref="D643">
    <cfRule type="cellIs" dxfId="1300" priority="1689" operator="greaterThanOrEqual">
      <formula>100</formula>
    </cfRule>
  </conditionalFormatting>
  <conditionalFormatting sqref="N650:S650">
    <cfRule type="cellIs" dxfId="1299" priority="1675" operator="lessThan">
      <formula>$T650*0.8</formula>
    </cfRule>
  </conditionalFormatting>
  <conditionalFormatting sqref="G650">
    <cfRule type="cellIs" dxfId="1298" priority="1674" operator="lessThan">
      <formula>$T650*0.8</formula>
    </cfRule>
  </conditionalFormatting>
  <conditionalFormatting sqref="I650">
    <cfRule type="cellIs" dxfId="1297" priority="1673" operator="lessThan">
      <formula>$T650*0.8</formula>
    </cfRule>
  </conditionalFormatting>
  <conditionalFormatting sqref="J650">
    <cfRule type="cellIs" dxfId="1296" priority="1672" operator="lessThan">
      <formula>$T650*0.8</formula>
    </cfRule>
  </conditionalFormatting>
  <conditionalFormatting sqref="K650">
    <cfRule type="cellIs" dxfId="1295" priority="1671" operator="lessThan">
      <formula>$T650*0.8</formula>
    </cfRule>
  </conditionalFormatting>
  <conditionalFormatting sqref="L650">
    <cfRule type="cellIs" dxfId="1294" priority="1670" operator="lessThan">
      <formula>$T650*0.8</formula>
    </cfRule>
  </conditionalFormatting>
  <conditionalFormatting sqref="D650">
    <cfRule type="cellIs" dxfId="1293" priority="1669" operator="lessThan">
      <formula>$T650*0.8</formula>
    </cfRule>
  </conditionalFormatting>
  <conditionalFormatting sqref="E650">
    <cfRule type="cellIs" dxfId="1292" priority="1668" operator="lessThan">
      <formula>$T650*0.8</formula>
    </cfRule>
  </conditionalFormatting>
  <conditionalFormatting sqref="C650">
    <cfRule type="cellIs" dxfId="1291" priority="1667" operator="lessThan">
      <formula>$T650*0.8</formula>
    </cfRule>
  </conditionalFormatting>
  <conditionalFormatting sqref="E652:R652">
    <cfRule type="cellIs" dxfId="1290" priority="1666" operator="greaterThanOrEqual">
      <formula>1000</formula>
    </cfRule>
  </conditionalFormatting>
  <conditionalFormatting sqref="E651:R651">
    <cfRule type="cellIs" dxfId="1289" priority="1665" operator="greaterThanOrEqual">
      <formula>100</formula>
    </cfRule>
  </conditionalFormatting>
  <conditionalFormatting sqref="C655:S655">
    <cfRule type="cellIs" dxfId="1288" priority="1664" operator="greaterThanOrEqual">
      <formula>$T$278*1.2</formula>
    </cfRule>
  </conditionalFormatting>
  <conditionalFormatting sqref="F658 M658 H658">
    <cfRule type="cellIs" dxfId="1287" priority="1663" operator="lessThan">
      <formula>$T658*0.8</formula>
    </cfRule>
  </conditionalFormatting>
  <conditionalFormatting sqref="C652">
    <cfRule type="cellIs" dxfId="1286" priority="1662" operator="greaterThanOrEqual">
      <formula>1000</formula>
    </cfRule>
  </conditionalFormatting>
  <conditionalFormatting sqref="C651">
    <cfRule type="cellIs" dxfId="1285" priority="1661" operator="greaterThanOrEqual">
      <formula>100</formula>
    </cfRule>
  </conditionalFormatting>
  <conditionalFormatting sqref="D652">
    <cfRule type="cellIs" dxfId="1284" priority="1660" operator="greaterThanOrEqual">
      <formula>1000</formula>
    </cfRule>
  </conditionalFormatting>
  <conditionalFormatting sqref="D651">
    <cfRule type="cellIs" dxfId="1283" priority="1659" operator="greaterThanOrEqual">
      <formula>100</formula>
    </cfRule>
  </conditionalFormatting>
  <conditionalFormatting sqref="C658">
    <cfRule type="cellIs" dxfId="1282" priority="1650" operator="lessThan">
      <formula>$T658*0.8</formula>
    </cfRule>
  </conditionalFormatting>
  <conditionalFormatting sqref="D658">
    <cfRule type="cellIs" dxfId="1281" priority="1649" operator="lessThan">
      <formula>$T658*0.8</formula>
    </cfRule>
  </conditionalFormatting>
  <conditionalFormatting sqref="E658">
    <cfRule type="cellIs" dxfId="1280" priority="1648" operator="lessThan">
      <formula>$T658*0.8</formula>
    </cfRule>
  </conditionalFormatting>
  <conditionalFormatting sqref="G658">
    <cfRule type="cellIs" dxfId="1279" priority="1647" operator="lessThan">
      <formula>$T658*0.8</formula>
    </cfRule>
  </conditionalFormatting>
  <conditionalFormatting sqref="I658">
    <cfRule type="cellIs" dxfId="1278" priority="1646" operator="lessThan">
      <formula>$T658*0.8</formula>
    </cfRule>
  </conditionalFormatting>
  <conditionalFormatting sqref="J658">
    <cfRule type="cellIs" dxfId="1277" priority="1645" operator="lessThan">
      <formula>$T658*0.8</formula>
    </cfRule>
  </conditionalFormatting>
  <conditionalFormatting sqref="L658">
    <cfRule type="cellIs" dxfId="1276" priority="1644" operator="lessThan">
      <formula>$T658*0.8</formula>
    </cfRule>
  </conditionalFormatting>
  <conditionalFormatting sqref="N658">
    <cfRule type="cellIs" dxfId="1275" priority="1643" operator="lessThan">
      <formula>$T658*0.8</formula>
    </cfRule>
  </conditionalFormatting>
  <conditionalFormatting sqref="O658">
    <cfRule type="cellIs" dxfId="1274" priority="1642" operator="lessThan">
      <formula>$T658*0.8</formula>
    </cfRule>
  </conditionalFormatting>
  <conditionalFormatting sqref="P658">
    <cfRule type="cellIs" dxfId="1273" priority="1641" operator="lessThan">
      <formula>$T658*0.8</formula>
    </cfRule>
  </conditionalFormatting>
  <conditionalFormatting sqref="Q658">
    <cfRule type="cellIs" dxfId="1272" priority="1640" operator="lessThan">
      <formula>$T658*0.8</formula>
    </cfRule>
  </conditionalFormatting>
  <conditionalFormatting sqref="R658">
    <cfRule type="cellIs" dxfId="1271" priority="1639" operator="lessThan">
      <formula>$T658*0.8</formula>
    </cfRule>
  </conditionalFormatting>
  <conditionalFormatting sqref="S658">
    <cfRule type="cellIs" dxfId="1270" priority="1638" operator="lessThan">
      <formula>$T658*0.8</formula>
    </cfRule>
  </conditionalFormatting>
  <conditionalFormatting sqref="K658">
    <cfRule type="cellIs" dxfId="1269" priority="1637" operator="lessThan">
      <formula>$T658*0.8</formula>
    </cfRule>
  </conditionalFormatting>
  <conditionalFormatting sqref="E660:R660">
    <cfRule type="cellIs" dxfId="1268" priority="1636" operator="greaterThanOrEqual">
      <formula>1000</formula>
    </cfRule>
  </conditionalFormatting>
  <conditionalFormatting sqref="E659:R659">
    <cfRule type="cellIs" dxfId="1267" priority="1635" operator="greaterThanOrEqual">
      <formula>100</formula>
    </cfRule>
  </conditionalFormatting>
  <conditionalFormatting sqref="C663:S663">
    <cfRule type="cellIs" dxfId="1266" priority="1634" operator="greaterThanOrEqual">
      <formula>$T$278*1.2</formula>
    </cfRule>
  </conditionalFormatting>
  <conditionalFormatting sqref="M666 H666">
    <cfRule type="cellIs" dxfId="1265" priority="1633" operator="lessThan">
      <formula>$T666*0.8</formula>
    </cfRule>
  </conditionalFormatting>
  <conditionalFormatting sqref="C660">
    <cfRule type="cellIs" dxfId="1264" priority="1632" operator="greaterThanOrEqual">
      <formula>1000</formula>
    </cfRule>
  </conditionalFormatting>
  <conditionalFormatting sqref="C659">
    <cfRule type="cellIs" dxfId="1263" priority="1631" operator="greaterThanOrEqual">
      <formula>100</formula>
    </cfRule>
  </conditionalFormatting>
  <conditionalFormatting sqref="D660">
    <cfRule type="cellIs" dxfId="1262" priority="1630" operator="greaterThanOrEqual">
      <formula>1000</formula>
    </cfRule>
  </conditionalFormatting>
  <conditionalFormatting sqref="D659">
    <cfRule type="cellIs" dxfId="1261" priority="1629" operator="greaterThanOrEqual">
      <formula>100</formula>
    </cfRule>
  </conditionalFormatting>
  <conditionalFormatting sqref="C666">
    <cfRule type="cellIs" dxfId="1260" priority="1628" operator="lessThan">
      <formula>$T666*0.8</formula>
    </cfRule>
  </conditionalFormatting>
  <conditionalFormatting sqref="D666">
    <cfRule type="cellIs" dxfId="1259" priority="1627" operator="lessThan">
      <formula>$T666*0.8</formula>
    </cfRule>
  </conditionalFormatting>
  <conditionalFormatting sqref="K666">
    <cfRule type="cellIs" dxfId="1258" priority="1615" operator="lessThan">
      <formula>$T666*0.8</formula>
    </cfRule>
  </conditionalFormatting>
  <conditionalFormatting sqref="N666">
    <cfRule type="cellIs" dxfId="1257" priority="1614" operator="lessThan">
      <formula>$T666*0.8</formula>
    </cfRule>
  </conditionalFormatting>
  <conditionalFormatting sqref="O666">
    <cfRule type="cellIs" dxfId="1256" priority="1613" operator="lessThan">
      <formula>$T666*0.8</formula>
    </cfRule>
  </conditionalFormatting>
  <conditionalFormatting sqref="P666">
    <cfRule type="cellIs" dxfId="1255" priority="1612" operator="lessThan">
      <formula>$T666*0.8</formula>
    </cfRule>
  </conditionalFormatting>
  <conditionalFormatting sqref="Q666">
    <cfRule type="cellIs" dxfId="1254" priority="1611" operator="lessThan">
      <formula>$T666*0.8</formula>
    </cfRule>
  </conditionalFormatting>
  <conditionalFormatting sqref="R666">
    <cfRule type="cellIs" dxfId="1253" priority="1610" operator="lessThan">
      <formula>$T666*0.8</formula>
    </cfRule>
  </conditionalFormatting>
  <conditionalFormatting sqref="S666">
    <cfRule type="cellIs" dxfId="1252" priority="1609" operator="lessThan">
      <formula>$T666*0.8</formula>
    </cfRule>
  </conditionalFormatting>
  <conditionalFormatting sqref="L666">
    <cfRule type="cellIs" dxfId="1251" priority="1608" operator="lessThan">
      <formula>$T666*0.8</formula>
    </cfRule>
  </conditionalFormatting>
  <conditionalFormatting sqref="J666">
    <cfRule type="cellIs" dxfId="1250" priority="1607" operator="lessThan">
      <formula>$T666*0.8</formula>
    </cfRule>
  </conditionalFormatting>
  <conditionalFormatting sqref="F666">
    <cfRule type="cellIs" dxfId="1249" priority="1606" operator="lessThan">
      <formula>$T666*0.8</formula>
    </cfRule>
  </conditionalFormatting>
  <conditionalFormatting sqref="G666">
    <cfRule type="cellIs" dxfId="1248" priority="1605" operator="lessThan">
      <formula>$T666*0.8</formula>
    </cfRule>
  </conditionalFormatting>
  <conditionalFormatting sqref="I666">
    <cfRule type="cellIs" dxfId="1247" priority="1604" operator="lessThan">
      <formula>$T666*0.8</formula>
    </cfRule>
  </conditionalFormatting>
  <conditionalFormatting sqref="E666">
    <cfRule type="cellIs" dxfId="1246" priority="1603" operator="lessThan">
      <formula>$T666*0.8</formula>
    </cfRule>
  </conditionalFormatting>
  <conditionalFormatting sqref="E668:R668">
    <cfRule type="cellIs" dxfId="1245" priority="1602" operator="greaterThanOrEqual">
      <formula>1000</formula>
    </cfRule>
  </conditionalFormatting>
  <conditionalFormatting sqref="E667:R667">
    <cfRule type="cellIs" dxfId="1244" priority="1601" operator="greaterThanOrEqual">
      <formula>100</formula>
    </cfRule>
  </conditionalFormatting>
  <conditionalFormatting sqref="C671:S671">
    <cfRule type="cellIs" dxfId="1243" priority="1600" operator="greaterThanOrEqual">
      <formula>$T$278*1.2</formula>
    </cfRule>
  </conditionalFormatting>
  <conditionalFormatting sqref="M674 H674">
    <cfRule type="cellIs" dxfId="1242" priority="1599" operator="lessThan">
      <formula>$T674*0.8</formula>
    </cfRule>
  </conditionalFormatting>
  <conditionalFormatting sqref="C668">
    <cfRule type="cellIs" dxfId="1241" priority="1598" operator="greaterThanOrEqual">
      <formula>1000</formula>
    </cfRule>
  </conditionalFormatting>
  <conditionalFormatting sqref="C667">
    <cfRule type="cellIs" dxfId="1240" priority="1597" operator="greaterThanOrEqual">
      <formula>100</formula>
    </cfRule>
  </conditionalFormatting>
  <conditionalFormatting sqref="D668">
    <cfRule type="cellIs" dxfId="1239" priority="1596" operator="greaterThanOrEqual">
      <formula>1000</formula>
    </cfRule>
  </conditionalFormatting>
  <conditionalFormatting sqref="D667">
    <cfRule type="cellIs" dxfId="1238" priority="1595" operator="greaterThanOrEqual">
      <formula>100</formula>
    </cfRule>
  </conditionalFormatting>
  <conditionalFormatting sqref="C674">
    <cfRule type="cellIs" dxfId="1237" priority="1594" operator="lessThan">
      <formula>$T674*0.8</formula>
    </cfRule>
  </conditionalFormatting>
  <conditionalFormatting sqref="K674">
    <cfRule type="cellIs" dxfId="1236" priority="1592" operator="lessThan">
      <formula>$T674*0.8</formula>
    </cfRule>
  </conditionalFormatting>
  <conditionalFormatting sqref="J674">
    <cfRule type="cellIs" dxfId="1235" priority="1579" operator="lessThan">
      <formula>$T674*0.8</formula>
    </cfRule>
  </conditionalFormatting>
  <conditionalFormatting sqref="L674">
    <cfRule type="cellIs" dxfId="1234" priority="1578" operator="lessThan">
      <formula>$T674*0.8</formula>
    </cfRule>
  </conditionalFormatting>
  <conditionalFormatting sqref="I674">
    <cfRule type="cellIs" dxfId="1233" priority="1577" operator="lessThan">
      <formula>$T674*0.8</formula>
    </cfRule>
  </conditionalFormatting>
  <conditionalFormatting sqref="G674">
    <cfRule type="cellIs" dxfId="1232" priority="1576" operator="lessThan">
      <formula>$T674*0.8</formula>
    </cfRule>
  </conditionalFormatting>
  <conditionalFormatting sqref="F674">
    <cfRule type="cellIs" dxfId="1231" priority="1575" operator="lessThan">
      <formula>$T674*0.8</formula>
    </cfRule>
  </conditionalFormatting>
  <conditionalFormatting sqref="D674">
    <cfRule type="cellIs" dxfId="1230" priority="1574" operator="lessThan">
      <formula>$T674*0.8</formula>
    </cfRule>
  </conditionalFormatting>
  <conditionalFormatting sqref="E674">
    <cfRule type="cellIs" dxfId="1229" priority="1573" operator="lessThan">
      <formula>$T674*0.8</formula>
    </cfRule>
  </conditionalFormatting>
  <conditionalFormatting sqref="N674">
    <cfRule type="cellIs" dxfId="1228" priority="1572" operator="lessThan">
      <formula>$T674*0.8</formula>
    </cfRule>
  </conditionalFormatting>
  <conditionalFormatting sqref="O674">
    <cfRule type="cellIs" dxfId="1227" priority="1571" operator="lessThan">
      <formula>$T674*0.8</formula>
    </cfRule>
  </conditionalFormatting>
  <conditionalFormatting sqref="P674">
    <cfRule type="cellIs" dxfId="1226" priority="1570" operator="lessThan">
      <formula>$T674*0.8</formula>
    </cfRule>
  </conditionalFormatting>
  <conditionalFormatting sqref="Q674">
    <cfRule type="cellIs" dxfId="1225" priority="1569" operator="lessThan">
      <formula>$T674*0.8</formula>
    </cfRule>
  </conditionalFormatting>
  <conditionalFormatting sqref="R674">
    <cfRule type="cellIs" dxfId="1224" priority="1568" operator="lessThan">
      <formula>$T674*0.8</formula>
    </cfRule>
  </conditionalFormatting>
  <conditionalFormatting sqref="S674">
    <cfRule type="cellIs" dxfId="1223" priority="1567" operator="lessThan">
      <formula>$T674*0.8</formula>
    </cfRule>
  </conditionalFormatting>
  <conditionalFormatting sqref="E676:R676">
    <cfRule type="cellIs" dxfId="1222" priority="1566" operator="greaterThanOrEqual">
      <formula>1000</formula>
    </cfRule>
  </conditionalFormatting>
  <conditionalFormatting sqref="E675:R675">
    <cfRule type="cellIs" dxfId="1221" priority="1565" operator="greaterThanOrEqual">
      <formula>100</formula>
    </cfRule>
  </conditionalFormatting>
  <conditionalFormatting sqref="C679:S679">
    <cfRule type="cellIs" dxfId="1220" priority="1564" operator="greaterThanOrEqual">
      <formula>$T$278*1.2</formula>
    </cfRule>
  </conditionalFormatting>
  <conditionalFormatting sqref="H682">
    <cfRule type="cellIs" dxfId="1219" priority="1563" operator="lessThan">
      <formula>$T682*0.8</formula>
    </cfRule>
  </conditionalFormatting>
  <conditionalFormatting sqref="C676">
    <cfRule type="cellIs" dxfId="1218" priority="1562" operator="greaterThanOrEqual">
      <formula>1000</formula>
    </cfRule>
  </conditionalFormatting>
  <conditionalFormatting sqref="C675">
    <cfRule type="cellIs" dxfId="1217" priority="1561" operator="greaterThanOrEqual">
      <formula>100</formula>
    </cfRule>
  </conditionalFormatting>
  <conditionalFormatting sqref="D676">
    <cfRule type="cellIs" dxfId="1216" priority="1560" operator="greaterThanOrEqual">
      <formula>1000</formula>
    </cfRule>
  </conditionalFormatting>
  <conditionalFormatting sqref="D675">
    <cfRule type="cellIs" dxfId="1215" priority="1559" operator="greaterThanOrEqual">
      <formula>100</formula>
    </cfRule>
  </conditionalFormatting>
  <conditionalFormatting sqref="C682">
    <cfRule type="cellIs" dxfId="1214" priority="1558" operator="lessThan">
      <formula>$T682*0.8</formula>
    </cfRule>
  </conditionalFormatting>
  <conditionalFormatting sqref="J682">
    <cfRule type="cellIs" dxfId="1213" priority="1556" operator="lessThan">
      <formula>$T682*0.8</formula>
    </cfRule>
  </conditionalFormatting>
  <conditionalFormatting sqref="E682">
    <cfRule type="cellIs" dxfId="1212" priority="1543" operator="lessThan">
      <formula>$T682*0.8</formula>
    </cfRule>
  </conditionalFormatting>
  <conditionalFormatting sqref="F682">
    <cfRule type="cellIs" dxfId="1211" priority="1542" operator="lessThan">
      <formula>$T682*0.8</formula>
    </cfRule>
  </conditionalFormatting>
  <conditionalFormatting sqref="D682">
    <cfRule type="cellIs" dxfId="1210" priority="1541" operator="lessThan">
      <formula>$T682*0.8</formula>
    </cfRule>
  </conditionalFormatting>
  <conditionalFormatting sqref="G682">
    <cfRule type="cellIs" dxfId="1209" priority="1540" operator="lessThan">
      <formula>$T682*0.8</formula>
    </cfRule>
  </conditionalFormatting>
  <conditionalFormatting sqref="I682">
    <cfRule type="cellIs" dxfId="1208" priority="1539" operator="lessThan">
      <formula>$T682*0.8</formula>
    </cfRule>
  </conditionalFormatting>
  <conditionalFormatting sqref="K682 N682 Q682">
    <cfRule type="cellIs" dxfId="1207" priority="1538" operator="lessThan">
      <formula>$T682*0.8</formula>
    </cfRule>
  </conditionalFormatting>
  <conditionalFormatting sqref="L682 O682 R682">
    <cfRule type="cellIs" dxfId="1206" priority="1537" operator="lessThan">
      <formula>$T682*0.8</formula>
    </cfRule>
  </conditionalFormatting>
  <conditionalFormatting sqref="M682 P682 S682">
    <cfRule type="cellIs" dxfId="1205" priority="1536" operator="lessThan">
      <formula>$T682*0.8</formula>
    </cfRule>
  </conditionalFormatting>
  <conditionalFormatting sqref="E684:R684">
    <cfRule type="cellIs" dxfId="1204" priority="1535" operator="greaterThanOrEqual">
      <formula>1000</formula>
    </cfRule>
  </conditionalFormatting>
  <conditionalFormatting sqref="E683:R683">
    <cfRule type="cellIs" dxfId="1203" priority="1534" operator="greaterThanOrEqual">
      <formula>100</formula>
    </cfRule>
  </conditionalFormatting>
  <conditionalFormatting sqref="C687:S687">
    <cfRule type="cellIs" dxfId="1202" priority="1533" operator="greaterThanOrEqual">
      <formula>$T$278*1.2</formula>
    </cfRule>
  </conditionalFormatting>
  <conditionalFormatting sqref="H690">
    <cfRule type="cellIs" dxfId="1201" priority="1532" operator="lessThan">
      <formula>$T690*0.8</formula>
    </cfRule>
  </conditionalFormatting>
  <conditionalFormatting sqref="C684">
    <cfRule type="cellIs" dxfId="1200" priority="1531" operator="greaterThanOrEqual">
      <formula>1000</formula>
    </cfRule>
  </conditionalFormatting>
  <conditionalFormatting sqref="C683">
    <cfRule type="cellIs" dxfId="1199" priority="1530" operator="greaterThanOrEqual">
      <formula>100</formula>
    </cfRule>
  </conditionalFormatting>
  <conditionalFormatting sqref="D684">
    <cfRule type="cellIs" dxfId="1198" priority="1529" operator="greaterThanOrEqual">
      <formula>1000</formula>
    </cfRule>
  </conditionalFormatting>
  <conditionalFormatting sqref="D683">
    <cfRule type="cellIs" dxfId="1197" priority="1528" operator="greaterThanOrEqual">
      <formula>100</formula>
    </cfRule>
  </conditionalFormatting>
  <conditionalFormatting sqref="F690">
    <cfRule type="cellIs" dxfId="1196" priority="1524" operator="lessThan">
      <formula>$T690*0.8</formula>
    </cfRule>
  </conditionalFormatting>
  <conditionalFormatting sqref="D690">
    <cfRule type="cellIs" dxfId="1195" priority="1523" operator="lessThan">
      <formula>$T690*0.8</formula>
    </cfRule>
  </conditionalFormatting>
  <conditionalFormatting sqref="K690">
    <cfRule type="cellIs" dxfId="1194" priority="1517" operator="lessThan">
      <formula>$T690*0.8</formula>
    </cfRule>
  </conditionalFormatting>
  <conditionalFormatting sqref="M690">
    <cfRule type="cellIs" dxfId="1193" priority="1516" operator="lessThan">
      <formula>$T690*0.8</formula>
    </cfRule>
  </conditionalFormatting>
  <conditionalFormatting sqref="G690">
    <cfRule type="cellIs" dxfId="1192" priority="1515" operator="lessThan">
      <formula>$T690*0.8</formula>
    </cfRule>
  </conditionalFormatting>
  <conditionalFormatting sqref="C690">
    <cfRule type="cellIs" dxfId="1191" priority="1514" operator="lessThan">
      <formula>$T690*0.8</formula>
    </cfRule>
  </conditionalFormatting>
  <conditionalFormatting sqref="E690">
    <cfRule type="cellIs" dxfId="1190" priority="1513" operator="lessThan">
      <formula>$T690*0.8</formula>
    </cfRule>
  </conditionalFormatting>
  <conditionalFormatting sqref="J690">
    <cfRule type="cellIs" dxfId="1189" priority="1512" operator="lessThan">
      <formula>$T690*0.8</formula>
    </cfRule>
  </conditionalFormatting>
  <conditionalFormatting sqref="L690">
    <cfRule type="cellIs" dxfId="1188" priority="1511" operator="lessThan">
      <formula>$T690*0.8</formula>
    </cfRule>
  </conditionalFormatting>
  <conditionalFormatting sqref="N690">
    <cfRule type="cellIs" dxfId="1187" priority="1510" operator="lessThan">
      <formula>$T690*0.8</formula>
    </cfRule>
  </conditionalFormatting>
  <conditionalFormatting sqref="O690">
    <cfRule type="cellIs" dxfId="1186" priority="1509" operator="lessThan">
      <formula>$T690*0.8</formula>
    </cfRule>
  </conditionalFormatting>
  <conditionalFormatting sqref="P690">
    <cfRule type="cellIs" dxfId="1185" priority="1508" operator="lessThan">
      <formula>$T690*0.8</formula>
    </cfRule>
  </conditionalFormatting>
  <conditionalFormatting sqref="Q690">
    <cfRule type="cellIs" dxfId="1184" priority="1507" operator="lessThan">
      <formula>$T690*0.8</formula>
    </cfRule>
  </conditionalFormatting>
  <conditionalFormatting sqref="R690">
    <cfRule type="cellIs" dxfId="1183" priority="1506" operator="lessThan">
      <formula>$T690*0.8</formula>
    </cfRule>
  </conditionalFormatting>
  <conditionalFormatting sqref="S690">
    <cfRule type="cellIs" dxfId="1182" priority="1505" operator="lessThan">
      <formula>$T690*0.8</formula>
    </cfRule>
  </conditionalFormatting>
  <conditionalFormatting sqref="I690">
    <cfRule type="cellIs" dxfId="1181" priority="1504" operator="lessThan">
      <formula>$T690*0.8</formula>
    </cfRule>
  </conditionalFormatting>
  <conditionalFormatting sqref="E692:R692">
    <cfRule type="cellIs" dxfId="1180" priority="1503" operator="greaterThanOrEqual">
      <formula>1000</formula>
    </cfRule>
  </conditionalFormatting>
  <conditionalFormatting sqref="E691:R691">
    <cfRule type="cellIs" dxfId="1179" priority="1502" operator="greaterThanOrEqual">
      <formula>100</formula>
    </cfRule>
  </conditionalFormatting>
  <conditionalFormatting sqref="C695:S695">
    <cfRule type="cellIs" dxfId="1178" priority="1501" operator="greaterThanOrEqual">
      <formula>$T$278*1.2</formula>
    </cfRule>
  </conditionalFormatting>
  <conditionalFormatting sqref="H698">
    <cfRule type="cellIs" dxfId="1177" priority="1500" operator="lessThan">
      <formula>$T698*0.8</formula>
    </cfRule>
  </conditionalFormatting>
  <conditionalFormatting sqref="C692">
    <cfRule type="cellIs" dxfId="1176" priority="1499" operator="greaterThanOrEqual">
      <formula>1000</formula>
    </cfRule>
  </conditionalFormatting>
  <conditionalFormatting sqref="C691">
    <cfRule type="cellIs" dxfId="1175" priority="1498" operator="greaterThanOrEqual">
      <formula>100</formula>
    </cfRule>
  </conditionalFormatting>
  <conditionalFormatting sqref="D692">
    <cfRule type="cellIs" dxfId="1174" priority="1497" operator="greaterThanOrEqual">
      <formula>1000</formula>
    </cfRule>
  </conditionalFormatting>
  <conditionalFormatting sqref="D691">
    <cfRule type="cellIs" dxfId="1173" priority="1496" operator="greaterThanOrEqual">
      <formula>100</formula>
    </cfRule>
  </conditionalFormatting>
  <conditionalFormatting sqref="F698">
    <cfRule type="cellIs" dxfId="1172" priority="1495" operator="lessThan">
      <formula>$T698*0.8</formula>
    </cfRule>
  </conditionalFormatting>
  <conditionalFormatting sqref="D698">
    <cfRule type="cellIs" dxfId="1171" priority="1494" operator="lessThan">
      <formula>$T698*0.8</formula>
    </cfRule>
  </conditionalFormatting>
  <conditionalFormatting sqref="M698">
    <cfRule type="cellIs" dxfId="1170" priority="1492" operator="lessThan">
      <formula>$T698*0.8</formula>
    </cfRule>
  </conditionalFormatting>
  <conditionalFormatting sqref="I698">
    <cfRule type="cellIs" dxfId="1169" priority="1480" operator="lessThan">
      <formula>$T698*0.8</formula>
    </cfRule>
  </conditionalFormatting>
  <conditionalFormatting sqref="S698">
    <cfRule type="cellIs" dxfId="1168" priority="1479" operator="lessThan">
      <formula>$T698*0.8</formula>
    </cfRule>
  </conditionalFormatting>
  <conditionalFormatting sqref="N698">
    <cfRule type="cellIs" dxfId="1167" priority="1478" operator="lessThan">
      <formula>$T698*0.8</formula>
    </cfRule>
  </conditionalFormatting>
  <conditionalFormatting sqref="O698">
    <cfRule type="cellIs" dxfId="1166" priority="1477" operator="lessThan">
      <formula>$T698*0.8</formula>
    </cfRule>
  </conditionalFormatting>
  <conditionalFormatting sqref="P698">
    <cfRule type="cellIs" dxfId="1165" priority="1476" operator="lessThan">
      <formula>$T698*0.8</formula>
    </cfRule>
  </conditionalFormatting>
  <conditionalFormatting sqref="Q698">
    <cfRule type="cellIs" dxfId="1164" priority="1475" operator="lessThan">
      <formula>$T698*0.8</formula>
    </cfRule>
  </conditionalFormatting>
  <conditionalFormatting sqref="R698">
    <cfRule type="cellIs" dxfId="1163" priority="1474" operator="lessThan">
      <formula>$T698*0.8</formula>
    </cfRule>
  </conditionalFormatting>
  <conditionalFormatting sqref="J698">
    <cfRule type="cellIs" dxfId="1162" priority="1473" operator="lessThan">
      <formula>$T698*0.8</formula>
    </cfRule>
  </conditionalFormatting>
  <conditionalFormatting sqref="K698">
    <cfRule type="cellIs" dxfId="1161" priority="1472" operator="lessThan">
      <formula>$T698*0.8</formula>
    </cfRule>
  </conditionalFormatting>
  <conditionalFormatting sqref="L698">
    <cfRule type="cellIs" dxfId="1160" priority="1471" operator="lessThan">
      <formula>$T698*0.8</formula>
    </cfRule>
  </conditionalFormatting>
  <conditionalFormatting sqref="G698">
    <cfRule type="cellIs" dxfId="1159" priority="1470" operator="lessThan">
      <formula>$T698*0.8</formula>
    </cfRule>
  </conditionalFormatting>
  <conditionalFormatting sqref="E698">
    <cfRule type="cellIs" dxfId="1158" priority="1469" operator="lessThan">
      <formula>$T698*0.8</formula>
    </cfRule>
  </conditionalFormatting>
  <conditionalFormatting sqref="C698">
    <cfRule type="cellIs" dxfId="1157" priority="1468" operator="lessThan">
      <formula>$T698*0.8</formula>
    </cfRule>
  </conditionalFormatting>
  <conditionalFormatting sqref="E700:R700">
    <cfRule type="cellIs" dxfId="1156" priority="1467" operator="greaterThanOrEqual">
      <formula>1000</formula>
    </cfRule>
  </conditionalFormatting>
  <conditionalFormatting sqref="E699:R699">
    <cfRule type="cellIs" dxfId="1155" priority="1466" operator="greaterThanOrEqual">
      <formula>100</formula>
    </cfRule>
  </conditionalFormatting>
  <conditionalFormatting sqref="C703:S703">
    <cfRule type="cellIs" dxfId="1154" priority="1465" operator="greaterThanOrEqual">
      <formula>$T$278*1.2</formula>
    </cfRule>
  </conditionalFormatting>
  <conditionalFormatting sqref="C700">
    <cfRule type="cellIs" dxfId="1153" priority="1463" operator="greaterThanOrEqual">
      <formula>1000</formula>
    </cfRule>
  </conditionalFormatting>
  <conditionalFormatting sqref="C699">
    <cfRule type="cellIs" dxfId="1152" priority="1462" operator="greaterThanOrEqual">
      <formula>100</formula>
    </cfRule>
  </conditionalFormatting>
  <conditionalFormatting sqref="D700">
    <cfRule type="cellIs" dxfId="1151" priority="1461" operator="greaterThanOrEqual">
      <formula>1000</formula>
    </cfRule>
  </conditionalFormatting>
  <conditionalFormatting sqref="D699">
    <cfRule type="cellIs" dxfId="1150" priority="1460" operator="greaterThanOrEqual">
      <formula>100</formula>
    </cfRule>
  </conditionalFormatting>
  <conditionalFormatting sqref="D706">
    <cfRule type="cellIs" dxfId="1149" priority="1458" operator="lessThan">
      <formula>$T706*0.8</formula>
    </cfRule>
  </conditionalFormatting>
  <conditionalFormatting sqref="C706">
    <cfRule type="cellIs" dxfId="1148" priority="1444" operator="lessThan">
      <formula>$T706*0.8</formula>
    </cfRule>
  </conditionalFormatting>
  <conditionalFormatting sqref="E706">
    <cfRule type="cellIs" dxfId="1147" priority="1443" operator="lessThan">
      <formula>$T706*0.8</formula>
    </cfRule>
  </conditionalFormatting>
  <conditionalFormatting sqref="J706">
    <cfRule type="cellIs" dxfId="1146" priority="1442" operator="lessThan">
      <formula>$T706*0.8</formula>
    </cfRule>
  </conditionalFormatting>
  <conditionalFormatting sqref="K706">
    <cfRule type="cellIs" dxfId="1145" priority="1441" operator="lessThan">
      <formula>$T706*0.8</formula>
    </cfRule>
  </conditionalFormatting>
  <conditionalFormatting sqref="O706">
    <cfRule type="cellIs" dxfId="1144" priority="1440" operator="lessThan">
      <formula>$T706*0.8</formula>
    </cfRule>
  </conditionalFormatting>
  <conditionalFormatting sqref="F706">
    <cfRule type="cellIs" dxfId="1143" priority="1439" operator="lessThan">
      <formula>$T706*0.8</formula>
    </cfRule>
  </conditionalFormatting>
  <conditionalFormatting sqref="G706">
    <cfRule type="cellIs" dxfId="1142" priority="1438" operator="lessThan">
      <formula>$T706*0.8</formula>
    </cfRule>
  </conditionalFormatting>
  <conditionalFormatting sqref="H706">
    <cfRule type="cellIs" dxfId="1141" priority="1437" operator="lessThan">
      <formula>$T706*0.8</formula>
    </cfRule>
  </conditionalFormatting>
  <conditionalFormatting sqref="I706">
    <cfRule type="cellIs" dxfId="1140" priority="1436" operator="lessThan">
      <formula>$T706*0.8</formula>
    </cfRule>
  </conditionalFormatting>
  <conditionalFormatting sqref="L706">
    <cfRule type="cellIs" dxfId="1139" priority="1435" operator="lessThan">
      <formula>$T706*0.8</formula>
    </cfRule>
  </conditionalFormatting>
  <conditionalFormatting sqref="N706">
    <cfRule type="cellIs" dxfId="1138" priority="1434" operator="lessThan">
      <formula>$T706*0.8</formula>
    </cfRule>
  </conditionalFormatting>
  <conditionalFormatting sqref="P706">
    <cfRule type="cellIs" dxfId="1137" priority="1433" operator="lessThan">
      <formula>$T706*0.8</formula>
    </cfRule>
  </conditionalFormatting>
  <conditionalFormatting sqref="M706">
    <cfRule type="cellIs" dxfId="1136" priority="1432" operator="lessThan">
      <formula>$T706*0.8</formula>
    </cfRule>
  </conditionalFormatting>
  <conditionalFormatting sqref="Q706">
    <cfRule type="cellIs" dxfId="1135" priority="1431" operator="lessThan">
      <formula>$T706*0.8</formula>
    </cfRule>
  </conditionalFormatting>
  <conditionalFormatting sqref="R706">
    <cfRule type="cellIs" dxfId="1134" priority="1430" operator="lessThan">
      <formula>$T706*0.8</formula>
    </cfRule>
  </conditionalFormatting>
  <conditionalFormatting sqref="S706">
    <cfRule type="cellIs" dxfId="1133" priority="1429" operator="lessThan">
      <formula>$T706*0.8</formula>
    </cfRule>
  </conditionalFormatting>
  <conditionalFormatting sqref="T8 C8:R8">
    <cfRule type="cellIs" dxfId="1132" priority="1428" operator="greaterThan">
      <formula>0</formula>
    </cfRule>
  </conditionalFormatting>
  <conditionalFormatting sqref="E708:R708">
    <cfRule type="cellIs" dxfId="1131" priority="1427" operator="greaterThanOrEqual">
      <formula>1000</formula>
    </cfRule>
  </conditionalFormatting>
  <conditionalFormatting sqref="E707:R707">
    <cfRule type="cellIs" dxfId="1130" priority="1426" operator="greaterThanOrEqual">
      <formula>100</formula>
    </cfRule>
  </conditionalFormatting>
  <conditionalFormatting sqref="C711:S711">
    <cfRule type="cellIs" dxfId="1129" priority="1425" operator="greaterThanOrEqual">
      <formula>$T$278*1.2</formula>
    </cfRule>
  </conditionalFormatting>
  <conditionalFormatting sqref="C708">
    <cfRule type="cellIs" dxfId="1128" priority="1424" operator="greaterThanOrEqual">
      <formula>1000</formula>
    </cfRule>
  </conditionalFormatting>
  <conditionalFormatting sqref="C707">
    <cfRule type="cellIs" dxfId="1127" priority="1423" operator="greaterThanOrEqual">
      <formula>100</formula>
    </cfRule>
  </conditionalFormatting>
  <conditionalFormatting sqref="D708">
    <cfRule type="cellIs" dxfId="1126" priority="1422" operator="greaterThanOrEqual">
      <formula>1000</formula>
    </cfRule>
  </conditionalFormatting>
  <conditionalFormatting sqref="D707">
    <cfRule type="cellIs" dxfId="1125" priority="1421" operator="greaterThanOrEqual">
      <formula>100</formula>
    </cfRule>
  </conditionalFormatting>
  <conditionalFormatting sqref="D714">
    <cfRule type="cellIs" dxfId="1124" priority="1420" operator="lessThan">
      <formula>$T714*0.8</formula>
    </cfRule>
  </conditionalFormatting>
  <conditionalFormatting sqref="E714">
    <cfRule type="cellIs" dxfId="1123" priority="1418" operator="lessThan">
      <formula>$T714*0.8</formula>
    </cfRule>
  </conditionalFormatting>
  <conditionalFormatting sqref="J714">
    <cfRule type="cellIs" dxfId="1122" priority="1417" operator="lessThan">
      <formula>$T714*0.8</formula>
    </cfRule>
  </conditionalFormatting>
  <conditionalFormatting sqref="K714">
    <cfRule type="cellIs" dxfId="1121" priority="1416" operator="lessThan">
      <formula>$T714*0.8</formula>
    </cfRule>
  </conditionalFormatting>
  <conditionalFormatting sqref="F714:H714">
    <cfRule type="cellIs" dxfId="1120" priority="1403" operator="lessThan">
      <formula>$T714*0.8</formula>
    </cfRule>
  </conditionalFormatting>
  <conditionalFormatting sqref="Q714">
    <cfRule type="cellIs" dxfId="1119" priority="1402" operator="lessThan">
      <formula>$T714*0.8</formula>
    </cfRule>
  </conditionalFormatting>
  <conditionalFormatting sqref="C714">
    <cfRule type="cellIs" dxfId="1118" priority="1401" operator="lessThan">
      <formula>$T714*0.8</formula>
    </cfRule>
  </conditionalFormatting>
  <conditionalFormatting sqref="I714">
    <cfRule type="cellIs" dxfId="1117" priority="1400" operator="lessThan">
      <formula>$T714*0.8</formula>
    </cfRule>
  </conditionalFormatting>
  <conditionalFormatting sqref="L714">
    <cfRule type="cellIs" dxfId="1116" priority="1399" operator="lessThan">
      <formula>$T714*0.8</formula>
    </cfRule>
  </conditionalFormatting>
  <conditionalFormatting sqref="M714">
    <cfRule type="cellIs" dxfId="1115" priority="1398" operator="lessThan">
      <formula>$T714*0.8</formula>
    </cfRule>
  </conditionalFormatting>
  <conditionalFormatting sqref="N714">
    <cfRule type="cellIs" dxfId="1114" priority="1397" operator="lessThan">
      <formula>$T714*0.8</formula>
    </cfRule>
  </conditionalFormatting>
  <conditionalFormatting sqref="O714">
    <cfRule type="cellIs" dxfId="1113" priority="1396" operator="lessThan">
      <formula>$T714*0.8</formula>
    </cfRule>
  </conditionalFormatting>
  <conditionalFormatting sqref="P714">
    <cfRule type="cellIs" dxfId="1112" priority="1395" operator="lessThan">
      <formula>$T714*0.8</formula>
    </cfRule>
  </conditionalFormatting>
  <conditionalFormatting sqref="R714">
    <cfRule type="cellIs" dxfId="1111" priority="1394" operator="lessThan">
      <formula>$T714*0.8</formula>
    </cfRule>
  </conditionalFormatting>
  <conditionalFormatting sqref="S714">
    <cfRule type="cellIs" dxfId="1110" priority="1393" operator="lessThan">
      <formula>$T714*0.8</formula>
    </cfRule>
  </conditionalFormatting>
  <conditionalFormatting sqref="E716:R716">
    <cfRule type="cellIs" dxfId="1109" priority="1392" operator="greaterThanOrEqual">
      <formula>1000</formula>
    </cfRule>
  </conditionalFormatting>
  <conditionalFormatting sqref="E715:R715">
    <cfRule type="cellIs" dxfId="1108" priority="1391" operator="greaterThanOrEqual">
      <formula>100</formula>
    </cfRule>
  </conditionalFormatting>
  <conditionalFormatting sqref="C719:S719">
    <cfRule type="cellIs" dxfId="1107" priority="1390" operator="greaterThanOrEqual">
      <formula>$T$278*1.2</formula>
    </cfRule>
  </conditionalFormatting>
  <conditionalFormatting sqref="C716">
    <cfRule type="cellIs" dxfId="1106" priority="1389" operator="greaterThanOrEqual">
      <formula>1000</formula>
    </cfRule>
  </conditionalFormatting>
  <conditionalFormatting sqref="C715">
    <cfRule type="cellIs" dxfId="1105" priority="1388" operator="greaterThanOrEqual">
      <formula>100</formula>
    </cfRule>
  </conditionalFormatting>
  <conditionalFormatting sqref="D716">
    <cfRule type="cellIs" dxfId="1104" priority="1387" operator="greaterThanOrEqual">
      <formula>1000</formula>
    </cfRule>
  </conditionalFormatting>
  <conditionalFormatting sqref="D715">
    <cfRule type="cellIs" dxfId="1103" priority="1386" operator="greaterThanOrEqual">
      <formula>100</formula>
    </cfRule>
  </conditionalFormatting>
  <conditionalFormatting sqref="D722">
    <cfRule type="cellIs" dxfId="1102" priority="1385" operator="lessThan">
      <formula>$T722*0.8</formula>
    </cfRule>
  </conditionalFormatting>
  <conditionalFormatting sqref="J722">
    <cfRule type="cellIs" dxfId="1101" priority="1383" operator="lessThan">
      <formula>$T722*0.8</formula>
    </cfRule>
  </conditionalFormatting>
  <conditionalFormatting sqref="K722">
    <cfRule type="cellIs" dxfId="1100" priority="1382" operator="lessThan">
      <formula>$T722*0.8</formula>
    </cfRule>
  </conditionalFormatting>
  <conditionalFormatting sqref="F722 H722">
    <cfRule type="cellIs" dxfId="1099" priority="1381" operator="lessThan">
      <formula>$T722*0.8</formula>
    </cfRule>
  </conditionalFormatting>
  <conditionalFormatting sqref="Q722">
    <cfRule type="cellIs" dxfId="1098" priority="1380" operator="lessThan">
      <formula>$T722*0.8</formula>
    </cfRule>
  </conditionalFormatting>
  <conditionalFormatting sqref="C722">
    <cfRule type="cellIs" dxfId="1097" priority="1370" operator="lessThan">
      <formula>$T722*0.8</formula>
    </cfRule>
  </conditionalFormatting>
  <conditionalFormatting sqref="M722">
    <cfRule type="cellIs" dxfId="1096" priority="1369" operator="lessThan">
      <formula>$T722*0.8</formula>
    </cfRule>
  </conditionalFormatting>
  <conditionalFormatting sqref="P722">
    <cfRule type="cellIs" dxfId="1095" priority="1368" operator="lessThan">
      <formula>$T722*0.8</formula>
    </cfRule>
  </conditionalFormatting>
  <conditionalFormatting sqref="I722">
    <cfRule type="cellIs" dxfId="1094" priority="1367" operator="lessThan">
      <formula>$T722*0.8</formula>
    </cfRule>
  </conditionalFormatting>
  <conditionalFormatting sqref="E722">
    <cfRule type="cellIs" dxfId="1093" priority="1366" operator="lessThan">
      <formula>$T722*0.8</formula>
    </cfRule>
  </conditionalFormatting>
  <conditionalFormatting sqref="G722">
    <cfRule type="cellIs" dxfId="1092" priority="1365" operator="lessThan">
      <formula>$T722*0.8</formula>
    </cfRule>
  </conditionalFormatting>
  <conditionalFormatting sqref="L722">
    <cfRule type="cellIs" dxfId="1091" priority="1364" operator="lessThan">
      <formula>$T722*0.8</formula>
    </cfRule>
  </conditionalFormatting>
  <conditionalFormatting sqref="N722">
    <cfRule type="cellIs" dxfId="1090" priority="1363" operator="lessThan">
      <formula>$T722*0.8</formula>
    </cfRule>
  </conditionalFormatting>
  <conditionalFormatting sqref="O722">
    <cfRule type="cellIs" dxfId="1089" priority="1362" operator="lessThan">
      <formula>$T722*0.8</formula>
    </cfRule>
  </conditionalFormatting>
  <conditionalFormatting sqref="R722">
    <cfRule type="cellIs" dxfId="1088" priority="1361" operator="lessThan">
      <formula>$T722*0.8</formula>
    </cfRule>
  </conditionalFormatting>
  <conditionalFormatting sqref="S722">
    <cfRule type="cellIs" dxfId="1087" priority="1360" operator="lessThan">
      <formula>$T722*0.8</formula>
    </cfRule>
  </conditionalFormatting>
  <conditionalFormatting sqref="E724:R724">
    <cfRule type="cellIs" dxfId="1086" priority="1359" operator="greaterThanOrEqual">
      <formula>1000</formula>
    </cfRule>
  </conditionalFormatting>
  <conditionalFormatting sqref="E723:R723">
    <cfRule type="cellIs" dxfId="1085" priority="1358" operator="greaterThanOrEqual">
      <formula>100</formula>
    </cfRule>
  </conditionalFormatting>
  <conditionalFormatting sqref="C727:S727">
    <cfRule type="cellIs" dxfId="1084" priority="1357" operator="greaterThanOrEqual">
      <formula>$T$278*1.2</formula>
    </cfRule>
  </conditionalFormatting>
  <conditionalFormatting sqref="C724">
    <cfRule type="cellIs" dxfId="1083" priority="1356" operator="greaterThanOrEqual">
      <formula>1000</formula>
    </cfRule>
  </conditionalFormatting>
  <conditionalFormatting sqref="C723">
    <cfRule type="cellIs" dxfId="1082" priority="1355" operator="greaterThanOrEqual">
      <formula>100</formula>
    </cfRule>
  </conditionalFormatting>
  <conditionalFormatting sqref="D724">
    <cfRule type="cellIs" dxfId="1081" priority="1354" operator="greaterThanOrEqual">
      <formula>1000</formula>
    </cfRule>
  </conditionalFormatting>
  <conditionalFormatting sqref="D723">
    <cfRule type="cellIs" dxfId="1080" priority="1353" operator="greaterThanOrEqual">
      <formula>100</formula>
    </cfRule>
  </conditionalFormatting>
  <conditionalFormatting sqref="D730">
    <cfRule type="cellIs" dxfId="1079" priority="1352" operator="lessThan">
      <formula>$T730*0.8</formula>
    </cfRule>
  </conditionalFormatting>
  <conditionalFormatting sqref="J730">
    <cfRule type="cellIs" dxfId="1078" priority="1351" operator="lessThan">
      <formula>$T730*0.8</formula>
    </cfRule>
  </conditionalFormatting>
  <conditionalFormatting sqref="K730">
    <cfRule type="cellIs" dxfId="1077" priority="1350" operator="lessThan">
      <formula>$T730*0.8</formula>
    </cfRule>
  </conditionalFormatting>
  <conditionalFormatting sqref="F730 H730">
    <cfRule type="cellIs" dxfId="1076" priority="1349" operator="lessThan">
      <formula>$T730*0.8</formula>
    </cfRule>
  </conditionalFormatting>
  <conditionalFormatting sqref="M730">
    <cfRule type="cellIs" dxfId="1075" priority="1346" operator="lessThan">
      <formula>$T730*0.8</formula>
    </cfRule>
  </conditionalFormatting>
  <conditionalFormatting sqref="P730">
    <cfRule type="cellIs" dxfId="1074" priority="1345" operator="lessThan">
      <formula>$T730*0.8</formula>
    </cfRule>
  </conditionalFormatting>
  <conditionalFormatting sqref="I730">
    <cfRule type="cellIs" dxfId="1073" priority="1344" operator="lessThan">
      <formula>$T730*0.8</formula>
    </cfRule>
  </conditionalFormatting>
  <conditionalFormatting sqref="R730">
    <cfRule type="cellIs" dxfId="1072" priority="1336" operator="lessThan">
      <formula>$T730*0.8</formula>
    </cfRule>
  </conditionalFormatting>
  <conditionalFormatting sqref="S730">
    <cfRule type="cellIs" dxfId="1071" priority="1335" operator="lessThan">
      <formula>$T730*0.8</formula>
    </cfRule>
  </conditionalFormatting>
  <conditionalFormatting sqref="Q730">
    <cfRule type="cellIs" dxfId="1070" priority="1334" operator="lessThan">
      <formula>$T730*0.8</formula>
    </cfRule>
  </conditionalFormatting>
  <conditionalFormatting sqref="O730">
    <cfRule type="cellIs" dxfId="1069" priority="1333" operator="lessThan">
      <formula>$T730*0.8</formula>
    </cfRule>
  </conditionalFormatting>
  <conditionalFormatting sqref="N730">
    <cfRule type="cellIs" dxfId="1068" priority="1332" operator="lessThan">
      <formula>$T730*0.8</formula>
    </cfRule>
  </conditionalFormatting>
  <conditionalFormatting sqref="L730">
    <cfRule type="cellIs" dxfId="1067" priority="1331" operator="lessThan">
      <formula>$T730*0.8</formula>
    </cfRule>
  </conditionalFormatting>
  <conditionalFormatting sqref="G730">
    <cfRule type="cellIs" dxfId="1066" priority="1330" operator="lessThan">
      <formula>$T730*0.8</formula>
    </cfRule>
  </conditionalFormatting>
  <conditionalFormatting sqref="E730">
    <cfRule type="cellIs" dxfId="1065" priority="1329" operator="lessThan">
      <formula>$T730*0.8</formula>
    </cfRule>
  </conditionalFormatting>
  <conditionalFormatting sqref="C730">
    <cfRule type="cellIs" dxfId="1064" priority="1328" operator="lessThan">
      <formula>$T730*0.8</formula>
    </cfRule>
  </conditionalFormatting>
  <conditionalFormatting sqref="E732:R732">
    <cfRule type="cellIs" dxfId="1063" priority="1327" operator="greaterThanOrEqual">
      <formula>1000</formula>
    </cfRule>
  </conditionalFormatting>
  <conditionalFormatting sqref="E731:R731">
    <cfRule type="cellIs" dxfId="1062" priority="1326" operator="greaterThanOrEqual">
      <formula>100</formula>
    </cfRule>
  </conditionalFormatting>
  <conditionalFormatting sqref="C735:S735">
    <cfRule type="cellIs" dxfId="1061" priority="1325" operator="greaterThanOrEqual">
      <formula>$T$278*1.2</formula>
    </cfRule>
  </conditionalFormatting>
  <conditionalFormatting sqref="C732">
    <cfRule type="cellIs" dxfId="1060" priority="1324" operator="greaterThanOrEqual">
      <formula>1000</formula>
    </cfRule>
  </conditionalFormatting>
  <conditionalFormatting sqref="C731">
    <cfRule type="cellIs" dxfId="1059" priority="1323" operator="greaterThanOrEqual">
      <formula>100</formula>
    </cfRule>
  </conditionalFormatting>
  <conditionalFormatting sqref="D732">
    <cfRule type="cellIs" dxfId="1058" priority="1322" operator="greaterThanOrEqual">
      <formula>1000</formula>
    </cfRule>
  </conditionalFormatting>
  <conditionalFormatting sqref="D731">
    <cfRule type="cellIs" dxfId="1057" priority="1321" operator="greaterThanOrEqual">
      <formula>100</formula>
    </cfRule>
  </conditionalFormatting>
  <conditionalFormatting sqref="D738">
    <cfRule type="cellIs" dxfId="1056" priority="1320" operator="lessThan">
      <formula>$T738*0.8</formula>
    </cfRule>
  </conditionalFormatting>
  <conditionalFormatting sqref="K738">
    <cfRule type="cellIs" dxfId="1055" priority="1318" operator="lessThan">
      <formula>$T738*0.8</formula>
    </cfRule>
  </conditionalFormatting>
  <conditionalFormatting sqref="F738 H738">
    <cfRule type="cellIs" dxfId="1054" priority="1317" operator="lessThan">
      <formula>$T738*0.8</formula>
    </cfRule>
  </conditionalFormatting>
  <conditionalFormatting sqref="M738">
    <cfRule type="cellIs" dxfId="1053" priority="1316" operator="lessThan">
      <formula>$T738*0.8</formula>
    </cfRule>
  </conditionalFormatting>
  <conditionalFormatting sqref="C738">
    <cfRule type="cellIs" dxfId="1052" priority="1304" operator="lessThan">
      <formula>$T738*0.8</formula>
    </cfRule>
  </conditionalFormatting>
  <conditionalFormatting sqref="L738">
    <cfRule type="cellIs" dxfId="1051" priority="1294" operator="lessThan">
      <formula>$T738*0.8</formula>
    </cfRule>
  </conditionalFormatting>
  <conditionalFormatting sqref="E738">
    <cfRule type="cellIs" dxfId="1050" priority="1293" operator="lessThan">
      <formula>$T738*0.8</formula>
    </cfRule>
  </conditionalFormatting>
  <conditionalFormatting sqref="G738">
    <cfRule type="cellIs" dxfId="1049" priority="1292" operator="lessThan">
      <formula>$T738*0.8</formula>
    </cfRule>
  </conditionalFormatting>
  <conditionalFormatting sqref="J738">
    <cfRule type="cellIs" dxfId="1048" priority="1291" operator="lessThan">
      <formula>$T738*0.8</formula>
    </cfRule>
  </conditionalFormatting>
  <conditionalFormatting sqref="N738:S738">
    <cfRule type="cellIs" dxfId="1047" priority="1290" operator="lessThan">
      <formula>$T738*0.8</formula>
    </cfRule>
  </conditionalFormatting>
  <conditionalFormatting sqref="E740:R740">
    <cfRule type="cellIs" dxfId="1046" priority="1289" operator="greaterThanOrEqual">
      <formula>1000</formula>
    </cfRule>
  </conditionalFormatting>
  <conditionalFormatting sqref="E739:R739">
    <cfRule type="cellIs" dxfId="1045" priority="1288" operator="greaterThanOrEqual">
      <formula>100</formula>
    </cfRule>
  </conditionalFormatting>
  <conditionalFormatting sqref="C743:S743">
    <cfRule type="cellIs" dxfId="1044" priority="1287" operator="greaterThanOrEqual">
      <formula>$T$278*1.2</formula>
    </cfRule>
  </conditionalFormatting>
  <conditionalFormatting sqref="C740">
    <cfRule type="cellIs" dxfId="1043" priority="1286" operator="greaterThanOrEqual">
      <formula>1000</formula>
    </cfRule>
  </conditionalFormatting>
  <conditionalFormatting sqref="C739">
    <cfRule type="cellIs" dxfId="1042" priority="1285" operator="greaterThanOrEqual">
      <formula>100</formula>
    </cfRule>
  </conditionalFormatting>
  <conditionalFormatting sqref="D740">
    <cfRule type="cellIs" dxfId="1041" priority="1284" operator="greaterThanOrEqual">
      <formula>1000</formula>
    </cfRule>
  </conditionalFormatting>
  <conditionalFormatting sqref="D739">
    <cfRule type="cellIs" dxfId="1040" priority="1283" operator="greaterThanOrEqual">
      <formula>100</formula>
    </cfRule>
  </conditionalFormatting>
  <conditionalFormatting sqref="D746">
    <cfRule type="cellIs" dxfId="1039" priority="1282" operator="lessThan">
      <formula>$T746*0.8</formula>
    </cfRule>
  </conditionalFormatting>
  <conditionalFormatting sqref="K746">
    <cfRule type="cellIs" dxfId="1038" priority="1281" operator="lessThan">
      <formula>$T746*0.8</formula>
    </cfRule>
  </conditionalFormatting>
  <conditionalFormatting sqref="I746">
    <cfRule type="cellIs" dxfId="1037" priority="1278" operator="lessThan">
      <formula>$T746*0.8</formula>
    </cfRule>
  </conditionalFormatting>
  <conditionalFormatting sqref="O746">
    <cfRule type="cellIs" dxfId="1036" priority="1272" operator="lessThan">
      <formula>$T746*0.8</formula>
    </cfRule>
  </conditionalFormatting>
  <conditionalFormatting sqref="C746">
    <cfRule type="cellIs" dxfId="1035" priority="1271" operator="lessThan">
      <formula>$T746*0.8</formula>
    </cfRule>
  </conditionalFormatting>
  <conditionalFormatting sqref="E746">
    <cfRule type="cellIs" dxfId="1034" priority="1270" operator="lessThan">
      <formula>$T746*0.8</formula>
    </cfRule>
  </conditionalFormatting>
  <conditionalFormatting sqref="F746">
    <cfRule type="cellIs" dxfId="1033" priority="1269" operator="lessThan">
      <formula>$T746*0.8</formula>
    </cfRule>
  </conditionalFormatting>
  <conditionalFormatting sqref="G746">
    <cfRule type="cellIs" dxfId="1032" priority="1268" operator="lessThan">
      <formula>$T746*0.8</formula>
    </cfRule>
  </conditionalFormatting>
  <conditionalFormatting sqref="H746">
    <cfRule type="cellIs" dxfId="1031" priority="1267" operator="lessThan">
      <formula>$T746*0.8</formula>
    </cfRule>
  </conditionalFormatting>
  <conditionalFormatting sqref="J746">
    <cfRule type="cellIs" dxfId="1030" priority="1266" operator="lessThan">
      <formula>$T746*0.8</formula>
    </cfRule>
  </conditionalFormatting>
  <conditionalFormatting sqref="L746">
    <cfRule type="cellIs" dxfId="1029" priority="1265" operator="lessThan">
      <formula>$T746*0.8</formula>
    </cfRule>
  </conditionalFormatting>
  <conditionalFormatting sqref="M746">
    <cfRule type="cellIs" dxfId="1028" priority="1264" operator="lessThan">
      <formula>$T746*0.8</formula>
    </cfRule>
  </conditionalFormatting>
  <conditionalFormatting sqref="N746">
    <cfRule type="cellIs" dxfId="1027" priority="1263" operator="lessThan">
      <formula>$T746*0.8</formula>
    </cfRule>
  </conditionalFormatting>
  <conditionalFormatting sqref="P746">
    <cfRule type="cellIs" dxfId="1026" priority="1262" operator="lessThan">
      <formula>$T746*0.8</formula>
    </cfRule>
  </conditionalFormatting>
  <conditionalFormatting sqref="Q746">
    <cfRule type="cellIs" dxfId="1025" priority="1261" operator="lessThan">
      <formula>$T746*0.8</formula>
    </cfRule>
  </conditionalFormatting>
  <conditionalFormatting sqref="R746">
    <cfRule type="cellIs" dxfId="1024" priority="1260" operator="lessThan">
      <formula>$T746*0.8</formula>
    </cfRule>
  </conditionalFormatting>
  <conditionalFormatting sqref="S746">
    <cfRule type="cellIs" dxfId="1023" priority="1259" operator="lessThan">
      <formula>$T746*0.8</formula>
    </cfRule>
  </conditionalFormatting>
  <conditionalFormatting sqref="I738">
    <cfRule type="cellIs" dxfId="1022" priority="1258" operator="lessThan">
      <formula>$T738*0.8</formula>
    </cfRule>
  </conditionalFormatting>
  <conditionalFormatting sqref="E748:R748">
    <cfRule type="cellIs" dxfId="1021" priority="1257" operator="greaterThanOrEqual">
      <formula>1000</formula>
    </cfRule>
  </conditionalFormatting>
  <conditionalFormatting sqref="E747:R747">
    <cfRule type="cellIs" dxfId="1020" priority="1256" operator="greaterThanOrEqual">
      <formula>100</formula>
    </cfRule>
  </conditionalFormatting>
  <conditionalFormatting sqref="C751:S751">
    <cfRule type="cellIs" dxfId="1019" priority="1255" operator="greaterThanOrEqual">
      <formula>$T$278*1.2</formula>
    </cfRule>
  </conditionalFormatting>
  <conditionalFormatting sqref="C748">
    <cfRule type="cellIs" dxfId="1018" priority="1254" operator="greaterThanOrEqual">
      <formula>1000</formula>
    </cfRule>
  </conditionalFormatting>
  <conditionalFormatting sqref="C747">
    <cfRule type="cellIs" dxfId="1017" priority="1253" operator="greaterThanOrEqual">
      <formula>100</formula>
    </cfRule>
  </conditionalFormatting>
  <conditionalFormatting sqref="D748">
    <cfRule type="cellIs" dxfId="1016" priority="1252" operator="greaterThanOrEqual">
      <formula>1000</formula>
    </cfRule>
  </conditionalFormatting>
  <conditionalFormatting sqref="D747">
    <cfRule type="cellIs" dxfId="1015" priority="1251" operator="greaterThanOrEqual">
      <formula>100</formula>
    </cfRule>
  </conditionalFormatting>
  <conditionalFormatting sqref="D754">
    <cfRule type="cellIs" dxfId="1014" priority="1250" operator="lessThan">
      <formula>$T754*0.8</formula>
    </cfRule>
  </conditionalFormatting>
  <conditionalFormatting sqref="K754">
    <cfRule type="cellIs" dxfId="1013" priority="1249" operator="lessThan">
      <formula>$T754*0.8</formula>
    </cfRule>
  </conditionalFormatting>
  <conditionalFormatting sqref="I754">
    <cfRule type="cellIs" dxfId="1012" priority="1248" operator="lessThan">
      <formula>$T754*0.8</formula>
    </cfRule>
  </conditionalFormatting>
  <conditionalFormatting sqref="C754">
    <cfRule type="cellIs" dxfId="1011" priority="1233" operator="lessThan">
      <formula>$T754*0.8</formula>
    </cfRule>
  </conditionalFormatting>
  <conditionalFormatting sqref="E754">
    <cfRule type="cellIs" dxfId="1010" priority="1232" operator="lessThan">
      <formula>$T754*0.8</formula>
    </cfRule>
  </conditionalFormatting>
  <conditionalFormatting sqref="F754">
    <cfRule type="cellIs" dxfId="1009" priority="1231" operator="lessThan">
      <formula>$T754*0.8</formula>
    </cfRule>
  </conditionalFormatting>
  <conditionalFormatting sqref="G754">
    <cfRule type="cellIs" dxfId="1008" priority="1230" operator="lessThan">
      <formula>$T754*0.8</formula>
    </cfRule>
  </conditionalFormatting>
  <conditionalFormatting sqref="J754">
    <cfRule type="cellIs" dxfId="1007" priority="1229" operator="lessThan">
      <formula>$T754*0.8</formula>
    </cfRule>
  </conditionalFormatting>
  <conditionalFormatting sqref="L754">
    <cfRule type="cellIs" dxfId="1006" priority="1228" operator="lessThan">
      <formula>$T754*0.8</formula>
    </cfRule>
  </conditionalFormatting>
  <conditionalFormatting sqref="N754">
    <cfRule type="cellIs" dxfId="1005" priority="1227" operator="lessThan">
      <formula>$T754*0.8</formula>
    </cfRule>
  </conditionalFormatting>
  <conditionalFormatting sqref="O754">
    <cfRule type="cellIs" dxfId="1004" priority="1226" operator="lessThan">
      <formula>$T754*0.8</formula>
    </cfRule>
  </conditionalFormatting>
  <conditionalFormatting sqref="Q754">
    <cfRule type="cellIs" dxfId="1003" priority="1225" operator="lessThan">
      <formula>$T754*0.8</formula>
    </cfRule>
  </conditionalFormatting>
  <conditionalFormatting sqref="R754">
    <cfRule type="cellIs" dxfId="1002" priority="1224" operator="lessThan">
      <formula>$T754*0.8</formula>
    </cfRule>
  </conditionalFormatting>
  <conditionalFormatting sqref="S754">
    <cfRule type="cellIs" dxfId="1001" priority="1223" operator="lessThan">
      <formula>$T754*0.8</formula>
    </cfRule>
  </conditionalFormatting>
  <conditionalFormatting sqref="H754">
    <cfRule type="cellIs" dxfId="1000" priority="1222" operator="lessThan">
      <formula>$T754*0.8</formula>
    </cfRule>
  </conditionalFormatting>
  <conditionalFormatting sqref="P754">
    <cfRule type="cellIs" dxfId="999" priority="1221" operator="lessThan">
      <formula>$T754*0.8</formula>
    </cfRule>
  </conditionalFormatting>
  <conditionalFormatting sqref="M754">
    <cfRule type="cellIs" dxfId="998" priority="1220" operator="lessThan">
      <formula>$T754*0.8</formula>
    </cfRule>
  </conditionalFormatting>
  <conditionalFormatting sqref="K756:L756">
    <cfRule type="cellIs" dxfId="997" priority="1219" operator="greaterThanOrEqual">
      <formula>1000</formula>
    </cfRule>
  </conditionalFormatting>
  <conditionalFormatting sqref="K755:L755">
    <cfRule type="cellIs" dxfId="996" priority="1218" operator="greaterThanOrEqual">
      <formula>100</formula>
    </cfRule>
  </conditionalFormatting>
  <conditionalFormatting sqref="C759:T759">
    <cfRule type="cellIs" priority="1153" stopIfTrue="1" operator="equal">
      <formula>"-"</formula>
    </cfRule>
    <cfRule type="cellIs" dxfId="995" priority="1217" operator="greaterThanOrEqual">
      <formula>$T$278*1.2</formula>
    </cfRule>
  </conditionalFormatting>
  <conditionalFormatting sqref="C756">
    <cfRule type="cellIs" dxfId="994" priority="1216" operator="greaterThanOrEqual">
      <formula>1000</formula>
    </cfRule>
  </conditionalFormatting>
  <conditionalFormatting sqref="C755">
    <cfRule type="cellIs" dxfId="993" priority="1215" operator="greaterThanOrEqual">
      <formula>100</formula>
    </cfRule>
  </conditionalFormatting>
  <conditionalFormatting sqref="K762 K770">
    <cfRule type="cellIs" dxfId="992" priority="1211" operator="lessThan">
      <formula>$T762*0.8</formula>
    </cfRule>
  </conditionalFormatting>
  <conditionalFormatting sqref="D756">
    <cfRule type="cellIs" dxfId="991" priority="1195" operator="greaterThanOrEqual">
      <formula>1000</formula>
    </cfRule>
  </conditionalFormatting>
  <conditionalFormatting sqref="D755">
    <cfRule type="cellIs" dxfId="990" priority="1194" operator="greaterThanOrEqual">
      <formula>100</formula>
    </cfRule>
  </conditionalFormatting>
  <conditionalFormatting sqref="E756">
    <cfRule type="cellIs" dxfId="989" priority="1193" operator="greaterThanOrEqual">
      <formula>1000</formula>
    </cfRule>
  </conditionalFormatting>
  <conditionalFormatting sqref="E755">
    <cfRule type="cellIs" dxfId="988" priority="1192" operator="greaterThanOrEqual">
      <formula>100</formula>
    </cfRule>
  </conditionalFormatting>
  <conditionalFormatting sqref="F756">
    <cfRule type="cellIs" dxfId="987" priority="1191" operator="greaterThanOrEqual">
      <formula>1000</formula>
    </cfRule>
  </conditionalFormatting>
  <conditionalFormatting sqref="F755">
    <cfRule type="cellIs" dxfId="986" priority="1190" operator="greaterThanOrEqual">
      <formula>100</formula>
    </cfRule>
  </conditionalFormatting>
  <conditionalFormatting sqref="G756">
    <cfRule type="cellIs" dxfId="985" priority="1189" operator="greaterThanOrEqual">
      <formula>1000</formula>
    </cfRule>
  </conditionalFormatting>
  <conditionalFormatting sqref="G755">
    <cfRule type="cellIs" dxfId="984" priority="1188" operator="greaterThanOrEqual">
      <formula>100</formula>
    </cfRule>
  </conditionalFormatting>
  <conditionalFormatting sqref="H756">
    <cfRule type="cellIs" dxfId="983" priority="1187" operator="greaterThanOrEqual">
      <formula>1000</formula>
    </cfRule>
  </conditionalFormatting>
  <conditionalFormatting sqref="H755">
    <cfRule type="cellIs" dxfId="982" priority="1186" operator="greaterThanOrEqual">
      <formula>100</formula>
    </cfRule>
  </conditionalFormatting>
  <conditionalFormatting sqref="I756">
    <cfRule type="cellIs" dxfId="981" priority="1185" operator="greaterThanOrEqual">
      <formula>1000</formula>
    </cfRule>
  </conditionalFormatting>
  <conditionalFormatting sqref="I755">
    <cfRule type="cellIs" dxfId="980" priority="1184" operator="greaterThanOrEqual">
      <formula>100</formula>
    </cfRule>
  </conditionalFormatting>
  <conditionalFormatting sqref="J756">
    <cfRule type="cellIs" dxfId="979" priority="1183" operator="greaterThanOrEqual">
      <formula>1000</formula>
    </cfRule>
  </conditionalFormatting>
  <conditionalFormatting sqref="J755">
    <cfRule type="cellIs" dxfId="978" priority="1182" operator="greaterThanOrEqual">
      <formula>100</formula>
    </cfRule>
  </conditionalFormatting>
  <conditionalFormatting sqref="M756">
    <cfRule type="cellIs" dxfId="977" priority="1181" operator="greaterThanOrEqual">
      <formula>1000</formula>
    </cfRule>
  </conditionalFormatting>
  <conditionalFormatting sqref="M755">
    <cfRule type="cellIs" dxfId="976" priority="1180" operator="greaterThanOrEqual">
      <formula>100</formula>
    </cfRule>
  </conditionalFormatting>
  <conditionalFormatting sqref="N756">
    <cfRule type="cellIs" dxfId="975" priority="1179" operator="greaterThanOrEqual">
      <formula>1000</formula>
    </cfRule>
  </conditionalFormatting>
  <conditionalFormatting sqref="N755">
    <cfRule type="cellIs" dxfId="974" priority="1178" operator="greaterThanOrEqual">
      <formula>100</formula>
    </cfRule>
  </conditionalFormatting>
  <conditionalFormatting sqref="O756">
    <cfRule type="cellIs" dxfId="973" priority="1177" operator="greaterThanOrEqual">
      <formula>1000</formula>
    </cfRule>
  </conditionalFormatting>
  <conditionalFormatting sqref="O755">
    <cfRule type="cellIs" dxfId="972" priority="1176" operator="greaterThanOrEqual">
      <formula>100</formula>
    </cfRule>
  </conditionalFormatting>
  <conditionalFormatting sqref="P756">
    <cfRule type="cellIs" dxfId="971" priority="1175" operator="greaterThanOrEqual">
      <formula>1000</formula>
    </cfRule>
  </conditionalFormatting>
  <conditionalFormatting sqref="P755">
    <cfRule type="cellIs" dxfId="970" priority="1174" operator="greaterThanOrEqual">
      <formula>100</formula>
    </cfRule>
  </conditionalFormatting>
  <conditionalFormatting sqref="Q756">
    <cfRule type="cellIs" dxfId="969" priority="1173" operator="greaterThanOrEqual">
      <formula>1000</formula>
    </cfRule>
  </conditionalFormatting>
  <conditionalFormatting sqref="Q755">
    <cfRule type="cellIs" dxfId="968" priority="1172" operator="greaterThanOrEqual">
      <formula>100</formula>
    </cfRule>
  </conditionalFormatting>
  <conditionalFormatting sqref="R756">
    <cfRule type="cellIs" dxfId="967" priority="1171" operator="greaterThanOrEqual">
      <formula>1000</formula>
    </cfRule>
  </conditionalFormatting>
  <conditionalFormatting sqref="R755">
    <cfRule type="cellIs" dxfId="966" priority="1170" operator="greaterThanOrEqual">
      <formula>100</formula>
    </cfRule>
  </conditionalFormatting>
  <conditionalFormatting sqref="C762:J762 C770 E770:F770 H770:J770 C778:E778 H778:S778 C786:E786 H786:J786 L786:S786 C794:E794 H794:I794 K794:S794 C802:E802 K802:S802 G802:I802 C810:E810 G810:I810 L810:S810 C818:E818 G818:I818 L818:S818 C826:E826 G826:I826 L826:S826 C834:E834 G834:I834 L834:S834 C842:E842 G842:I842 L842:S842 C850:E850 G850:I850 L850:S850 C858:E858 G858:I858 L858:S858 C866:E866 G866:I866 L866:S866 C874:E874 G874:I874 L874:S874 C882:E882 G882:I882 L882:S882 C890:E890 G890:I890 L890 N890:S890 C898:E898 H898:I898 L898 N898:S898 C906:E906 H906:I906 O906:S906">
    <cfRule type="cellIs" dxfId="965" priority="1169" operator="lessThan">
      <formula>$T762*0.8</formula>
    </cfRule>
  </conditionalFormatting>
  <conditionalFormatting sqref="L762">
    <cfRule type="cellIs" dxfId="964" priority="1154" operator="lessThan">
      <formula>$T762*0.8</formula>
    </cfRule>
  </conditionalFormatting>
  <conditionalFormatting sqref="M762:S762">
    <cfRule type="cellIs" dxfId="963" priority="1152" operator="lessThan">
      <formula>$T762*0.8</formula>
    </cfRule>
  </conditionalFormatting>
  <conditionalFormatting sqref="K764:L764">
    <cfRule type="cellIs" dxfId="962" priority="1151" operator="greaterThanOrEqual">
      <formula>1000</formula>
    </cfRule>
  </conditionalFormatting>
  <conditionalFormatting sqref="K763:L763">
    <cfRule type="cellIs" dxfId="961" priority="1150" operator="greaterThanOrEqual">
      <formula>100</formula>
    </cfRule>
  </conditionalFormatting>
  <conditionalFormatting sqref="C767:T767">
    <cfRule type="cellIs" priority="1120" stopIfTrue="1" operator="equal">
      <formula>"-"</formula>
    </cfRule>
    <cfRule type="cellIs" dxfId="960" priority="1149" operator="greaterThanOrEqual">
      <formula>$T$278*1.2</formula>
    </cfRule>
  </conditionalFormatting>
  <conditionalFormatting sqref="C764">
    <cfRule type="cellIs" dxfId="959" priority="1148" operator="greaterThanOrEqual">
      <formula>1000</formula>
    </cfRule>
  </conditionalFormatting>
  <conditionalFormatting sqref="C763">
    <cfRule type="cellIs" dxfId="958" priority="1147" operator="greaterThanOrEqual">
      <formula>100</formula>
    </cfRule>
  </conditionalFormatting>
  <conditionalFormatting sqref="D764">
    <cfRule type="cellIs" dxfId="957" priority="1146" operator="greaterThanOrEqual">
      <formula>1000</formula>
    </cfRule>
  </conditionalFormatting>
  <conditionalFormatting sqref="D763">
    <cfRule type="cellIs" dxfId="956" priority="1145" operator="greaterThanOrEqual">
      <formula>100</formula>
    </cfRule>
  </conditionalFormatting>
  <conditionalFormatting sqref="E764">
    <cfRule type="cellIs" dxfId="955" priority="1144" operator="greaterThanOrEqual">
      <formula>1000</formula>
    </cfRule>
  </conditionalFormatting>
  <conditionalFormatting sqref="E763">
    <cfRule type="cellIs" dxfId="954" priority="1143" operator="greaterThanOrEqual">
      <formula>100</formula>
    </cfRule>
  </conditionalFormatting>
  <conditionalFormatting sqref="F764">
    <cfRule type="cellIs" dxfId="953" priority="1142" operator="greaterThanOrEqual">
      <formula>1000</formula>
    </cfRule>
  </conditionalFormatting>
  <conditionalFormatting sqref="F763">
    <cfRule type="cellIs" dxfId="952" priority="1141" operator="greaterThanOrEqual">
      <formula>100</formula>
    </cfRule>
  </conditionalFormatting>
  <conditionalFormatting sqref="G764">
    <cfRule type="cellIs" dxfId="951" priority="1140" operator="greaterThanOrEqual">
      <formula>1000</formula>
    </cfRule>
  </conditionalFormatting>
  <conditionalFormatting sqref="G763">
    <cfRule type="cellIs" dxfId="950" priority="1139" operator="greaterThanOrEqual">
      <formula>100</formula>
    </cfRule>
  </conditionalFormatting>
  <conditionalFormatting sqref="H764">
    <cfRule type="cellIs" dxfId="949" priority="1138" operator="greaterThanOrEqual">
      <formula>1000</formula>
    </cfRule>
  </conditionalFormatting>
  <conditionalFormatting sqref="H763">
    <cfRule type="cellIs" dxfId="948" priority="1137" operator="greaterThanOrEqual">
      <formula>100</formula>
    </cfRule>
  </conditionalFormatting>
  <conditionalFormatting sqref="I764">
    <cfRule type="cellIs" dxfId="947" priority="1136" operator="greaterThanOrEqual">
      <formula>1000</formula>
    </cfRule>
  </conditionalFormatting>
  <conditionalFormatting sqref="I763">
    <cfRule type="cellIs" dxfId="946" priority="1135" operator="greaterThanOrEqual">
      <formula>100</formula>
    </cfRule>
  </conditionalFormatting>
  <conditionalFormatting sqref="J764">
    <cfRule type="cellIs" dxfId="945" priority="1134" operator="greaterThanOrEqual">
      <formula>1000</formula>
    </cfRule>
  </conditionalFormatting>
  <conditionalFormatting sqref="J763">
    <cfRule type="cellIs" dxfId="944" priority="1133" operator="greaterThanOrEqual">
      <formula>100</formula>
    </cfRule>
  </conditionalFormatting>
  <conditionalFormatting sqref="M764">
    <cfRule type="cellIs" dxfId="943" priority="1132" operator="greaterThanOrEqual">
      <formula>1000</formula>
    </cfRule>
  </conditionalFormatting>
  <conditionalFormatting sqref="M763">
    <cfRule type="cellIs" dxfId="942" priority="1131" operator="greaterThanOrEqual">
      <formula>100</formula>
    </cfRule>
  </conditionalFormatting>
  <conditionalFormatting sqref="N764">
    <cfRule type="cellIs" dxfId="941" priority="1130" operator="greaterThanOrEqual">
      <formula>1000</formula>
    </cfRule>
  </conditionalFormatting>
  <conditionalFormatting sqref="N763">
    <cfRule type="cellIs" dxfId="940" priority="1129" operator="greaterThanOrEqual">
      <formula>100</formula>
    </cfRule>
  </conditionalFormatting>
  <conditionalFormatting sqref="O764">
    <cfRule type="cellIs" dxfId="939" priority="1128" operator="greaterThanOrEqual">
      <formula>1000</formula>
    </cfRule>
  </conditionalFormatting>
  <conditionalFormatting sqref="O763">
    <cfRule type="cellIs" dxfId="938" priority="1127" operator="greaterThanOrEqual">
      <formula>100</formula>
    </cfRule>
  </conditionalFormatting>
  <conditionalFormatting sqref="P764">
    <cfRule type="cellIs" dxfId="937" priority="1126" operator="greaterThanOrEqual">
      <formula>1000</formula>
    </cfRule>
  </conditionalFormatting>
  <conditionalFormatting sqref="P763">
    <cfRule type="cellIs" dxfId="936" priority="1125" operator="greaterThanOrEqual">
      <formula>100</formula>
    </cfRule>
  </conditionalFormatting>
  <conditionalFormatting sqref="Q764">
    <cfRule type="cellIs" dxfId="935" priority="1124" operator="greaterThanOrEqual">
      <formula>1000</formula>
    </cfRule>
  </conditionalFormatting>
  <conditionalFormatting sqref="Q763">
    <cfRule type="cellIs" dxfId="934" priority="1123" operator="greaterThanOrEqual">
      <formula>100</formula>
    </cfRule>
  </conditionalFormatting>
  <conditionalFormatting sqref="R764">
    <cfRule type="cellIs" dxfId="933" priority="1122" operator="greaterThanOrEqual">
      <formula>1000</formula>
    </cfRule>
  </conditionalFormatting>
  <conditionalFormatting sqref="R763">
    <cfRule type="cellIs" dxfId="932" priority="1121" operator="greaterThanOrEqual">
      <formula>100</formula>
    </cfRule>
  </conditionalFormatting>
  <conditionalFormatting sqref="L770 N770 P770 R770">
    <cfRule type="cellIs" dxfId="931" priority="1119" operator="lessThan">
      <formula>$T770*0.8</formula>
    </cfRule>
  </conditionalFormatting>
  <conditionalFormatting sqref="M770 O770 Q770 S770">
    <cfRule type="cellIs" dxfId="930" priority="1118" operator="lessThan">
      <formula>$T770*0.8</formula>
    </cfRule>
  </conditionalFormatting>
  <conditionalFormatting sqref="D770">
    <cfRule type="cellIs" dxfId="929" priority="1117" operator="lessThan">
      <formula>$T770*0.8</formula>
    </cfRule>
  </conditionalFormatting>
  <conditionalFormatting sqref="G770 F778:G778 F786:G786 F794:G794 F802 F810 F818 F826 F834 F842 F850 F858 F866 F874 F882 F890 F898 F906">
    <cfRule type="cellIs" dxfId="928" priority="1116" operator="lessThan">
      <formula>$T770*0.8</formula>
    </cfRule>
  </conditionalFormatting>
  <conditionalFormatting sqref="K1894">
    <cfRule type="cellIs" dxfId="927" priority="1115" operator="lessThan">
      <formula>$T1894*0.8</formula>
    </cfRule>
  </conditionalFormatting>
  <conditionalFormatting sqref="W1893">
    <cfRule type="cellIs" dxfId="926" priority="1114" operator="lessThan">
      <formula>$T1893*0.8</formula>
    </cfRule>
  </conditionalFormatting>
  <conditionalFormatting sqref="K772:L772">
    <cfRule type="cellIs" dxfId="925" priority="1113" operator="greaterThanOrEqual">
      <formula>1000</formula>
    </cfRule>
  </conditionalFormatting>
  <conditionalFormatting sqref="K771:L771">
    <cfRule type="cellIs" dxfId="924" priority="1112" operator="greaterThanOrEqual">
      <formula>100</formula>
    </cfRule>
  </conditionalFormatting>
  <conditionalFormatting sqref="C775:T775">
    <cfRule type="cellIs" priority="1082" stopIfTrue="1" operator="equal">
      <formula>"-"</formula>
    </cfRule>
    <cfRule type="cellIs" dxfId="923" priority="1111" operator="greaterThanOrEqual">
      <formula>$T$278*1.2</formula>
    </cfRule>
  </conditionalFormatting>
  <conditionalFormatting sqref="C772">
    <cfRule type="cellIs" dxfId="922" priority="1110" operator="greaterThanOrEqual">
      <formula>1000</formula>
    </cfRule>
  </conditionalFormatting>
  <conditionalFormatting sqref="C771">
    <cfRule type="cellIs" dxfId="921" priority="1109" operator="greaterThanOrEqual">
      <formula>100</formula>
    </cfRule>
  </conditionalFormatting>
  <conditionalFormatting sqref="D772">
    <cfRule type="cellIs" dxfId="920" priority="1108" operator="greaterThanOrEqual">
      <formula>1000</formula>
    </cfRule>
  </conditionalFormatting>
  <conditionalFormatting sqref="D771">
    <cfRule type="cellIs" dxfId="919" priority="1107" operator="greaterThanOrEqual">
      <formula>100</formula>
    </cfRule>
  </conditionalFormatting>
  <conditionalFormatting sqref="E772">
    <cfRule type="cellIs" dxfId="918" priority="1106" operator="greaterThanOrEqual">
      <formula>1000</formula>
    </cfRule>
  </conditionalFormatting>
  <conditionalFormatting sqref="E771">
    <cfRule type="cellIs" dxfId="917" priority="1105" operator="greaterThanOrEqual">
      <formula>100</formula>
    </cfRule>
  </conditionalFormatting>
  <conditionalFormatting sqref="F772">
    <cfRule type="cellIs" dxfId="916" priority="1104" operator="greaterThanOrEqual">
      <formula>1000</formula>
    </cfRule>
  </conditionalFormatting>
  <conditionalFormatting sqref="F771">
    <cfRule type="cellIs" dxfId="915" priority="1103" operator="greaterThanOrEqual">
      <formula>100</formula>
    </cfRule>
  </conditionalFormatting>
  <conditionalFormatting sqref="G772">
    <cfRule type="cellIs" dxfId="914" priority="1102" operator="greaterThanOrEqual">
      <formula>1000</formula>
    </cfRule>
  </conditionalFormatting>
  <conditionalFormatting sqref="G771">
    <cfRule type="cellIs" dxfId="913" priority="1101" operator="greaterThanOrEqual">
      <formula>100</formula>
    </cfRule>
  </conditionalFormatting>
  <conditionalFormatting sqref="H772">
    <cfRule type="cellIs" dxfId="912" priority="1100" operator="greaterThanOrEqual">
      <formula>1000</formula>
    </cfRule>
  </conditionalFormatting>
  <conditionalFormatting sqref="H771">
    <cfRule type="cellIs" dxfId="911" priority="1099" operator="greaterThanOrEqual">
      <formula>100</formula>
    </cfRule>
  </conditionalFormatting>
  <conditionalFormatting sqref="I772">
    <cfRule type="cellIs" dxfId="910" priority="1098" operator="greaterThanOrEqual">
      <formula>1000</formula>
    </cfRule>
  </conditionalFormatting>
  <conditionalFormatting sqref="I771">
    <cfRule type="cellIs" dxfId="909" priority="1097" operator="greaterThanOrEqual">
      <formula>100</formula>
    </cfRule>
  </conditionalFormatting>
  <conditionalFormatting sqref="J772">
    <cfRule type="cellIs" dxfId="908" priority="1096" operator="greaterThanOrEqual">
      <formula>1000</formula>
    </cfRule>
  </conditionalFormatting>
  <conditionalFormatting sqref="J771">
    <cfRule type="cellIs" dxfId="907" priority="1095" operator="greaterThanOrEqual">
      <formula>100</formula>
    </cfRule>
  </conditionalFormatting>
  <conditionalFormatting sqref="M772">
    <cfRule type="cellIs" dxfId="906" priority="1094" operator="greaterThanOrEqual">
      <formula>1000</formula>
    </cfRule>
  </conditionalFormatting>
  <conditionalFormatting sqref="M771">
    <cfRule type="cellIs" dxfId="905" priority="1093" operator="greaterThanOrEqual">
      <formula>100</formula>
    </cfRule>
  </conditionalFormatting>
  <conditionalFormatting sqref="N772">
    <cfRule type="cellIs" dxfId="904" priority="1092" operator="greaterThanOrEqual">
      <formula>1000</formula>
    </cfRule>
  </conditionalFormatting>
  <conditionalFormatting sqref="N771">
    <cfRule type="cellIs" dxfId="903" priority="1091" operator="greaterThanOrEqual">
      <formula>100</formula>
    </cfRule>
  </conditionalFormatting>
  <conditionalFormatting sqref="O772">
    <cfRule type="cellIs" dxfId="902" priority="1090" operator="greaterThanOrEqual">
      <formula>1000</formula>
    </cfRule>
  </conditionalFormatting>
  <conditionalFormatting sqref="O771">
    <cfRule type="cellIs" dxfId="901" priority="1089" operator="greaterThanOrEqual">
      <formula>100</formula>
    </cfRule>
  </conditionalFormatting>
  <conditionalFormatting sqref="P772">
    <cfRule type="cellIs" dxfId="900" priority="1088" operator="greaterThanOrEqual">
      <formula>1000</formula>
    </cfRule>
  </conditionalFormatting>
  <conditionalFormatting sqref="P771">
    <cfRule type="cellIs" dxfId="899" priority="1087" operator="greaterThanOrEqual">
      <formula>100</formula>
    </cfRule>
  </conditionalFormatting>
  <conditionalFormatting sqref="Q772">
    <cfRule type="cellIs" dxfId="898" priority="1086" operator="greaterThanOrEqual">
      <formula>1000</formula>
    </cfRule>
  </conditionalFormatting>
  <conditionalFormatting sqref="Q771">
    <cfRule type="cellIs" dxfId="897" priority="1085" operator="greaterThanOrEqual">
      <formula>100</formula>
    </cfRule>
  </conditionalFormatting>
  <conditionalFormatting sqref="R772">
    <cfRule type="cellIs" dxfId="896" priority="1084" operator="greaterThanOrEqual">
      <formula>1000</formula>
    </cfRule>
  </conditionalFormatting>
  <conditionalFormatting sqref="R771">
    <cfRule type="cellIs" dxfId="895" priority="1083" operator="greaterThanOrEqual">
      <formula>100</formula>
    </cfRule>
  </conditionalFormatting>
  <conditionalFormatting sqref="K780:L780">
    <cfRule type="cellIs" dxfId="894" priority="1081" operator="greaterThanOrEqual">
      <formula>1000</formula>
    </cfRule>
  </conditionalFormatting>
  <conditionalFormatting sqref="K779:L779">
    <cfRule type="cellIs" dxfId="893" priority="1080" operator="greaterThanOrEqual">
      <formula>100</formula>
    </cfRule>
  </conditionalFormatting>
  <conditionalFormatting sqref="C783:T783">
    <cfRule type="cellIs" priority="1050" stopIfTrue="1" operator="equal">
      <formula>"-"</formula>
    </cfRule>
    <cfRule type="cellIs" dxfId="892" priority="1079" operator="greaterThanOrEqual">
      <formula>$T$278*1.2</formula>
    </cfRule>
  </conditionalFormatting>
  <conditionalFormatting sqref="C780">
    <cfRule type="cellIs" dxfId="891" priority="1078" operator="greaterThanOrEqual">
      <formula>1000</formula>
    </cfRule>
  </conditionalFormatting>
  <conditionalFormatting sqref="C779">
    <cfRule type="cellIs" dxfId="890" priority="1077" operator="greaterThanOrEqual">
      <formula>100</formula>
    </cfRule>
  </conditionalFormatting>
  <conditionalFormatting sqref="D780">
    <cfRule type="cellIs" dxfId="889" priority="1076" operator="greaterThanOrEqual">
      <formula>1000</formula>
    </cfRule>
  </conditionalFormatting>
  <conditionalFormatting sqref="D779">
    <cfRule type="cellIs" dxfId="888" priority="1075" operator="greaterThanOrEqual">
      <formula>100</formula>
    </cfRule>
  </conditionalFormatting>
  <conditionalFormatting sqref="E780">
    <cfRule type="cellIs" dxfId="887" priority="1074" operator="greaterThanOrEqual">
      <formula>1000</formula>
    </cfRule>
  </conditionalFormatting>
  <conditionalFormatting sqref="E779">
    <cfRule type="cellIs" dxfId="886" priority="1073" operator="greaterThanOrEqual">
      <formula>100</formula>
    </cfRule>
  </conditionalFormatting>
  <conditionalFormatting sqref="F780">
    <cfRule type="cellIs" dxfId="885" priority="1072" operator="greaterThanOrEqual">
      <formula>1000</formula>
    </cfRule>
  </conditionalFormatting>
  <conditionalFormatting sqref="F779">
    <cfRule type="cellIs" dxfId="884" priority="1071" operator="greaterThanOrEqual">
      <formula>100</formula>
    </cfRule>
  </conditionalFormatting>
  <conditionalFormatting sqref="G780">
    <cfRule type="cellIs" dxfId="883" priority="1070" operator="greaterThanOrEqual">
      <formula>1000</formula>
    </cfRule>
  </conditionalFormatting>
  <conditionalFormatting sqref="G779">
    <cfRule type="cellIs" dxfId="882" priority="1069" operator="greaterThanOrEqual">
      <formula>100</formula>
    </cfRule>
  </conditionalFormatting>
  <conditionalFormatting sqref="H780">
    <cfRule type="cellIs" dxfId="881" priority="1068" operator="greaterThanOrEqual">
      <formula>1000</formula>
    </cfRule>
  </conditionalFormatting>
  <conditionalFormatting sqref="H779">
    <cfRule type="cellIs" dxfId="880" priority="1067" operator="greaterThanOrEqual">
      <formula>100</formula>
    </cfRule>
  </conditionalFormatting>
  <conditionalFormatting sqref="I780">
    <cfRule type="cellIs" dxfId="879" priority="1066" operator="greaterThanOrEqual">
      <formula>1000</formula>
    </cfRule>
  </conditionalFormatting>
  <conditionalFormatting sqref="I779">
    <cfRule type="cellIs" dxfId="878" priority="1065" operator="greaterThanOrEqual">
      <formula>100</formula>
    </cfRule>
  </conditionalFormatting>
  <conditionalFormatting sqref="J780">
    <cfRule type="cellIs" dxfId="877" priority="1064" operator="greaterThanOrEqual">
      <formula>1000</formula>
    </cfRule>
  </conditionalFormatting>
  <conditionalFormatting sqref="J779">
    <cfRule type="cellIs" dxfId="876" priority="1063" operator="greaterThanOrEqual">
      <formula>100</formula>
    </cfRule>
  </conditionalFormatting>
  <conditionalFormatting sqref="M780">
    <cfRule type="cellIs" dxfId="875" priority="1062" operator="greaterThanOrEqual">
      <formula>1000</formula>
    </cfRule>
  </conditionalFormatting>
  <conditionalFormatting sqref="M779">
    <cfRule type="cellIs" dxfId="874" priority="1061" operator="greaterThanOrEqual">
      <formula>100</formula>
    </cfRule>
  </conditionalFormatting>
  <conditionalFormatting sqref="N780">
    <cfRule type="cellIs" dxfId="873" priority="1060" operator="greaterThanOrEqual">
      <formula>1000</formula>
    </cfRule>
  </conditionalFormatting>
  <conditionalFormatting sqref="N779">
    <cfRule type="cellIs" dxfId="872" priority="1059" operator="greaterThanOrEqual">
      <formula>100</formula>
    </cfRule>
  </conditionalFormatting>
  <conditionalFormatting sqref="O780">
    <cfRule type="cellIs" dxfId="871" priority="1058" operator="greaterThanOrEqual">
      <formula>1000</formula>
    </cfRule>
  </conditionalFormatting>
  <conditionalFormatting sqref="O779">
    <cfRule type="cellIs" dxfId="870" priority="1057" operator="greaterThanOrEqual">
      <formula>100</formula>
    </cfRule>
  </conditionalFormatting>
  <conditionalFormatting sqref="P780">
    <cfRule type="cellIs" dxfId="869" priority="1056" operator="greaterThanOrEqual">
      <formula>1000</formula>
    </cfRule>
  </conditionalFormatting>
  <conditionalFormatting sqref="P779">
    <cfRule type="cellIs" dxfId="868" priority="1055" operator="greaterThanOrEqual">
      <formula>100</formula>
    </cfRule>
  </conditionalFormatting>
  <conditionalFormatting sqref="Q780">
    <cfRule type="cellIs" dxfId="867" priority="1054" operator="greaterThanOrEqual">
      <formula>1000</formula>
    </cfRule>
  </conditionalFormatting>
  <conditionalFormatting sqref="Q779">
    <cfRule type="cellIs" dxfId="866" priority="1053" operator="greaterThanOrEqual">
      <formula>100</formula>
    </cfRule>
  </conditionalFormatting>
  <conditionalFormatting sqref="R780">
    <cfRule type="cellIs" dxfId="865" priority="1052" operator="greaterThanOrEqual">
      <formula>1000</formula>
    </cfRule>
  </conditionalFormatting>
  <conditionalFormatting sqref="R779">
    <cfRule type="cellIs" dxfId="864" priority="1051" operator="greaterThanOrEqual">
      <formula>100</formula>
    </cfRule>
  </conditionalFormatting>
  <conditionalFormatting sqref="K786">
    <cfRule type="cellIs" dxfId="863" priority="1049" operator="lessThan">
      <formula>$T786*0.8</formula>
    </cfRule>
  </conditionalFormatting>
  <conditionalFormatting sqref="K788:L788">
    <cfRule type="cellIs" dxfId="862" priority="1048" operator="greaterThanOrEqual">
      <formula>1000</formula>
    </cfRule>
  </conditionalFormatting>
  <conditionalFormatting sqref="K787:L787">
    <cfRule type="cellIs" dxfId="861" priority="1047" operator="greaterThanOrEqual">
      <formula>100</formula>
    </cfRule>
  </conditionalFormatting>
  <conditionalFormatting sqref="C791:T791">
    <cfRule type="cellIs" priority="1017" stopIfTrue="1" operator="equal">
      <formula>"-"</formula>
    </cfRule>
    <cfRule type="cellIs" dxfId="860" priority="1046" operator="greaterThanOrEqual">
      <formula>$T$278*1.2</formula>
    </cfRule>
  </conditionalFormatting>
  <conditionalFormatting sqref="C788">
    <cfRule type="cellIs" dxfId="859" priority="1045" operator="greaterThanOrEqual">
      <formula>1000</formula>
    </cfRule>
  </conditionalFormatting>
  <conditionalFormatting sqref="C787">
    <cfRule type="cellIs" dxfId="858" priority="1044" operator="greaterThanOrEqual">
      <formula>100</formula>
    </cfRule>
  </conditionalFormatting>
  <conditionalFormatting sqref="D788">
    <cfRule type="cellIs" dxfId="857" priority="1043" operator="greaterThanOrEqual">
      <formula>1000</formula>
    </cfRule>
  </conditionalFormatting>
  <conditionalFormatting sqref="D787">
    <cfRule type="cellIs" dxfId="856" priority="1042" operator="greaterThanOrEqual">
      <formula>100</formula>
    </cfRule>
  </conditionalFormatting>
  <conditionalFormatting sqref="E788">
    <cfRule type="cellIs" dxfId="855" priority="1041" operator="greaterThanOrEqual">
      <formula>1000</formula>
    </cfRule>
  </conditionalFormatting>
  <conditionalFormatting sqref="E787">
    <cfRule type="cellIs" dxfId="854" priority="1040" operator="greaterThanOrEqual">
      <formula>100</formula>
    </cfRule>
  </conditionalFormatting>
  <conditionalFormatting sqref="F788">
    <cfRule type="cellIs" dxfId="853" priority="1039" operator="greaterThanOrEqual">
      <formula>1000</formula>
    </cfRule>
  </conditionalFormatting>
  <conditionalFormatting sqref="F787">
    <cfRule type="cellIs" dxfId="852" priority="1038" operator="greaterThanOrEqual">
      <formula>100</formula>
    </cfRule>
  </conditionalFormatting>
  <conditionalFormatting sqref="G788">
    <cfRule type="cellIs" dxfId="851" priority="1037" operator="greaterThanOrEqual">
      <formula>1000</formula>
    </cfRule>
  </conditionalFormatting>
  <conditionalFormatting sqref="G787">
    <cfRule type="cellIs" dxfId="850" priority="1036" operator="greaterThanOrEqual">
      <formula>100</formula>
    </cfRule>
  </conditionalFormatting>
  <conditionalFormatting sqref="H788">
    <cfRule type="cellIs" dxfId="849" priority="1035" operator="greaterThanOrEqual">
      <formula>1000</formula>
    </cfRule>
  </conditionalFormatting>
  <conditionalFormatting sqref="H787">
    <cfRule type="cellIs" dxfId="848" priority="1034" operator="greaterThanOrEqual">
      <formula>100</formula>
    </cfRule>
  </conditionalFormatting>
  <conditionalFormatting sqref="I788">
    <cfRule type="cellIs" dxfId="847" priority="1033" operator="greaterThanOrEqual">
      <formula>1000</formula>
    </cfRule>
  </conditionalFormatting>
  <conditionalFormatting sqref="I787">
    <cfRule type="cellIs" dxfId="846" priority="1032" operator="greaterThanOrEqual">
      <formula>100</formula>
    </cfRule>
  </conditionalFormatting>
  <conditionalFormatting sqref="J788">
    <cfRule type="cellIs" dxfId="845" priority="1031" operator="greaterThanOrEqual">
      <formula>1000</formula>
    </cfRule>
  </conditionalFormatting>
  <conditionalFormatting sqref="J787">
    <cfRule type="cellIs" dxfId="844" priority="1030" operator="greaterThanOrEqual">
      <formula>100</formula>
    </cfRule>
  </conditionalFormatting>
  <conditionalFormatting sqref="M788">
    <cfRule type="cellIs" dxfId="843" priority="1029" operator="greaterThanOrEqual">
      <formula>1000</formula>
    </cfRule>
  </conditionalFormatting>
  <conditionalFormatting sqref="M787">
    <cfRule type="cellIs" dxfId="842" priority="1028" operator="greaterThanOrEqual">
      <formula>100</formula>
    </cfRule>
  </conditionalFormatting>
  <conditionalFormatting sqref="N788">
    <cfRule type="cellIs" dxfId="841" priority="1027" operator="greaterThanOrEqual">
      <formula>1000</formula>
    </cfRule>
  </conditionalFormatting>
  <conditionalFormatting sqref="N787">
    <cfRule type="cellIs" dxfId="840" priority="1026" operator="greaterThanOrEqual">
      <formula>100</formula>
    </cfRule>
  </conditionalFormatting>
  <conditionalFormatting sqref="O788">
    <cfRule type="cellIs" dxfId="839" priority="1025" operator="greaterThanOrEqual">
      <formula>1000</formula>
    </cfRule>
  </conditionalFormatting>
  <conditionalFormatting sqref="O787">
    <cfRule type="cellIs" dxfId="838" priority="1024" operator="greaterThanOrEqual">
      <formula>100</formula>
    </cfRule>
  </conditionalFormatting>
  <conditionalFormatting sqref="P788">
    <cfRule type="cellIs" dxfId="837" priority="1023" operator="greaterThanOrEqual">
      <formula>1000</formula>
    </cfRule>
  </conditionalFormatting>
  <conditionalFormatting sqref="P787">
    <cfRule type="cellIs" dxfId="836" priority="1022" operator="greaterThanOrEqual">
      <formula>100</formula>
    </cfRule>
  </conditionalFormatting>
  <conditionalFormatting sqref="Q788">
    <cfRule type="cellIs" dxfId="835" priority="1021" operator="greaterThanOrEqual">
      <formula>1000</formula>
    </cfRule>
  </conditionalFormatting>
  <conditionalFormatting sqref="Q787">
    <cfRule type="cellIs" dxfId="834" priority="1020" operator="greaterThanOrEqual">
      <formula>100</formula>
    </cfRule>
  </conditionalFormatting>
  <conditionalFormatting sqref="R788">
    <cfRule type="cellIs" dxfId="833" priority="1019" operator="greaterThanOrEqual">
      <formula>1000</formula>
    </cfRule>
  </conditionalFormatting>
  <conditionalFormatting sqref="R787">
    <cfRule type="cellIs" dxfId="832" priority="1018" operator="greaterThanOrEqual">
      <formula>100</formula>
    </cfRule>
  </conditionalFormatting>
  <conditionalFormatting sqref="J794 J802 J810:K810 J818:K818 J826:K826 J834:K834 J842:K842 J850:K850 J858:K858 J866:K866 J874:K874 J882:K882 J890:K890 J898:K898 J906:L906">
    <cfRule type="cellIs" dxfId="831" priority="1016" operator="lessThan">
      <formula>$T794*0.8</formula>
    </cfRule>
  </conditionalFormatting>
  <conditionalFormatting sqref="K796:L796">
    <cfRule type="cellIs" dxfId="830" priority="1015" operator="greaterThanOrEqual">
      <formula>1000</formula>
    </cfRule>
  </conditionalFormatting>
  <conditionalFormatting sqref="K795:L795">
    <cfRule type="cellIs" dxfId="829" priority="1014" operator="greaterThanOrEqual">
      <formula>100</formula>
    </cfRule>
  </conditionalFormatting>
  <conditionalFormatting sqref="C799:T799">
    <cfRule type="cellIs" priority="984" stopIfTrue="1" operator="equal">
      <formula>"-"</formula>
    </cfRule>
    <cfRule type="cellIs" dxfId="828" priority="1013" operator="greaterThanOrEqual">
      <formula>$T$278*1.2</formula>
    </cfRule>
  </conditionalFormatting>
  <conditionalFormatting sqref="C796">
    <cfRule type="cellIs" dxfId="827" priority="1012" operator="greaterThanOrEqual">
      <formula>1000</formula>
    </cfRule>
  </conditionalFormatting>
  <conditionalFormatting sqref="C795">
    <cfRule type="cellIs" dxfId="826" priority="1011" operator="greaterThanOrEqual">
      <formula>100</formula>
    </cfRule>
  </conditionalFormatting>
  <conditionalFormatting sqref="D796">
    <cfRule type="cellIs" dxfId="825" priority="1010" operator="greaterThanOrEqual">
      <formula>1000</formula>
    </cfRule>
  </conditionalFormatting>
  <conditionalFormatting sqref="D795">
    <cfRule type="cellIs" dxfId="824" priority="1009" operator="greaterThanOrEqual">
      <formula>100</formula>
    </cfRule>
  </conditionalFormatting>
  <conditionalFormatting sqref="E796">
    <cfRule type="cellIs" dxfId="823" priority="1008" operator="greaterThanOrEqual">
      <formula>1000</formula>
    </cfRule>
  </conditionalFormatting>
  <conditionalFormatting sqref="E795">
    <cfRule type="cellIs" dxfId="822" priority="1007" operator="greaterThanOrEqual">
      <formula>100</formula>
    </cfRule>
  </conditionalFormatting>
  <conditionalFormatting sqref="F796">
    <cfRule type="cellIs" dxfId="821" priority="1006" operator="greaterThanOrEqual">
      <formula>1000</formula>
    </cfRule>
  </conditionalFormatting>
  <conditionalFormatting sqref="F795">
    <cfRule type="cellIs" dxfId="820" priority="1005" operator="greaterThanOrEqual">
      <formula>100</formula>
    </cfRule>
  </conditionalFormatting>
  <conditionalFormatting sqref="G796">
    <cfRule type="cellIs" dxfId="819" priority="1004" operator="greaterThanOrEqual">
      <formula>1000</formula>
    </cfRule>
  </conditionalFormatting>
  <conditionalFormatting sqref="G795">
    <cfRule type="cellIs" dxfId="818" priority="1003" operator="greaterThanOrEqual">
      <formula>100</formula>
    </cfRule>
  </conditionalFormatting>
  <conditionalFormatting sqref="H796">
    <cfRule type="cellIs" dxfId="817" priority="1002" operator="greaterThanOrEqual">
      <formula>1000</formula>
    </cfRule>
  </conditionalFormatting>
  <conditionalFormatting sqref="H795">
    <cfRule type="cellIs" dxfId="816" priority="1001" operator="greaterThanOrEqual">
      <formula>100</formula>
    </cfRule>
  </conditionalFormatting>
  <conditionalFormatting sqref="I796">
    <cfRule type="cellIs" dxfId="815" priority="1000" operator="greaterThanOrEqual">
      <formula>1000</formula>
    </cfRule>
  </conditionalFormatting>
  <conditionalFormatting sqref="I795">
    <cfRule type="cellIs" dxfId="814" priority="999" operator="greaterThanOrEqual">
      <formula>100</formula>
    </cfRule>
  </conditionalFormatting>
  <conditionalFormatting sqref="J796">
    <cfRule type="cellIs" dxfId="813" priority="998" operator="greaterThanOrEqual">
      <formula>1000</formula>
    </cfRule>
  </conditionalFormatting>
  <conditionalFormatting sqref="J795">
    <cfRule type="cellIs" dxfId="812" priority="997" operator="greaterThanOrEqual">
      <formula>100</formula>
    </cfRule>
  </conditionalFormatting>
  <conditionalFormatting sqref="M796">
    <cfRule type="cellIs" dxfId="811" priority="996" operator="greaterThanOrEqual">
      <formula>1000</formula>
    </cfRule>
  </conditionalFormatting>
  <conditionalFormatting sqref="M795">
    <cfRule type="cellIs" dxfId="810" priority="995" operator="greaterThanOrEqual">
      <formula>100</formula>
    </cfRule>
  </conditionalFormatting>
  <conditionalFormatting sqref="N796">
    <cfRule type="cellIs" dxfId="809" priority="994" operator="greaterThanOrEqual">
      <formula>1000</formula>
    </cfRule>
  </conditionalFormatting>
  <conditionalFormatting sqref="N795">
    <cfRule type="cellIs" dxfId="808" priority="993" operator="greaterThanOrEqual">
      <formula>100</formula>
    </cfRule>
  </conditionalFormatting>
  <conditionalFormatting sqref="O796">
    <cfRule type="cellIs" dxfId="807" priority="992" operator="greaterThanOrEqual">
      <formula>1000</formula>
    </cfRule>
  </conditionalFormatting>
  <conditionalFormatting sqref="O795">
    <cfRule type="cellIs" dxfId="806" priority="991" operator="greaterThanOrEqual">
      <formula>100</formula>
    </cfRule>
  </conditionalFormatting>
  <conditionalFormatting sqref="P796">
    <cfRule type="cellIs" dxfId="805" priority="990" operator="greaterThanOrEqual">
      <formula>1000</formula>
    </cfRule>
  </conditionalFormatting>
  <conditionalFormatting sqref="P795">
    <cfRule type="cellIs" dxfId="804" priority="989" operator="greaterThanOrEqual">
      <formula>100</formula>
    </cfRule>
  </conditionalFormatting>
  <conditionalFormatting sqref="Q796">
    <cfRule type="cellIs" dxfId="803" priority="988" operator="greaterThanOrEqual">
      <formula>1000</formula>
    </cfRule>
  </conditionalFormatting>
  <conditionalFormatting sqref="Q795">
    <cfRule type="cellIs" dxfId="802" priority="987" operator="greaterThanOrEqual">
      <formula>100</formula>
    </cfRule>
  </conditionalFormatting>
  <conditionalFormatting sqref="R796">
    <cfRule type="cellIs" dxfId="801" priority="986" operator="greaterThanOrEqual">
      <formula>1000</formula>
    </cfRule>
  </conditionalFormatting>
  <conditionalFormatting sqref="R795">
    <cfRule type="cellIs" dxfId="800" priority="985" operator="greaterThanOrEqual">
      <formula>100</formula>
    </cfRule>
  </conditionalFormatting>
  <conditionalFormatting sqref="K804:L804">
    <cfRule type="cellIs" dxfId="799" priority="983" operator="greaterThanOrEqual">
      <formula>1000</formula>
    </cfRule>
  </conditionalFormatting>
  <conditionalFormatting sqref="K803:L803">
    <cfRule type="cellIs" dxfId="798" priority="982" operator="greaterThanOrEqual">
      <formula>100</formula>
    </cfRule>
  </conditionalFormatting>
  <conditionalFormatting sqref="C807:T807">
    <cfRule type="cellIs" priority="952" stopIfTrue="1" operator="equal">
      <formula>"-"</formula>
    </cfRule>
    <cfRule type="cellIs" dxfId="797" priority="981" operator="greaterThanOrEqual">
      <formula>$T$278*1.2</formula>
    </cfRule>
  </conditionalFormatting>
  <conditionalFormatting sqref="C804">
    <cfRule type="cellIs" dxfId="796" priority="980" operator="greaterThanOrEqual">
      <formula>1000</formula>
    </cfRule>
  </conditionalFormatting>
  <conditionalFormatting sqref="C803">
    <cfRule type="cellIs" dxfId="795" priority="979" operator="greaterThanOrEqual">
      <formula>100</formula>
    </cfRule>
  </conditionalFormatting>
  <conditionalFormatting sqref="D804">
    <cfRule type="cellIs" dxfId="794" priority="978" operator="greaterThanOrEqual">
      <formula>1000</formula>
    </cfRule>
  </conditionalFormatting>
  <conditionalFormatting sqref="D803">
    <cfRule type="cellIs" dxfId="793" priority="977" operator="greaterThanOrEqual">
      <formula>100</formula>
    </cfRule>
  </conditionalFormatting>
  <conditionalFormatting sqref="E804">
    <cfRule type="cellIs" dxfId="792" priority="976" operator="greaterThanOrEqual">
      <formula>1000</formula>
    </cfRule>
  </conditionalFormatting>
  <conditionalFormatting sqref="E803">
    <cfRule type="cellIs" dxfId="791" priority="975" operator="greaterThanOrEqual">
      <formula>100</formula>
    </cfRule>
  </conditionalFormatting>
  <conditionalFormatting sqref="F804">
    <cfRule type="cellIs" dxfId="790" priority="974" operator="greaterThanOrEqual">
      <formula>1000</formula>
    </cfRule>
  </conditionalFormatting>
  <conditionalFormatting sqref="F803">
    <cfRule type="cellIs" dxfId="789" priority="973" operator="greaterThanOrEqual">
      <formula>100</formula>
    </cfRule>
  </conditionalFormatting>
  <conditionalFormatting sqref="G804">
    <cfRule type="cellIs" dxfId="788" priority="972" operator="greaterThanOrEqual">
      <formula>1000</formula>
    </cfRule>
  </conditionalFormatting>
  <conditionalFormatting sqref="G803">
    <cfRule type="cellIs" dxfId="787" priority="971" operator="greaterThanOrEqual">
      <formula>100</formula>
    </cfRule>
  </conditionalFormatting>
  <conditionalFormatting sqref="H804">
    <cfRule type="cellIs" dxfId="786" priority="970" operator="greaterThanOrEqual">
      <formula>1000</formula>
    </cfRule>
  </conditionalFormatting>
  <conditionalFormatting sqref="H803">
    <cfRule type="cellIs" dxfId="785" priority="969" operator="greaterThanOrEqual">
      <formula>100</formula>
    </cfRule>
  </conditionalFormatting>
  <conditionalFormatting sqref="I804">
    <cfRule type="cellIs" dxfId="784" priority="968" operator="greaterThanOrEqual">
      <formula>1000</formula>
    </cfRule>
  </conditionalFormatting>
  <conditionalFormatting sqref="I803">
    <cfRule type="cellIs" dxfId="783" priority="967" operator="greaterThanOrEqual">
      <formula>100</formula>
    </cfRule>
  </conditionalFormatting>
  <conditionalFormatting sqref="J804">
    <cfRule type="cellIs" dxfId="782" priority="966" operator="greaterThanOrEqual">
      <formula>1000</formula>
    </cfRule>
  </conditionalFormatting>
  <conditionalFormatting sqref="J803">
    <cfRule type="cellIs" dxfId="781" priority="965" operator="greaterThanOrEqual">
      <formula>100</formula>
    </cfRule>
  </conditionalFormatting>
  <conditionalFormatting sqref="M804">
    <cfRule type="cellIs" dxfId="780" priority="964" operator="greaterThanOrEqual">
      <formula>1000</formula>
    </cfRule>
  </conditionalFormatting>
  <conditionalFormatting sqref="M803">
    <cfRule type="cellIs" dxfId="779" priority="963" operator="greaterThanOrEqual">
      <formula>100</formula>
    </cfRule>
  </conditionalFormatting>
  <conditionalFormatting sqref="N804">
    <cfRule type="cellIs" dxfId="778" priority="962" operator="greaterThanOrEqual">
      <formula>1000</formula>
    </cfRule>
  </conditionalFormatting>
  <conditionalFormatting sqref="N803">
    <cfRule type="cellIs" dxfId="777" priority="961" operator="greaterThanOrEqual">
      <formula>100</formula>
    </cfRule>
  </conditionalFormatting>
  <conditionalFormatting sqref="O804">
    <cfRule type="cellIs" dxfId="776" priority="960" operator="greaterThanOrEqual">
      <formula>1000</formula>
    </cfRule>
  </conditionalFormatting>
  <conditionalFormatting sqref="O803">
    <cfRule type="cellIs" dxfId="775" priority="959" operator="greaterThanOrEqual">
      <formula>100</formula>
    </cfRule>
  </conditionalFormatting>
  <conditionalFormatting sqref="P804">
    <cfRule type="cellIs" dxfId="774" priority="958" operator="greaterThanOrEqual">
      <formula>1000</formula>
    </cfRule>
  </conditionalFormatting>
  <conditionalFormatting sqref="P803">
    <cfRule type="cellIs" dxfId="773" priority="957" operator="greaterThanOrEqual">
      <formula>100</formula>
    </cfRule>
  </conditionalFormatting>
  <conditionalFormatting sqref="Q804">
    <cfRule type="cellIs" dxfId="772" priority="956" operator="greaterThanOrEqual">
      <formula>1000</formula>
    </cfRule>
  </conditionalFormatting>
  <conditionalFormatting sqref="Q803">
    <cfRule type="cellIs" dxfId="771" priority="955" operator="greaterThanOrEqual">
      <formula>100</formula>
    </cfRule>
  </conditionalFormatting>
  <conditionalFormatting sqref="R804">
    <cfRule type="cellIs" dxfId="770" priority="954" operator="greaterThanOrEqual">
      <formula>1000</formula>
    </cfRule>
  </conditionalFormatting>
  <conditionalFormatting sqref="R803">
    <cfRule type="cellIs" dxfId="769" priority="953" operator="greaterThanOrEqual">
      <formula>100</formula>
    </cfRule>
  </conditionalFormatting>
  <conditionalFormatting sqref="K812:L812">
    <cfRule type="cellIs" dxfId="768" priority="951" operator="greaterThanOrEqual">
      <formula>1000</formula>
    </cfRule>
  </conditionalFormatting>
  <conditionalFormatting sqref="K811:L811">
    <cfRule type="cellIs" dxfId="767" priority="950" operator="greaterThanOrEqual">
      <formula>100</formula>
    </cfRule>
  </conditionalFormatting>
  <conditionalFormatting sqref="C815:T815">
    <cfRule type="cellIs" priority="920" stopIfTrue="1" operator="equal">
      <formula>"-"</formula>
    </cfRule>
    <cfRule type="cellIs" dxfId="766" priority="949" operator="greaterThanOrEqual">
      <formula>$T$278*1.2</formula>
    </cfRule>
  </conditionalFormatting>
  <conditionalFormatting sqref="C812">
    <cfRule type="cellIs" dxfId="765" priority="948" operator="greaterThanOrEqual">
      <formula>1000</formula>
    </cfRule>
  </conditionalFormatting>
  <conditionalFormatting sqref="C811">
    <cfRule type="cellIs" dxfId="764" priority="947" operator="greaterThanOrEqual">
      <formula>100</formula>
    </cfRule>
  </conditionalFormatting>
  <conditionalFormatting sqref="D812">
    <cfRule type="cellIs" dxfId="763" priority="946" operator="greaterThanOrEqual">
      <formula>1000</formula>
    </cfRule>
  </conditionalFormatting>
  <conditionalFormatting sqref="D811">
    <cfRule type="cellIs" dxfId="762" priority="945" operator="greaterThanOrEqual">
      <formula>100</formula>
    </cfRule>
  </conditionalFormatting>
  <conditionalFormatting sqref="E812">
    <cfRule type="cellIs" dxfId="761" priority="944" operator="greaterThanOrEqual">
      <formula>1000</formula>
    </cfRule>
  </conditionalFormatting>
  <conditionalFormatting sqref="E811">
    <cfRule type="cellIs" dxfId="760" priority="943" operator="greaterThanOrEqual">
      <formula>100</formula>
    </cfRule>
  </conditionalFormatting>
  <conditionalFormatting sqref="F812">
    <cfRule type="cellIs" dxfId="759" priority="942" operator="greaterThanOrEqual">
      <formula>1000</formula>
    </cfRule>
  </conditionalFormatting>
  <conditionalFormatting sqref="F811">
    <cfRule type="cellIs" dxfId="758" priority="941" operator="greaterThanOrEqual">
      <formula>100</formula>
    </cfRule>
  </conditionalFormatting>
  <conditionalFormatting sqref="G812">
    <cfRule type="cellIs" dxfId="757" priority="940" operator="greaterThanOrEqual">
      <formula>1000</formula>
    </cfRule>
  </conditionalFormatting>
  <conditionalFormatting sqref="G811">
    <cfRule type="cellIs" dxfId="756" priority="939" operator="greaterThanOrEqual">
      <formula>100</formula>
    </cfRule>
  </conditionalFormatting>
  <conditionalFormatting sqref="H812">
    <cfRule type="cellIs" dxfId="755" priority="938" operator="greaterThanOrEqual">
      <formula>1000</formula>
    </cfRule>
  </conditionalFormatting>
  <conditionalFormatting sqref="H811">
    <cfRule type="cellIs" dxfId="754" priority="937" operator="greaterThanOrEqual">
      <formula>100</formula>
    </cfRule>
  </conditionalFormatting>
  <conditionalFormatting sqref="I812">
    <cfRule type="cellIs" dxfId="753" priority="936" operator="greaterThanOrEqual">
      <formula>1000</formula>
    </cfRule>
  </conditionalFormatting>
  <conditionalFormatting sqref="I811">
    <cfRule type="cellIs" dxfId="752" priority="935" operator="greaterThanOrEqual">
      <formula>100</formula>
    </cfRule>
  </conditionalFormatting>
  <conditionalFormatting sqref="J812">
    <cfRule type="cellIs" dxfId="751" priority="934" operator="greaterThanOrEqual">
      <formula>1000</formula>
    </cfRule>
  </conditionalFormatting>
  <conditionalFormatting sqref="J811">
    <cfRule type="cellIs" dxfId="750" priority="933" operator="greaterThanOrEqual">
      <formula>100</formula>
    </cfRule>
  </conditionalFormatting>
  <conditionalFormatting sqref="M812">
    <cfRule type="cellIs" dxfId="749" priority="932" operator="greaterThanOrEqual">
      <formula>1000</formula>
    </cfRule>
  </conditionalFormatting>
  <conditionalFormatting sqref="M811">
    <cfRule type="cellIs" dxfId="748" priority="931" operator="greaterThanOrEqual">
      <formula>100</formula>
    </cfRule>
  </conditionalFormatting>
  <conditionalFormatting sqref="N812">
    <cfRule type="cellIs" dxfId="747" priority="930" operator="greaterThanOrEqual">
      <formula>1000</formula>
    </cfRule>
  </conditionalFormatting>
  <conditionalFormatting sqref="N811">
    <cfRule type="cellIs" dxfId="746" priority="929" operator="greaterThanOrEqual">
      <formula>100</formula>
    </cfRule>
  </conditionalFormatting>
  <conditionalFormatting sqref="O812">
    <cfRule type="cellIs" dxfId="745" priority="928" operator="greaterThanOrEqual">
      <formula>1000</formula>
    </cfRule>
  </conditionalFormatting>
  <conditionalFormatting sqref="O811">
    <cfRule type="cellIs" dxfId="744" priority="927" operator="greaterThanOrEqual">
      <formula>100</formula>
    </cfRule>
  </conditionalFormatting>
  <conditionalFormatting sqref="P812">
    <cfRule type="cellIs" dxfId="743" priority="926" operator="greaterThanOrEqual">
      <formula>1000</formula>
    </cfRule>
  </conditionalFormatting>
  <conditionalFormatting sqref="P811">
    <cfRule type="cellIs" dxfId="742" priority="925" operator="greaterThanOrEqual">
      <formula>100</formula>
    </cfRule>
  </conditionalFormatting>
  <conditionalFormatting sqref="Q812">
    <cfRule type="cellIs" dxfId="741" priority="924" operator="greaterThanOrEqual">
      <formula>1000</formula>
    </cfRule>
  </conditionalFormatting>
  <conditionalFormatting sqref="Q811">
    <cfRule type="cellIs" dxfId="740" priority="923" operator="greaterThanOrEqual">
      <formula>100</formula>
    </cfRule>
  </conditionalFormatting>
  <conditionalFormatting sqref="R812">
    <cfRule type="cellIs" dxfId="739" priority="922" operator="greaterThanOrEqual">
      <formula>1000</formula>
    </cfRule>
  </conditionalFormatting>
  <conditionalFormatting sqref="R811">
    <cfRule type="cellIs" dxfId="738" priority="921" operator="greaterThanOrEqual">
      <formula>100</formula>
    </cfRule>
  </conditionalFormatting>
  <conditionalFormatting sqref="K820:L820">
    <cfRule type="cellIs" dxfId="737" priority="919" operator="greaterThanOrEqual">
      <formula>1000</formula>
    </cfRule>
  </conditionalFormatting>
  <conditionalFormatting sqref="K819:L819">
    <cfRule type="cellIs" dxfId="736" priority="918" operator="greaterThanOrEqual">
      <formula>100</formula>
    </cfRule>
  </conditionalFormatting>
  <conditionalFormatting sqref="C823:T823">
    <cfRule type="cellIs" priority="888" stopIfTrue="1" operator="equal">
      <formula>"-"</formula>
    </cfRule>
    <cfRule type="cellIs" dxfId="735" priority="917" operator="greaterThanOrEqual">
      <formula>$T$278*1.2</formula>
    </cfRule>
  </conditionalFormatting>
  <conditionalFormatting sqref="C820">
    <cfRule type="cellIs" dxfId="734" priority="916" operator="greaterThanOrEqual">
      <formula>1000</formula>
    </cfRule>
  </conditionalFormatting>
  <conditionalFormatting sqref="C819">
    <cfRule type="cellIs" dxfId="733" priority="915" operator="greaterThanOrEqual">
      <formula>100</formula>
    </cfRule>
  </conditionalFormatting>
  <conditionalFormatting sqref="D820">
    <cfRule type="cellIs" dxfId="732" priority="914" operator="greaterThanOrEqual">
      <formula>1000</formula>
    </cfRule>
  </conditionalFormatting>
  <conditionalFormatting sqref="D819">
    <cfRule type="cellIs" dxfId="731" priority="913" operator="greaterThanOrEqual">
      <formula>100</formula>
    </cfRule>
  </conditionalFormatting>
  <conditionalFormatting sqref="E820">
    <cfRule type="cellIs" dxfId="730" priority="912" operator="greaterThanOrEqual">
      <formula>1000</formula>
    </cfRule>
  </conditionalFormatting>
  <conditionalFormatting sqref="E819">
    <cfRule type="cellIs" dxfId="729" priority="911" operator="greaterThanOrEqual">
      <formula>100</formula>
    </cfRule>
  </conditionalFormatting>
  <conditionalFormatting sqref="F820">
    <cfRule type="cellIs" dxfId="728" priority="910" operator="greaterThanOrEqual">
      <formula>1000</formula>
    </cfRule>
  </conditionalFormatting>
  <conditionalFormatting sqref="F819">
    <cfRule type="cellIs" dxfId="727" priority="909" operator="greaterThanOrEqual">
      <formula>100</formula>
    </cfRule>
  </conditionalFormatting>
  <conditionalFormatting sqref="G820">
    <cfRule type="cellIs" dxfId="726" priority="908" operator="greaterThanOrEqual">
      <formula>1000</formula>
    </cfRule>
  </conditionalFormatting>
  <conditionalFormatting sqref="G819">
    <cfRule type="cellIs" dxfId="725" priority="907" operator="greaterThanOrEqual">
      <formula>100</formula>
    </cfRule>
  </conditionalFormatting>
  <conditionalFormatting sqref="H820">
    <cfRule type="cellIs" dxfId="724" priority="906" operator="greaterThanOrEqual">
      <formula>1000</formula>
    </cfRule>
  </conditionalFormatting>
  <conditionalFormatting sqref="H819">
    <cfRule type="cellIs" dxfId="723" priority="905" operator="greaterThanOrEqual">
      <formula>100</formula>
    </cfRule>
  </conditionalFormatting>
  <conditionalFormatting sqref="I820">
    <cfRule type="cellIs" dxfId="722" priority="904" operator="greaterThanOrEqual">
      <formula>1000</formula>
    </cfRule>
  </conditionalFormatting>
  <conditionalFormatting sqref="I819">
    <cfRule type="cellIs" dxfId="721" priority="903" operator="greaterThanOrEqual">
      <formula>100</formula>
    </cfRule>
  </conditionalFormatting>
  <conditionalFormatting sqref="J820">
    <cfRule type="cellIs" dxfId="720" priority="902" operator="greaterThanOrEqual">
      <formula>1000</formula>
    </cfRule>
  </conditionalFormatting>
  <conditionalFormatting sqref="J819">
    <cfRule type="cellIs" dxfId="719" priority="901" operator="greaterThanOrEqual">
      <formula>100</formula>
    </cfRule>
  </conditionalFormatting>
  <conditionalFormatting sqref="M820">
    <cfRule type="cellIs" dxfId="718" priority="900" operator="greaterThanOrEqual">
      <formula>1000</formula>
    </cfRule>
  </conditionalFormatting>
  <conditionalFormatting sqref="M819">
    <cfRule type="cellIs" dxfId="717" priority="899" operator="greaterThanOrEqual">
      <formula>100</formula>
    </cfRule>
  </conditionalFormatting>
  <conditionalFormatting sqref="N820">
    <cfRule type="cellIs" dxfId="716" priority="898" operator="greaterThanOrEqual">
      <formula>1000</formula>
    </cfRule>
  </conditionalFormatting>
  <conditionalFormatting sqref="N819">
    <cfRule type="cellIs" dxfId="715" priority="897" operator="greaterThanOrEqual">
      <formula>100</formula>
    </cfRule>
  </conditionalFormatting>
  <conditionalFormatting sqref="O820">
    <cfRule type="cellIs" dxfId="714" priority="896" operator="greaterThanOrEqual">
      <formula>1000</formula>
    </cfRule>
  </conditionalFormatting>
  <conditionalFormatting sqref="O819">
    <cfRule type="cellIs" dxfId="713" priority="895" operator="greaterThanOrEqual">
      <formula>100</formula>
    </cfRule>
  </conditionalFormatting>
  <conditionalFormatting sqref="P820">
    <cfRule type="cellIs" dxfId="712" priority="894" operator="greaterThanOrEqual">
      <formula>1000</formula>
    </cfRule>
  </conditionalFormatting>
  <conditionalFormatting sqref="P819">
    <cfRule type="cellIs" dxfId="711" priority="893" operator="greaterThanOrEqual">
      <formula>100</formula>
    </cfRule>
  </conditionalFormatting>
  <conditionalFormatting sqref="Q820">
    <cfRule type="cellIs" dxfId="710" priority="892" operator="greaterThanOrEqual">
      <formula>1000</formula>
    </cfRule>
  </conditionalFormatting>
  <conditionalFormatting sqref="Q819">
    <cfRule type="cellIs" dxfId="709" priority="891" operator="greaterThanOrEqual">
      <formula>100</formula>
    </cfRule>
  </conditionalFormatting>
  <conditionalFormatting sqref="R820">
    <cfRule type="cellIs" dxfId="708" priority="890" operator="greaterThanOrEqual">
      <formula>1000</formula>
    </cfRule>
  </conditionalFormatting>
  <conditionalFormatting sqref="R819">
    <cfRule type="cellIs" dxfId="707" priority="889" operator="greaterThanOrEqual">
      <formula>100</formula>
    </cfRule>
  </conditionalFormatting>
  <conditionalFormatting sqref="K828:L828">
    <cfRule type="cellIs" dxfId="706" priority="887" operator="greaterThanOrEqual">
      <formula>1000</formula>
    </cfRule>
  </conditionalFormatting>
  <conditionalFormatting sqref="K827:L827">
    <cfRule type="cellIs" dxfId="705" priority="886" operator="greaterThanOrEqual">
      <formula>100</formula>
    </cfRule>
  </conditionalFormatting>
  <conditionalFormatting sqref="C831:S831">
    <cfRule type="cellIs" priority="856" stopIfTrue="1" operator="equal">
      <formula>"-"</formula>
    </cfRule>
    <cfRule type="cellIs" dxfId="704" priority="885" operator="greaterThanOrEqual">
      <formula>$T$278*1.2</formula>
    </cfRule>
  </conditionalFormatting>
  <conditionalFormatting sqref="C828">
    <cfRule type="cellIs" dxfId="703" priority="884" operator="greaterThanOrEqual">
      <formula>1000</formula>
    </cfRule>
  </conditionalFormatting>
  <conditionalFormatting sqref="C827">
    <cfRule type="cellIs" dxfId="702" priority="883" operator="greaterThanOrEqual">
      <formula>100</formula>
    </cfRule>
  </conditionalFormatting>
  <conditionalFormatting sqref="D828">
    <cfRule type="cellIs" dxfId="701" priority="882" operator="greaterThanOrEqual">
      <formula>1000</formula>
    </cfRule>
  </conditionalFormatting>
  <conditionalFormatting sqref="D827">
    <cfRule type="cellIs" dxfId="700" priority="881" operator="greaterThanOrEqual">
      <formula>100</formula>
    </cfRule>
  </conditionalFormatting>
  <conditionalFormatting sqref="E828">
    <cfRule type="cellIs" dxfId="699" priority="880" operator="greaterThanOrEqual">
      <formula>1000</formula>
    </cfRule>
  </conditionalFormatting>
  <conditionalFormatting sqref="E827">
    <cfRule type="cellIs" dxfId="698" priority="879" operator="greaterThanOrEqual">
      <formula>100</formula>
    </cfRule>
  </conditionalFormatting>
  <conditionalFormatting sqref="F828">
    <cfRule type="cellIs" dxfId="697" priority="878" operator="greaterThanOrEqual">
      <formula>1000</formula>
    </cfRule>
  </conditionalFormatting>
  <conditionalFormatting sqref="F827">
    <cfRule type="cellIs" dxfId="696" priority="877" operator="greaterThanOrEqual">
      <formula>100</formula>
    </cfRule>
  </conditionalFormatting>
  <conditionalFormatting sqref="G828">
    <cfRule type="cellIs" dxfId="695" priority="876" operator="greaterThanOrEqual">
      <formula>1000</formula>
    </cfRule>
  </conditionalFormatting>
  <conditionalFormatting sqref="G827">
    <cfRule type="cellIs" dxfId="694" priority="875" operator="greaterThanOrEqual">
      <formula>100</formula>
    </cfRule>
  </conditionalFormatting>
  <conditionalFormatting sqref="H828">
    <cfRule type="cellIs" dxfId="693" priority="874" operator="greaterThanOrEqual">
      <formula>1000</formula>
    </cfRule>
  </conditionalFormatting>
  <conditionalFormatting sqref="H827">
    <cfRule type="cellIs" dxfId="692" priority="873" operator="greaterThanOrEqual">
      <formula>100</formula>
    </cfRule>
  </conditionalFormatting>
  <conditionalFormatting sqref="I828">
    <cfRule type="cellIs" dxfId="691" priority="872" operator="greaterThanOrEqual">
      <formula>1000</formula>
    </cfRule>
  </conditionalFormatting>
  <conditionalFormatting sqref="I827">
    <cfRule type="cellIs" dxfId="690" priority="871" operator="greaterThanOrEqual">
      <formula>100</formula>
    </cfRule>
  </conditionalFormatting>
  <conditionalFormatting sqref="J828">
    <cfRule type="cellIs" dxfId="689" priority="870" operator="greaterThanOrEqual">
      <formula>1000</formula>
    </cfRule>
  </conditionalFormatting>
  <conditionalFormatting sqref="J827">
    <cfRule type="cellIs" dxfId="688" priority="869" operator="greaterThanOrEqual">
      <formula>100</formula>
    </cfRule>
  </conditionalFormatting>
  <conditionalFormatting sqref="M828">
    <cfRule type="cellIs" dxfId="687" priority="868" operator="greaterThanOrEqual">
      <formula>1000</formula>
    </cfRule>
  </conditionalFormatting>
  <conditionalFormatting sqref="M827">
    <cfRule type="cellIs" dxfId="686" priority="867" operator="greaterThanOrEqual">
      <formula>100</formula>
    </cfRule>
  </conditionalFormatting>
  <conditionalFormatting sqref="N828">
    <cfRule type="cellIs" dxfId="685" priority="866" operator="greaterThanOrEqual">
      <formula>1000</formula>
    </cfRule>
  </conditionalFormatting>
  <conditionalFormatting sqref="N827">
    <cfRule type="cellIs" dxfId="684" priority="865" operator="greaterThanOrEqual">
      <formula>100</formula>
    </cfRule>
  </conditionalFormatting>
  <conditionalFormatting sqref="O828">
    <cfRule type="cellIs" dxfId="683" priority="864" operator="greaterThanOrEqual">
      <formula>1000</formula>
    </cfRule>
  </conditionalFormatting>
  <conditionalFormatting sqref="O827">
    <cfRule type="cellIs" dxfId="682" priority="863" operator="greaterThanOrEqual">
      <formula>100</formula>
    </cfRule>
  </conditionalFormatting>
  <conditionalFormatting sqref="P828">
    <cfRule type="cellIs" dxfId="681" priority="862" operator="greaterThanOrEqual">
      <formula>1000</formula>
    </cfRule>
  </conditionalFormatting>
  <conditionalFormatting sqref="P827">
    <cfRule type="cellIs" dxfId="680" priority="861" operator="greaterThanOrEqual">
      <formula>100</formula>
    </cfRule>
  </conditionalFormatting>
  <conditionalFormatting sqref="Q828">
    <cfRule type="cellIs" dxfId="679" priority="860" operator="greaterThanOrEqual">
      <formula>1000</formula>
    </cfRule>
  </conditionalFormatting>
  <conditionalFormatting sqref="Q827">
    <cfRule type="cellIs" dxfId="678" priority="859" operator="greaterThanOrEqual">
      <formula>100</formula>
    </cfRule>
  </conditionalFormatting>
  <conditionalFormatting sqref="R828">
    <cfRule type="cellIs" dxfId="677" priority="858" operator="greaterThanOrEqual">
      <formula>1000</formula>
    </cfRule>
  </conditionalFormatting>
  <conditionalFormatting sqref="R827">
    <cfRule type="cellIs" dxfId="676" priority="857" operator="greaterThanOrEqual">
      <formula>100</formula>
    </cfRule>
  </conditionalFormatting>
  <conditionalFormatting sqref="K836:L836">
    <cfRule type="cellIs" dxfId="675" priority="855" operator="greaterThanOrEqual">
      <formula>1000</formula>
    </cfRule>
  </conditionalFormatting>
  <conditionalFormatting sqref="K835:L835">
    <cfRule type="cellIs" dxfId="674" priority="854" operator="greaterThanOrEqual">
      <formula>100</formula>
    </cfRule>
  </conditionalFormatting>
  <conditionalFormatting sqref="C839:T839">
    <cfRule type="cellIs" priority="824" stopIfTrue="1" operator="equal">
      <formula>"-"</formula>
    </cfRule>
    <cfRule type="cellIs" dxfId="673" priority="853" operator="greaterThanOrEqual">
      <formula>$T$278*1.2</formula>
    </cfRule>
  </conditionalFormatting>
  <conditionalFormatting sqref="C836">
    <cfRule type="cellIs" dxfId="672" priority="852" operator="greaterThanOrEqual">
      <formula>1000</formula>
    </cfRule>
  </conditionalFormatting>
  <conditionalFormatting sqref="C835">
    <cfRule type="cellIs" dxfId="671" priority="851" operator="greaterThanOrEqual">
      <formula>100</formula>
    </cfRule>
  </conditionalFormatting>
  <conditionalFormatting sqref="D836">
    <cfRule type="cellIs" dxfId="670" priority="850" operator="greaterThanOrEqual">
      <formula>1000</formula>
    </cfRule>
  </conditionalFormatting>
  <conditionalFormatting sqref="D835">
    <cfRule type="cellIs" dxfId="669" priority="849" operator="greaterThanOrEqual">
      <formula>100</formula>
    </cfRule>
  </conditionalFormatting>
  <conditionalFormatting sqref="E836">
    <cfRule type="cellIs" dxfId="668" priority="848" operator="greaterThanOrEqual">
      <formula>1000</formula>
    </cfRule>
  </conditionalFormatting>
  <conditionalFormatting sqref="E835">
    <cfRule type="cellIs" dxfId="667" priority="847" operator="greaterThanOrEqual">
      <formula>100</formula>
    </cfRule>
  </conditionalFormatting>
  <conditionalFormatting sqref="F836">
    <cfRule type="cellIs" dxfId="666" priority="846" operator="greaterThanOrEqual">
      <formula>1000</formula>
    </cfRule>
  </conditionalFormatting>
  <conditionalFormatting sqref="F835">
    <cfRule type="cellIs" dxfId="665" priority="845" operator="greaterThanOrEqual">
      <formula>100</formula>
    </cfRule>
  </conditionalFormatting>
  <conditionalFormatting sqref="G836">
    <cfRule type="cellIs" dxfId="664" priority="844" operator="greaterThanOrEqual">
      <formula>1000</formula>
    </cfRule>
  </conditionalFormatting>
  <conditionalFormatting sqref="G835">
    <cfRule type="cellIs" dxfId="663" priority="843" operator="greaterThanOrEqual">
      <formula>100</formula>
    </cfRule>
  </conditionalFormatting>
  <conditionalFormatting sqref="H836">
    <cfRule type="cellIs" dxfId="662" priority="842" operator="greaterThanOrEqual">
      <formula>1000</formula>
    </cfRule>
  </conditionalFormatting>
  <conditionalFormatting sqref="H835">
    <cfRule type="cellIs" dxfId="661" priority="841" operator="greaterThanOrEqual">
      <formula>100</formula>
    </cfRule>
  </conditionalFormatting>
  <conditionalFormatting sqref="I836">
    <cfRule type="cellIs" dxfId="660" priority="840" operator="greaterThanOrEqual">
      <formula>1000</formula>
    </cfRule>
  </conditionalFormatting>
  <conditionalFormatting sqref="I835">
    <cfRule type="cellIs" dxfId="659" priority="839" operator="greaterThanOrEqual">
      <formula>100</formula>
    </cfRule>
  </conditionalFormatting>
  <conditionalFormatting sqref="J836">
    <cfRule type="cellIs" dxfId="658" priority="838" operator="greaterThanOrEqual">
      <formula>1000</formula>
    </cfRule>
  </conditionalFormatting>
  <conditionalFormatting sqref="J835">
    <cfRule type="cellIs" dxfId="657" priority="837" operator="greaterThanOrEqual">
      <formula>100</formula>
    </cfRule>
  </conditionalFormatting>
  <conditionalFormatting sqref="M836">
    <cfRule type="cellIs" dxfId="656" priority="836" operator="greaterThanOrEqual">
      <formula>1000</formula>
    </cfRule>
  </conditionalFormatting>
  <conditionalFormatting sqref="M835">
    <cfRule type="cellIs" dxfId="655" priority="835" operator="greaterThanOrEqual">
      <formula>100</formula>
    </cfRule>
  </conditionalFormatting>
  <conditionalFormatting sqref="N836">
    <cfRule type="cellIs" dxfId="654" priority="834" operator="greaterThanOrEqual">
      <formula>1000</formula>
    </cfRule>
  </conditionalFormatting>
  <conditionalFormatting sqref="N835">
    <cfRule type="cellIs" dxfId="653" priority="833" operator="greaterThanOrEqual">
      <formula>100</formula>
    </cfRule>
  </conditionalFormatting>
  <conditionalFormatting sqref="O836">
    <cfRule type="cellIs" dxfId="652" priority="832" operator="greaterThanOrEqual">
      <formula>1000</formula>
    </cfRule>
  </conditionalFormatting>
  <conditionalFormatting sqref="O835">
    <cfRule type="cellIs" dxfId="651" priority="831" operator="greaterThanOrEqual">
      <formula>100</formula>
    </cfRule>
  </conditionalFormatting>
  <conditionalFormatting sqref="P836">
    <cfRule type="cellIs" dxfId="650" priority="830" operator="greaterThanOrEqual">
      <formula>1000</formula>
    </cfRule>
  </conditionalFormatting>
  <conditionalFormatting sqref="P835">
    <cfRule type="cellIs" dxfId="649" priority="829" operator="greaterThanOrEqual">
      <formula>100</formula>
    </cfRule>
  </conditionalFormatting>
  <conditionalFormatting sqref="Q836">
    <cfRule type="cellIs" dxfId="648" priority="828" operator="greaterThanOrEqual">
      <formula>1000</formula>
    </cfRule>
  </conditionalFormatting>
  <conditionalFormatting sqref="Q835">
    <cfRule type="cellIs" dxfId="647" priority="827" operator="greaterThanOrEqual">
      <formula>100</formula>
    </cfRule>
  </conditionalFormatting>
  <conditionalFormatting sqref="R836">
    <cfRule type="cellIs" dxfId="646" priority="826" operator="greaterThanOrEqual">
      <formula>1000</formula>
    </cfRule>
  </conditionalFormatting>
  <conditionalFormatting sqref="R835">
    <cfRule type="cellIs" dxfId="645" priority="825" operator="greaterThanOrEqual">
      <formula>100</formula>
    </cfRule>
  </conditionalFormatting>
  <conditionalFormatting sqref="K844:L844">
    <cfRule type="cellIs" dxfId="644" priority="823" operator="greaterThanOrEqual">
      <formula>1000</formula>
    </cfRule>
  </conditionalFormatting>
  <conditionalFormatting sqref="K843:L843">
    <cfRule type="cellIs" dxfId="643" priority="822" operator="greaterThanOrEqual">
      <formula>100</formula>
    </cfRule>
  </conditionalFormatting>
  <conditionalFormatting sqref="C847:S847">
    <cfRule type="cellIs" priority="792" stopIfTrue="1" operator="equal">
      <formula>"-"</formula>
    </cfRule>
    <cfRule type="cellIs" dxfId="642" priority="821" operator="greaterThanOrEqual">
      <formula>$T$278*1.2</formula>
    </cfRule>
  </conditionalFormatting>
  <conditionalFormatting sqref="C844">
    <cfRule type="cellIs" dxfId="641" priority="820" operator="greaterThanOrEqual">
      <formula>1000</formula>
    </cfRule>
  </conditionalFormatting>
  <conditionalFormatting sqref="C843">
    <cfRule type="cellIs" dxfId="640" priority="819" operator="greaterThanOrEqual">
      <formula>100</formula>
    </cfRule>
  </conditionalFormatting>
  <conditionalFormatting sqref="D844">
    <cfRule type="cellIs" dxfId="639" priority="818" operator="greaterThanOrEqual">
      <formula>1000</formula>
    </cfRule>
  </conditionalFormatting>
  <conditionalFormatting sqref="D843">
    <cfRule type="cellIs" dxfId="638" priority="817" operator="greaterThanOrEqual">
      <formula>100</formula>
    </cfRule>
  </conditionalFormatting>
  <conditionalFormatting sqref="E844">
    <cfRule type="cellIs" dxfId="637" priority="816" operator="greaterThanOrEqual">
      <formula>1000</formula>
    </cfRule>
  </conditionalFormatting>
  <conditionalFormatting sqref="E843">
    <cfRule type="cellIs" dxfId="636" priority="815" operator="greaterThanOrEqual">
      <formula>100</formula>
    </cfRule>
  </conditionalFormatting>
  <conditionalFormatting sqref="F844">
    <cfRule type="cellIs" dxfId="635" priority="814" operator="greaterThanOrEqual">
      <formula>1000</formula>
    </cfRule>
  </conditionalFormatting>
  <conditionalFormatting sqref="F843">
    <cfRule type="cellIs" dxfId="634" priority="813" operator="greaterThanOrEqual">
      <formula>100</formula>
    </cfRule>
  </conditionalFormatting>
  <conditionalFormatting sqref="G844">
    <cfRule type="cellIs" dxfId="633" priority="812" operator="greaterThanOrEqual">
      <formula>1000</formula>
    </cfRule>
  </conditionalFormatting>
  <conditionalFormatting sqref="G843">
    <cfRule type="cellIs" dxfId="632" priority="811" operator="greaterThanOrEqual">
      <formula>100</formula>
    </cfRule>
  </conditionalFormatting>
  <conditionalFormatting sqref="H844">
    <cfRule type="cellIs" dxfId="631" priority="810" operator="greaterThanOrEqual">
      <formula>1000</formula>
    </cfRule>
  </conditionalFormatting>
  <conditionalFormatting sqref="H843">
    <cfRule type="cellIs" dxfId="630" priority="809" operator="greaterThanOrEqual">
      <formula>100</formula>
    </cfRule>
  </conditionalFormatting>
  <conditionalFormatting sqref="I844">
    <cfRule type="cellIs" dxfId="629" priority="808" operator="greaterThanOrEqual">
      <formula>1000</formula>
    </cfRule>
  </conditionalFormatting>
  <conditionalFormatting sqref="I843">
    <cfRule type="cellIs" dxfId="628" priority="807" operator="greaterThanOrEqual">
      <formula>100</formula>
    </cfRule>
  </conditionalFormatting>
  <conditionalFormatting sqref="J844">
    <cfRule type="cellIs" dxfId="627" priority="806" operator="greaterThanOrEqual">
      <formula>1000</formula>
    </cfRule>
  </conditionalFormatting>
  <conditionalFormatting sqref="J843">
    <cfRule type="cellIs" dxfId="626" priority="805" operator="greaterThanOrEqual">
      <formula>100</formula>
    </cfRule>
  </conditionalFormatting>
  <conditionalFormatting sqref="M844">
    <cfRule type="cellIs" dxfId="625" priority="804" operator="greaterThanOrEqual">
      <formula>1000</formula>
    </cfRule>
  </conditionalFormatting>
  <conditionalFormatting sqref="M843">
    <cfRule type="cellIs" dxfId="624" priority="803" operator="greaterThanOrEqual">
      <formula>100</formula>
    </cfRule>
  </conditionalFormatting>
  <conditionalFormatting sqref="N844">
    <cfRule type="cellIs" dxfId="623" priority="802" operator="greaterThanOrEqual">
      <formula>1000</formula>
    </cfRule>
  </conditionalFormatting>
  <conditionalFormatting sqref="N843">
    <cfRule type="cellIs" dxfId="622" priority="801" operator="greaterThanOrEqual">
      <formula>100</formula>
    </cfRule>
  </conditionalFormatting>
  <conditionalFormatting sqref="O844">
    <cfRule type="cellIs" dxfId="621" priority="800" operator="greaterThanOrEqual">
      <formula>1000</formula>
    </cfRule>
  </conditionalFormatting>
  <conditionalFormatting sqref="O843">
    <cfRule type="cellIs" dxfId="620" priority="799" operator="greaterThanOrEqual">
      <formula>100</formula>
    </cfRule>
  </conditionalFormatting>
  <conditionalFormatting sqref="P844">
    <cfRule type="cellIs" dxfId="619" priority="798" operator="greaterThanOrEqual">
      <formula>1000</formula>
    </cfRule>
  </conditionalFormatting>
  <conditionalFormatting sqref="P843">
    <cfRule type="cellIs" dxfId="618" priority="797" operator="greaterThanOrEqual">
      <formula>100</formula>
    </cfRule>
  </conditionalFormatting>
  <conditionalFormatting sqref="Q844">
    <cfRule type="cellIs" dxfId="617" priority="796" operator="greaterThanOrEqual">
      <formula>1000</formula>
    </cfRule>
  </conditionalFormatting>
  <conditionalFormatting sqref="Q843">
    <cfRule type="cellIs" dxfId="616" priority="795" operator="greaterThanOrEqual">
      <formula>100</formula>
    </cfRule>
  </conditionalFormatting>
  <conditionalFormatting sqref="R844">
    <cfRule type="cellIs" dxfId="615" priority="794" operator="greaterThanOrEqual">
      <formula>1000</formula>
    </cfRule>
  </conditionalFormatting>
  <conditionalFormatting sqref="R843">
    <cfRule type="cellIs" dxfId="614" priority="793" operator="greaterThanOrEqual">
      <formula>100</formula>
    </cfRule>
  </conditionalFormatting>
  <conditionalFormatting sqref="K852:L852">
    <cfRule type="cellIs" dxfId="613" priority="791" operator="greaterThanOrEqual">
      <formula>1000</formula>
    </cfRule>
  </conditionalFormatting>
  <conditionalFormatting sqref="K851:L851">
    <cfRule type="cellIs" dxfId="612" priority="790" operator="greaterThanOrEqual">
      <formula>100</formula>
    </cfRule>
  </conditionalFormatting>
  <conditionalFormatting sqref="C855:S855">
    <cfRule type="cellIs" priority="760" stopIfTrue="1" operator="equal">
      <formula>"-"</formula>
    </cfRule>
    <cfRule type="cellIs" dxfId="611" priority="789" operator="greaterThanOrEqual">
      <formula>$T$278*1.2</formula>
    </cfRule>
  </conditionalFormatting>
  <conditionalFormatting sqref="C852">
    <cfRule type="cellIs" dxfId="610" priority="788" operator="greaterThanOrEqual">
      <formula>1000</formula>
    </cfRule>
  </conditionalFormatting>
  <conditionalFormatting sqref="C851">
    <cfRule type="cellIs" dxfId="609" priority="787" operator="greaterThanOrEqual">
      <formula>100</formula>
    </cfRule>
  </conditionalFormatting>
  <conditionalFormatting sqref="D852">
    <cfRule type="cellIs" dxfId="608" priority="786" operator="greaterThanOrEqual">
      <formula>1000</formula>
    </cfRule>
  </conditionalFormatting>
  <conditionalFormatting sqref="D851">
    <cfRule type="cellIs" dxfId="607" priority="785" operator="greaterThanOrEqual">
      <formula>100</formula>
    </cfRule>
  </conditionalFormatting>
  <conditionalFormatting sqref="E852">
    <cfRule type="cellIs" dxfId="606" priority="784" operator="greaterThanOrEqual">
      <formula>1000</formula>
    </cfRule>
  </conditionalFormatting>
  <conditionalFormatting sqref="E851">
    <cfRule type="cellIs" dxfId="605" priority="783" operator="greaterThanOrEqual">
      <formula>100</formula>
    </cfRule>
  </conditionalFormatting>
  <conditionalFormatting sqref="F852">
    <cfRule type="cellIs" dxfId="604" priority="782" operator="greaterThanOrEqual">
      <formula>1000</formula>
    </cfRule>
  </conditionalFormatting>
  <conditionalFormatting sqref="F851">
    <cfRule type="cellIs" dxfId="603" priority="781" operator="greaterThanOrEqual">
      <formula>100</formula>
    </cfRule>
  </conditionalFormatting>
  <conditionalFormatting sqref="G852">
    <cfRule type="cellIs" dxfId="602" priority="780" operator="greaterThanOrEqual">
      <formula>1000</formula>
    </cfRule>
  </conditionalFormatting>
  <conditionalFormatting sqref="G851">
    <cfRule type="cellIs" dxfId="601" priority="779" operator="greaterThanOrEqual">
      <formula>100</formula>
    </cfRule>
  </conditionalFormatting>
  <conditionalFormatting sqref="H852">
    <cfRule type="cellIs" dxfId="600" priority="778" operator="greaterThanOrEqual">
      <formula>1000</formula>
    </cfRule>
  </conditionalFormatting>
  <conditionalFormatting sqref="H851">
    <cfRule type="cellIs" dxfId="599" priority="777" operator="greaterThanOrEqual">
      <formula>100</formula>
    </cfRule>
  </conditionalFormatting>
  <conditionalFormatting sqref="I852">
    <cfRule type="cellIs" dxfId="598" priority="776" operator="greaterThanOrEqual">
      <formula>1000</formula>
    </cfRule>
  </conditionalFormatting>
  <conditionalFormatting sqref="I851">
    <cfRule type="cellIs" dxfId="597" priority="775" operator="greaterThanOrEqual">
      <formula>100</formula>
    </cfRule>
  </conditionalFormatting>
  <conditionalFormatting sqref="J852">
    <cfRule type="cellIs" dxfId="596" priority="774" operator="greaterThanOrEqual">
      <formula>1000</formula>
    </cfRule>
  </conditionalFormatting>
  <conditionalFormatting sqref="J851">
    <cfRule type="cellIs" dxfId="595" priority="773" operator="greaterThanOrEqual">
      <formula>100</formula>
    </cfRule>
  </conditionalFormatting>
  <conditionalFormatting sqref="M852">
    <cfRule type="cellIs" dxfId="594" priority="772" operator="greaterThanOrEqual">
      <formula>1000</formula>
    </cfRule>
  </conditionalFormatting>
  <conditionalFormatting sqref="M851">
    <cfRule type="cellIs" dxfId="593" priority="771" operator="greaterThanOrEqual">
      <formula>100</formula>
    </cfRule>
  </conditionalFormatting>
  <conditionalFormatting sqref="N852">
    <cfRule type="cellIs" dxfId="592" priority="770" operator="greaterThanOrEqual">
      <formula>1000</formula>
    </cfRule>
  </conditionalFormatting>
  <conditionalFormatting sqref="N851">
    <cfRule type="cellIs" dxfId="591" priority="769" operator="greaterThanOrEqual">
      <formula>100</formula>
    </cfRule>
  </conditionalFormatting>
  <conditionalFormatting sqref="O852">
    <cfRule type="cellIs" dxfId="590" priority="768" operator="greaterThanOrEqual">
      <formula>1000</formula>
    </cfRule>
  </conditionalFormatting>
  <conditionalFormatting sqref="O851">
    <cfRule type="cellIs" dxfId="589" priority="767" operator="greaterThanOrEqual">
      <formula>100</formula>
    </cfRule>
  </conditionalFormatting>
  <conditionalFormatting sqref="P852">
    <cfRule type="cellIs" dxfId="588" priority="766" operator="greaterThanOrEqual">
      <formula>1000</formula>
    </cfRule>
  </conditionalFormatting>
  <conditionalFormatting sqref="P851">
    <cfRule type="cellIs" dxfId="587" priority="765" operator="greaterThanOrEqual">
      <formula>100</formula>
    </cfRule>
  </conditionalFormatting>
  <conditionalFormatting sqref="Q852">
    <cfRule type="cellIs" dxfId="586" priority="764" operator="greaterThanOrEqual">
      <formula>1000</formula>
    </cfRule>
  </conditionalFormatting>
  <conditionalFormatting sqref="Q851">
    <cfRule type="cellIs" dxfId="585" priority="763" operator="greaterThanOrEqual">
      <formula>100</formula>
    </cfRule>
  </conditionalFormatting>
  <conditionalFormatting sqref="R852">
    <cfRule type="cellIs" dxfId="584" priority="762" operator="greaterThanOrEqual">
      <formula>1000</formula>
    </cfRule>
  </conditionalFormatting>
  <conditionalFormatting sqref="R851">
    <cfRule type="cellIs" dxfId="583" priority="761" operator="greaterThanOrEqual">
      <formula>100</formula>
    </cfRule>
  </conditionalFormatting>
  <conditionalFormatting sqref="K860:L860">
    <cfRule type="cellIs" dxfId="582" priority="759" operator="greaterThanOrEqual">
      <formula>1000</formula>
    </cfRule>
  </conditionalFormatting>
  <conditionalFormatting sqref="K859:L859">
    <cfRule type="cellIs" dxfId="581" priority="758" operator="greaterThanOrEqual">
      <formula>100</formula>
    </cfRule>
  </conditionalFormatting>
  <conditionalFormatting sqref="C863:S863">
    <cfRule type="cellIs" priority="728" stopIfTrue="1" operator="equal">
      <formula>"-"</formula>
    </cfRule>
    <cfRule type="cellIs" dxfId="580" priority="757" operator="greaterThanOrEqual">
      <formula>$T$278*1.2</formula>
    </cfRule>
  </conditionalFormatting>
  <conditionalFormatting sqref="C860">
    <cfRule type="cellIs" dxfId="579" priority="756" operator="greaterThanOrEqual">
      <formula>1000</formula>
    </cfRule>
  </conditionalFormatting>
  <conditionalFormatting sqref="C859">
    <cfRule type="cellIs" dxfId="578" priority="755" operator="greaterThanOrEqual">
      <formula>100</formula>
    </cfRule>
  </conditionalFormatting>
  <conditionalFormatting sqref="D860">
    <cfRule type="cellIs" dxfId="577" priority="754" operator="greaterThanOrEqual">
      <formula>1000</formula>
    </cfRule>
  </conditionalFormatting>
  <conditionalFormatting sqref="D859">
    <cfRule type="cellIs" dxfId="576" priority="753" operator="greaterThanOrEqual">
      <formula>100</formula>
    </cfRule>
  </conditionalFormatting>
  <conditionalFormatting sqref="E860">
    <cfRule type="cellIs" dxfId="575" priority="752" operator="greaterThanOrEqual">
      <formula>1000</formula>
    </cfRule>
  </conditionalFormatting>
  <conditionalFormatting sqref="E859">
    <cfRule type="cellIs" dxfId="574" priority="751" operator="greaterThanOrEqual">
      <formula>100</formula>
    </cfRule>
  </conditionalFormatting>
  <conditionalFormatting sqref="F860">
    <cfRule type="cellIs" dxfId="573" priority="750" operator="greaterThanOrEqual">
      <formula>1000</formula>
    </cfRule>
  </conditionalFormatting>
  <conditionalFormatting sqref="F859">
    <cfRule type="cellIs" dxfId="572" priority="749" operator="greaterThanOrEqual">
      <formula>100</formula>
    </cfRule>
  </conditionalFormatting>
  <conditionalFormatting sqref="G860">
    <cfRule type="cellIs" dxfId="571" priority="748" operator="greaterThanOrEqual">
      <formula>1000</formula>
    </cfRule>
  </conditionalFormatting>
  <conditionalFormatting sqref="G859">
    <cfRule type="cellIs" dxfId="570" priority="747" operator="greaterThanOrEqual">
      <formula>100</formula>
    </cfRule>
  </conditionalFormatting>
  <conditionalFormatting sqref="H860">
    <cfRule type="cellIs" dxfId="569" priority="746" operator="greaterThanOrEqual">
      <formula>1000</formula>
    </cfRule>
  </conditionalFormatting>
  <conditionalFormatting sqref="H859">
    <cfRule type="cellIs" dxfId="568" priority="745" operator="greaterThanOrEqual">
      <formula>100</formula>
    </cfRule>
  </conditionalFormatting>
  <conditionalFormatting sqref="I860">
    <cfRule type="cellIs" dxfId="567" priority="744" operator="greaterThanOrEqual">
      <formula>1000</formula>
    </cfRule>
  </conditionalFormatting>
  <conditionalFormatting sqref="I859">
    <cfRule type="cellIs" dxfId="566" priority="743" operator="greaterThanOrEqual">
      <formula>100</formula>
    </cfRule>
  </conditionalFormatting>
  <conditionalFormatting sqref="J860">
    <cfRule type="cellIs" dxfId="565" priority="742" operator="greaterThanOrEqual">
      <formula>1000</formula>
    </cfRule>
  </conditionalFormatting>
  <conditionalFormatting sqref="J859">
    <cfRule type="cellIs" dxfId="564" priority="741" operator="greaterThanOrEqual">
      <formula>100</formula>
    </cfRule>
  </conditionalFormatting>
  <conditionalFormatting sqref="M860">
    <cfRule type="cellIs" dxfId="563" priority="740" operator="greaterThanOrEqual">
      <formula>1000</formula>
    </cfRule>
  </conditionalFormatting>
  <conditionalFormatting sqref="M859">
    <cfRule type="cellIs" dxfId="562" priority="739" operator="greaterThanOrEqual">
      <formula>100</formula>
    </cfRule>
  </conditionalFormatting>
  <conditionalFormatting sqref="N860">
    <cfRule type="cellIs" dxfId="561" priority="738" operator="greaterThanOrEqual">
      <formula>1000</formula>
    </cfRule>
  </conditionalFormatting>
  <conditionalFormatting sqref="N859">
    <cfRule type="cellIs" dxfId="560" priority="737" operator="greaterThanOrEqual">
      <formula>100</formula>
    </cfRule>
  </conditionalFormatting>
  <conditionalFormatting sqref="O860">
    <cfRule type="cellIs" dxfId="559" priority="736" operator="greaterThanOrEqual">
      <formula>1000</formula>
    </cfRule>
  </conditionalFormatting>
  <conditionalFormatting sqref="O859">
    <cfRule type="cellIs" dxfId="558" priority="735" operator="greaterThanOrEqual">
      <formula>100</formula>
    </cfRule>
  </conditionalFormatting>
  <conditionalFormatting sqref="P860">
    <cfRule type="cellIs" dxfId="557" priority="734" operator="greaterThanOrEqual">
      <formula>1000</formula>
    </cfRule>
  </conditionalFormatting>
  <conditionalFormatting sqref="P859">
    <cfRule type="cellIs" dxfId="556" priority="733" operator="greaterThanOrEqual">
      <formula>100</formula>
    </cfRule>
  </conditionalFormatting>
  <conditionalFormatting sqref="Q860">
    <cfRule type="cellIs" dxfId="555" priority="732" operator="greaterThanOrEqual">
      <formula>1000</formula>
    </cfRule>
  </conditionalFormatting>
  <conditionalFormatting sqref="Q859">
    <cfRule type="cellIs" dxfId="554" priority="731" operator="greaterThanOrEqual">
      <formula>100</formula>
    </cfRule>
  </conditionalFormatting>
  <conditionalFormatting sqref="R860">
    <cfRule type="cellIs" dxfId="553" priority="730" operator="greaterThanOrEqual">
      <formula>1000</formula>
    </cfRule>
  </conditionalFormatting>
  <conditionalFormatting sqref="R859">
    <cfRule type="cellIs" dxfId="552" priority="729" operator="greaterThanOrEqual">
      <formula>100</formula>
    </cfRule>
  </conditionalFormatting>
  <conditionalFormatting sqref="K868:L868">
    <cfRule type="cellIs" dxfId="551" priority="727" operator="greaterThanOrEqual">
      <formula>1000</formula>
    </cfRule>
  </conditionalFormatting>
  <conditionalFormatting sqref="K867:L867">
    <cfRule type="cellIs" dxfId="550" priority="726" operator="greaterThanOrEqual">
      <formula>100</formula>
    </cfRule>
  </conditionalFormatting>
  <conditionalFormatting sqref="C871:S871">
    <cfRule type="cellIs" priority="696" stopIfTrue="1" operator="equal">
      <formula>"-"</formula>
    </cfRule>
    <cfRule type="cellIs" dxfId="549" priority="725" operator="greaterThanOrEqual">
      <formula>$T$278*1.2</formula>
    </cfRule>
  </conditionalFormatting>
  <conditionalFormatting sqref="C868">
    <cfRule type="cellIs" dxfId="548" priority="724" operator="greaterThanOrEqual">
      <formula>1000</formula>
    </cfRule>
  </conditionalFormatting>
  <conditionalFormatting sqref="C867">
    <cfRule type="cellIs" dxfId="547" priority="723" operator="greaterThanOrEqual">
      <formula>100</formula>
    </cfRule>
  </conditionalFormatting>
  <conditionalFormatting sqref="D868">
    <cfRule type="cellIs" dxfId="546" priority="722" operator="greaterThanOrEqual">
      <formula>1000</formula>
    </cfRule>
  </conditionalFormatting>
  <conditionalFormatting sqref="D867">
    <cfRule type="cellIs" dxfId="545" priority="721" operator="greaterThanOrEqual">
      <formula>100</formula>
    </cfRule>
  </conditionalFormatting>
  <conditionalFormatting sqref="E868">
    <cfRule type="cellIs" dxfId="544" priority="720" operator="greaterThanOrEqual">
      <formula>1000</formula>
    </cfRule>
  </conditionalFormatting>
  <conditionalFormatting sqref="E867">
    <cfRule type="cellIs" dxfId="543" priority="719" operator="greaterThanOrEqual">
      <formula>100</formula>
    </cfRule>
  </conditionalFormatting>
  <conditionalFormatting sqref="F868">
    <cfRule type="cellIs" dxfId="542" priority="718" operator="greaterThanOrEqual">
      <formula>1000</formula>
    </cfRule>
  </conditionalFormatting>
  <conditionalFormatting sqref="F867">
    <cfRule type="cellIs" dxfId="541" priority="717" operator="greaterThanOrEqual">
      <formula>100</formula>
    </cfRule>
  </conditionalFormatting>
  <conditionalFormatting sqref="G868">
    <cfRule type="cellIs" dxfId="540" priority="716" operator="greaterThanOrEqual">
      <formula>1000</formula>
    </cfRule>
  </conditionalFormatting>
  <conditionalFormatting sqref="G867">
    <cfRule type="cellIs" dxfId="539" priority="715" operator="greaterThanOrEqual">
      <formula>100</formula>
    </cfRule>
  </conditionalFormatting>
  <conditionalFormatting sqref="H868">
    <cfRule type="cellIs" dxfId="538" priority="714" operator="greaterThanOrEqual">
      <formula>1000</formula>
    </cfRule>
  </conditionalFormatting>
  <conditionalFormatting sqref="H867">
    <cfRule type="cellIs" dxfId="537" priority="713" operator="greaterThanOrEqual">
      <formula>100</formula>
    </cfRule>
  </conditionalFormatting>
  <conditionalFormatting sqref="I868">
    <cfRule type="cellIs" dxfId="536" priority="712" operator="greaterThanOrEqual">
      <formula>1000</formula>
    </cfRule>
  </conditionalFormatting>
  <conditionalFormatting sqref="I867">
    <cfRule type="cellIs" dxfId="535" priority="711" operator="greaterThanOrEqual">
      <formula>100</formula>
    </cfRule>
  </conditionalFormatting>
  <conditionalFormatting sqref="J868">
    <cfRule type="cellIs" dxfId="534" priority="710" operator="greaterThanOrEqual">
      <formula>1000</formula>
    </cfRule>
  </conditionalFormatting>
  <conditionalFormatting sqref="J867">
    <cfRule type="cellIs" dxfId="533" priority="709" operator="greaterThanOrEqual">
      <formula>100</formula>
    </cfRule>
  </conditionalFormatting>
  <conditionalFormatting sqref="M868">
    <cfRule type="cellIs" dxfId="532" priority="708" operator="greaterThanOrEqual">
      <formula>1000</formula>
    </cfRule>
  </conditionalFormatting>
  <conditionalFormatting sqref="M867">
    <cfRule type="cellIs" dxfId="531" priority="707" operator="greaterThanOrEqual">
      <formula>100</formula>
    </cfRule>
  </conditionalFormatting>
  <conditionalFormatting sqref="N868">
    <cfRule type="cellIs" dxfId="530" priority="706" operator="greaterThanOrEqual">
      <formula>1000</formula>
    </cfRule>
  </conditionalFormatting>
  <conditionalFormatting sqref="N867">
    <cfRule type="cellIs" dxfId="529" priority="705" operator="greaterThanOrEqual">
      <formula>100</formula>
    </cfRule>
  </conditionalFormatting>
  <conditionalFormatting sqref="O868">
    <cfRule type="cellIs" dxfId="528" priority="704" operator="greaterThanOrEqual">
      <formula>1000</formula>
    </cfRule>
  </conditionalFormatting>
  <conditionalFormatting sqref="O867">
    <cfRule type="cellIs" dxfId="527" priority="703" operator="greaterThanOrEqual">
      <formula>100</formula>
    </cfRule>
  </conditionalFormatting>
  <conditionalFormatting sqref="P868">
    <cfRule type="cellIs" dxfId="526" priority="702" operator="greaterThanOrEqual">
      <formula>1000</formula>
    </cfRule>
  </conditionalFormatting>
  <conditionalFormatting sqref="P867">
    <cfRule type="cellIs" dxfId="525" priority="701" operator="greaterThanOrEqual">
      <formula>100</formula>
    </cfRule>
  </conditionalFormatting>
  <conditionalFormatting sqref="Q868">
    <cfRule type="cellIs" dxfId="524" priority="700" operator="greaterThanOrEqual">
      <formula>1000</formula>
    </cfRule>
  </conditionalFormatting>
  <conditionalFormatting sqref="Q867">
    <cfRule type="cellIs" dxfId="523" priority="699" operator="greaterThanOrEqual">
      <formula>100</formula>
    </cfRule>
  </conditionalFormatting>
  <conditionalFormatting sqref="R868">
    <cfRule type="cellIs" dxfId="522" priority="698" operator="greaterThanOrEqual">
      <formula>1000</formula>
    </cfRule>
  </conditionalFormatting>
  <conditionalFormatting sqref="R867">
    <cfRule type="cellIs" dxfId="521" priority="697" operator="greaterThanOrEqual">
      <formula>100</formula>
    </cfRule>
  </conditionalFormatting>
  <conditionalFormatting sqref="K876:L876">
    <cfRule type="cellIs" dxfId="520" priority="695" operator="greaterThanOrEqual">
      <formula>1000</formula>
    </cfRule>
  </conditionalFormatting>
  <conditionalFormatting sqref="K875:L875">
    <cfRule type="cellIs" dxfId="519" priority="694" operator="greaterThanOrEqual">
      <formula>100</formula>
    </cfRule>
  </conditionalFormatting>
  <conditionalFormatting sqref="C879:S879">
    <cfRule type="cellIs" priority="664" stopIfTrue="1" operator="equal">
      <formula>"-"</formula>
    </cfRule>
    <cfRule type="cellIs" dxfId="518" priority="693" operator="greaterThanOrEqual">
      <formula>$T$278*1.2</formula>
    </cfRule>
  </conditionalFormatting>
  <conditionalFormatting sqref="C876">
    <cfRule type="cellIs" dxfId="517" priority="692" operator="greaterThanOrEqual">
      <formula>1000</formula>
    </cfRule>
  </conditionalFormatting>
  <conditionalFormatting sqref="C875">
    <cfRule type="cellIs" dxfId="516" priority="691" operator="greaterThanOrEqual">
      <formula>100</formula>
    </cfRule>
  </conditionalFormatting>
  <conditionalFormatting sqref="D876">
    <cfRule type="cellIs" dxfId="515" priority="690" operator="greaterThanOrEqual">
      <formula>1000</formula>
    </cfRule>
  </conditionalFormatting>
  <conditionalFormatting sqref="D875">
    <cfRule type="cellIs" dxfId="514" priority="689" operator="greaterThanOrEqual">
      <formula>100</formula>
    </cfRule>
  </conditionalFormatting>
  <conditionalFormatting sqref="E876">
    <cfRule type="cellIs" dxfId="513" priority="688" operator="greaterThanOrEqual">
      <formula>1000</formula>
    </cfRule>
  </conditionalFormatting>
  <conditionalFormatting sqref="E875">
    <cfRule type="cellIs" dxfId="512" priority="687" operator="greaterThanOrEqual">
      <formula>100</formula>
    </cfRule>
  </conditionalFormatting>
  <conditionalFormatting sqref="F876">
    <cfRule type="cellIs" dxfId="511" priority="686" operator="greaterThanOrEqual">
      <formula>1000</formula>
    </cfRule>
  </conditionalFormatting>
  <conditionalFormatting sqref="F875">
    <cfRule type="cellIs" dxfId="510" priority="685" operator="greaterThanOrEqual">
      <formula>100</formula>
    </cfRule>
  </conditionalFormatting>
  <conditionalFormatting sqref="G876">
    <cfRule type="cellIs" dxfId="509" priority="684" operator="greaterThanOrEqual">
      <formula>1000</formula>
    </cfRule>
  </conditionalFormatting>
  <conditionalFormatting sqref="G875">
    <cfRule type="cellIs" dxfId="508" priority="683" operator="greaterThanOrEqual">
      <formula>100</formula>
    </cfRule>
  </conditionalFormatting>
  <conditionalFormatting sqref="H876">
    <cfRule type="cellIs" dxfId="507" priority="682" operator="greaterThanOrEqual">
      <formula>1000</formula>
    </cfRule>
  </conditionalFormatting>
  <conditionalFormatting sqref="H875">
    <cfRule type="cellIs" dxfId="506" priority="681" operator="greaterThanOrEqual">
      <formula>100</formula>
    </cfRule>
  </conditionalFormatting>
  <conditionalFormatting sqref="I876">
    <cfRule type="cellIs" dxfId="505" priority="680" operator="greaterThanOrEqual">
      <formula>1000</formula>
    </cfRule>
  </conditionalFormatting>
  <conditionalFormatting sqref="I875">
    <cfRule type="cellIs" dxfId="504" priority="679" operator="greaterThanOrEqual">
      <formula>100</formula>
    </cfRule>
  </conditionalFormatting>
  <conditionalFormatting sqref="J876">
    <cfRule type="cellIs" dxfId="503" priority="678" operator="greaterThanOrEqual">
      <formula>1000</formula>
    </cfRule>
  </conditionalFormatting>
  <conditionalFormatting sqref="J875">
    <cfRule type="cellIs" dxfId="502" priority="677" operator="greaterThanOrEqual">
      <formula>100</formula>
    </cfRule>
  </conditionalFormatting>
  <conditionalFormatting sqref="M876">
    <cfRule type="cellIs" dxfId="501" priority="676" operator="greaterThanOrEqual">
      <formula>1000</formula>
    </cfRule>
  </conditionalFormatting>
  <conditionalFormatting sqref="M875">
    <cfRule type="cellIs" dxfId="500" priority="675" operator="greaterThanOrEqual">
      <formula>100</formula>
    </cfRule>
  </conditionalFormatting>
  <conditionalFormatting sqref="N876">
    <cfRule type="cellIs" dxfId="499" priority="674" operator="greaterThanOrEqual">
      <formula>1000</formula>
    </cfRule>
  </conditionalFormatting>
  <conditionalFormatting sqref="N875">
    <cfRule type="cellIs" dxfId="498" priority="673" operator="greaterThanOrEqual">
      <formula>100</formula>
    </cfRule>
  </conditionalFormatting>
  <conditionalFormatting sqref="O876">
    <cfRule type="cellIs" dxfId="497" priority="672" operator="greaterThanOrEqual">
      <formula>1000</formula>
    </cfRule>
  </conditionalFormatting>
  <conditionalFormatting sqref="O875">
    <cfRule type="cellIs" dxfId="496" priority="671" operator="greaterThanOrEqual">
      <formula>100</formula>
    </cfRule>
  </conditionalFormatting>
  <conditionalFormatting sqref="P876">
    <cfRule type="cellIs" dxfId="495" priority="670" operator="greaterThanOrEqual">
      <formula>1000</formula>
    </cfRule>
  </conditionalFormatting>
  <conditionalFormatting sqref="P875">
    <cfRule type="cellIs" dxfId="494" priority="669" operator="greaterThanOrEqual">
      <formula>100</formula>
    </cfRule>
  </conditionalFormatting>
  <conditionalFormatting sqref="Q876">
    <cfRule type="cellIs" dxfId="493" priority="668" operator="greaterThanOrEqual">
      <formula>1000</formula>
    </cfRule>
  </conditionalFormatting>
  <conditionalFormatting sqref="Q875">
    <cfRule type="cellIs" dxfId="492" priority="667" operator="greaterThanOrEqual">
      <formula>100</formula>
    </cfRule>
  </conditionalFormatting>
  <conditionalFormatting sqref="R876">
    <cfRule type="cellIs" dxfId="491" priority="666" operator="greaterThanOrEqual">
      <formula>1000</formula>
    </cfRule>
  </conditionalFormatting>
  <conditionalFormatting sqref="R875">
    <cfRule type="cellIs" dxfId="490" priority="665" operator="greaterThanOrEqual">
      <formula>100</formula>
    </cfRule>
  </conditionalFormatting>
  <conditionalFormatting sqref="K884:L884">
    <cfRule type="cellIs" dxfId="489" priority="631" operator="greaterThanOrEqual">
      <formula>1000</formula>
    </cfRule>
  </conditionalFormatting>
  <conditionalFormatting sqref="K883:L883">
    <cfRule type="cellIs" dxfId="488" priority="630" operator="greaterThanOrEqual">
      <formula>100</formula>
    </cfRule>
  </conditionalFormatting>
  <conditionalFormatting sqref="C887:S887">
    <cfRule type="cellIs" priority="600" stopIfTrue="1" operator="equal">
      <formula>"-"</formula>
    </cfRule>
    <cfRule type="cellIs" dxfId="487" priority="629" operator="greaterThanOrEqual">
      <formula>$T$278*1.2</formula>
    </cfRule>
  </conditionalFormatting>
  <conditionalFormatting sqref="C884">
    <cfRule type="cellIs" dxfId="486" priority="628" operator="greaterThanOrEqual">
      <formula>1000</formula>
    </cfRule>
  </conditionalFormatting>
  <conditionalFormatting sqref="C883">
    <cfRule type="cellIs" dxfId="485" priority="627" operator="greaterThanOrEqual">
      <formula>100</formula>
    </cfRule>
  </conditionalFormatting>
  <conditionalFormatting sqref="D884">
    <cfRule type="cellIs" dxfId="484" priority="626" operator="greaterThanOrEqual">
      <formula>1000</formula>
    </cfRule>
  </conditionalFormatting>
  <conditionalFormatting sqref="D883">
    <cfRule type="cellIs" dxfId="483" priority="625" operator="greaterThanOrEqual">
      <formula>100</formula>
    </cfRule>
  </conditionalFormatting>
  <conditionalFormatting sqref="E884">
    <cfRule type="cellIs" dxfId="482" priority="624" operator="greaterThanOrEqual">
      <formula>1000</formula>
    </cfRule>
  </conditionalFormatting>
  <conditionalFormatting sqref="E883">
    <cfRule type="cellIs" dxfId="481" priority="623" operator="greaterThanOrEqual">
      <formula>100</formula>
    </cfRule>
  </conditionalFormatting>
  <conditionalFormatting sqref="F884">
    <cfRule type="cellIs" dxfId="480" priority="622" operator="greaterThanOrEqual">
      <formula>1000</formula>
    </cfRule>
  </conditionalFormatting>
  <conditionalFormatting sqref="F883">
    <cfRule type="cellIs" dxfId="479" priority="621" operator="greaterThanOrEqual">
      <formula>100</formula>
    </cfRule>
  </conditionalFormatting>
  <conditionalFormatting sqref="G884">
    <cfRule type="cellIs" dxfId="478" priority="620" operator="greaterThanOrEqual">
      <formula>1000</formula>
    </cfRule>
  </conditionalFormatting>
  <conditionalFormatting sqref="G883">
    <cfRule type="cellIs" dxfId="477" priority="619" operator="greaterThanOrEqual">
      <formula>100</formula>
    </cfRule>
  </conditionalFormatting>
  <conditionalFormatting sqref="H884">
    <cfRule type="cellIs" dxfId="476" priority="618" operator="greaterThanOrEqual">
      <formula>1000</formula>
    </cfRule>
  </conditionalFormatting>
  <conditionalFormatting sqref="H883">
    <cfRule type="cellIs" dxfId="475" priority="617" operator="greaterThanOrEqual">
      <formula>100</formula>
    </cfRule>
  </conditionalFormatting>
  <conditionalFormatting sqref="I884">
    <cfRule type="cellIs" dxfId="474" priority="616" operator="greaterThanOrEqual">
      <formula>1000</formula>
    </cfRule>
  </conditionalFormatting>
  <conditionalFormatting sqref="I883">
    <cfRule type="cellIs" dxfId="473" priority="615" operator="greaterThanOrEqual">
      <formula>100</formula>
    </cfRule>
  </conditionalFormatting>
  <conditionalFormatting sqref="J884">
    <cfRule type="cellIs" dxfId="472" priority="614" operator="greaterThanOrEqual">
      <formula>1000</formula>
    </cfRule>
  </conditionalFormatting>
  <conditionalFormatting sqref="J883">
    <cfRule type="cellIs" dxfId="471" priority="613" operator="greaterThanOrEqual">
      <formula>100</formula>
    </cfRule>
  </conditionalFormatting>
  <conditionalFormatting sqref="M884">
    <cfRule type="cellIs" dxfId="470" priority="612" operator="greaterThanOrEqual">
      <formula>1000</formula>
    </cfRule>
  </conditionalFormatting>
  <conditionalFormatting sqref="M883">
    <cfRule type="cellIs" dxfId="469" priority="611" operator="greaterThanOrEqual">
      <formula>100</formula>
    </cfRule>
  </conditionalFormatting>
  <conditionalFormatting sqref="N884">
    <cfRule type="cellIs" dxfId="468" priority="610" operator="greaterThanOrEqual">
      <formula>1000</formula>
    </cfRule>
  </conditionalFormatting>
  <conditionalFormatting sqref="N883">
    <cfRule type="cellIs" dxfId="467" priority="609" operator="greaterThanOrEqual">
      <formula>100</formula>
    </cfRule>
  </conditionalFormatting>
  <conditionalFormatting sqref="O884">
    <cfRule type="cellIs" dxfId="466" priority="608" operator="greaterThanOrEqual">
      <formula>1000</formula>
    </cfRule>
  </conditionalFormatting>
  <conditionalFormatting sqref="O883">
    <cfRule type="cellIs" dxfId="465" priority="607" operator="greaterThanOrEqual">
      <formula>100</formula>
    </cfRule>
  </conditionalFormatting>
  <conditionalFormatting sqref="P884">
    <cfRule type="cellIs" dxfId="464" priority="606" operator="greaterThanOrEqual">
      <formula>1000</formula>
    </cfRule>
  </conditionalFormatting>
  <conditionalFormatting sqref="P883">
    <cfRule type="cellIs" dxfId="463" priority="605" operator="greaterThanOrEqual">
      <formula>100</formula>
    </cfRule>
  </conditionalFormatting>
  <conditionalFormatting sqref="Q884">
    <cfRule type="cellIs" dxfId="462" priority="604" operator="greaterThanOrEqual">
      <formula>1000</formula>
    </cfRule>
  </conditionalFormatting>
  <conditionalFormatting sqref="Q883">
    <cfRule type="cellIs" dxfId="461" priority="603" operator="greaterThanOrEqual">
      <formula>100</formula>
    </cfRule>
  </conditionalFormatting>
  <conditionalFormatting sqref="R884">
    <cfRule type="cellIs" dxfId="460" priority="602" operator="greaterThanOrEqual">
      <formula>1000</formula>
    </cfRule>
  </conditionalFormatting>
  <conditionalFormatting sqref="R883">
    <cfRule type="cellIs" dxfId="459" priority="601" operator="greaterThanOrEqual">
      <formula>100</formula>
    </cfRule>
  </conditionalFormatting>
  <conditionalFormatting sqref="M890 M898 M906">
    <cfRule type="cellIs" dxfId="458" priority="599" operator="lessThan">
      <formula>$T890*0.8</formula>
    </cfRule>
  </conditionalFormatting>
  <conditionalFormatting sqref="K892:L892">
    <cfRule type="cellIs" dxfId="457" priority="598" operator="greaterThanOrEqual">
      <formula>1000</formula>
    </cfRule>
  </conditionalFormatting>
  <conditionalFormatting sqref="K891:L891">
    <cfRule type="cellIs" dxfId="456" priority="597" operator="greaterThanOrEqual">
      <formula>100</formula>
    </cfRule>
  </conditionalFormatting>
  <conditionalFormatting sqref="C895:S895">
    <cfRule type="cellIs" priority="567" stopIfTrue="1" operator="equal">
      <formula>"-"</formula>
    </cfRule>
    <cfRule type="cellIs" dxfId="455" priority="596" operator="greaterThanOrEqual">
      <formula>$T$278*1.2</formula>
    </cfRule>
  </conditionalFormatting>
  <conditionalFormatting sqref="C892">
    <cfRule type="cellIs" dxfId="454" priority="595" operator="greaterThanOrEqual">
      <formula>1000</formula>
    </cfRule>
  </conditionalFormatting>
  <conditionalFormatting sqref="C891">
    <cfRule type="cellIs" dxfId="453" priority="594" operator="greaterThanOrEqual">
      <formula>100</formula>
    </cfRule>
  </conditionalFormatting>
  <conditionalFormatting sqref="D892">
    <cfRule type="cellIs" dxfId="452" priority="593" operator="greaterThanOrEqual">
      <formula>1000</formula>
    </cfRule>
  </conditionalFormatting>
  <conditionalFormatting sqref="D891">
    <cfRule type="cellIs" dxfId="451" priority="592" operator="greaterThanOrEqual">
      <formula>100</formula>
    </cfRule>
  </conditionalFormatting>
  <conditionalFormatting sqref="E892">
    <cfRule type="cellIs" dxfId="450" priority="591" operator="greaterThanOrEqual">
      <formula>1000</formula>
    </cfRule>
  </conditionalFormatting>
  <conditionalFormatting sqref="E891">
    <cfRule type="cellIs" dxfId="449" priority="590" operator="greaterThanOrEqual">
      <formula>100</formula>
    </cfRule>
  </conditionalFormatting>
  <conditionalFormatting sqref="F892">
    <cfRule type="cellIs" dxfId="448" priority="589" operator="greaterThanOrEqual">
      <formula>1000</formula>
    </cfRule>
  </conditionalFormatting>
  <conditionalFormatting sqref="F891">
    <cfRule type="cellIs" dxfId="447" priority="588" operator="greaterThanOrEqual">
      <formula>100</formula>
    </cfRule>
  </conditionalFormatting>
  <conditionalFormatting sqref="G892">
    <cfRule type="cellIs" dxfId="446" priority="587" operator="greaterThanOrEqual">
      <formula>1000</formula>
    </cfRule>
  </conditionalFormatting>
  <conditionalFormatting sqref="G891">
    <cfRule type="cellIs" dxfId="445" priority="586" operator="greaterThanOrEqual">
      <formula>100</formula>
    </cfRule>
  </conditionalFormatting>
  <conditionalFormatting sqref="H892">
    <cfRule type="cellIs" dxfId="444" priority="585" operator="greaterThanOrEqual">
      <formula>1000</formula>
    </cfRule>
  </conditionalFormatting>
  <conditionalFormatting sqref="H891">
    <cfRule type="cellIs" dxfId="443" priority="584" operator="greaterThanOrEqual">
      <formula>100</formula>
    </cfRule>
  </conditionalFormatting>
  <conditionalFormatting sqref="I892">
    <cfRule type="cellIs" dxfId="442" priority="583" operator="greaterThanOrEqual">
      <formula>1000</formula>
    </cfRule>
  </conditionalFormatting>
  <conditionalFormatting sqref="I891">
    <cfRule type="cellIs" dxfId="441" priority="582" operator="greaterThanOrEqual">
      <formula>100</formula>
    </cfRule>
  </conditionalFormatting>
  <conditionalFormatting sqref="J892">
    <cfRule type="cellIs" dxfId="440" priority="581" operator="greaterThanOrEqual">
      <formula>1000</formula>
    </cfRule>
  </conditionalFormatting>
  <conditionalFormatting sqref="J891">
    <cfRule type="cellIs" dxfId="439" priority="580" operator="greaterThanOrEqual">
      <formula>100</formula>
    </cfRule>
  </conditionalFormatting>
  <conditionalFormatting sqref="M892">
    <cfRule type="cellIs" dxfId="438" priority="579" operator="greaterThanOrEqual">
      <formula>1000</formula>
    </cfRule>
  </conditionalFormatting>
  <conditionalFormatting sqref="M891">
    <cfRule type="cellIs" dxfId="437" priority="578" operator="greaterThanOrEqual">
      <formula>100</formula>
    </cfRule>
  </conditionalFormatting>
  <conditionalFormatting sqref="N892">
    <cfRule type="cellIs" dxfId="436" priority="577" operator="greaterThanOrEqual">
      <formula>1000</formula>
    </cfRule>
  </conditionalFormatting>
  <conditionalFormatting sqref="N891">
    <cfRule type="cellIs" dxfId="435" priority="576" operator="greaterThanOrEqual">
      <formula>100</formula>
    </cfRule>
  </conditionalFormatting>
  <conditionalFormatting sqref="O892">
    <cfRule type="cellIs" dxfId="434" priority="575" operator="greaterThanOrEqual">
      <formula>1000</formula>
    </cfRule>
  </conditionalFormatting>
  <conditionalFormatting sqref="O891">
    <cfRule type="cellIs" dxfId="433" priority="574" operator="greaterThanOrEqual">
      <formula>100</formula>
    </cfRule>
  </conditionalFormatting>
  <conditionalFormatting sqref="P892">
    <cfRule type="cellIs" dxfId="432" priority="573" operator="greaterThanOrEqual">
      <formula>1000</formula>
    </cfRule>
  </conditionalFormatting>
  <conditionalFormatting sqref="P891">
    <cfRule type="cellIs" dxfId="431" priority="572" operator="greaterThanOrEqual">
      <formula>100</formula>
    </cfRule>
  </conditionalFormatting>
  <conditionalFormatting sqref="Q892">
    <cfRule type="cellIs" dxfId="430" priority="571" operator="greaterThanOrEqual">
      <formula>1000</formula>
    </cfRule>
  </conditionalFormatting>
  <conditionalFormatting sqref="Q891">
    <cfRule type="cellIs" dxfId="429" priority="570" operator="greaterThanOrEqual">
      <formula>100</formula>
    </cfRule>
  </conditionalFormatting>
  <conditionalFormatting sqref="R892">
    <cfRule type="cellIs" dxfId="428" priority="569" operator="greaterThanOrEqual">
      <formula>1000</formula>
    </cfRule>
  </conditionalFormatting>
  <conditionalFormatting sqref="R891">
    <cfRule type="cellIs" dxfId="427" priority="568" operator="greaterThanOrEqual">
      <formula>100</formula>
    </cfRule>
  </conditionalFormatting>
  <conditionalFormatting sqref="G898 G906">
    <cfRule type="cellIs" dxfId="426" priority="566" operator="lessThan">
      <formula>$T898*0.8</formula>
    </cfRule>
  </conditionalFormatting>
  <conditionalFormatting sqref="T847">
    <cfRule type="cellIs" priority="564" stopIfTrue="1" operator="equal">
      <formula>"-"</formula>
    </cfRule>
    <cfRule type="cellIs" dxfId="425" priority="565" operator="greaterThanOrEqual">
      <formula>$T$278*1.2</formula>
    </cfRule>
  </conditionalFormatting>
  <conditionalFormatting sqref="T855">
    <cfRule type="cellIs" priority="562" stopIfTrue="1" operator="equal">
      <formula>"-"</formula>
    </cfRule>
    <cfRule type="cellIs" dxfId="424" priority="563" operator="greaterThanOrEqual">
      <formula>$T$278*1.2</formula>
    </cfRule>
  </conditionalFormatting>
  <conditionalFormatting sqref="T863">
    <cfRule type="cellIs" priority="560" stopIfTrue="1" operator="equal">
      <formula>"-"</formula>
    </cfRule>
    <cfRule type="cellIs" dxfId="423" priority="561" operator="greaterThanOrEqual">
      <formula>$T$278*1.2</formula>
    </cfRule>
  </conditionalFormatting>
  <conditionalFormatting sqref="T871">
    <cfRule type="cellIs" priority="558" stopIfTrue="1" operator="equal">
      <formula>"-"</formula>
    </cfRule>
    <cfRule type="cellIs" dxfId="422" priority="559" operator="greaterThanOrEqual">
      <formula>$T$278*1.2</formula>
    </cfRule>
  </conditionalFormatting>
  <conditionalFormatting sqref="T879">
    <cfRule type="cellIs" priority="556" stopIfTrue="1" operator="equal">
      <formula>"-"</formula>
    </cfRule>
    <cfRule type="cellIs" dxfId="421" priority="557" operator="greaterThanOrEqual">
      <formula>$T$278*1.2</formula>
    </cfRule>
  </conditionalFormatting>
  <conditionalFormatting sqref="T887">
    <cfRule type="cellIs" priority="554" stopIfTrue="1" operator="equal">
      <formula>"-"</formula>
    </cfRule>
    <cfRule type="cellIs" dxfId="420" priority="555" operator="greaterThanOrEqual">
      <formula>$T$278*1.2</formula>
    </cfRule>
  </conditionalFormatting>
  <conditionalFormatting sqref="T895">
    <cfRule type="cellIs" priority="552" stopIfTrue="1" operator="equal">
      <formula>"-"</formula>
    </cfRule>
  </conditionalFormatting>
  <conditionalFormatting sqref="K900:L900">
    <cfRule type="cellIs" dxfId="419" priority="551" operator="greaterThanOrEqual">
      <formula>1000</formula>
    </cfRule>
  </conditionalFormatting>
  <conditionalFormatting sqref="K899:L899">
    <cfRule type="cellIs" dxfId="418" priority="550" operator="greaterThanOrEqual">
      <formula>100</formula>
    </cfRule>
  </conditionalFormatting>
  <conditionalFormatting sqref="C903:S903">
    <cfRule type="cellIs" priority="520" stopIfTrue="1" operator="equal">
      <formula>"-"</formula>
    </cfRule>
    <cfRule type="cellIs" dxfId="417" priority="549" operator="greaterThanOrEqual">
      <formula>$T903*1.2</formula>
    </cfRule>
  </conditionalFormatting>
  <conditionalFormatting sqref="C900">
    <cfRule type="cellIs" dxfId="416" priority="548" operator="greaterThanOrEqual">
      <formula>1000</formula>
    </cfRule>
  </conditionalFormatting>
  <conditionalFormatting sqref="C899">
    <cfRule type="cellIs" dxfId="415" priority="547" operator="greaterThanOrEqual">
      <formula>100</formula>
    </cfRule>
  </conditionalFormatting>
  <conditionalFormatting sqref="D900">
    <cfRule type="cellIs" dxfId="414" priority="546" operator="greaterThanOrEqual">
      <formula>1000</formula>
    </cfRule>
  </conditionalFormatting>
  <conditionalFormatting sqref="D899">
    <cfRule type="cellIs" dxfId="413" priority="545" operator="greaterThanOrEqual">
      <formula>100</formula>
    </cfRule>
  </conditionalFormatting>
  <conditionalFormatting sqref="E900">
    <cfRule type="cellIs" dxfId="412" priority="544" operator="greaterThanOrEqual">
      <formula>1000</formula>
    </cfRule>
  </conditionalFormatting>
  <conditionalFormatting sqref="E899">
    <cfRule type="cellIs" dxfId="411" priority="543" operator="greaterThanOrEqual">
      <formula>100</formula>
    </cfRule>
  </conditionalFormatting>
  <conditionalFormatting sqref="F900">
    <cfRule type="cellIs" dxfId="410" priority="542" operator="greaterThanOrEqual">
      <formula>1000</formula>
    </cfRule>
  </conditionalFormatting>
  <conditionalFormatting sqref="F899">
    <cfRule type="cellIs" dxfId="409" priority="541" operator="greaterThanOrEqual">
      <formula>100</formula>
    </cfRule>
  </conditionalFormatting>
  <conditionalFormatting sqref="G900">
    <cfRule type="cellIs" dxfId="408" priority="540" operator="greaterThanOrEqual">
      <formula>1000</formula>
    </cfRule>
  </conditionalFormatting>
  <conditionalFormatting sqref="G899">
    <cfRule type="cellIs" dxfId="407" priority="539" operator="greaterThanOrEqual">
      <formula>100</formula>
    </cfRule>
  </conditionalFormatting>
  <conditionalFormatting sqref="H900">
    <cfRule type="cellIs" dxfId="406" priority="538" operator="greaterThanOrEqual">
      <formula>1000</formula>
    </cfRule>
  </conditionalFormatting>
  <conditionalFormatting sqref="H899">
    <cfRule type="cellIs" dxfId="405" priority="537" operator="greaterThanOrEqual">
      <formula>100</formula>
    </cfRule>
  </conditionalFormatting>
  <conditionalFormatting sqref="I900">
    <cfRule type="cellIs" dxfId="404" priority="536" operator="greaterThanOrEqual">
      <formula>1000</formula>
    </cfRule>
  </conditionalFormatting>
  <conditionalFormatting sqref="I899">
    <cfRule type="cellIs" dxfId="403" priority="535" operator="greaterThanOrEqual">
      <formula>100</formula>
    </cfRule>
  </conditionalFormatting>
  <conditionalFormatting sqref="J900">
    <cfRule type="cellIs" dxfId="402" priority="534" operator="greaterThanOrEqual">
      <formula>1000</formula>
    </cfRule>
  </conditionalFormatting>
  <conditionalFormatting sqref="J899">
    <cfRule type="cellIs" dxfId="401" priority="533" operator="greaterThanOrEqual">
      <formula>100</formula>
    </cfRule>
  </conditionalFormatting>
  <conditionalFormatting sqref="M900">
    <cfRule type="cellIs" dxfId="400" priority="532" operator="greaterThanOrEqual">
      <formula>1000</formula>
    </cfRule>
  </conditionalFormatting>
  <conditionalFormatting sqref="M899">
    <cfRule type="cellIs" dxfId="399" priority="531" operator="greaterThanOrEqual">
      <formula>100</formula>
    </cfRule>
  </conditionalFormatting>
  <conditionalFormatting sqref="N900">
    <cfRule type="cellIs" dxfId="398" priority="530" operator="greaterThanOrEqual">
      <formula>1000</formula>
    </cfRule>
  </conditionalFormatting>
  <conditionalFormatting sqref="N899">
    <cfRule type="cellIs" dxfId="397" priority="529" operator="greaterThanOrEqual">
      <formula>100</formula>
    </cfRule>
  </conditionalFormatting>
  <conditionalFormatting sqref="O900">
    <cfRule type="cellIs" dxfId="396" priority="528" operator="greaterThanOrEqual">
      <formula>1000</formula>
    </cfRule>
  </conditionalFormatting>
  <conditionalFormatting sqref="O899">
    <cfRule type="cellIs" dxfId="395" priority="527" operator="greaterThanOrEqual">
      <formula>100</formula>
    </cfRule>
  </conditionalFormatting>
  <conditionalFormatting sqref="P900">
    <cfRule type="cellIs" dxfId="394" priority="526" operator="greaterThanOrEqual">
      <formula>1000</formula>
    </cfRule>
  </conditionalFormatting>
  <conditionalFormatting sqref="P899">
    <cfRule type="cellIs" dxfId="393" priority="525" operator="greaterThanOrEqual">
      <formula>100</formula>
    </cfRule>
  </conditionalFormatting>
  <conditionalFormatting sqref="Q900">
    <cfRule type="cellIs" dxfId="392" priority="524" operator="greaterThanOrEqual">
      <formula>1000</formula>
    </cfRule>
  </conditionalFormatting>
  <conditionalFormatting sqref="Q899">
    <cfRule type="cellIs" dxfId="391" priority="523" operator="greaterThanOrEqual">
      <formula>100</formula>
    </cfRule>
  </conditionalFormatting>
  <conditionalFormatting sqref="R900">
    <cfRule type="cellIs" dxfId="390" priority="522" operator="greaterThanOrEqual">
      <formula>1000</formula>
    </cfRule>
  </conditionalFormatting>
  <conditionalFormatting sqref="R899">
    <cfRule type="cellIs" dxfId="389" priority="521" operator="greaterThanOrEqual">
      <formula>100</formula>
    </cfRule>
  </conditionalFormatting>
  <conditionalFormatting sqref="T903">
    <cfRule type="cellIs" priority="518" stopIfTrue="1" operator="equal">
      <formula>"-"</formula>
    </cfRule>
  </conditionalFormatting>
  <conditionalFormatting sqref="N906">
    <cfRule type="cellIs" dxfId="388" priority="517" operator="lessThan">
      <formula>$T906*0.8</formula>
    </cfRule>
  </conditionalFormatting>
  <conditionalFormatting sqref="C908:S908">
    <cfRule type="cellIs" dxfId="387" priority="475" operator="greaterThanOrEqual">
      <formula>5</formula>
    </cfRule>
  </conditionalFormatting>
  <conditionalFormatting sqref="C907:S907">
    <cfRule type="cellIs" dxfId="386" priority="473" operator="greaterThanOrEqual">
      <formula>5</formula>
    </cfRule>
  </conditionalFormatting>
  <conditionalFormatting sqref="C911:S911">
    <cfRule type="cellIs" priority="485" stopIfTrue="1" operator="equal">
      <formula>"-"</formula>
    </cfRule>
    <cfRule type="cellIs" dxfId="385" priority="514" operator="greaterThan">
      <formula>$T911*1.2</formula>
    </cfRule>
  </conditionalFormatting>
  <conditionalFormatting sqref="C914:S914 C922:S922 C930:S930 C938:S938 C946:S946 C954:S954 C962:S962 C970:S970 C978:S978 C986:S986 C994:S994 C1002:S1002 C1010:S1010 C1018:S1018 C1026:S1026 C1034:S1034 C1042:S1042 C1050:S1050 C1058:S1058 C1066:S1066 C1074:S1074 C1082:S1082 C1090:S1090 C1098:S1098 C1106:S1106 C1114:S1114 C1122:T1122 C1130:T1130 C1138:T1138 C1146:S1146 C1154:S1154 C1162:S1162 C1170:S1170">
    <cfRule type="cellIs" dxfId="384" priority="516" operator="lessThan">
      <formula>$T914*0.8</formula>
    </cfRule>
  </conditionalFormatting>
  <conditionalFormatting sqref="C910:S910">
    <cfRule type="cellIs" dxfId="383" priority="483" operator="greaterThan">
      <formula>0</formula>
    </cfRule>
  </conditionalFormatting>
  <conditionalFormatting sqref="C914:T914 C922:T922 C930:T930 C938:T938 C946:T946 C954:T954 C962:T962 C970:T970 C978:T978 C986:T986 C994:T994 C1002:T1002 C1010:T1010 C1018:T1018 C1026:T1026 C1034:T1034 C1042:T1042 C1050:T1050 C1058:T1058 C1066:T1066 C1074:T1074 C1082:T1082 C1090:T1090 C1098:T1098 C1106:T1106 C1114:T1114 C1122:T1122 C1130:T1130 C1138:T1138 C1146:T1146 C1154:T1154 C1162:T1162 C1170:T1170">
    <cfRule type="cellIs" priority="515" stopIfTrue="1" operator="equal">
      <formula>"-"</formula>
    </cfRule>
  </conditionalFormatting>
  <conditionalFormatting sqref="C916:S916">
    <cfRule type="cellIs" dxfId="382" priority="469" operator="greaterThanOrEqual">
      <formula>5</formula>
    </cfRule>
  </conditionalFormatting>
  <conditionalFormatting sqref="C915:S915">
    <cfRule type="cellIs" dxfId="381" priority="468" operator="greaterThanOrEqual">
      <formula>5</formula>
    </cfRule>
  </conditionalFormatting>
  <conditionalFormatting sqref="C919:S919">
    <cfRule type="cellIs" priority="471" stopIfTrue="1" operator="equal">
      <formula>"-"</formula>
    </cfRule>
    <cfRule type="cellIs" dxfId="380" priority="472" operator="greaterThan">
      <formula>$T919*1.2</formula>
    </cfRule>
  </conditionalFormatting>
  <conditionalFormatting sqref="C918:S918">
    <cfRule type="cellIs" dxfId="379" priority="470" operator="greaterThan">
      <formula>0</formula>
    </cfRule>
  </conditionalFormatting>
  <conditionalFormatting sqref="C924:S924">
    <cfRule type="cellIs" dxfId="378" priority="464" operator="greaterThanOrEqual">
      <formula>5</formula>
    </cfRule>
  </conditionalFormatting>
  <conditionalFormatting sqref="C923:S923">
    <cfRule type="cellIs" dxfId="377" priority="463" operator="greaterThanOrEqual">
      <formula>5</formula>
    </cfRule>
  </conditionalFormatting>
  <conditionalFormatting sqref="C927:S927">
    <cfRule type="cellIs" priority="466" stopIfTrue="1" operator="equal">
      <formula>"-"</formula>
    </cfRule>
    <cfRule type="cellIs" dxfId="376" priority="467" operator="greaterThan">
      <formula>$T927*1.2</formula>
    </cfRule>
  </conditionalFormatting>
  <conditionalFormatting sqref="C926:S926">
    <cfRule type="cellIs" dxfId="375" priority="465" operator="greaterThan">
      <formula>0</formula>
    </cfRule>
  </conditionalFormatting>
  <conditionalFormatting sqref="C932:S932">
    <cfRule type="cellIs" dxfId="374" priority="459" operator="greaterThanOrEqual">
      <formula>5</formula>
    </cfRule>
  </conditionalFormatting>
  <conditionalFormatting sqref="C931:S931">
    <cfRule type="cellIs" dxfId="373" priority="458" operator="greaterThanOrEqual">
      <formula>5</formula>
    </cfRule>
  </conditionalFormatting>
  <conditionalFormatting sqref="C935:S935">
    <cfRule type="cellIs" priority="461" stopIfTrue="1" operator="equal">
      <formula>"-"</formula>
    </cfRule>
    <cfRule type="cellIs" dxfId="372" priority="462" operator="greaterThan">
      <formula>$T935*1.2</formula>
    </cfRule>
  </conditionalFormatting>
  <conditionalFormatting sqref="C934:S934">
    <cfRule type="cellIs" dxfId="371" priority="460" operator="greaterThan">
      <formula>0</formula>
    </cfRule>
  </conditionalFormatting>
  <conditionalFormatting sqref="C940:S940">
    <cfRule type="cellIs" dxfId="370" priority="454" operator="greaterThanOrEqual">
      <formula>5</formula>
    </cfRule>
  </conditionalFormatting>
  <conditionalFormatting sqref="C939:S939">
    <cfRule type="cellIs" dxfId="369" priority="453" operator="greaterThanOrEqual">
      <formula>5</formula>
    </cfRule>
  </conditionalFormatting>
  <conditionalFormatting sqref="C943:S943">
    <cfRule type="cellIs" priority="456" stopIfTrue="1" operator="equal">
      <formula>"-"</formula>
    </cfRule>
    <cfRule type="cellIs" dxfId="368" priority="457" operator="greaterThan">
      <formula>$T943*1.2</formula>
    </cfRule>
  </conditionalFormatting>
  <conditionalFormatting sqref="C942:S942">
    <cfRule type="cellIs" dxfId="367" priority="455" operator="greaterThan">
      <formula>0</formula>
    </cfRule>
  </conditionalFormatting>
  <conditionalFormatting sqref="C948:S948">
    <cfRule type="cellIs" dxfId="366" priority="449" operator="greaterThanOrEqual">
      <formula>5</formula>
    </cfRule>
  </conditionalFormatting>
  <conditionalFormatting sqref="C947:S947">
    <cfRule type="cellIs" dxfId="365" priority="448" operator="greaterThanOrEqual">
      <formula>5</formula>
    </cfRule>
  </conditionalFormatting>
  <conditionalFormatting sqref="C951:S951">
    <cfRule type="cellIs" priority="451" stopIfTrue="1" operator="equal">
      <formula>"-"</formula>
    </cfRule>
    <cfRule type="cellIs" dxfId="364" priority="452" operator="greaterThan">
      <formula>$T951*1.2</formula>
    </cfRule>
  </conditionalFormatting>
  <conditionalFormatting sqref="C950:S950">
    <cfRule type="cellIs" dxfId="363" priority="450" operator="greaterThan">
      <formula>0</formula>
    </cfRule>
  </conditionalFormatting>
  <conditionalFormatting sqref="C956:S956">
    <cfRule type="cellIs" dxfId="362" priority="444" operator="greaterThanOrEqual">
      <formula>5</formula>
    </cfRule>
  </conditionalFormatting>
  <conditionalFormatting sqref="C955:S955">
    <cfRule type="cellIs" dxfId="361" priority="443" operator="greaterThanOrEqual">
      <formula>5</formula>
    </cfRule>
  </conditionalFormatting>
  <conditionalFormatting sqref="C959:S959">
    <cfRule type="cellIs" priority="446" stopIfTrue="1" operator="equal">
      <formula>"-"</formula>
    </cfRule>
    <cfRule type="cellIs" dxfId="360" priority="447" operator="greaterThan">
      <formula>$T959*1.2</formula>
    </cfRule>
  </conditionalFormatting>
  <conditionalFormatting sqref="C958:S958">
    <cfRule type="cellIs" dxfId="359" priority="445" operator="greaterThan">
      <formula>0</formula>
    </cfRule>
  </conditionalFormatting>
  <conditionalFormatting sqref="C964:S964">
    <cfRule type="cellIs" dxfId="358" priority="439" operator="greaterThanOrEqual">
      <formula>5</formula>
    </cfRule>
  </conditionalFormatting>
  <conditionalFormatting sqref="C963:S963">
    <cfRule type="cellIs" dxfId="357" priority="438" operator="greaterThanOrEqual">
      <formula>5</formula>
    </cfRule>
  </conditionalFormatting>
  <conditionalFormatting sqref="C967:S967">
    <cfRule type="cellIs" priority="441" stopIfTrue="1" operator="equal">
      <formula>"-"</formula>
    </cfRule>
    <cfRule type="cellIs" dxfId="356" priority="442" operator="greaterThan">
      <formula>$T967*1.2</formula>
    </cfRule>
  </conditionalFormatting>
  <conditionalFormatting sqref="C966:S966">
    <cfRule type="cellIs" dxfId="355" priority="440" operator="greaterThan">
      <formula>0</formula>
    </cfRule>
  </conditionalFormatting>
  <conditionalFormatting sqref="C3:S3">
    <cfRule type="top10" dxfId="354" priority="437" rank="3"/>
  </conditionalFormatting>
  <conditionalFormatting sqref="C4:S4">
    <cfRule type="top10" dxfId="353" priority="436" rank="3"/>
  </conditionalFormatting>
  <conditionalFormatting sqref="C5:S5">
    <cfRule type="top10" dxfId="352" priority="435" rank="3"/>
  </conditionalFormatting>
  <conditionalFormatting sqref="C972:S972">
    <cfRule type="cellIs" dxfId="351" priority="431" operator="greaterThanOrEqual">
      <formula>5</formula>
    </cfRule>
  </conditionalFormatting>
  <conditionalFormatting sqref="C971:S971">
    <cfRule type="cellIs" dxfId="350" priority="430" operator="greaterThanOrEqual">
      <formula>5</formula>
    </cfRule>
  </conditionalFormatting>
  <conditionalFormatting sqref="C975:S975">
    <cfRule type="cellIs" priority="433" stopIfTrue="1" operator="equal">
      <formula>"-"</formula>
    </cfRule>
    <cfRule type="cellIs" dxfId="349" priority="434" operator="greaterThan">
      <formula>$T975*1.2</formula>
    </cfRule>
  </conditionalFormatting>
  <conditionalFormatting sqref="C974:S974">
    <cfRule type="cellIs" dxfId="348" priority="429" operator="greaterThan">
      <formula>0</formula>
    </cfRule>
  </conditionalFormatting>
  <conditionalFormatting sqref="C980:S980">
    <cfRule type="cellIs" dxfId="347" priority="426" operator="greaterThanOrEqual">
      <formula>5</formula>
    </cfRule>
  </conditionalFormatting>
  <conditionalFormatting sqref="C979:S979">
    <cfRule type="cellIs" dxfId="346" priority="425" operator="greaterThanOrEqual">
      <formula>5</formula>
    </cfRule>
  </conditionalFormatting>
  <conditionalFormatting sqref="C983:S983">
    <cfRule type="cellIs" priority="427" stopIfTrue="1" operator="equal">
      <formula>"-"</formula>
    </cfRule>
    <cfRule type="cellIs" dxfId="345" priority="428" operator="greaterThan">
      <formula>$T983*1.2</formula>
    </cfRule>
  </conditionalFormatting>
  <conditionalFormatting sqref="C982:S982">
    <cfRule type="cellIs" dxfId="344" priority="424" operator="greaterThan">
      <formula>0</formula>
    </cfRule>
  </conditionalFormatting>
  <conditionalFormatting sqref="C988:S988">
    <cfRule type="cellIs" dxfId="343" priority="421" operator="greaterThanOrEqual">
      <formula>5</formula>
    </cfRule>
  </conditionalFormatting>
  <conditionalFormatting sqref="C987:S987">
    <cfRule type="cellIs" dxfId="342" priority="420" operator="greaterThanOrEqual">
      <formula>5</formula>
    </cfRule>
  </conditionalFormatting>
  <conditionalFormatting sqref="C991:S991">
    <cfRule type="cellIs" priority="422" stopIfTrue="1" operator="equal">
      <formula>"-"</formula>
    </cfRule>
    <cfRule type="cellIs" dxfId="341" priority="423" operator="greaterThan">
      <formula>$T991*1.2</formula>
    </cfRule>
  </conditionalFormatting>
  <conditionalFormatting sqref="C990:S990">
    <cfRule type="cellIs" dxfId="340" priority="418" operator="greaterThan">
      <formula>0</formula>
    </cfRule>
  </conditionalFormatting>
  <conditionalFormatting sqref="C996:S996">
    <cfRule type="cellIs" dxfId="339" priority="415" operator="greaterThanOrEqual">
      <formula>5</formula>
    </cfRule>
  </conditionalFormatting>
  <conditionalFormatting sqref="C995:S995">
    <cfRule type="cellIs" dxfId="338" priority="414" operator="greaterThanOrEqual">
      <formula>5</formula>
    </cfRule>
  </conditionalFormatting>
  <conditionalFormatting sqref="C999:S999">
    <cfRule type="cellIs" priority="416" stopIfTrue="1" operator="equal">
      <formula>"-"</formula>
    </cfRule>
    <cfRule type="cellIs" dxfId="337" priority="417" operator="greaterThan">
      <formula>$T999*1.2</formula>
    </cfRule>
  </conditionalFormatting>
  <conditionalFormatting sqref="C998:S998">
    <cfRule type="cellIs" dxfId="336" priority="413" operator="greaterThan">
      <formula>0</formula>
    </cfRule>
  </conditionalFormatting>
  <conditionalFormatting sqref="C1004:S1004">
    <cfRule type="cellIs" dxfId="335" priority="410" operator="greaterThanOrEqual">
      <formula>5</formula>
    </cfRule>
  </conditionalFormatting>
  <conditionalFormatting sqref="C1003:S1003">
    <cfRule type="cellIs" dxfId="334" priority="409" operator="greaterThanOrEqual">
      <formula>5</formula>
    </cfRule>
  </conditionalFormatting>
  <conditionalFormatting sqref="C1007:S1007">
    <cfRule type="cellIs" priority="411" stopIfTrue="1" operator="equal">
      <formula>"-"</formula>
    </cfRule>
    <cfRule type="cellIs" dxfId="333" priority="412" operator="greaterThan">
      <formula>$T1007*1.2</formula>
    </cfRule>
  </conditionalFormatting>
  <conditionalFormatting sqref="C1006:S1006">
    <cfRule type="cellIs" dxfId="332" priority="408" operator="greaterThan">
      <formula>0</formula>
    </cfRule>
  </conditionalFormatting>
  <conditionalFormatting sqref="C1012:S1012">
    <cfRule type="cellIs" dxfId="331" priority="402" operator="greaterThanOrEqual">
      <formula>5</formula>
    </cfRule>
  </conditionalFormatting>
  <conditionalFormatting sqref="C1011:S1011">
    <cfRule type="cellIs" dxfId="330" priority="404" operator="greaterThanOrEqual">
      <formula>5</formula>
    </cfRule>
  </conditionalFormatting>
  <conditionalFormatting sqref="C1015:S1015">
    <cfRule type="cellIs" priority="406" stopIfTrue="1" operator="equal">
      <formula>"-"</formula>
    </cfRule>
    <cfRule type="cellIs" dxfId="329" priority="407" operator="greaterThan">
      <formula>$T1015*1.2</formula>
    </cfRule>
  </conditionalFormatting>
  <conditionalFormatting sqref="C1014:S1014">
    <cfRule type="cellIs" dxfId="328" priority="403" operator="greaterThan">
      <formula>0</formula>
    </cfRule>
  </conditionalFormatting>
  <conditionalFormatting sqref="C1013:S1013">
    <cfRule type="cellIs" dxfId="327" priority="405" operator="greaterThanOrEqual">
      <formula>5</formula>
    </cfRule>
  </conditionalFormatting>
  <conditionalFormatting sqref="C1020:S1020">
    <cfRule type="cellIs" dxfId="326" priority="396" operator="greaterThanOrEqual">
      <formula>5</formula>
    </cfRule>
  </conditionalFormatting>
  <conditionalFormatting sqref="C1019:S1019">
    <cfRule type="cellIs" dxfId="325" priority="398" operator="greaterThanOrEqual">
      <formula>5</formula>
    </cfRule>
  </conditionalFormatting>
  <conditionalFormatting sqref="C1023:S1023">
    <cfRule type="cellIs" priority="400" stopIfTrue="1" operator="equal">
      <formula>"-"</formula>
    </cfRule>
    <cfRule type="cellIs" dxfId="324" priority="401" operator="greaterThan">
      <formula>$T1023*1.2</formula>
    </cfRule>
  </conditionalFormatting>
  <conditionalFormatting sqref="C1022:S1022">
    <cfRule type="cellIs" dxfId="323" priority="397" operator="greaterThan">
      <formula>0</formula>
    </cfRule>
  </conditionalFormatting>
  <conditionalFormatting sqref="C1021:S1021">
    <cfRule type="cellIs" dxfId="322" priority="399" operator="greaterThanOrEqual">
      <formula>5</formula>
    </cfRule>
  </conditionalFormatting>
  <conditionalFormatting sqref="C1028:S1028">
    <cfRule type="cellIs" dxfId="321" priority="390" operator="greaterThanOrEqual">
      <formula>5</formula>
    </cfRule>
  </conditionalFormatting>
  <conditionalFormatting sqref="C1027:S1027">
    <cfRule type="cellIs" dxfId="320" priority="392" operator="greaterThanOrEqual">
      <formula>5</formula>
    </cfRule>
  </conditionalFormatting>
  <conditionalFormatting sqref="C1031:S1031">
    <cfRule type="cellIs" priority="394" stopIfTrue="1" operator="equal">
      <formula>"-"</formula>
    </cfRule>
    <cfRule type="cellIs" dxfId="319" priority="395" operator="greaterThan">
      <formula>$T1031*1.2</formula>
    </cfRule>
  </conditionalFormatting>
  <conditionalFormatting sqref="C1030:S1030">
    <cfRule type="cellIs" dxfId="318" priority="391" operator="greaterThan">
      <formula>0</formula>
    </cfRule>
  </conditionalFormatting>
  <conditionalFormatting sqref="C1029:S1029">
    <cfRule type="cellIs" dxfId="317" priority="393" operator="greaterThanOrEqual">
      <formula>5</formula>
    </cfRule>
  </conditionalFormatting>
  <conditionalFormatting sqref="C1036:S1036">
    <cfRule type="cellIs" dxfId="316" priority="384" operator="greaterThanOrEqual">
      <formula>5</formula>
    </cfRule>
  </conditionalFormatting>
  <conditionalFormatting sqref="C1035:S1035">
    <cfRule type="cellIs" dxfId="315" priority="386" operator="greaterThanOrEqual">
      <formula>5</formula>
    </cfRule>
  </conditionalFormatting>
  <conditionalFormatting sqref="C1039:S1039">
    <cfRule type="cellIs" priority="388" stopIfTrue="1" operator="equal">
      <formula>"-"</formula>
    </cfRule>
    <cfRule type="cellIs" dxfId="314" priority="389" operator="greaterThan">
      <formula>$T1039*1.2</formula>
    </cfRule>
  </conditionalFormatting>
  <conditionalFormatting sqref="C1038:S1038">
    <cfRule type="cellIs" dxfId="313" priority="385" operator="greaterThan">
      <formula>0</formula>
    </cfRule>
  </conditionalFormatting>
  <conditionalFormatting sqref="C1037:S1037">
    <cfRule type="cellIs" dxfId="312" priority="387" operator="greaterThanOrEqual">
      <formula>5</formula>
    </cfRule>
  </conditionalFormatting>
  <conditionalFormatting sqref="C1044:S1044">
    <cfRule type="cellIs" dxfId="311" priority="378" operator="greaterThanOrEqual">
      <formula>5</formula>
    </cfRule>
  </conditionalFormatting>
  <conditionalFormatting sqref="C1043:S1043">
    <cfRule type="cellIs" dxfId="310" priority="380" operator="greaterThanOrEqual">
      <formula>5</formula>
    </cfRule>
  </conditionalFormatting>
  <conditionalFormatting sqref="C1047:S1047">
    <cfRule type="cellIs" priority="382" stopIfTrue="1" operator="equal">
      <formula>"-"</formula>
    </cfRule>
    <cfRule type="cellIs" dxfId="309" priority="383" operator="greaterThan">
      <formula>$T1047*1.2</formula>
    </cfRule>
  </conditionalFormatting>
  <conditionalFormatting sqref="C1046:S1046">
    <cfRule type="cellIs" dxfId="308" priority="379" operator="greaterThan">
      <formula>0</formula>
    </cfRule>
  </conditionalFormatting>
  <conditionalFormatting sqref="C1045:S1045">
    <cfRule type="cellIs" dxfId="307" priority="381" operator="greaterThanOrEqual">
      <formula>5</formula>
    </cfRule>
  </conditionalFormatting>
  <conditionalFormatting sqref="C1052:S1052">
    <cfRule type="cellIs" dxfId="306" priority="372" operator="greaterThanOrEqual">
      <formula>5</formula>
    </cfRule>
  </conditionalFormatting>
  <conditionalFormatting sqref="C1051:S1051">
    <cfRule type="cellIs" dxfId="305" priority="374" operator="greaterThanOrEqual">
      <formula>5</formula>
    </cfRule>
  </conditionalFormatting>
  <conditionalFormatting sqref="C1055:S1055">
    <cfRule type="cellIs" priority="376" stopIfTrue="1" operator="equal">
      <formula>"-"</formula>
    </cfRule>
    <cfRule type="cellIs" dxfId="304" priority="377" operator="greaterThan">
      <formula>$T1055*1.2</formula>
    </cfRule>
  </conditionalFormatting>
  <conditionalFormatting sqref="C1054:S1054">
    <cfRule type="cellIs" dxfId="303" priority="373" operator="greaterThan">
      <formula>0</formula>
    </cfRule>
  </conditionalFormatting>
  <conditionalFormatting sqref="C1053:S1053">
    <cfRule type="cellIs" dxfId="302" priority="375" operator="greaterThanOrEqual">
      <formula>5</formula>
    </cfRule>
  </conditionalFormatting>
  <conditionalFormatting sqref="C1060:S1060">
    <cfRule type="cellIs" dxfId="301" priority="366" operator="greaterThanOrEqual">
      <formula>5</formula>
    </cfRule>
  </conditionalFormatting>
  <conditionalFormatting sqref="C1059:S1059">
    <cfRule type="cellIs" dxfId="300" priority="368" operator="greaterThanOrEqual">
      <formula>5</formula>
    </cfRule>
  </conditionalFormatting>
  <conditionalFormatting sqref="C1063:S1063">
    <cfRule type="cellIs" priority="370" stopIfTrue="1" operator="equal">
      <formula>"-"</formula>
    </cfRule>
    <cfRule type="cellIs" dxfId="299" priority="371" operator="greaterThan">
      <formula>$T1063*1.2</formula>
    </cfRule>
  </conditionalFormatting>
  <conditionalFormatting sqref="C1061:S1061">
    <cfRule type="cellIs" dxfId="298" priority="369" operator="greaterThanOrEqual">
      <formula>5</formula>
    </cfRule>
  </conditionalFormatting>
  <conditionalFormatting sqref="C1062:S1062">
    <cfRule type="cellIs" dxfId="297" priority="365" operator="greaterThan">
      <formula>0</formula>
    </cfRule>
  </conditionalFormatting>
  <conditionalFormatting sqref="C1068:S1068">
    <cfRule type="cellIs" dxfId="296" priority="360" operator="greaterThanOrEqual">
      <formula>5</formula>
    </cfRule>
  </conditionalFormatting>
  <conditionalFormatting sqref="C1067:S1067">
    <cfRule type="cellIs" dxfId="295" priority="361" operator="greaterThanOrEqual">
      <formula>5</formula>
    </cfRule>
  </conditionalFormatting>
  <conditionalFormatting sqref="C1071:S1071">
    <cfRule type="cellIs" priority="363" stopIfTrue="1" operator="equal">
      <formula>"-"</formula>
    </cfRule>
    <cfRule type="cellIs" dxfId="294" priority="364" operator="greaterThan">
      <formula>$T1071*1.2</formula>
    </cfRule>
  </conditionalFormatting>
  <conditionalFormatting sqref="C1069:S1069">
    <cfRule type="cellIs" dxfId="293" priority="362" operator="greaterThanOrEqual">
      <formula>5</formula>
    </cfRule>
  </conditionalFormatting>
  <conditionalFormatting sqref="C1070:S1070">
    <cfRule type="cellIs" dxfId="292" priority="359" operator="greaterThan">
      <formula>0</formula>
    </cfRule>
  </conditionalFormatting>
  <conditionalFormatting sqref="C1076:S1076">
    <cfRule type="cellIs" dxfId="291" priority="354" operator="greaterThanOrEqual">
      <formula>5</formula>
    </cfRule>
  </conditionalFormatting>
  <conditionalFormatting sqref="C1075:S1075">
    <cfRule type="cellIs" dxfId="290" priority="355" operator="greaterThanOrEqual">
      <formula>5</formula>
    </cfRule>
  </conditionalFormatting>
  <conditionalFormatting sqref="C1079:S1079">
    <cfRule type="cellIs" priority="357" stopIfTrue="1" operator="equal">
      <formula>"-"</formula>
    </cfRule>
    <cfRule type="cellIs" dxfId="289" priority="358" operator="greaterThan">
      <formula>$T1079*1.2</formula>
    </cfRule>
  </conditionalFormatting>
  <conditionalFormatting sqref="C1077:S1077">
    <cfRule type="cellIs" dxfId="288" priority="356" operator="greaterThanOrEqual">
      <formula>5</formula>
    </cfRule>
  </conditionalFormatting>
  <conditionalFormatting sqref="C1078:S1078">
    <cfRule type="cellIs" dxfId="287" priority="353" operator="greaterThan">
      <formula>0</formula>
    </cfRule>
  </conditionalFormatting>
  <conditionalFormatting sqref="C1084:S1084">
    <cfRule type="cellIs" dxfId="286" priority="348" operator="greaterThanOrEqual">
      <formula>5</formula>
    </cfRule>
  </conditionalFormatting>
  <conditionalFormatting sqref="C1083:S1083">
    <cfRule type="cellIs" dxfId="285" priority="349" operator="greaterThanOrEqual">
      <formula>5</formula>
    </cfRule>
  </conditionalFormatting>
  <conditionalFormatting sqref="C1087:S1087">
    <cfRule type="cellIs" priority="351" stopIfTrue="1" operator="equal">
      <formula>"-"</formula>
    </cfRule>
    <cfRule type="cellIs" dxfId="284" priority="352" operator="greaterThan">
      <formula>$T1087*1.2</formula>
    </cfRule>
  </conditionalFormatting>
  <conditionalFormatting sqref="C1085:S1085">
    <cfRule type="cellIs" dxfId="283" priority="350" operator="greaterThanOrEqual">
      <formula>5</formula>
    </cfRule>
  </conditionalFormatting>
  <conditionalFormatting sqref="C1086:S1086">
    <cfRule type="cellIs" dxfId="282" priority="347" operator="greaterThan">
      <formula>0</formula>
    </cfRule>
  </conditionalFormatting>
  <conditionalFormatting sqref="C1092:S1092">
    <cfRule type="cellIs" dxfId="281" priority="342" operator="greaterThanOrEqual">
      <formula>5</formula>
    </cfRule>
  </conditionalFormatting>
  <conditionalFormatting sqref="C1091:S1091">
    <cfRule type="cellIs" dxfId="280" priority="343" operator="greaterThanOrEqual">
      <formula>5</formula>
    </cfRule>
  </conditionalFormatting>
  <conditionalFormatting sqref="C1095:S1095">
    <cfRule type="cellIs" priority="345" stopIfTrue="1" operator="equal">
      <formula>"-"</formula>
    </cfRule>
    <cfRule type="cellIs" dxfId="279" priority="346" operator="greaterThan">
      <formula>$T1095*1.2</formula>
    </cfRule>
  </conditionalFormatting>
  <conditionalFormatting sqref="C1093:S1093">
    <cfRule type="cellIs" dxfId="278" priority="344" operator="greaterThanOrEqual">
      <formula>5</formula>
    </cfRule>
  </conditionalFormatting>
  <conditionalFormatting sqref="C1094:S1094">
    <cfRule type="cellIs" dxfId="277" priority="341" operator="greaterThan">
      <formula>0</formula>
    </cfRule>
  </conditionalFormatting>
  <conditionalFormatting sqref="C1100:S1100">
    <cfRule type="cellIs" dxfId="276" priority="336" operator="greaterThanOrEqual">
      <formula>5</formula>
    </cfRule>
  </conditionalFormatting>
  <conditionalFormatting sqref="C1099:S1099">
    <cfRule type="cellIs" dxfId="275" priority="337" operator="greaterThanOrEqual">
      <formula>5</formula>
    </cfRule>
  </conditionalFormatting>
  <conditionalFormatting sqref="C1103:S1103">
    <cfRule type="cellIs" priority="339" stopIfTrue="1" operator="equal">
      <formula>"-"</formula>
    </cfRule>
    <cfRule type="cellIs" dxfId="274" priority="340" operator="greaterThan">
      <formula>$T1103*1.2</formula>
    </cfRule>
  </conditionalFormatting>
  <conditionalFormatting sqref="C1101:S1101">
    <cfRule type="cellIs" dxfId="273" priority="338" operator="greaterThanOrEqual">
      <formula>5</formula>
    </cfRule>
  </conditionalFormatting>
  <conditionalFormatting sqref="C1102:S1102">
    <cfRule type="cellIs" dxfId="272" priority="335" operator="greaterThan">
      <formula>0</formula>
    </cfRule>
  </conditionalFormatting>
  <conditionalFormatting sqref="C1108:S1108">
    <cfRule type="cellIs" dxfId="271" priority="330" operator="greaterThanOrEqual">
      <formula>5</formula>
    </cfRule>
  </conditionalFormatting>
  <conditionalFormatting sqref="C1107:S1107">
    <cfRule type="cellIs" dxfId="270" priority="331" operator="greaterThanOrEqual">
      <formula>5</formula>
    </cfRule>
  </conditionalFormatting>
  <conditionalFormatting sqref="C1111:S1111">
    <cfRule type="cellIs" priority="333" stopIfTrue="1" operator="equal">
      <formula>"-"</formula>
    </cfRule>
    <cfRule type="cellIs" dxfId="269" priority="334" operator="greaterThan">
      <formula>$T1111*1.2</formula>
    </cfRule>
  </conditionalFormatting>
  <conditionalFormatting sqref="C1109:S1109">
    <cfRule type="cellIs" dxfId="268" priority="332" operator="greaterThanOrEqual">
      <formula>5</formula>
    </cfRule>
  </conditionalFormatting>
  <conditionalFormatting sqref="C1110:S1110">
    <cfRule type="cellIs" dxfId="267" priority="329" operator="greaterThan">
      <formula>0</formula>
    </cfRule>
  </conditionalFormatting>
  <conditionalFormatting sqref="C1119:S1119">
    <cfRule type="cellIs" priority="327" stopIfTrue="1" operator="equal">
      <formula>"-"</formula>
    </cfRule>
    <cfRule type="cellIs" dxfId="266" priority="328" operator="greaterThan">
      <formula>$T1119*1.2</formula>
    </cfRule>
  </conditionalFormatting>
  <conditionalFormatting sqref="C1118:S1118">
    <cfRule type="cellIs" dxfId="265" priority="323" operator="greaterThan">
      <formula>0</formula>
    </cfRule>
  </conditionalFormatting>
  <conditionalFormatting sqref="C1115:S1115">
    <cfRule type="cellIs" dxfId="264" priority="322" operator="greaterThan">
      <formula>0</formula>
    </cfRule>
  </conditionalFormatting>
  <conditionalFormatting sqref="C1116:S1116">
    <cfRule type="cellIs" dxfId="263" priority="321" operator="greaterThan">
      <formula>0</formula>
    </cfRule>
  </conditionalFormatting>
  <conditionalFormatting sqref="C1117:S1117">
    <cfRule type="cellIs" dxfId="262" priority="320" operator="greaterThan">
      <formula>0</formula>
    </cfRule>
  </conditionalFormatting>
  <conditionalFormatting sqref="C1120:S1120">
    <cfRule type="cellIs" dxfId="261" priority="319" operator="greaterThan">
      <formula>0</formula>
    </cfRule>
  </conditionalFormatting>
  <conditionalFormatting sqref="C1127:S1127">
    <cfRule type="cellIs" priority="317" stopIfTrue="1" operator="equal">
      <formula>"-"</formula>
    </cfRule>
    <cfRule type="cellIs" dxfId="260" priority="318" operator="greaterThan">
      <formula>$T1127*1.2</formula>
    </cfRule>
  </conditionalFormatting>
  <conditionalFormatting sqref="C1126:S1126">
    <cfRule type="cellIs" dxfId="259" priority="316" operator="greaterThan">
      <formula>0</formula>
    </cfRule>
  </conditionalFormatting>
  <conditionalFormatting sqref="C1123:S1123">
    <cfRule type="cellIs" dxfId="258" priority="315" operator="greaterThan">
      <formula>0</formula>
    </cfRule>
  </conditionalFormatting>
  <conditionalFormatting sqref="C1124:S1124">
    <cfRule type="cellIs" dxfId="257" priority="314" operator="greaterThan">
      <formula>0</formula>
    </cfRule>
  </conditionalFormatting>
  <conditionalFormatting sqref="C1125:S1125">
    <cfRule type="cellIs" dxfId="256" priority="313" operator="greaterThan">
      <formula>0</formula>
    </cfRule>
  </conditionalFormatting>
  <conditionalFormatting sqref="C1128:S1128">
    <cfRule type="cellIs" dxfId="255" priority="312" operator="greaterThan">
      <formula>0</formula>
    </cfRule>
  </conditionalFormatting>
  <conditionalFormatting sqref="V2:V1048576">
    <cfRule type="containsText" dxfId="254" priority="310" operator="containsText" text="WRONG">
      <formula>NOT(ISERROR(SEARCH("WRONG",V2)))</formula>
    </cfRule>
    <cfRule type="containsText" dxfId="253" priority="311" operator="containsText" text="OK">
      <formula>NOT(ISERROR(SEARCH("OK",V2)))</formula>
    </cfRule>
  </conditionalFormatting>
  <conditionalFormatting sqref="C1135:S1135">
    <cfRule type="cellIs" priority="308" stopIfTrue="1" operator="equal">
      <formula>"-"</formula>
    </cfRule>
    <cfRule type="cellIs" dxfId="252" priority="309" operator="greaterThan">
      <formula>$T1135*1.2</formula>
    </cfRule>
  </conditionalFormatting>
  <conditionalFormatting sqref="C1134:S1134">
    <cfRule type="cellIs" dxfId="251" priority="307" operator="greaterThan">
      <formula>0</formula>
    </cfRule>
  </conditionalFormatting>
  <conditionalFormatting sqref="C1131:S1131">
    <cfRule type="cellIs" dxfId="250" priority="306" operator="greaterThan">
      <formula>0</formula>
    </cfRule>
  </conditionalFormatting>
  <conditionalFormatting sqref="C1132:S1132">
    <cfRule type="cellIs" dxfId="249" priority="305" operator="greaterThan">
      <formula>0</formula>
    </cfRule>
  </conditionalFormatting>
  <conditionalFormatting sqref="C1133:S1133">
    <cfRule type="cellIs" dxfId="248" priority="304" operator="greaterThan">
      <formula>0</formula>
    </cfRule>
  </conditionalFormatting>
  <conditionalFormatting sqref="C1136:S1136">
    <cfRule type="cellIs" dxfId="247" priority="303" operator="greaterThan">
      <formula>0</formula>
    </cfRule>
  </conditionalFormatting>
  <conditionalFormatting sqref="C1140:S1140">
    <cfRule type="cellIs" dxfId="246" priority="291" operator="greaterThan">
      <formula>0</formula>
    </cfRule>
  </conditionalFormatting>
  <conditionalFormatting sqref="C1139:S1139">
    <cfRule type="cellIs" dxfId="245" priority="292" operator="greaterThan">
      <formula>0</formula>
    </cfRule>
  </conditionalFormatting>
  <conditionalFormatting sqref="C1143:S1143">
    <cfRule type="cellIs" priority="294" stopIfTrue="1" operator="equal">
      <formula>"-"</formula>
    </cfRule>
    <cfRule type="cellIs" dxfId="244" priority="295" operator="greaterThan">
      <formula>$T1143*1.2</formula>
    </cfRule>
  </conditionalFormatting>
  <conditionalFormatting sqref="C1141:S1141">
    <cfRule type="cellIs" dxfId="243" priority="293" operator="greaterThan">
      <formula>0</formula>
    </cfRule>
  </conditionalFormatting>
  <conditionalFormatting sqref="C1142:S1142">
    <cfRule type="cellIs" dxfId="242" priority="290" operator="greaterThan">
      <formula>0</formula>
    </cfRule>
  </conditionalFormatting>
  <conditionalFormatting sqref="C1148:S1148">
    <cfRule type="cellIs" dxfId="241" priority="285" operator="greaterThan">
      <formula>0</formula>
    </cfRule>
  </conditionalFormatting>
  <conditionalFormatting sqref="C1147:S1147">
    <cfRule type="cellIs" dxfId="240" priority="286" operator="greaterThan">
      <formula>0</formula>
    </cfRule>
  </conditionalFormatting>
  <conditionalFormatting sqref="C1151:S1151">
    <cfRule type="cellIs" priority="288" stopIfTrue="1" operator="equal">
      <formula>"-"</formula>
    </cfRule>
    <cfRule type="cellIs" dxfId="239" priority="289" operator="greaterThan">
      <formula>$T1151*1.2</formula>
    </cfRule>
  </conditionalFormatting>
  <conditionalFormatting sqref="C1149:S1149">
    <cfRule type="cellIs" dxfId="238" priority="287" operator="greaterThan">
      <formula>0</formula>
    </cfRule>
  </conditionalFormatting>
  <conditionalFormatting sqref="C1150:S1150">
    <cfRule type="cellIs" dxfId="237" priority="284" operator="greaterThan">
      <formula>0</formula>
    </cfRule>
  </conditionalFormatting>
  <conditionalFormatting sqref="C1156:S1156">
    <cfRule type="cellIs" dxfId="236" priority="279" operator="greaterThan">
      <formula>0</formula>
    </cfRule>
  </conditionalFormatting>
  <conditionalFormatting sqref="C1155:S1155">
    <cfRule type="cellIs" dxfId="235" priority="280" operator="greaterThan">
      <formula>0</formula>
    </cfRule>
  </conditionalFormatting>
  <conditionalFormatting sqref="C1159:S1159">
    <cfRule type="cellIs" priority="282" stopIfTrue="1" operator="equal">
      <formula>"-"</formula>
    </cfRule>
    <cfRule type="cellIs" dxfId="234" priority="283" operator="greaterThan">
      <formula>$T1159*1.2</formula>
    </cfRule>
  </conditionalFormatting>
  <conditionalFormatting sqref="C1157:S1157">
    <cfRule type="cellIs" dxfId="233" priority="281" operator="greaterThan">
      <formula>0</formula>
    </cfRule>
  </conditionalFormatting>
  <conditionalFormatting sqref="C1158:S1158">
    <cfRule type="cellIs" dxfId="232" priority="278" operator="greaterThan">
      <formula>0</formula>
    </cfRule>
  </conditionalFormatting>
  <conditionalFormatting sqref="C1164:S1164">
    <cfRule type="cellIs" dxfId="231" priority="273" operator="greaterThan">
      <formula>0</formula>
    </cfRule>
  </conditionalFormatting>
  <conditionalFormatting sqref="C1163:S1163">
    <cfRule type="cellIs" dxfId="230" priority="274" operator="greaterThan">
      <formula>0</formula>
    </cfRule>
  </conditionalFormatting>
  <conditionalFormatting sqref="C1167:S1167">
    <cfRule type="cellIs" priority="276" stopIfTrue="1" operator="equal">
      <formula>"-"</formula>
    </cfRule>
    <cfRule type="cellIs" dxfId="229" priority="277" operator="greaterThan">
      <formula>$T1167*1.2</formula>
    </cfRule>
  </conditionalFormatting>
  <conditionalFormatting sqref="C1165:S1165">
    <cfRule type="cellIs" dxfId="228" priority="275" operator="greaterThan">
      <formula>0</formula>
    </cfRule>
  </conditionalFormatting>
  <conditionalFormatting sqref="C1166:S1166">
    <cfRule type="cellIs" dxfId="227" priority="272" operator="greaterThan">
      <formula>0</formula>
    </cfRule>
  </conditionalFormatting>
  <conditionalFormatting sqref="C1175:S1175">
    <cfRule type="cellIs" priority="270" stopIfTrue="1" operator="equal">
      <formula>"-"</formula>
    </cfRule>
    <cfRule type="cellIs" dxfId="226" priority="271" operator="greaterThan">
      <formula>$T1175*1.2</formula>
    </cfRule>
  </conditionalFormatting>
  <conditionalFormatting sqref="C1183:S1183">
    <cfRule type="cellIs" priority="268" stopIfTrue="1" operator="equal">
      <formula>"-"</formula>
    </cfRule>
    <cfRule type="cellIs" dxfId="225" priority="269" operator="greaterThan">
      <formula>$T1183*1.2</formula>
    </cfRule>
  </conditionalFormatting>
  <conditionalFormatting sqref="C1191:S1191">
    <cfRule type="cellIs" priority="266" stopIfTrue="1" operator="equal">
      <formula>"-"</formula>
    </cfRule>
    <cfRule type="cellIs" dxfId="224" priority="267" operator="greaterThan">
      <formula>$T1191*1.2</formula>
    </cfRule>
  </conditionalFormatting>
  <conditionalFormatting sqref="C1199:S1199">
    <cfRule type="cellIs" priority="264" stopIfTrue="1" operator="equal">
      <formula>"-"</formula>
    </cfRule>
    <cfRule type="cellIs" dxfId="223" priority="265" operator="greaterThan">
      <formula>$T1199*1.2</formula>
    </cfRule>
  </conditionalFormatting>
  <conditionalFormatting sqref="C1207:S1207">
    <cfRule type="cellIs" priority="262" stopIfTrue="1" operator="equal">
      <formula>"-"</formula>
    </cfRule>
    <cfRule type="cellIs" dxfId="222" priority="263" operator="greaterThan">
      <formula>$T1207*1.2</formula>
    </cfRule>
  </conditionalFormatting>
  <conditionalFormatting sqref="C1203:S1206">
    <cfRule type="cellIs" dxfId="221" priority="261" operator="greaterThan">
      <formula>0</formula>
    </cfRule>
  </conditionalFormatting>
  <conditionalFormatting sqref="C1210:S1210">
    <cfRule type="cellIs" dxfId="220" priority="260" operator="lessThan">
      <formula>$T$1210*0.8</formula>
    </cfRule>
  </conditionalFormatting>
  <conditionalFormatting sqref="C1215:S1215">
    <cfRule type="cellIs" priority="258" stopIfTrue="1" operator="equal">
      <formula>"-"</formula>
    </cfRule>
    <cfRule type="cellIs" dxfId="219" priority="259" operator="greaterThan">
      <formula>$T1215*1.2</formula>
    </cfRule>
  </conditionalFormatting>
  <conditionalFormatting sqref="C1211:S1214">
    <cfRule type="cellIs" dxfId="218" priority="257" operator="greaterThan">
      <formula>0</formula>
    </cfRule>
  </conditionalFormatting>
  <conditionalFormatting sqref="C1218:S1218 C1226:S1226 C1234:S1234 C1242:S1242 C1250:S1250 C1258:S1258 C1266:S1266 C1274:S1274 C1282:S1282">
    <cfRule type="cellIs" dxfId="217" priority="256" operator="lessThan">
      <formula>$T1218*0.8</formula>
    </cfRule>
  </conditionalFormatting>
  <conditionalFormatting sqref="C1223:S1223">
    <cfRule type="cellIs" priority="254" stopIfTrue="1" operator="equal">
      <formula>"-"</formula>
    </cfRule>
    <cfRule type="cellIs" dxfId="216" priority="255" operator="greaterThan">
      <formula>$T1223*1.2</formula>
    </cfRule>
  </conditionalFormatting>
  <conditionalFormatting sqref="C1219:S1222">
    <cfRule type="cellIs" dxfId="215" priority="253" operator="greaterThan">
      <formula>0</formula>
    </cfRule>
  </conditionalFormatting>
  <conditionalFormatting sqref="C1231:S1231">
    <cfRule type="cellIs" priority="251" stopIfTrue="1" operator="equal">
      <formula>"-"</formula>
    </cfRule>
    <cfRule type="cellIs" dxfId="214" priority="252" operator="greaterThan">
      <formula>$T1231*1.2</formula>
    </cfRule>
  </conditionalFormatting>
  <conditionalFormatting sqref="C1227:S1230">
    <cfRule type="cellIs" dxfId="213" priority="250" operator="greaterThan">
      <formula>0</formula>
    </cfRule>
  </conditionalFormatting>
  <conditionalFormatting sqref="C1239:S1239">
    <cfRule type="cellIs" priority="248" stopIfTrue="1" operator="equal">
      <formula>"-"</formula>
    </cfRule>
    <cfRule type="cellIs" dxfId="212" priority="249" operator="greaterThan">
      <formula>$T1239*1.2</formula>
    </cfRule>
  </conditionalFormatting>
  <conditionalFormatting sqref="C1235:S1238">
    <cfRule type="cellIs" dxfId="211" priority="247" operator="greaterThan">
      <formula>0</formula>
    </cfRule>
  </conditionalFormatting>
  <conditionalFormatting sqref="C10:R10 T10">
    <cfRule type="cellIs" dxfId="210" priority="246" operator="greaterThan">
      <formula>0</formula>
    </cfRule>
  </conditionalFormatting>
  <conditionalFormatting sqref="C1247:S1247">
    <cfRule type="cellIs" priority="244" stopIfTrue="1" operator="equal">
      <formula>"-"</formula>
    </cfRule>
    <cfRule type="cellIs" dxfId="209" priority="245" operator="greaterThan">
      <formula>$T1247*1.2</formula>
    </cfRule>
  </conditionalFormatting>
  <conditionalFormatting sqref="C1243:S1246">
    <cfRule type="cellIs" dxfId="208" priority="243" operator="greaterThan">
      <formula>0</formula>
    </cfRule>
  </conditionalFormatting>
  <conditionalFormatting sqref="C1255:S1255">
    <cfRule type="cellIs" priority="241" stopIfTrue="1" operator="equal">
      <formula>"-"</formula>
    </cfRule>
    <cfRule type="cellIs" dxfId="207" priority="242" operator="greaterThan">
      <formula>$T1255*1.2</formula>
    </cfRule>
  </conditionalFormatting>
  <conditionalFormatting sqref="C1251:S1254">
    <cfRule type="cellIs" dxfId="206" priority="240" operator="greaterThan">
      <formula>0</formula>
    </cfRule>
  </conditionalFormatting>
  <conditionalFormatting sqref="C1263:S1263">
    <cfRule type="cellIs" priority="238" stopIfTrue="1" operator="equal">
      <formula>"-"</formula>
    </cfRule>
    <cfRule type="cellIs" dxfId="205" priority="239" operator="greaterThan">
      <formula>$T1263*1.2</formula>
    </cfRule>
  </conditionalFormatting>
  <conditionalFormatting sqref="C1259:S1262">
    <cfRule type="cellIs" dxfId="204" priority="237" operator="greaterThan">
      <formula>0</formula>
    </cfRule>
  </conditionalFormatting>
  <conditionalFormatting sqref="C1271:S1271">
    <cfRule type="cellIs" priority="235" stopIfTrue="1" operator="equal">
      <formula>"-"</formula>
    </cfRule>
    <cfRule type="cellIs" dxfId="203" priority="236" operator="greaterThan">
      <formula>$T1271*1.2</formula>
    </cfRule>
  </conditionalFormatting>
  <conditionalFormatting sqref="C1267:S1270">
    <cfRule type="cellIs" dxfId="202" priority="234" operator="greaterThan">
      <formula>0</formula>
    </cfRule>
  </conditionalFormatting>
  <conditionalFormatting sqref="C1279:S1279">
    <cfRule type="cellIs" priority="232" stopIfTrue="1" operator="equal">
      <formula>"-"</formula>
    </cfRule>
    <cfRule type="cellIs" dxfId="201" priority="233" operator="greaterThan">
      <formula>$T1279*1.2</formula>
    </cfRule>
  </conditionalFormatting>
  <conditionalFormatting sqref="C1275:S1278">
    <cfRule type="cellIs" dxfId="200" priority="231" operator="greaterThan">
      <formula>0</formula>
    </cfRule>
  </conditionalFormatting>
  <conditionalFormatting sqref="C1290:S1290">
    <cfRule type="cellIs" dxfId="199" priority="229" operator="lessThan">
      <formula>$T1290*0.8</formula>
    </cfRule>
  </conditionalFormatting>
  <conditionalFormatting sqref="C1287:S1287">
    <cfRule type="cellIs" priority="227" stopIfTrue="1" operator="equal">
      <formula>"-"</formula>
    </cfRule>
    <cfRule type="cellIs" dxfId="198" priority="228" operator="greaterThan">
      <formula>$T1287*1.2</formula>
    </cfRule>
  </conditionalFormatting>
  <conditionalFormatting sqref="C1283:S1286">
    <cfRule type="cellIs" dxfId="197" priority="226" operator="greaterThan">
      <formula>0</formula>
    </cfRule>
  </conditionalFormatting>
  <conditionalFormatting sqref="C1295:S1295">
    <cfRule type="cellIs" priority="224" stopIfTrue="1" operator="equal">
      <formula>"-"</formula>
    </cfRule>
    <cfRule type="cellIs" dxfId="196" priority="225" operator="greaterThan">
      <formula>$T1295*1.2</formula>
    </cfRule>
  </conditionalFormatting>
  <conditionalFormatting sqref="C1291:S1294">
    <cfRule type="cellIs" dxfId="195" priority="223" operator="greaterThan">
      <formula>0</formula>
    </cfRule>
  </conditionalFormatting>
  <conditionalFormatting sqref="C1303:S1303">
    <cfRule type="cellIs" priority="221" stopIfTrue="1" operator="equal">
      <formula>"-"</formula>
    </cfRule>
    <cfRule type="cellIs" dxfId="194" priority="222" operator="greaterThan">
      <formula>$T1303*1.2</formula>
    </cfRule>
  </conditionalFormatting>
  <conditionalFormatting sqref="C1299:S1302">
    <cfRule type="cellIs" dxfId="193" priority="220" operator="greaterThan">
      <formula>0</formula>
    </cfRule>
  </conditionalFormatting>
  <conditionalFormatting sqref="C1311:S1311">
    <cfRule type="cellIs" priority="218" stopIfTrue="1" operator="equal">
      <formula>"-"</formula>
    </cfRule>
    <cfRule type="cellIs" dxfId="192" priority="219" operator="greaterThan">
      <formula>$T1311*1.2</formula>
    </cfRule>
  </conditionalFormatting>
  <conditionalFormatting sqref="C1307:S1310">
    <cfRule type="cellIs" dxfId="191" priority="217" operator="greaterThan">
      <formula>0</formula>
    </cfRule>
  </conditionalFormatting>
  <conditionalFormatting sqref="C1319:S1319">
    <cfRule type="cellIs" priority="215" stopIfTrue="1" operator="equal">
      <formula>"-"</formula>
    </cfRule>
    <cfRule type="cellIs" dxfId="190" priority="216" operator="greaterThan">
      <formula>$T1319*1.2</formula>
    </cfRule>
  </conditionalFormatting>
  <conditionalFormatting sqref="C1315:S1318">
    <cfRule type="cellIs" dxfId="189" priority="214" operator="greaterThan">
      <formula>0</formula>
    </cfRule>
  </conditionalFormatting>
  <conditionalFormatting sqref="C1327:S1327">
    <cfRule type="cellIs" priority="212" stopIfTrue="1" operator="equal">
      <formula>"-"</formula>
    </cfRule>
    <cfRule type="cellIs" dxfId="188" priority="213" operator="greaterThan">
      <formula>$T1327*1.2</formula>
    </cfRule>
  </conditionalFormatting>
  <conditionalFormatting sqref="C1323:S1326">
    <cfRule type="cellIs" dxfId="187" priority="211" operator="greaterThan">
      <formula>0</formula>
    </cfRule>
  </conditionalFormatting>
  <conditionalFormatting sqref="C1335:S1335">
    <cfRule type="cellIs" priority="209" stopIfTrue="1" operator="equal">
      <formula>"-"</formula>
    </cfRule>
    <cfRule type="cellIs" dxfId="186" priority="210" operator="greaterThan">
      <formula>$T1335*1.2</formula>
    </cfRule>
  </conditionalFormatting>
  <conditionalFormatting sqref="C1331:S1334">
    <cfRule type="cellIs" dxfId="185" priority="208" operator="greaterThan">
      <formula>0</formula>
    </cfRule>
  </conditionalFormatting>
  <conditionalFormatting sqref="C1343:S1343">
    <cfRule type="cellIs" priority="206" stopIfTrue="1" operator="equal">
      <formula>"-"</formula>
    </cfRule>
    <cfRule type="cellIs" dxfId="184" priority="207" operator="greaterThan">
      <formula>$T1343*1.2</formula>
    </cfRule>
  </conditionalFormatting>
  <conditionalFormatting sqref="C1339:S1342">
    <cfRule type="cellIs" dxfId="183" priority="205" operator="greaterThan">
      <formula>0</formula>
    </cfRule>
  </conditionalFormatting>
  <conditionalFormatting sqref="C1351:S1351">
    <cfRule type="cellIs" priority="203" stopIfTrue="1" operator="equal">
      <formula>"-"</formula>
    </cfRule>
    <cfRule type="cellIs" dxfId="182" priority="204" operator="greaterThan">
      <formula>$T1351*1.2</formula>
    </cfRule>
  </conditionalFormatting>
  <conditionalFormatting sqref="C1347:S1350">
    <cfRule type="cellIs" dxfId="181" priority="202" operator="greaterThan">
      <formula>0</formula>
    </cfRule>
  </conditionalFormatting>
  <conditionalFormatting sqref="C1359:S1359">
    <cfRule type="cellIs" priority="200" stopIfTrue="1" operator="equal">
      <formula>"-"</formula>
    </cfRule>
    <cfRule type="cellIs" dxfId="180" priority="201" operator="greaterThan">
      <formula>$T1359*1.2</formula>
    </cfRule>
  </conditionalFormatting>
  <conditionalFormatting sqref="C1355:S1358">
    <cfRule type="cellIs" dxfId="179" priority="199" operator="greaterThan">
      <formula>0</formula>
    </cfRule>
  </conditionalFormatting>
  <conditionalFormatting sqref="C1367:S1367">
    <cfRule type="cellIs" priority="197" stopIfTrue="1" operator="equal">
      <formula>"-"</formula>
    </cfRule>
    <cfRule type="cellIs" dxfId="178" priority="198" operator="greaterThan">
      <formula>$T1367*1.2</formula>
    </cfRule>
  </conditionalFormatting>
  <conditionalFormatting sqref="C1363:S1366">
    <cfRule type="cellIs" dxfId="177" priority="196" operator="greaterThan">
      <formula>0</formula>
    </cfRule>
  </conditionalFormatting>
  <conditionalFormatting sqref="C1375:S1375">
    <cfRule type="cellIs" priority="194" stopIfTrue="1" operator="equal">
      <formula>"-"</formula>
    </cfRule>
    <cfRule type="cellIs" dxfId="176" priority="195" operator="greaterThan">
      <formula>$T1375*1.2</formula>
    </cfRule>
  </conditionalFormatting>
  <conditionalFormatting sqref="C1371:S1374">
    <cfRule type="cellIs" dxfId="175" priority="193" operator="greaterThan">
      <formula>0</formula>
    </cfRule>
  </conditionalFormatting>
  <conditionalFormatting sqref="C1383:S1383">
    <cfRule type="cellIs" priority="191" stopIfTrue="1" operator="equal">
      <formula>"-"</formula>
    </cfRule>
    <cfRule type="cellIs" dxfId="174" priority="192" operator="greaterThan">
      <formula>$T1383*1.2</formula>
    </cfRule>
  </conditionalFormatting>
  <conditionalFormatting sqref="C1379:S1382">
    <cfRule type="cellIs" dxfId="173" priority="190" operator="greaterThan">
      <formula>0</formula>
    </cfRule>
  </conditionalFormatting>
  <conditionalFormatting sqref="C1391:S1391">
    <cfRule type="cellIs" priority="188" stopIfTrue="1" operator="equal">
      <formula>"-"</formula>
    </cfRule>
    <cfRule type="cellIs" dxfId="172" priority="189" operator="greaterThan">
      <formula>$T1391*1.2</formula>
    </cfRule>
  </conditionalFormatting>
  <conditionalFormatting sqref="C1387:S1390">
    <cfRule type="cellIs" dxfId="171" priority="187" operator="greaterThan">
      <formula>0</formula>
    </cfRule>
  </conditionalFormatting>
  <conditionalFormatting sqref="C1399:S1399">
    <cfRule type="cellIs" priority="185" stopIfTrue="1" operator="equal">
      <formula>"-"</formula>
    </cfRule>
    <cfRule type="cellIs" dxfId="170" priority="186" operator="greaterThan">
      <formula>$T1399*1.2</formula>
    </cfRule>
  </conditionalFormatting>
  <conditionalFormatting sqref="C1395:S1398">
    <cfRule type="cellIs" dxfId="169" priority="184" operator="greaterThan">
      <formula>0</formula>
    </cfRule>
  </conditionalFormatting>
  <conditionalFormatting sqref="C1407:S1407">
    <cfRule type="cellIs" priority="182" stopIfTrue="1" operator="equal">
      <formula>"-"</formula>
    </cfRule>
    <cfRule type="cellIs" dxfId="168" priority="183" operator="greaterThan">
      <formula>$T1407*1.2</formula>
    </cfRule>
  </conditionalFormatting>
  <conditionalFormatting sqref="C1403:S1406">
    <cfRule type="cellIs" dxfId="167" priority="181" operator="greaterThan">
      <formula>0</formula>
    </cfRule>
  </conditionalFormatting>
  <conditionalFormatting sqref="C1415:S1415">
    <cfRule type="cellIs" priority="179" stopIfTrue="1" operator="equal">
      <formula>"-"</formula>
    </cfRule>
    <cfRule type="cellIs" dxfId="166" priority="180" operator="greaterThan">
      <formula>$T1415*1.2</formula>
    </cfRule>
  </conditionalFormatting>
  <conditionalFormatting sqref="C1411:S1414">
    <cfRule type="cellIs" dxfId="165" priority="178" operator="greaterThan">
      <formula>0</formula>
    </cfRule>
  </conditionalFormatting>
  <conditionalFormatting sqref="C3:S5">
    <cfRule type="cellIs" dxfId="164" priority="177" stopIfTrue="1" operator="equal">
      <formula>0</formula>
    </cfRule>
  </conditionalFormatting>
  <conditionalFormatting sqref="C1423:S1423">
    <cfRule type="cellIs" priority="175" stopIfTrue="1" operator="equal">
      <formula>"-"</formula>
    </cfRule>
    <cfRule type="cellIs" dxfId="163" priority="176" operator="greaterThan">
      <formula>$T1423*1.2</formula>
    </cfRule>
  </conditionalFormatting>
  <conditionalFormatting sqref="C1419:S1422">
    <cfRule type="cellIs" dxfId="162" priority="174" operator="greaterThan">
      <formula>0</formula>
    </cfRule>
  </conditionalFormatting>
  <conditionalFormatting sqref="C1431:S1431">
    <cfRule type="cellIs" priority="172" stopIfTrue="1" operator="equal">
      <formula>"-"</formula>
    </cfRule>
    <cfRule type="cellIs" dxfId="161" priority="173" operator="greaterThan">
      <formula>$T1431*1.2</formula>
    </cfRule>
  </conditionalFormatting>
  <conditionalFormatting sqref="C1427:S1430">
    <cfRule type="cellIs" dxfId="160" priority="171" operator="greaterThan">
      <formula>0</formula>
    </cfRule>
  </conditionalFormatting>
  <conditionalFormatting sqref="C1439:S1439">
    <cfRule type="cellIs" priority="169" stopIfTrue="1" operator="equal">
      <formula>"-"</formula>
    </cfRule>
    <cfRule type="cellIs" dxfId="159" priority="170" operator="greaterThan">
      <formula>$T1439*1.2</formula>
    </cfRule>
  </conditionalFormatting>
  <conditionalFormatting sqref="C1435:S1438">
    <cfRule type="cellIs" dxfId="158" priority="168" operator="greaterThan">
      <formula>0</formula>
    </cfRule>
  </conditionalFormatting>
  <conditionalFormatting sqref="C1447:S1447">
    <cfRule type="cellIs" priority="166" stopIfTrue="1" operator="equal">
      <formula>"-"</formula>
    </cfRule>
    <cfRule type="cellIs" dxfId="157" priority="167" operator="greaterThan">
      <formula>$T1447*1.2</formula>
    </cfRule>
  </conditionalFormatting>
  <conditionalFormatting sqref="C1443:S1446">
    <cfRule type="cellIs" dxfId="156" priority="165" operator="greaterThan">
      <formula>0</formula>
    </cfRule>
  </conditionalFormatting>
  <conditionalFormatting sqref="C1455:S1455">
    <cfRule type="cellIs" priority="163" stopIfTrue="1" operator="equal">
      <formula>"-"</formula>
    </cfRule>
    <cfRule type="cellIs" dxfId="155" priority="164" operator="greaterThan">
      <formula>$T1455*1.2</formula>
    </cfRule>
  </conditionalFormatting>
  <conditionalFormatting sqref="C1451:S1454">
    <cfRule type="cellIs" dxfId="154" priority="162" operator="greaterThan">
      <formula>0</formula>
    </cfRule>
  </conditionalFormatting>
  <conditionalFormatting sqref="C1463:S1463">
    <cfRule type="cellIs" priority="160" stopIfTrue="1" operator="equal">
      <formula>"-"</formula>
    </cfRule>
    <cfRule type="cellIs" dxfId="153" priority="161" operator="greaterThan">
      <formula>$T1463*1.2</formula>
    </cfRule>
  </conditionalFormatting>
  <conditionalFormatting sqref="C1459:S1462">
    <cfRule type="cellIs" dxfId="152" priority="159" operator="greaterThan">
      <formula>0</formula>
    </cfRule>
  </conditionalFormatting>
  <conditionalFormatting sqref="C1471:S1471">
    <cfRule type="cellIs" priority="157" stopIfTrue="1" operator="equal">
      <formula>"-"</formula>
    </cfRule>
    <cfRule type="cellIs" dxfId="151" priority="158" operator="greaterThan">
      <formula>$T1471*1.2</formula>
    </cfRule>
  </conditionalFormatting>
  <conditionalFormatting sqref="C1467:S1470">
    <cfRule type="cellIs" dxfId="150" priority="156" operator="greaterThan">
      <formula>0</formula>
    </cfRule>
  </conditionalFormatting>
  <conditionalFormatting sqref="C1479:S1479">
    <cfRule type="cellIs" priority="154" stopIfTrue="1" operator="equal">
      <formula>"-"</formula>
    </cfRule>
    <cfRule type="cellIs" dxfId="149" priority="155" operator="greaterThan">
      <formula>$T1479*1.2</formula>
    </cfRule>
  </conditionalFormatting>
  <conditionalFormatting sqref="C1475:S1478">
    <cfRule type="cellIs" dxfId="148" priority="153" operator="greaterThan">
      <formula>0</formula>
    </cfRule>
  </conditionalFormatting>
  <conditionalFormatting sqref="C1487:S1487">
    <cfRule type="cellIs" priority="151" stopIfTrue="1" operator="equal">
      <formula>"-"</formula>
    </cfRule>
    <cfRule type="cellIs" dxfId="147" priority="152" operator="greaterThan">
      <formula>$T1487*1.2</formula>
    </cfRule>
  </conditionalFormatting>
  <conditionalFormatting sqref="C1483:S1486">
    <cfRule type="cellIs" dxfId="146" priority="150" operator="greaterThan">
      <formula>0</formula>
    </cfRule>
  </conditionalFormatting>
  <conditionalFormatting sqref="C1495:S1495">
    <cfRule type="cellIs" priority="148" stopIfTrue="1" operator="equal">
      <formula>"-"</formula>
    </cfRule>
    <cfRule type="cellIs" dxfId="145" priority="149" operator="greaterThan">
      <formula>$T1495*1.2</formula>
    </cfRule>
  </conditionalFormatting>
  <conditionalFormatting sqref="C1491:S1494">
    <cfRule type="cellIs" dxfId="144" priority="147" operator="greaterThan">
      <formula>0</formula>
    </cfRule>
  </conditionalFormatting>
  <conditionalFormatting sqref="C1503:S1503">
    <cfRule type="cellIs" priority="145" stopIfTrue="1" operator="equal">
      <formula>"-"</formula>
    </cfRule>
    <cfRule type="cellIs" dxfId="143" priority="146" operator="greaterThan">
      <formula>$T1503*1.2</formula>
    </cfRule>
  </conditionalFormatting>
  <conditionalFormatting sqref="C1499:S1502">
    <cfRule type="cellIs" dxfId="142" priority="144" operator="greaterThan">
      <formula>0</formula>
    </cfRule>
  </conditionalFormatting>
  <conditionalFormatting sqref="C1511:S1511">
    <cfRule type="cellIs" priority="142" stopIfTrue="1" operator="equal">
      <formula>"-"</formula>
    </cfRule>
    <cfRule type="cellIs" dxfId="141" priority="143" operator="greaterThan">
      <formula>$T1511*1.2</formula>
    </cfRule>
  </conditionalFormatting>
  <conditionalFormatting sqref="C1507:S1510">
    <cfRule type="cellIs" dxfId="140" priority="141" operator="greaterThan">
      <formula>0</formula>
    </cfRule>
  </conditionalFormatting>
  <conditionalFormatting sqref="C1519:S1519">
    <cfRule type="cellIs" priority="139" stopIfTrue="1" operator="equal">
      <formula>"-"</formula>
    </cfRule>
    <cfRule type="cellIs" dxfId="139" priority="140" operator="greaterThan">
      <formula>$T1519*1.2</formula>
    </cfRule>
  </conditionalFormatting>
  <conditionalFormatting sqref="C1515:S1518">
    <cfRule type="cellIs" dxfId="138" priority="138" operator="greaterThan">
      <formula>0</formula>
    </cfRule>
  </conditionalFormatting>
  <conditionalFormatting sqref="C1527:S1527">
    <cfRule type="cellIs" priority="136" stopIfTrue="1" operator="equal">
      <formula>"-"</formula>
    </cfRule>
    <cfRule type="cellIs" dxfId="137" priority="137" operator="greaterThan">
      <formula>$T1527*1.2</formula>
    </cfRule>
  </conditionalFormatting>
  <conditionalFormatting sqref="C1523:S1526">
    <cfRule type="cellIs" dxfId="136" priority="135" operator="greaterThan">
      <formula>0</formula>
    </cfRule>
  </conditionalFormatting>
  <conditionalFormatting sqref="C1535:S1535">
    <cfRule type="cellIs" priority="133" stopIfTrue="1" operator="equal">
      <formula>"-"</formula>
    </cfRule>
    <cfRule type="cellIs" dxfId="135" priority="134" operator="greaterThan">
      <formula>$T1535*1.2</formula>
    </cfRule>
  </conditionalFormatting>
  <conditionalFormatting sqref="C1531:S1534">
    <cfRule type="cellIs" dxfId="134" priority="132" operator="greaterThan">
      <formula>0</formula>
    </cfRule>
  </conditionalFormatting>
  <conditionalFormatting sqref="C1543:S1543">
    <cfRule type="cellIs" priority="130" stopIfTrue="1" operator="equal">
      <formula>"-"</formula>
    </cfRule>
    <cfRule type="cellIs" dxfId="133" priority="131" operator="greaterThan">
      <formula>$T1543*1.2</formula>
    </cfRule>
  </conditionalFormatting>
  <conditionalFormatting sqref="C1539:S1542">
    <cfRule type="cellIs" dxfId="132" priority="129" operator="greaterThan">
      <formula>0</formula>
    </cfRule>
  </conditionalFormatting>
  <conditionalFormatting sqref="C1551:S1551">
    <cfRule type="cellIs" priority="127" stopIfTrue="1" operator="equal">
      <formula>"-"</formula>
    </cfRule>
    <cfRule type="cellIs" dxfId="131" priority="128" operator="greaterThan">
      <formula>$T1551*1.2</formula>
    </cfRule>
  </conditionalFormatting>
  <conditionalFormatting sqref="C1547:S1550">
    <cfRule type="cellIs" dxfId="130" priority="126" operator="greaterThan">
      <formula>0</formula>
    </cfRule>
  </conditionalFormatting>
  <conditionalFormatting sqref="C1562:S1562 C1570:S1570 C1578:S1578 C1586:S1586 C1594:S1594 C1602:S1602 C1610:S1610 C1618:S1618 C1626:S1626 C1634:S1634 C1642:S1642 C1650:S1650 C1658:S1658 C1666:S1666 C1674:S1674 C1682:S1682 C1690:S1690 C1698:S1698 C1706:S1706 C1714:S1714 C1722:S1722 C1730:S1730 C1738:S1738 C1746:S1746 C1754:S1754 C1762:S1762 C1770:S1770 C1778:S1778 C1786:S1786 C1794:S1794 C1802:S1802 C1810:S1810 C1818:S1818 C1826:S1826 C1834:S1834 C1842:S1842 C1850:S1850 C1858:S1858 C1866:S1866 C1874:S1874 C1882:S1882">
    <cfRule type="cellIs" dxfId="129" priority="125" operator="lessThan">
      <formula>$T1562*0.8</formula>
    </cfRule>
  </conditionalFormatting>
  <conditionalFormatting sqref="C1559:S1559">
    <cfRule type="cellIs" priority="123" stopIfTrue="1" operator="equal">
      <formula>"-"</formula>
    </cfRule>
    <cfRule type="cellIs" dxfId="128" priority="124" operator="greaterThan">
      <formula>$T1559*1.2</formula>
    </cfRule>
  </conditionalFormatting>
  <conditionalFormatting sqref="C1555:S1558">
    <cfRule type="cellIs" dxfId="127" priority="122" operator="greaterThan">
      <formula>0</formula>
    </cfRule>
  </conditionalFormatting>
  <conditionalFormatting sqref="C1567:S1567">
    <cfRule type="cellIs" priority="120" stopIfTrue="1" operator="equal">
      <formula>"-"</formula>
    </cfRule>
    <cfRule type="cellIs" dxfId="126" priority="121" operator="greaterThan">
      <formula>$T1567*1.2</formula>
    </cfRule>
  </conditionalFormatting>
  <conditionalFormatting sqref="C1563:S1566">
    <cfRule type="cellIs" dxfId="125" priority="119" operator="greaterThan">
      <formula>0</formula>
    </cfRule>
  </conditionalFormatting>
  <conditionalFormatting sqref="C1575:S1575">
    <cfRule type="cellIs" priority="117" stopIfTrue="1" operator="equal">
      <formula>"-"</formula>
    </cfRule>
    <cfRule type="cellIs" dxfId="124" priority="118" operator="greaterThan">
      <formula>$T1575*1.2</formula>
    </cfRule>
  </conditionalFormatting>
  <conditionalFormatting sqref="C1571:S1574">
    <cfRule type="cellIs" dxfId="123" priority="116" operator="greaterThan">
      <formula>0</formula>
    </cfRule>
  </conditionalFormatting>
  <conditionalFormatting sqref="C1583:S1583">
    <cfRule type="cellIs" priority="114" stopIfTrue="1" operator="equal">
      <formula>"-"</formula>
    </cfRule>
    <cfRule type="cellIs" dxfId="122" priority="115" operator="greaterThan">
      <formula>$T1583*1.2</formula>
    </cfRule>
  </conditionalFormatting>
  <conditionalFormatting sqref="C1579:S1582">
    <cfRule type="cellIs" dxfId="121" priority="113" operator="greaterThan">
      <formula>0</formula>
    </cfRule>
  </conditionalFormatting>
  <conditionalFormatting sqref="C1591:S1591">
    <cfRule type="cellIs" priority="111" stopIfTrue="1" operator="equal">
      <formula>"-"</formula>
    </cfRule>
    <cfRule type="cellIs" dxfId="120" priority="112" operator="greaterThan">
      <formula>$T1591*1.2</formula>
    </cfRule>
  </conditionalFormatting>
  <conditionalFormatting sqref="C1587:S1590">
    <cfRule type="cellIs" dxfId="119" priority="110" operator="greaterThan">
      <formula>0</formula>
    </cfRule>
  </conditionalFormatting>
  <conditionalFormatting sqref="C1599:S1599">
    <cfRule type="cellIs" priority="108" stopIfTrue="1" operator="equal">
      <formula>"-"</formula>
    </cfRule>
    <cfRule type="cellIs" dxfId="118" priority="109" operator="greaterThan">
      <formula>$T1599*1.2</formula>
    </cfRule>
  </conditionalFormatting>
  <conditionalFormatting sqref="C1595:S1598">
    <cfRule type="cellIs" dxfId="117" priority="107" operator="greaterThan">
      <formula>0</formula>
    </cfRule>
  </conditionalFormatting>
  <conditionalFormatting sqref="C1607:S1607">
    <cfRule type="cellIs" priority="105" stopIfTrue="1" operator="equal">
      <formula>"-"</formula>
    </cfRule>
    <cfRule type="cellIs" dxfId="116" priority="106" operator="greaterThan">
      <formula>$T1607*1.2</formula>
    </cfRule>
  </conditionalFormatting>
  <conditionalFormatting sqref="C1603:S1606">
    <cfRule type="cellIs" dxfId="115" priority="104" operator="greaterThan">
      <formula>0</formula>
    </cfRule>
  </conditionalFormatting>
  <conditionalFormatting sqref="C1615:S1615">
    <cfRule type="cellIs" priority="102" stopIfTrue="1" operator="equal">
      <formula>"-"</formula>
    </cfRule>
    <cfRule type="cellIs" dxfId="114" priority="103" operator="greaterThan">
      <formula>$T1615*1.2</formula>
    </cfRule>
  </conditionalFormatting>
  <conditionalFormatting sqref="C1611:S1614">
    <cfRule type="cellIs" dxfId="113" priority="101" operator="greaterThan">
      <formula>0</formula>
    </cfRule>
  </conditionalFormatting>
  <conditionalFormatting sqref="C1623:S1623">
    <cfRule type="cellIs" priority="99" stopIfTrue="1" operator="equal">
      <formula>"-"</formula>
    </cfRule>
    <cfRule type="cellIs" dxfId="112" priority="100" operator="greaterThan">
      <formula>$T1623*1.2</formula>
    </cfRule>
  </conditionalFormatting>
  <conditionalFormatting sqref="C1619:S1622">
    <cfRule type="cellIs" dxfId="111" priority="98" operator="greaterThan">
      <formula>0</formula>
    </cfRule>
  </conditionalFormatting>
  <conditionalFormatting sqref="C1631:S1631">
    <cfRule type="cellIs" priority="96" stopIfTrue="1" operator="equal">
      <formula>"-"</formula>
    </cfRule>
    <cfRule type="cellIs" dxfId="110" priority="97" operator="greaterThan">
      <formula>$T1631*1.2</formula>
    </cfRule>
  </conditionalFormatting>
  <conditionalFormatting sqref="C1627:S1630">
    <cfRule type="cellIs" dxfId="109" priority="95" operator="greaterThan">
      <formula>0</formula>
    </cfRule>
  </conditionalFormatting>
  <conditionalFormatting sqref="C1639:S1639">
    <cfRule type="cellIs" priority="93" stopIfTrue="1" operator="equal">
      <formula>"-"</formula>
    </cfRule>
    <cfRule type="cellIs" dxfId="108" priority="94" operator="greaterThan">
      <formula>$T1639*1.2</formula>
    </cfRule>
  </conditionalFormatting>
  <conditionalFormatting sqref="C1635:S1638">
    <cfRule type="cellIs" dxfId="107" priority="92" operator="greaterThan">
      <formula>0</formula>
    </cfRule>
  </conditionalFormatting>
  <conditionalFormatting sqref="C1647:S1647">
    <cfRule type="cellIs" priority="90" stopIfTrue="1" operator="equal">
      <formula>"-"</formula>
    </cfRule>
    <cfRule type="cellIs" dxfId="106" priority="91" operator="greaterThan">
      <formula>$T1647*1.2</formula>
    </cfRule>
  </conditionalFormatting>
  <conditionalFormatting sqref="C1643:S1646">
    <cfRule type="cellIs" dxfId="105" priority="89" operator="greaterThan">
      <formula>0</formula>
    </cfRule>
  </conditionalFormatting>
  <conditionalFormatting sqref="C1655:S1655">
    <cfRule type="cellIs" priority="87" stopIfTrue="1" operator="equal">
      <formula>"-"</formula>
    </cfRule>
    <cfRule type="cellIs" dxfId="104" priority="88" operator="greaterThan">
      <formula>$T1655*1.2</formula>
    </cfRule>
  </conditionalFormatting>
  <conditionalFormatting sqref="C1651:S1654">
    <cfRule type="cellIs" dxfId="103" priority="86" operator="greaterThan">
      <formula>0</formula>
    </cfRule>
  </conditionalFormatting>
  <conditionalFormatting sqref="C1663:S1663">
    <cfRule type="cellIs" priority="84" stopIfTrue="1" operator="equal">
      <formula>"-"</formula>
    </cfRule>
    <cfRule type="cellIs" dxfId="102" priority="85" operator="greaterThan">
      <formula>$T1663*1.2</formula>
    </cfRule>
  </conditionalFormatting>
  <conditionalFormatting sqref="C1659:S1662">
    <cfRule type="cellIs" dxfId="101" priority="83" operator="greaterThan">
      <formula>0</formula>
    </cfRule>
  </conditionalFormatting>
  <conditionalFormatting sqref="C1671:S1671">
    <cfRule type="cellIs" priority="81" stopIfTrue="1" operator="equal">
      <formula>"-"</formula>
    </cfRule>
    <cfRule type="cellIs" dxfId="100" priority="82" operator="greaterThan">
      <formula>$T1671*1.2</formula>
    </cfRule>
  </conditionalFormatting>
  <conditionalFormatting sqref="C1667:S1670">
    <cfRule type="cellIs" dxfId="99" priority="80" operator="greaterThan">
      <formula>0</formula>
    </cfRule>
  </conditionalFormatting>
  <conditionalFormatting sqref="C1679:S1679">
    <cfRule type="cellIs" priority="78" stopIfTrue="1" operator="equal">
      <formula>"-"</formula>
    </cfRule>
    <cfRule type="cellIs" dxfId="98" priority="79" operator="greaterThan">
      <formula>$T1679*1.2</formula>
    </cfRule>
  </conditionalFormatting>
  <conditionalFormatting sqref="C1675:S1678">
    <cfRule type="cellIs" dxfId="97" priority="77" operator="greaterThan">
      <formula>0</formula>
    </cfRule>
  </conditionalFormatting>
  <conditionalFormatting sqref="C1687:S1687">
    <cfRule type="cellIs" priority="75" stopIfTrue="1" operator="equal">
      <formula>"-"</formula>
    </cfRule>
    <cfRule type="cellIs" dxfId="96" priority="76" operator="greaterThan">
      <formula>$T1687*1.2</formula>
    </cfRule>
  </conditionalFormatting>
  <conditionalFormatting sqref="C1683:S1686">
    <cfRule type="cellIs" dxfId="95" priority="74" operator="greaterThan">
      <formula>0</formula>
    </cfRule>
  </conditionalFormatting>
  <conditionalFormatting sqref="C1695:S1695">
    <cfRule type="cellIs" priority="72" stopIfTrue="1" operator="equal">
      <formula>"-"</formula>
    </cfRule>
    <cfRule type="cellIs" dxfId="94" priority="73" operator="greaterThan">
      <formula>$T1695*1.2</formula>
    </cfRule>
  </conditionalFormatting>
  <conditionalFormatting sqref="C1691:S1694">
    <cfRule type="cellIs" dxfId="93" priority="71" operator="greaterThan">
      <formula>0</formula>
    </cfRule>
  </conditionalFormatting>
  <conditionalFormatting sqref="C1703:S1703">
    <cfRule type="cellIs" priority="69" stopIfTrue="1" operator="equal">
      <formula>"-"</formula>
    </cfRule>
    <cfRule type="cellIs" dxfId="92" priority="70" operator="greaterThan">
      <formula>$T1703*1.2</formula>
    </cfRule>
  </conditionalFormatting>
  <conditionalFormatting sqref="C1699:S1702">
    <cfRule type="cellIs" dxfId="91" priority="68" operator="greaterThan">
      <formula>0</formula>
    </cfRule>
  </conditionalFormatting>
  <conditionalFormatting sqref="C1711:S1711">
    <cfRule type="cellIs" priority="66" stopIfTrue="1" operator="equal">
      <formula>"-"</formula>
    </cfRule>
    <cfRule type="cellIs" dxfId="90" priority="67" operator="greaterThan">
      <formula>$T1711*1.2</formula>
    </cfRule>
  </conditionalFormatting>
  <conditionalFormatting sqref="C1707:S1710">
    <cfRule type="cellIs" dxfId="89" priority="65" operator="greaterThan">
      <formula>0</formula>
    </cfRule>
  </conditionalFormatting>
  <conditionalFormatting sqref="C1719:S1719">
    <cfRule type="cellIs" priority="63" stopIfTrue="1" operator="equal">
      <formula>"-"</formula>
    </cfRule>
    <cfRule type="cellIs" dxfId="88" priority="64" operator="greaterThan">
      <formula>$T1719*1.2</formula>
    </cfRule>
  </conditionalFormatting>
  <conditionalFormatting sqref="C1715:S1718">
    <cfRule type="cellIs" dxfId="87" priority="62" operator="greaterThan">
      <formula>0</formula>
    </cfRule>
  </conditionalFormatting>
  <conditionalFormatting sqref="C1727:S1727">
    <cfRule type="cellIs" priority="60" stopIfTrue="1" operator="equal">
      <formula>"-"</formula>
    </cfRule>
    <cfRule type="cellIs" dxfId="86" priority="61" operator="greaterThan">
      <formula>$T1727*1.2</formula>
    </cfRule>
  </conditionalFormatting>
  <conditionalFormatting sqref="C1723:S1726">
    <cfRule type="cellIs" dxfId="85" priority="59" operator="greaterThan">
      <formula>0</formula>
    </cfRule>
  </conditionalFormatting>
  <conditionalFormatting sqref="C1735:S1735">
    <cfRule type="cellIs" priority="57" stopIfTrue="1" operator="equal">
      <formula>"-"</formula>
    </cfRule>
    <cfRule type="cellIs" dxfId="84" priority="58" operator="greaterThan">
      <formula>$T1735*1.2</formula>
    </cfRule>
  </conditionalFormatting>
  <conditionalFormatting sqref="C1731:S1734">
    <cfRule type="cellIs" dxfId="83" priority="56" operator="greaterThan">
      <formula>0</formula>
    </cfRule>
  </conditionalFormatting>
  <conditionalFormatting sqref="C1743:S1743">
    <cfRule type="cellIs" priority="54" stopIfTrue="1" operator="equal">
      <formula>"-"</formula>
    </cfRule>
    <cfRule type="cellIs" dxfId="82" priority="55" operator="greaterThan">
      <formula>$T1743*1.2</formula>
    </cfRule>
  </conditionalFormatting>
  <conditionalFormatting sqref="C1739:S1742">
    <cfRule type="cellIs" dxfId="81" priority="53" operator="greaterThan">
      <formula>0</formula>
    </cfRule>
  </conditionalFormatting>
  <conditionalFormatting sqref="C1751:S1751">
    <cfRule type="cellIs" priority="51" stopIfTrue="1" operator="equal">
      <formula>"-"</formula>
    </cfRule>
    <cfRule type="cellIs" dxfId="80" priority="52" operator="greaterThan">
      <formula>$T1751*1.2</formula>
    </cfRule>
  </conditionalFormatting>
  <conditionalFormatting sqref="C1747:S1750">
    <cfRule type="cellIs" dxfId="79" priority="50" operator="greaterThan">
      <formula>0</formula>
    </cfRule>
  </conditionalFormatting>
  <conditionalFormatting sqref="C1759:S1759">
    <cfRule type="cellIs" priority="48" stopIfTrue="1" operator="equal">
      <formula>"-"</formula>
    </cfRule>
    <cfRule type="cellIs" dxfId="78" priority="49" operator="greaterThan">
      <formula>$T1759*1.2</formula>
    </cfRule>
  </conditionalFormatting>
  <conditionalFormatting sqref="C1755:S1758">
    <cfRule type="cellIs" dxfId="77" priority="47" operator="greaterThan">
      <formula>0</formula>
    </cfRule>
  </conditionalFormatting>
  <conditionalFormatting sqref="C1767:S1767">
    <cfRule type="cellIs" priority="45" stopIfTrue="1" operator="equal">
      <formula>"-"</formula>
    </cfRule>
    <cfRule type="cellIs" dxfId="76" priority="46" operator="greaterThan">
      <formula>$T1767*1.2</formula>
    </cfRule>
  </conditionalFormatting>
  <conditionalFormatting sqref="C1763:S1766">
    <cfRule type="cellIs" dxfId="75" priority="44" operator="greaterThan">
      <formula>0</formula>
    </cfRule>
  </conditionalFormatting>
  <conditionalFormatting sqref="C1775:S1775">
    <cfRule type="cellIs" priority="42" stopIfTrue="1" operator="equal">
      <formula>"-"</formula>
    </cfRule>
    <cfRule type="cellIs" dxfId="74" priority="43" operator="greaterThan">
      <formula>$T1775*1.2</formula>
    </cfRule>
  </conditionalFormatting>
  <conditionalFormatting sqref="C1771:S1774">
    <cfRule type="cellIs" dxfId="73" priority="41" operator="greaterThan">
      <formula>0</formula>
    </cfRule>
  </conditionalFormatting>
  <conditionalFormatting sqref="C1783:S1783">
    <cfRule type="cellIs" priority="39" stopIfTrue="1" operator="equal">
      <formula>"-"</formula>
    </cfRule>
    <cfRule type="cellIs" dxfId="72" priority="40" operator="greaterThan">
      <formula>$T1783*1.2</formula>
    </cfRule>
  </conditionalFormatting>
  <conditionalFormatting sqref="C1779:S1782">
    <cfRule type="cellIs" dxfId="71" priority="38" operator="greaterThan">
      <formula>0</formula>
    </cfRule>
  </conditionalFormatting>
  <conditionalFormatting sqref="C1791:S1791">
    <cfRule type="cellIs" priority="36" stopIfTrue="1" operator="equal">
      <formula>"-"</formula>
    </cfRule>
    <cfRule type="cellIs" dxfId="70" priority="37" operator="greaterThan">
      <formula>$T1791*1.2</formula>
    </cfRule>
  </conditionalFormatting>
  <conditionalFormatting sqref="C1787:S1790">
    <cfRule type="cellIs" dxfId="69" priority="35" operator="greaterThan">
      <formula>0</formula>
    </cfRule>
  </conditionalFormatting>
  <conditionalFormatting sqref="C1799:S1799">
    <cfRule type="cellIs" priority="33" stopIfTrue="1" operator="equal">
      <formula>"-"</formula>
    </cfRule>
    <cfRule type="cellIs" dxfId="68" priority="34" operator="greaterThan">
      <formula>$T1799*1.2</formula>
    </cfRule>
  </conditionalFormatting>
  <conditionalFormatting sqref="C1795:S1798">
    <cfRule type="cellIs" dxfId="67" priority="32" operator="greaterThan">
      <formula>0</formula>
    </cfRule>
  </conditionalFormatting>
  <conditionalFormatting sqref="C1807:S1807">
    <cfRule type="cellIs" priority="30" stopIfTrue="1" operator="equal">
      <formula>"-"</formula>
    </cfRule>
    <cfRule type="cellIs" dxfId="66" priority="31" operator="greaterThan">
      <formula>$T1807*1.2</formula>
    </cfRule>
  </conditionalFormatting>
  <conditionalFormatting sqref="C1803:S1806">
    <cfRule type="cellIs" dxfId="65" priority="29" operator="greaterThan">
      <formula>0</formula>
    </cfRule>
  </conditionalFormatting>
  <conditionalFormatting sqref="X1898">
    <cfRule type="cellIs" dxfId="64" priority="28" operator="lessThan">
      <formula>$T1898*0.8</formula>
    </cfRule>
  </conditionalFormatting>
  <conditionalFormatting sqref="C1815:S1815">
    <cfRule type="cellIs" priority="26" stopIfTrue="1" operator="equal">
      <formula>"-"</formula>
    </cfRule>
    <cfRule type="cellIs" dxfId="63" priority="27" operator="greaterThan">
      <formula>$T1815*1.2</formula>
    </cfRule>
  </conditionalFormatting>
  <conditionalFormatting sqref="C1811:S1814">
    <cfRule type="cellIs" dxfId="62" priority="25" operator="greaterThan">
      <formula>0</formula>
    </cfRule>
  </conditionalFormatting>
  <conditionalFormatting sqref="C1823:S1823">
    <cfRule type="cellIs" priority="23" stopIfTrue="1" operator="equal">
      <formula>"-"</formula>
    </cfRule>
    <cfRule type="cellIs" dxfId="61" priority="24" operator="greaterThan">
      <formula>$T1823*1.2</formula>
    </cfRule>
  </conditionalFormatting>
  <conditionalFormatting sqref="C1819:S1822">
    <cfRule type="cellIs" dxfId="60" priority="22" operator="greaterThan">
      <formula>0</formula>
    </cfRule>
  </conditionalFormatting>
  <conditionalFormatting sqref="C1831:S1831">
    <cfRule type="cellIs" priority="20" stopIfTrue="1" operator="equal">
      <formula>"-"</formula>
    </cfRule>
    <cfRule type="cellIs" dxfId="59" priority="21" operator="greaterThan">
      <formula>$T1831*1.2</formula>
    </cfRule>
  </conditionalFormatting>
  <conditionalFormatting sqref="C1827:S1830">
    <cfRule type="cellIs" dxfId="58" priority="19" operator="greaterThan">
      <formula>0</formula>
    </cfRule>
  </conditionalFormatting>
  <conditionalFormatting sqref="C1839:S1839">
    <cfRule type="cellIs" priority="17" stopIfTrue="1" operator="equal">
      <formula>"-"</formula>
    </cfRule>
    <cfRule type="cellIs" dxfId="57" priority="18" operator="greaterThan">
      <formula>$T1839*1.2</formula>
    </cfRule>
  </conditionalFormatting>
  <conditionalFormatting sqref="C1835:S1838">
    <cfRule type="cellIs" dxfId="56" priority="16" operator="greaterThan">
      <formula>0</formula>
    </cfRule>
  </conditionalFormatting>
  <conditionalFormatting sqref="C1847:S1847">
    <cfRule type="cellIs" priority="14" stopIfTrue="1" operator="equal">
      <formula>"-"</formula>
    </cfRule>
    <cfRule type="cellIs" dxfId="55" priority="15" operator="greaterThan">
      <formula>$T1847*1.2</formula>
    </cfRule>
  </conditionalFormatting>
  <conditionalFormatting sqref="C1843:S1846">
    <cfRule type="cellIs" dxfId="54" priority="13" operator="greaterThan">
      <formula>0</formula>
    </cfRule>
  </conditionalFormatting>
  <conditionalFormatting sqref="C1855:S1855">
    <cfRule type="cellIs" priority="11" stopIfTrue="1" operator="equal">
      <formula>"-"</formula>
    </cfRule>
    <cfRule type="cellIs" dxfId="53" priority="12" operator="greaterThan">
      <formula>$T1855*1.2</formula>
    </cfRule>
  </conditionalFormatting>
  <conditionalFormatting sqref="C1851:S1854">
    <cfRule type="cellIs" dxfId="52" priority="10" operator="greaterThan">
      <formula>0</formula>
    </cfRule>
  </conditionalFormatting>
  <conditionalFormatting sqref="C1863:S1863">
    <cfRule type="cellIs" priority="8" stopIfTrue="1" operator="equal">
      <formula>"-"</formula>
    </cfRule>
    <cfRule type="cellIs" dxfId="51" priority="9" operator="greaterThan">
      <formula>$T1863*1.2</formula>
    </cfRule>
  </conditionalFormatting>
  <conditionalFormatting sqref="C1859:S1862">
    <cfRule type="cellIs" dxfId="50" priority="7" operator="greaterThan">
      <formula>0</formula>
    </cfRule>
  </conditionalFormatting>
  <conditionalFormatting sqref="C1871:S1871">
    <cfRule type="cellIs" priority="5" stopIfTrue="1" operator="equal">
      <formula>"-"</formula>
    </cfRule>
    <cfRule type="cellIs" dxfId="49" priority="6" operator="greaterThan">
      <formula>$T1871*1.2</formula>
    </cfRule>
  </conditionalFormatting>
  <conditionalFormatting sqref="C1867:S1870">
    <cfRule type="cellIs" dxfId="48" priority="4" operator="greaterThan">
      <formula>0</formula>
    </cfRule>
  </conditionalFormatting>
  <conditionalFormatting sqref="C1879:S1879">
    <cfRule type="cellIs" priority="2" stopIfTrue="1" operator="equal">
      <formula>"-"</formula>
    </cfRule>
    <cfRule type="cellIs" dxfId="4" priority="3" operator="greaterThan">
      <formula>$T1879*1.2</formula>
    </cfRule>
  </conditionalFormatting>
  <conditionalFormatting sqref="C1875:S1878">
    <cfRule type="cellIs" dxfId="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59 T831 T823 T839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统计数据!E248:E254</xm:f>
              <xm:sqref>C6</xm:sqref>
            </x14:sparkline>
            <x14:sparkline>
              <xm:f>统计数据!F248:F254</xm:f>
              <xm:sqref>D6</xm:sqref>
            </x14:sparkline>
            <x14:sparkline>
              <xm:f>统计数据!G248:G254</xm:f>
              <xm:sqref>E6</xm:sqref>
            </x14:sparkline>
            <x14:sparkline>
              <xm:f>统计数据!H248:H254</xm:f>
              <xm:sqref>F6</xm:sqref>
            </x14:sparkline>
            <x14:sparkline>
              <xm:f>统计数据!I248:I254</xm:f>
              <xm:sqref>G6</xm:sqref>
            </x14:sparkline>
            <x14:sparkline>
              <xm:f>统计数据!J248:J254</xm:f>
              <xm:sqref>H6</xm:sqref>
            </x14:sparkline>
            <x14:sparkline>
              <xm:f>统计数据!K248:K254</xm:f>
              <xm:sqref>I6</xm:sqref>
            </x14:sparkline>
            <x14:sparkline>
              <xm:f>统计数据!L248:L254</xm:f>
              <xm:sqref>J6</xm:sqref>
            </x14:sparkline>
            <x14:sparkline>
              <xm:f>统计数据!M248:M254</xm:f>
              <xm:sqref>K6</xm:sqref>
            </x14:sparkline>
            <x14:sparkline>
              <xm:f>统计数据!N248:N254</xm:f>
              <xm:sqref>L6</xm:sqref>
            </x14:sparkline>
            <x14:sparkline>
              <xm:f>统计数据!O248:O254</xm:f>
              <xm:sqref>M6</xm:sqref>
            </x14:sparkline>
            <x14:sparkline>
              <xm:f>统计数据!P248:P254</xm:f>
              <xm:sqref>N6</xm:sqref>
            </x14:sparkline>
            <x14:sparkline>
              <xm:f>统计数据!Q248:Q254</xm:f>
              <xm:sqref>O6</xm:sqref>
            </x14:sparkline>
            <x14:sparkline>
              <xm:f>统计数据!R248:R254</xm:f>
              <xm:sqref>P6</xm:sqref>
            </x14:sparkline>
            <x14:sparkline>
              <xm:f>统计数据!S248:S254</xm:f>
              <xm:sqref>Q6</xm:sqref>
            </x14:sparkline>
            <x14:sparkline>
              <xm:f>统计数据!T248:T254</xm:f>
              <xm:sqref>R6</xm:sqref>
            </x14:sparkline>
            <x14:sparkline>
              <xm:f>统计数据!U248:U254</xm:f>
              <xm:sqref>S6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统计数据!B248:B254</xm:f>
              <xm:sqref>T6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55"/>
  <sheetViews>
    <sheetView zoomScaleNormal="100" workbookViewId="0">
      <pane xSplit="1" ySplit="1" topLeftCell="B217" activePane="bottomRight" state="frozen"/>
      <selection pane="topRight"/>
      <selection pane="bottomLeft"/>
      <selection pane="bottomRight" activeCell="E254" sqref="E254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>
      <c r="A1" s="1" t="s">
        <v>0</v>
      </c>
      <c r="B1" s="1" t="s">
        <v>31</v>
      </c>
      <c r="C1" s="1" t="s">
        <v>27</v>
      </c>
      <c r="D1" s="1" t="s">
        <v>28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35</v>
      </c>
      <c r="W1" s="4" t="s">
        <v>2</v>
      </c>
      <c r="X1" s="5" t="s">
        <v>3</v>
      </c>
      <c r="Y1" s="5" t="s">
        <v>4</v>
      </c>
      <c r="Z1" s="5" t="s">
        <v>5</v>
      </c>
      <c r="AA1" s="5" t="s">
        <v>6</v>
      </c>
      <c r="AB1" s="5" t="s">
        <v>7</v>
      </c>
      <c r="AC1" s="5" t="s">
        <v>8</v>
      </c>
      <c r="AD1" s="5" t="s">
        <v>9</v>
      </c>
      <c r="AE1" s="5" t="s">
        <v>10</v>
      </c>
      <c r="AF1" s="5" t="s">
        <v>11</v>
      </c>
      <c r="AG1" s="5" t="s">
        <v>12</v>
      </c>
      <c r="AH1" s="5" t="s">
        <v>13</v>
      </c>
      <c r="AI1" s="5" t="s">
        <v>14</v>
      </c>
      <c r="AJ1" s="5" t="s">
        <v>15</v>
      </c>
      <c r="AK1" s="5" t="s">
        <v>16</v>
      </c>
      <c r="AL1" s="5" t="s">
        <v>17</v>
      </c>
    </row>
    <row r="2" spans="1:38">
      <c r="A2" s="6">
        <v>44616</v>
      </c>
      <c r="B2" s="5">
        <f t="shared" ref="B2" si="0">C2+D2</f>
        <v>1</v>
      </c>
      <c r="C2" s="5">
        <v>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/>
      <c r="W2" s="5"/>
      <c r="X2" s="5"/>
      <c r="Y2" s="5"/>
      <c r="Z2" s="5"/>
    </row>
    <row r="3" spans="1:38">
      <c r="A3" s="6">
        <v>44617</v>
      </c>
      <c r="B3" s="5">
        <f t="shared" ref="B3:B16" si="1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44618</v>
      </c>
      <c r="B4" s="5">
        <f t="shared" si="1"/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44619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44620</v>
      </c>
      <c r="B6" s="5">
        <f t="shared" si="1"/>
        <v>3</v>
      </c>
      <c r="C6" s="5">
        <v>0</v>
      </c>
      <c r="D6" s="5">
        <v>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3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44621</v>
      </c>
      <c r="B7" s="5">
        <f t="shared" si="1"/>
        <v>2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44622</v>
      </c>
      <c r="B8" s="5">
        <f t="shared" si="1"/>
        <v>8</v>
      </c>
      <c r="C8" s="5">
        <v>3</v>
      </c>
      <c r="D8" s="5">
        <v>5</v>
      </c>
      <c r="E8" s="5">
        <v>0</v>
      </c>
      <c r="F8" s="5">
        <v>0</v>
      </c>
      <c r="G8" s="5">
        <v>0</v>
      </c>
      <c r="H8" s="5">
        <v>0</v>
      </c>
      <c r="I8" s="5">
        <v>6</v>
      </c>
      <c r="J8" s="5">
        <v>0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44623</v>
      </c>
      <c r="B9" s="5">
        <f t="shared" si="1"/>
        <v>16</v>
      </c>
      <c r="C9" s="5">
        <v>2</v>
      </c>
      <c r="D9" s="5">
        <v>14</v>
      </c>
      <c r="E9" s="5">
        <v>0</v>
      </c>
      <c r="F9" s="5">
        <v>0</v>
      </c>
      <c r="G9" s="5">
        <v>0</v>
      </c>
      <c r="H9" s="5">
        <v>0</v>
      </c>
      <c r="I9" s="5">
        <v>9</v>
      </c>
      <c r="J9" s="5">
        <v>0</v>
      </c>
      <c r="K9" s="5">
        <v>0</v>
      </c>
      <c r="L9" s="5">
        <v>1</v>
      </c>
      <c r="M9" s="5">
        <v>2</v>
      </c>
      <c r="N9" s="5">
        <v>0</v>
      </c>
      <c r="O9" s="5">
        <v>0</v>
      </c>
      <c r="P9" s="5">
        <v>0</v>
      </c>
      <c r="Q9" s="5">
        <v>4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44624</v>
      </c>
      <c r="B10" s="5">
        <f t="shared" si="1"/>
        <v>19</v>
      </c>
      <c r="C10" s="5">
        <v>3</v>
      </c>
      <c r="D10" s="5">
        <v>16</v>
      </c>
      <c r="E10" s="5">
        <v>1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1</v>
      </c>
      <c r="M10" s="5">
        <v>1</v>
      </c>
      <c r="N10" s="5">
        <v>7</v>
      </c>
      <c r="O10" s="5">
        <v>0</v>
      </c>
      <c r="P10" s="5">
        <v>0</v>
      </c>
      <c r="Q10" s="5">
        <v>6</v>
      </c>
      <c r="R10" s="5">
        <v>2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44625</v>
      </c>
      <c r="B11" s="5">
        <f t="shared" si="1"/>
        <v>28</v>
      </c>
      <c r="C11" s="5">
        <v>0</v>
      </c>
      <c r="D11" s="5">
        <v>28</v>
      </c>
      <c r="E11" s="5">
        <v>1</v>
      </c>
      <c r="F11" s="5">
        <v>3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6</v>
      </c>
      <c r="M11" s="5">
        <v>2</v>
      </c>
      <c r="N11" s="5">
        <v>4</v>
      </c>
      <c r="O11" s="5">
        <v>2</v>
      </c>
      <c r="P11" s="5">
        <v>0</v>
      </c>
      <c r="Q11" s="5">
        <v>7</v>
      </c>
      <c r="R11" s="5">
        <v>1</v>
      </c>
      <c r="S11" s="5">
        <v>1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44626</v>
      </c>
      <c r="B12" s="5">
        <f t="shared" si="1"/>
        <v>48</v>
      </c>
      <c r="C12" s="5">
        <v>3</v>
      </c>
      <c r="D12" s="5">
        <v>45</v>
      </c>
      <c r="E12" s="5">
        <v>1</v>
      </c>
      <c r="F12" s="5">
        <v>4</v>
      </c>
      <c r="G12" s="5">
        <v>0</v>
      </c>
      <c r="H12" s="5">
        <v>1</v>
      </c>
      <c r="I12" s="5">
        <v>5</v>
      </c>
      <c r="J12" s="5">
        <v>0</v>
      </c>
      <c r="K12" s="5">
        <v>0</v>
      </c>
      <c r="L12" s="5">
        <v>7</v>
      </c>
      <c r="M12" s="5">
        <v>6</v>
      </c>
      <c r="N12" s="5">
        <v>13</v>
      </c>
      <c r="O12" s="5">
        <v>3</v>
      </c>
      <c r="P12" s="5">
        <v>0</v>
      </c>
      <c r="Q12" s="5">
        <v>6</v>
      </c>
      <c r="R12" s="5">
        <v>0</v>
      </c>
      <c r="S12" s="5">
        <v>2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44627</v>
      </c>
      <c r="B13" s="5">
        <f t="shared" si="1"/>
        <v>55</v>
      </c>
      <c r="C13" s="5">
        <v>4</v>
      </c>
      <c r="D13" s="5">
        <v>51</v>
      </c>
      <c r="E13" s="5">
        <v>0</v>
      </c>
      <c r="F13" s="5">
        <v>13</v>
      </c>
      <c r="G13" s="5">
        <v>0</v>
      </c>
      <c r="H13" s="5">
        <v>0</v>
      </c>
      <c r="I13" s="5">
        <v>1</v>
      </c>
      <c r="J13" s="5">
        <v>1</v>
      </c>
      <c r="K13" s="5">
        <v>0</v>
      </c>
      <c r="L13" s="5">
        <v>13</v>
      </c>
      <c r="M13" s="5">
        <v>6</v>
      </c>
      <c r="N13" s="5">
        <v>12</v>
      </c>
      <c r="O13" s="5">
        <v>4</v>
      </c>
      <c r="P13" s="5">
        <v>1</v>
      </c>
      <c r="Q13" s="5">
        <v>4</v>
      </c>
      <c r="R13" s="5">
        <v>0</v>
      </c>
      <c r="S13" s="5">
        <v>0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44628</v>
      </c>
      <c r="B14" s="5">
        <f t="shared" si="1"/>
        <v>65</v>
      </c>
      <c r="C14" s="5">
        <v>3</v>
      </c>
      <c r="D14" s="5">
        <v>62</v>
      </c>
      <c r="E14" s="5">
        <v>0</v>
      </c>
      <c r="F14" s="5">
        <v>9</v>
      </c>
      <c r="G14" s="5">
        <v>1</v>
      </c>
      <c r="H14" s="5">
        <v>2</v>
      </c>
      <c r="I14" s="5">
        <v>2</v>
      </c>
      <c r="J14" s="5">
        <v>0</v>
      </c>
      <c r="K14" s="5">
        <v>0</v>
      </c>
      <c r="L14" s="5">
        <v>12</v>
      </c>
      <c r="M14" s="5">
        <v>11</v>
      </c>
      <c r="N14" s="5">
        <v>8</v>
      </c>
      <c r="O14" s="5">
        <v>3</v>
      </c>
      <c r="P14" s="5">
        <v>0</v>
      </c>
      <c r="Q14" s="5">
        <v>14</v>
      </c>
      <c r="R14" s="5">
        <v>3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44629</v>
      </c>
      <c r="B15" s="5">
        <f t="shared" si="1"/>
        <v>80</v>
      </c>
      <c r="C15" s="5">
        <v>4</v>
      </c>
      <c r="D15" s="5">
        <v>76</v>
      </c>
      <c r="E15" s="5">
        <v>1</v>
      </c>
      <c r="F15" s="5">
        <v>6</v>
      </c>
      <c r="G15" s="5">
        <v>1</v>
      </c>
      <c r="H15" s="5">
        <v>4</v>
      </c>
      <c r="I15" s="5">
        <v>1</v>
      </c>
      <c r="J15" s="5">
        <v>4</v>
      </c>
      <c r="K15" s="5">
        <v>1</v>
      </c>
      <c r="L15" s="5">
        <v>25</v>
      </c>
      <c r="M15" s="5">
        <v>2</v>
      </c>
      <c r="N15" s="5">
        <v>16</v>
      </c>
      <c r="O15" s="5">
        <v>9</v>
      </c>
      <c r="P15" s="5">
        <v>0</v>
      </c>
      <c r="Q15" s="5">
        <v>9</v>
      </c>
      <c r="R15" s="5">
        <v>0</v>
      </c>
      <c r="S15" s="5">
        <v>1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44630</v>
      </c>
      <c r="B16" s="5">
        <f t="shared" si="1"/>
        <v>75</v>
      </c>
      <c r="C16" s="5">
        <v>11</v>
      </c>
      <c r="D16" s="5">
        <v>64</v>
      </c>
      <c r="E16" s="5">
        <v>1</v>
      </c>
      <c r="F16" s="5">
        <v>7</v>
      </c>
      <c r="G16" s="5">
        <v>1</v>
      </c>
      <c r="H16" s="5">
        <v>2</v>
      </c>
      <c r="I16" s="5">
        <v>4</v>
      </c>
      <c r="J16" s="5">
        <v>6</v>
      </c>
      <c r="K16" s="5">
        <v>0</v>
      </c>
      <c r="L16" s="5">
        <v>14</v>
      </c>
      <c r="M16" s="5">
        <v>10</v>
      </c>
      <c r="N16" s="5">
        <v>6</v>
      </c>
      <c r="O16" s="5">
        <v>10</v>
      </c>
      <c r="P16" s="5">
        <v>0</v>
      </c>
      <c r="Q16" s="5">
        <v>8</v>
      </c>
      <c r="R16" s="5">
        <v>5</v>
      </c>
      <c r="S16" s="5">
        <v>0</v>
      </c>
      <c r="T16" s="5">
        <v>0</v>
      </c>
      <c r="U16" s="5">
        <v>1</v>
      </c>
      <c r="V16" s="5"/>
      <c r="W16" s="5"/>
      <c r="X16" s="5"/>
      <c r="Y16" s="5"/>
      <c r="Z16" s="5"/>
    </row>
    <row r="17" spans="1:38">
      <c r="A17" s="6">
        <v>44631</v>
      </c>
      <c r="B17" s="5">
        <f>C17+D17</f>
        <v>83</v>
      </c>
      <c r="C17" s="5">
        <v>5</v>
      </c>
      <c r="D17" s="5">
        <v>78</v>
      </c>
      <c r="E17" s="5">
        <v>5</v>
      </c>
      <c r="F17" s="5">
        <v>12</v>
      </c>
      <c r="G17" s="5">
        <v>1</v>
      </c>
      <c r="H17" s="5">
        <v>3</v>
      </c>
      <c r="I17" s="5">
        <v>1</v>
      </c>
      <c r="J17" s="5">
        <v>2</v>
      </c>
      <c r="K17" s="5">
        <v>0</v>
      </c>
      <c r="L17" s="5">
        <v>17</v>
      </c>
      <c r="M17" s="5">
        <v>9</v>
      </c>
      <c r="N17" s="5">
        <v>12</v>
      </c>
      <c r="O17" s="5">
        <v>9</v>
      </c>
      <c r="P17" s="5">
        <v>4</v>
      </c>
      <c r="Q17" s="5">
        <v>5</v>
      </c>
      <c r="R17" s="5">
        <v>1</v>
      </c>
      <c r="S17" s="5">
        <v>1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44632</v>
      </c>
      <c r="B18" s="5">
        <f t="shared" ref="B18:B49" si="2">C18+D18</f>
        <v>65</v>
      </c>
      <c r="C18" s="5">
        <v>1</v>
      </c>
      <c r="D18" s="5">
        <v>64</v>
      </c>
      <c r="E18" s="5">
        <v>3</v>
      </c>
      <c r="F18" s="5">
        <v>1</v>
      </c>
      <c r="G18" s="5">
        <v>2</v>
      </c>
      <c r="H18" s="5">
        <v>2</v>
      </c>
      <c r="I18" s="5">
        <v>0</v>
      </c>
      <c r="J18" s="5">
        <v>0</v>
      </c>
      <c r="K18" s="5">
        <v>0</v>
      </c>
      <c r="L18" s="5">
        <v>11</v>
      </c>
      <c r="M18" s="5">
        <v>3</v>
      </c>
      <c r="N18" s="5">
        <v>3</v>
      </c>
      <c r="O18" s="5">
        <v>34</v>
      </c>
      <c r="P18" s="5">
        <v>4</v>
      </c>
      <c r="Q18" s="5">
        <v>1</v>
      </c>
      <c r="R18" s="5">
        <v>0</v>
      </c>
      <c r="S18" s="5">
        <v>0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44633</v>
      </c>
      <c r="B19" s="5">
        <f t="shared" si="2"/>
        <v>169</v>
      </c>
      <c r="C19" s="5">
        <v>41</v>
      </c>
      <c r="D19" s="5">
        <v>128</v>
      </c>
      <c r="E19" s="5">
        <v>12</v>
      </c>
      <c r="F19" s="5">
        <v>18</v>
      </c>
      <c r="G19" s="5">
        <v>4</v>
      </c>
      <c r="H19" s="5">
        <v>10</v>
      </c>
      <c r="I19" s="5">
        <v>6</v>
      </c>
      <c r="J19" s="5">
        <v>5</v>
      </c>
      <c r="K19" s="5">
        <v>3</v>
      </c>
      <c r="L19" s="5">
        <v>29</v>
      </c>
      <c r="M19" s="5">
        <v>3</v>
      </c>
      <c r="N19" s="5">
        <v>19</v>
      </c>
      <c r="O19" s="5">
        <v>39</v>
      </c>
      <c r="P19" s="5">
        <v>7</v>
      </c>
      <c r="Q19" s="5">
        <v>8</v>
      </c>
      <c r="R19" s="5">
        <v>4</v>
      </c>
      <c r="S19" s="5">
        <v>2</v>
      </c>
      <c r="T19" s="5">
        <v>0</v>
      </c>
      <c r="U19" s="5">
        <v>0</v>
      </c>
      <c r="V19" s="5"/>
      <c r="W19" s="5"/>
      <c r="X19" s="5"/>
      <c r="Y19" s="5"/>
      <c r="Z19" s="5"/>
    </row>
    <row r="20" spans="1:38">
      <c r="A20" s="6">
        <v>44634</v>
      </c>
      <c r="B20" s="5">
        <f t="shared" si="2"/>
        <v>139</v>
      </c>
      <c r="C20" s="5">
        <v>9</v>
      </c>
      <c r="D20" s="5">
        <v>130</v>
      </c>
      <c r="E20" s="5">
        <v>23</v>
      </c>
      <c r="F20" s="5">
        <v>12</v>
      </c>
      <c r="G20" s="5">
        <v>1</v>
      </c>
      <c r="H20" s="5">
        <v>6</v>
      </c>
      <c r="I20" s="5">
        <v>0</v>
      </c>
      <c r="J20" s="5">
        <v>4</v>
      </c>
      <c r="K20" s="5">
        <v>1</v>
      </c>
      <c r="L20" s="5">
        <v>26</v>
      </c>
      <c r="M20" s="5">
        <v>2</v>
      </c>
      <c r="N20" s="5">
        <v>23</v>
      </c>
      <c r="O20" s="5">
        <v>23</v>
      </c>
      <c r="P20" s="5">
        <v>4</v>
      </c>
      <c r="Q20" s="5">
        <v>10</v>
      </c>
      <c r="R20" s="5">
        <v>0</v>
      </c>
      <c r="S20" s="5">
        <v>3</v>
      </c>
      <c r="T20" s="5">
        <v>0</v>
      </c>
      <c r="U20" s="5">
        <v>1</v>
      </c>
      <c r="V20" s="5"/>
      <c r="W20" s="5"/>
      <c r="X20" s="5"/>
      <c r="Y20" s="5"/>
      <c r="Z20" s="5"/>
    </row>
    <row r="21" spans="1:38">
      <c r="A21" s="6">
        <v>44635</v>
      </c>
      <c r="B21" s="5">
        <f t="shared" si="2"/>
        <v>202</v>
      </c>
      <c r="C21" s="5">
        <v>5</v>
      </c>
      <c r="D21" s="5">
        <v>197</v>
      </c>
      <c r="E21" s="5">
        <v>12</v>
      </c>
      <c r="F21" s="5">
        <v>24</v>
      </c>
      <c r="G21" s="5">
        <v>4</v>
      </c>
      <c r="H21" s="5">
        <v>10</v>
      </c>
      <c r="I21" s="5">
        <v>9</v>
      </c>
      <c r="J21" s="5">
        <v>6</v>
      </c>
      <c r="K21" s="5">
        <v>2</v>
      </c>
      <c r="L21" s="5">
        <v>31</v>
      </c>
      <c r="M21" s="5">
        <v>11</v>
      </c>
      <c r="N21" s="5">
        <v>21</v>
      </c>
      <c r="O21" s="5">
        <v>42</v>
      </c>
      <c r="P21" s="5">
        <v>8</v>
      </c>
      <c r="Q21" s="5">
        <v>11</v>
      </c>
      <c r="R21" s="5">
        <v>6</v>
      </c>
      <c r="S21" s="5">
        <v>5</v>
      </c>
      <c r="T21" s="5">
        <v>0</v>
      </c>
      <c r="U21" s="5">
        <v>0</v>
      </c>
      <c r="V21" s="5"/>
      <c r="W21" s="5"/>
      <c r="X21" s="5"/>
      <c r="Y21" s="5"/>
      <c r="Z21" s="5"/>
    </row>
    <row r="22" spans="1:38">
      <c r="A22" s="6">
        <v>44636</v>
      </c>
      <c r="B22" s="5">
        <f t="shared" si="2"/>
        <v>158</v>
      </c>
      <c r="C22" s="5">
        <v>8</v>
      </c>
      <c r="D22" s="5">
        <v>150</v>
      </c>
      <c r="E22" s="5">
        <v>9</v>
      </c>
      <c r="F22" s="5">
        <v>7</v>
      </c>
      <c r="G22" s="5">
        <v>4</v>
      </c>
      <c r="H22" s="5">
        <v>3</v>
      </c>
      <c r="I22" s="5">
        <v>3</v>
      </c>
      <c r="J22" s="5">
        <v>10</v>
      </c>
      <c r="K22" s="5">
        <v>2</v>
      </c>
      <c r="L22" s="5">
        <v>18</v>
      </c>
      <c r="M22" s="5">
        <v>10</v>
      </c>
      <c r="N22" s="5">
        <v>41</v>
      </c>
      <c r="O22" s="5">
        <v>44</v>
      </c>
      <c r="P22" s="5">
        <v>0</v>
      </c>
      <c r="Q22" s="5">
        <v>4</v>
      </c>
      <c r="R22" s="5">
        <v>1</v>
      </c>
      <c r="S22" s="5">
        <v>2</v>
      </c>
      <c r="T22" s="5">
        <v>0</v>
      </c>
      <c r="U22" s="5">
        <v>0</v>
      </c>
      <c r="V22" s="27">
        <f>SUM(W22:AL22)</f>
        <v>86</v>
      </c>
      <c r="W22" s="27">
        <v>6</v>
      </c>
      <c r="X22" s="27">
        <v>6</v>
      </c>
      <c r="Y22" s="27">
        <v>3</v>
      </c>
      <c r="Z22" s="27">
        <v>3</v>
      </c>
      <c r="AA22" s="27">
        <v>1</v>
      </c>
      <c r="AB22" s="27">
        <v>3</v>
      </c>
      <c r="AC22" s="27">
        <v>2</v>
      </c>
      <c r="AD22" s="27">
        <v>10</v>
      </c>
      <c r="AE22" s="27">
        <v>5</v>
      </c>
      <c r="AF22" s="27">
        <v>26</v>
      </c>
      <c r="AG22" s="27">
        <v>21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</row>
    <row r="23" spans="1:38">
      <c r="A23" s="6">
        <v>44637</v>
      </c>
      <c r="B23" s="5">
        <f t="shared" si="2"/>
        <v>260</v>
      </c>
      <c r="C23" s="5">
        <v>57</v>
      </c>
      <c r="D23" s="5">
        <v>203</v>
      </c>
      <c r="E23" s="5">
        <v>20</v>
      </c>
      <c r="F23" s="5">
        <v>36</v>
      </c>
      <c r="G23" s="5">
        <v>1</v>
      </c>
      <c r="H23" s="5">
        <v>4</v>
      </c>
      <c r="I23" s="5">
        <v>7</v>
      </c>
      <c r="J23" s="5">
        <v>7</v>
      </c>
      <c r="K23" s="5">
        <v>2</v>
      </c>
      <c r="L23" s="5">
        <v>82</v>
      </c>
      <c r="M23" s="5">
        <v>14</v>
      </c>
      <c r="N23" s="5">
        <v>35</v>
      </c>
      <c r="O23" s="5">
        <v>35</v>
      </c>
      <c r="P23" s="5">
        <v>1</v>
      </c>
      <c r="Q23" s="5">
        <v>10</v>
      </c>
      <c r="R23" s="5">
        <v>1</v>
      </c>
      <c r="S23" s="5">
        <v>2</v>
      </c>
      <c r="T23" s="5">
        <v>3</v>
      </c>
      <c r="U23" s="5">
        <v>0</v>
      </c>
      <c r="V23" s="27">
        <f t="shared" ref="V23:V86" si="3">SUM(W23:AL23)</f>
        <v>155</v>
      </c>
      <c r="W23" s="27">
        <v>19</v>
      </c>
      <c r="X23" s="27">
        <v>27</v>
      </c>
      <c r="Y23" s="27">
        <v>1</v>
      </c>
      <c r="Z23" s="27">
        <v>4</v>
      </c>
      <c r="AA23" s="27">
        <v>4</v>
      </c>
      <c r="AB23" s="27">
        <v>2</v>
      </c>
      <c r="AC23" s="27">
        <v>0</v>
      </c>
      <c r="AD23" s="27">
        <v>17</v>
      </c>
      <c r="AE23" s="27">
        <v>12</v>
      </c>
      <c r="AF23" s="27">
        <v>32</v>
      </c>
      <c r="AG23" s="27">
        <v>30</v>
      </c>
      <c r="AH23" s="27">
        <v>1</v>
      </c>
      <c r="AI23" s="27">
        <v>1</v>
      </c>
      <c r="AJ23" s="27">
        <v>1</v>
      </c>
      <c r="AK23" s="27">
        <v>1</v>
      </c>
      <c r="AL23" s="27">
        <v>3</v>
      </c>
    </row>
    <row r="24" spans="1:38">
      <c r="A24" s="6">
        <v>44638</v>
      </c>
      <c r="B24" s="5">
        <f t="shared" si="2"/>
        <v>374</v>
      </c>
      <c r="C24" s="5">
        <v>8</v>
      </c>
      <c r="D24" s="5">
        <v>366</v>
      </c>
      <c r="E24" s="5">
        <v>15</v>
      </c>
      <c r="F24" s="5">
        <v>40</v>
      </c>
      <c r="G24" s="5">
        <v>7</v>
      </c>
      <c r="H24" s="5">
        <v>12</v>
      </c>
      <c r="I24" s="5">
        <v>23</v>
      </c>
      <c r="J24" s="5">
        <v>19</v>
      </c>
      <c r="K24" s="5">
        <v>8</v>
      </c>
      <c r="L24" s="5">
        <v>59</v>
      </c>
      <c r="M24" s="5">
        <v>27</v>
      </c>
      <c r="N24" s="5">
        <v>44</v>
      </c>
      <c r="O24" s="5">
        <v>67</v>
      </c>
      <c r="P24" s="5">
        <v>17</v>
      </c>
      <c r="Q24" s="5">
        <v>13</v>
      </c>
      <c r="R24" s="5">
        <v>16</v>
      </c>
      <c r="S24" s="5">
        <v>7</v>
      </c>
      <c r="T24" s="5">
        <v>0</v>
      </c>
      <c r="U24" s="5">
        <v>0</v>
      </c>
      <c r="V24" s="27">
        <f t="shared" si="3"/>
        <v>192</v>
      </c>
      <c r="W24" s="27">
        <v>9</v>
      </c>
      <c r="X24" s="27">
        <v>23</v>
      </c>
      <c r="Y24" s="27">
        <v>5</v>
      </c>
      <c r="Z24" s="27">
        <v>4</v>
      </c>
      <c r="AA24" s="27">
        <v>9</v>
      </c>
      <c r="AB24" s="27">
        <v>7</v>
      </c>
      <c r="AC24" s="27">
        <v>5</v>
      </c>
      <c r="AD24" s="27">
        <v>22</v>
      </c>
      <c r="AE24" s="27">
        <v>9</v>
      </c>
      <c r="AF24" s="27">
        <v>33</v>
      </c>
      <c r="AG24" s="27">
        <v>31</v>
      </c>
      <c r="AH24" s="27">
        <v>9</v>
      </c>
      <c r="AI24" s="27">
        <v>5</v>
      </c>
      <c r="AJ24" s="27">
        <v>15</v>
      </c>
      <c r="AK24" s="27">
        <v>6</v>
      </c>
      <c r="AL24" s="27">
        <v>0</v>
      </c>
    </row>
    <row r="25" spans="1:38">
      <c r="A25" s="6">
        <v>44639</v>
      </c>
      <c r="B25" s="5">
        <f t="shared" si="2"/>
        <v>509</v>
      </c>
      <c r="C25" s="5">
        <v>17</v>
      </c>
      <c r="D25" s="5">
        <v>492</v>
      </c>
      <c r="E25" s="5">
        <v>36</v>
      </c>
      <c r="F25" s="5">
        <v>61</v>
      </c>
      <c r="G25" s="5">
        <v>12</v>
      </c>
      <c r="H25" s="5">
        <v>15</v>
      </c>
      <c r="I25" s="5">
        <v>25</v>
      </c>
      <c r="J25" s="5">
        <v>7</v>
      </c>
      <c r="K25" s="5">
        <v>14</v>
      </c>
      <c r="L25" s="5">
        <v>53</v>
      </c>
      <c r="M25" s="5">
        <v>17</v>
      </c>
      <c r="N25" s="5">
        <v>81</v>
      </c>
      <c r="O25" s="5">
        <v>135</v>
      </c>
      <c r="P25" s="5">
        <v>3</v>
      </c>
      <c r="Q25" s="5">
        <v>16</v>
      </c>
      <c r="R25" s="5">
        <v>5</v>
      </c>
      <c r="S25" s="5">
        <v>6</v>
      </c>
      <c r="T25" s="5">
        <v>23</v>
      </c>
      <c r="U25" s="5">
        <v>0</v>
      </c>
      <c r="V25" s="27">
        <f t="shared" si="3"/>
        <v>261</v>
      </c>
      <c r="W25" s="26">
        <v>11</v>
      </c>
      <c r="X25" s="26">
        <v>41</v>
      </c>
      <c r="Y25" s="26">
        <v>12</v>
      </c>
      <c r="Z25" s="26">
        <v>10</v>
      </c>
      <c r="AA25" s="26">
        <v>8</v>
      </c>
      <c r="AB25" s="26">
        <v>0</v>
      </c>
      <c r="AC25" s="26">
        <v>2</v>
      </c>
      <c r="AD25" s="26">
        <v>48</v>
      </c>
      <c r="AE25" s="26">
        <v>3</v>
      </c>
      <c r="AF25" s="26">
        <v>32</v>
      </c>
      <c r="AG25" s="26">
        <v>84</v>
      </c>
      <c r="AH25" s="26">
        <v>0</v>
      </c>
      <c r="AI25" s="26">
        <v>3</v>
      </c>
      <c r="AJ25" s="26">
        <v>5</v>
      </c>
      <c r="AK25" s="26">
        <v>2</v>
      </c>
      <c r="AL25" s="26">
        <v>0</v>
      </c>
    </row>
    <row r="26" spans="1:38">
      <c r="A26" s="6">
        <v>44640</v>
      </c>
      <c r="B26" s="5">
        <f t="shared" si="2"/>
        <v>758</v>
      </c>
      <c r="C26" s="5">
        <v>24</v>
      </c>
      <c r="D26" s="5">
        <v>734</v>
      </c>
      <c r="E26" s="5">
        <v>42</v>
      </c>
      <c r="F26" s="5">
        <v>46</v>
      </c>
      <c r="G26" s="5">
        <v>13</v>
      </c>
      <c r="H26" s="5">
        <v>32</v>
      </c>
      <c r="I26" s="5">
        <v>18</v>
      </c>
      <c r="J26" s="5">
        <v>12</v>
      </c>
      <c r="K26" s="5">
        <v>8</v>
      </c>
      <c r="L26" s="5">
        <v>265</v>
      </c>
      <c r="M26" s="5">
        <v>13</v>
      </c>
      <c r="N26" s="5">
        <v>40</v>
      </c>
      <c r="O26" s="5">
        <v>220</v>
      </c>
      <c r="P26" s="5">
        <v>11</v>
      </c>
      <c r="Q26" s="5">
        <v>9</v>
      </c>
      <c r="R26" s="5">
        <v>4</v>
      </c>
      <c r="S26" s="5">
        <v>13</v>
      </c>
      <c r="T26" s="5">
        <v>12</v>
      </c>
      <c r="U26" s="5">
        <v>0</v>
      </c>
      <c r="V26" s="27">
        <f t="shared" si="3"/>
        <v>84</v>
      </c>
      <c r="W26" s="26">
        <v>4</v>
      </c>
      <c r="X26" s="26">
        <v>7</v>
      </c>
      <c r="Y26" s="26">
        <v>2</v>
      </c>
      <c r="Z26" s="26">
        <v>1</v>
      </c>
      <c r="AA26" s="26">
        <v>1</v>
      </c>
      <c r="AB26" s="26">
        <v>1</v>
      </c>
      <c r="AC26" s="26">
        <v>2</v>
      </c>
      <c r="AD26" s="26">
        <v>29</v>
      </c>
      <c r="AE26" s="26">
        <v>2</v>
      </c>
      <c r="AF26" s="26">
        <v>2</v>
      </c>
      <c r="AG26" s="26">
        <v>30</v>
      </c>
      <c r="AH26" s="26">
        <v>0</v>
      </c>
      <c r="AI26" s="26">
        <v>2</v>
      </c>
      <c r="AJ26" s="26">
        <v>0</v>
      </c>
      <c r="AK26" s="26">
        <v>1</v>
      </c>
      <c r="AL26" s="26">
        <v>0</v>
      </c>
    </row>
    <row r="27" spans="1:38">
      <c r="A27" s="6">
        <v>44641</v>
      </c>
      <c r="B27" s="5">
        <f t="shared" si="2"/>
        <v>896</v>
      </c>
      <c r="C27" s="5">
        <v>31</v>
      </c>
      <c r="D27" s="5">
        <v>865</v>
      </c>
      <c r="E27" s="5">
        <v>49</v>
      </c>
      <c r="F27" s="5">
        <v>130</v>
      </c>
      <c r="G27" s="5">
        <v>26</v>
      </c>
      <c r="H27" s="5">
        <v>44</v>
      </c>
      <c r="I27" s="5">
        <v>31</v>
      </c>
      <c r="J27" s="5">
        <v>23</v>
      </c>
      <c r="K27" s="5">
        <v>10</v>
      </c>
      <c r="L27" s="5">
        <v>122</v>
      </c>
      <c r="M27" s="5">
        <v>67</v>
      </c>
      <c r="N27" s="5">
        <v>103</v>
      </c>
      <c r="O27" s="5">
        <v>169</v>
      </c>
      <c r="P27" s="5">
        <v>16</v>
      </c>
      <c r="Q27" s="5">
        <v>39</v>
      </c>
      <c r="R27" s="5">
        <v>5</v>
      </c>
      <c r="S27" s="5">
        <v>22</v>
      </c>
      <c r="T27" s="5">
        <v>40</v>
      </c>
      <c r="U27" s="5">
        <v>0</v>
      </c>
      <c r="V27" s="27">
        <f t="shared" si="3"/>
        <v>117</v>
      </c>
      <c r="W27" s="26">
        <v>5</v>
      </c>
      <c r="X27" s="26">
        <v>19</v>
      </c>
      <c r="Y27" s="26">
        <v>3</v>
      </c>
      <c r="Z27" s="26">
        <v>6</v>
      </c>
      <c r="AA27" s="26">
        <v>7</v>
      </c>
      <c r="AB27" s="26">
        <v>0</v>
      </c>
      <c r="AC27" s="26">
        <v>1</v>
      </c>
      <c r="AD27" s="26">
        <v>9</v>
      </c>
      <c r="AE27" s="26">
        <v>6</v>
      </c>
      <c r="AF27" s="26">
        <v>2</v>
      </c>
      <c r="AG27" s="26">
        <v>41</v>
      </c>
      <c r="AH27" s="26">
        <v>1</v>
      </c>
      <c r="AI27" s="26">
        <v>8</v>
      </c>
      <c r="AJ27" s="26">
        <v>1</v>
      </c>
      <c r="AK27" s="26">
        <v>3</v>
      </c>
      <c r="AL27" s="26">
        <v>5</v>
      </c>
    </row>
    <row r="28" spans="1:38">
      <c r="A28" s="6">
        <v>44642</v>
      </c>
      <c r="B28" s="5">
        <f t="shared" si="2"/>
        <v>981</v>
      </c>
      <c r="C28" s="5">
        <v>4</v>
      </c>
      <c r="D28" s="5">
        <v>977</v>
      </c>
      <c r="E28" s="5">
        <v>59</v>
      </c>
      <c r="F28" s="5">
        <v>87</v>
      </c>
      <c r="G28" s="5">
        <v>19</v>
      </c>
      <c r="H28" s="5">
        <v>28</v>
      </c>
      <c r="I28" s="5">
        <v>21</v>
      </c>
      <c r="J28" s="5">
        <v>13</v>
      </c>
      <c r="K28" s="5">
        <v>3</v>
      </c>
      <c r="L28" s="5">
        <v>305</v>
      </c>
      <c r="M28" s="5">
        <v>16</v>
      </c>
      <c r="N28" s="5">
        <v>111</v>
      </c>
      <c r="O28" s="5">
        <v>237</v>
      </c>
      <c r="P28" s="5">
        <v>4</v>
      </c>
      <c r="Q28" s="5">
        <v>31</v>
      </c>
      <c r="R28" s="5">
        <v>20</v>
      </c>
      <c r="S28" s="5">
        <v>8</v>
      </c>
      <c r="T28" s="5">
        <v>19</v>
      </c>
      <c r="U28" s="5">
        <v>0</v>
      </c>
      <c r="V28" s="27">
        <f t="shared" si="3"/>
        <v>92</v>
      </c>
      <c r="W28" s="26">
        <v>2</v>
      </c>
      <c r="X28" s="26">
        <v>9</v>
      </c>
      <c r="Y28" s="26">
        <v>3</v>
      </c>
      <c r="Z28" s="26">
        <v>3</v>
      </c>
      <c r="AA28" s="26">
        <v>4</v>
      </c>
      <c r="AB28" s="26">
        <v>2</v>
      </c>
      <c r="AC28" s="26">
        <v>1</v>
      </c>
      <c r="AD28" s="26">
        <v>20</v>
      </c>
      <c r="AE28" s="26">
        <v>5</v>
      </c>
      <c r="AF28" s="26">
        <v>4</v>
      </c>
      <c r="AG28" s="26">
        <v>37</v>
      </c>
      <c r="AH28" s="26">
        <v>0</v>
      </c>
      <c r="AI28" s="26">
        <v>0</v>
      </c>
      <c r="AJ28" s="26">
        <v>1</v>
      </c>
      <c r="AK28" s="26">
        <v>1</v>
      </c>
      <c r="AL28" s="26">
        <v>0</v>
      </c>
    </row>
    <row r="29" spans="1:38">
      <c r="A29" s="6">
        <v>44643</v>
      </c>
      <c r="B29" s="5">
        <f t="shared" si="2"/>
        <v>983</v>
      </c>
      <c r="C29" s="5">
        <v>4</v>
      </c>
      <c r="D29" s="5">
        <v>979</v>
      </c>
      <c r="E29" s="5">
        <v>20</v>
      </c>
      <c r="F29" s="5">
        <v>106</v>
      </c>
      <c r="G29" s="5">
        <v>11</v>
      </c>
      <c r="H29" s="5">
        <v>48</v>
      </c>
      <c r="I29" s="5">
        <v>34</v>
      </c>
      <c r="J29" s="5">
        <v>26</v>
      </c>
      <c r="K29" s="5">
        <v>11</v>
      </c>
      <c r="L29" s="5">
        <v>256</v>
      </c>
      <c r="M29" s="5">
        <v>69</v>
      </c>
      <c r="N29" s="5">
        <v>69</v>
      </c>
      <c r="O29" s="5">
        <v>218</v>
      </c>
      <c r="P29" s="5">
        <v>5</v>
      </c>
      <c r="Q29" s="5">
        <v>34</v>
      </c>
      <c r="R29" s="5">
        <v>10</v>
      </c>
      <c r="S29" s="5">
        <v>12</v>
      </c>
      <c r="T29" s="5">
        <v>54</v>
      </c>
      <c r="U29" s="5">
        <v>0</v>
      </c>
      <c r="V29" s="27">
        <f t="shared" si="3"/>
        <v>101</v>
      </c>
      <c r="W29" s="27">
        <v>3</v>
      </c>
      <c r="X29" s="27">
        <v>7</v>
      </c>
      <c r="Y29" s="27">
        <v>2</v>
      </c>
      <c r="Z29" s="27">
        <v>2</v>
      </c>
      <c r="AA29" s="27">
        <v>4</v>
      </c>
      <c r="AB29" s="27">
        <v>3</v>
      </c>
      <c r="AC29" s="27">
        <v>4</v>
      </c>
      <c r="AD29" s="27">
        <v>19</v>
      </c>
      <c r="AE29" s="27">
        <v>17</v>
      </c>
      <c r="AF29" s="27">
        <v>3</v>
      </c>
      <c r="AG29" s="27">
        <v>33</v>
      </c>
      <c r="AH29" s="27">
        <v>0</v>
      </c>
      <c r="AI29" s="27">
        <v>2</v>
      </c>
      <c r="AJ29" s="27">
        <v>0</v>
      </c>
      <c r="AK29" s="27">
        <v>0</v>
      </c>
      <c r="AL29" s="27">
        <v>2</v>
      </c>
    </row>
    <row r="30" spans="1:38">
      <c r="A30" s="6">
        <v>44644</v>
      </c>
      <c r="B30" s="5">
        <f t="shared" si="2"/>
        <v>1609</v>
      </c>
      <c r="C30" s="5">
        <v>29</v>
      </c>
      <c r="D30" s="5">
        <v>1580</v>
      </c>
      <c r="E30" s="5">
        <v>102</v>
      </c>
      <c r="F30" s="5">
        <v>167</v>
      </c>
      <c r="G30" s="5">
        <v>59</v>
      </c>
      <c r="H30" s="5">
        <v>70</v>
      </c>
      <c r="I30" s="5">
        <v>38</v>
      </c>
      <c r="J30" s="5">
        <v>29</v>
      </c>
      <c r="K30" s="5">
        <v>21</v>
      </c>
      <c r="L30" s="5">
        <v>490</v>
      </c>
      <c r="M30" s="5">
        <v>87</v>
      </c>
      <c r="N30" s="5">
        <v>130</v>
      </c>
      <c r="O30" s="5">
        <v>193</v>
      </c>
      <c r="P30" s="5">
        <v>12</v>
      </c>
      <c r="Q30" s="5">
        <v>92</v>
      </c>
      <c r="R30" s="5">
        <v>13</v>
      </c>
      <c r="S30" s="5">
        <v>24</v>
      </c>
      <c r="T30" s="5">
        <v>82</v>
      </c>
      <c r="U30" s="5">
        <v>0</v>
      </c>
      <c r="V30" s="27">
        <f t="shared" si="3"/>
        <v>142</v>
      </c>
      <c r="W30" s="26">
        <v>16</v>
      </c>
      <c r="X30" s="26">
        <v>24</v>
      </c>
      <c r="Y30" s="26">
        <v>11</v>
      </c>
      <c r="Z30" s="26">
        <v>11</v>
      </c>
      <c r="AA30" s="26">
        <v>4</v>
      </c>
      <c r="AB30" s="26">
        <v>15</v>
      </c>
      <c r="AC30" s="26">
        <v>4</v>
      </c>
      <c r="AD30" s="26">
        <v>23</v>
      </c>
      <c r="AE30" s="26">
        <v>4</v>
      </c>
      <c r="AF30" s="26">
        <v>3</v>
      </c>
      <c r="AG30" s="26">
        <v>10</v>
      </c>
      <c r="AH30" s="26">
        <v>2</v>
      </c>
      <c r="AI30" s="26">
        <v>9</v>
      </c>
      <c r="AJ30" s="26">
        <v>0</v>
      </c>
      <c r="AK30" s="26">
        <v>6</v>
      </c>
      <c r="AL30" s="26">
        <v>0</v>
      </c>
    </row>
    <row r="31" spans="1:38">
      <c r="A31" s="6">
        <v>44645</v>
      </c>
      <c r="B31" s="5">
        <f t="shared" si="2"/>
        <v>2269</v>
      </c>
      <c r="C31" s="5">
        <v>38</v>
      </c>
      <c r="D31" s="5">
        <v>2231</v>
      </c>
      <c r="E31" s="5">
        <v>23</v>
      </c>
      <c r="F31" s="5">
        <v>3</v>
      </c>
      <c r="G31" s="5">
        <v>4</v>
      </c>
      <c r="H31" s="5">
        <v>2</v>
      </c>
      <c r="I31" s="5">
        <v>9</v>
      </c>
      <c r="J31" s="5">
        <v>4</v>
      </c>
      <c r="K31" s="5">
        <v>11</v>
      </c>
      <c r="L31" s="5">
        <v>206</v>
      </c>
      <c r="M31" s="5">
        <v>4</v>
      </c>
      <c r="N31" s="5">
        <v>19</v>
      </c>
      <c r="O31" s="5">
        <v>1914</v>
      </c>
      <c r="P31" s="5">
        <v>1</v>
      </c>
      <c r="Q31" s="5">
        <v>15</v>
      </c>
      <c r="R31" s="5">
        <v>13</v>
      </c>
      <c r="S31" s="5">
        <v>0</v>
      </c>
      <c r="T31" s="5">
        <v>41</v>
      </c>
      <c r="U31" s="5">
        <v>0</v>
      </c>
      <c r="V31" s="27">
        <f t="shared" si="3"/>
        <v>488</v>
      </c>
      <c r="W31" s="26">
        <v>11</v>
      </c>
      <c r="X31" s="26">
        <v>0</v>
      </c>
      <c r="Y31" s="26">
        <v>2</v>
      </c>
      <c r="Z31" s="26">
        <v>0</v>
      </c>
      <c r="AA31" s="26">
        <v>2</v>
      </c>
      <c r="AB31" s="26">
        <v>4</v>
      </c>
      <c r="AC31" s="26">
        <v>0</v>
      </c>
      <c r="AD31" s="26">
        <v>9</v>
      </c>
      <c r="AE31" s="26">
        <v>1</v>
      </c>
      <c r="AF31" s="26">
        <v>0</v>
      </c>
      <c r="AG31" s="26">
        <v>458</v>
      </c>
      <c r="AH31" s="26">
        <v>0</v>
      </c>
      <c r="AI31" s="26">
        <v>1</v>
      </c>
      <c r="AJ31" s="26">
        <v>0</v>
      </c>
      <c r="AK31" s="26">
        <v>0</v>
      </c>
      <c r="AL31" s="26">
        <v>0</v>
      </c>
    </row>
    <row r="32" spans="1:38">
      <c r="A32" s="6">
        <v>44646</v>
      </c>
      <c r="B32" s="5">
        <f t="shared" si="2"/>
        <v>2676</v>
      </c>
      <c r="C32" s="5">
        <v>45</v>
      </c>
      <c r="D32" s="5">
        <v>2631</v>
      </c>
      <c r="E32" s="5">
        <v>160</v>
      </c>
      <c r="F32" s="5">
        <v>331</v>
      </c>
      <c r="G32" s="5">
        <v>29</v>
      </c>
      <c r="H32" s="5">
        <v>108</v>
      </c>
      <c r="I32" s="5">
        <v>69</v>
      </c>
      <c r="J32" s="5">
        <v>50</v>
      </c>
      <c r="K32" s="5">
        <v>23</v>
      </c>
      <c r="L32" s="5">
        <v>972</v>
      </c>
      <c r="M32" s="5">
        <v>153</v>
      </c>
      <c r="N32" s="5">
        <v>242</v>
      </c>
      <c r="O32" s="5">
        <v>323</v>
      </c>
      <c r="P32" s="5">
        <v>4</v>
      </c>
      <c r="Q32" s="5">
        <v>79</v>
      </c>
      <c r="R32" s="5">
        <v>22</v>
      </c>
      <c r="S32" s="5">
        <v>84</v>
      </c>
      <c r="T32" s="5">
        <v>27</v>
      </c>
      <c r="U32" s="5">
        <v>0</v>
      </c>
      <c r="V32" s="27">
        <f t="shared" si="3"/>
        <v>286</v>
      </c>
      <c r="W32" s="26">
        <v>16</v>
      </c>
      <c r="X32" s="26">
        <v>39</v>
      </c>
      <c r="Y32" s="26">
        <v>9</v>
      </c>
      <c r="Z32" s="26">
        <v>8</v>
      </c>
      <c r="AA32" s="26">
        <v>16</v>
      </c>
      <c r="AB32" s="26">
        <v>13</v>
      </c>
      <c r="AC32" s="26">
        <v>9</v>
      </c>
      <c r="AD32" s="26">
        <v>73</v>
      </c>
      <c r="AE32" s="26">
        <v>24</v>
      </c>
      <c r="AF32" s="26">
        <v>8</v>
      </c>
      <c r="AG32" s="26">
        <v>56</v>
      </c>
      <c r="AH32" s="26">
        <v>0</v>
      </c>
      <c r="AI32" s="26">
        <v>9</v>
      </c>
      <c r="AJ32" s="26">
        <v>2</v>
      </c>
      <c r="AK32" s="26">
        <v>3</v>
      </c>
      <c r="AL32" s="26">
        <v>1</v>
      </c>
    </row>
    <row r="33" spans="1:38">
      <c r="A33" s="6">
        <v>44647</v>
      </c>
      <c r="B33" s="5">
        <f t="shared" si="2"/>
        <v>3500</v>
      </c>
      <c r="C33" s="5">
        <v>50</v>
      </c>
      <c r="D33" s="5">
        <v>3450</v>
      </c>
      <c r="E33" s="5">
        <v>56</v>
      </c>
      <c r="F33" s="5">
        <v>277</v>
      </c>
      <c r="G33" s="5">
        <v>45</v>
      </c>
      <c r="H33" s="5">
        <v>70</v>
      </c>
      <c r="I33" s="5">
        <v>70</v>
      </c>
      <c r="J33" s="5">
        <v>27</v>
      </c>
      <c r="K33" s="5">
        <v>35</v>
      </c>
      <c r="L33" s="5">
        <v>619</v>
      </c>
      <c r="M33" s="5">
        <v>94</v>
      </c>
      <c r="N33" s="5">
        <v>251</v>
      </c>
      <c r="O33" s="5">
        <v>1429</v>
      </c>
      <c r="P33" s="5">
        <v>13</v>
      </c>
      <c r="Q33" s="5">
        <v>190</v>
      </c>
      <c r="R33" s="5">
        <v>43</v>
      </c>
      <c r="S33" s="5">
        <v>45</v>
      </c>
      <c r="T33" s="5">
        <v>236</v>
      </c>
      <c r="U33" s="5">
        <v>0</v>
      </c>
      <c r="V33" s="27">
        <f t="shared" si="3"/>
        <v>650</v>
      </c>
      <c r="W33" s="26">
        <v>7</v>
      </c>
      <c r="X33" s="26">
        <v>59</v>
      </c>
      <c r="Y33" s="26">
        <v>4</v>
      </c>
      <c r="Z33" s="26">
        <v>9</v>
      </c>
      <c r="AA33" s="26">
        <v>21</v>
      </c>
      <c r="AB33" s="26">
        <v>5</v>
      </c>
      <c r="AC33" s="26">
        <v>9</v>
      </c>
      <c r="AD33" s="26">
        <v>45</v>
      </c>
      <c r="AE33" s="26">
        <v>20</v>
      </c>
      <c r="AF33" s="26">
        <v>15</v>
      </c>
      <c r="AG33" s="26">
        <v>424</v>
      </c>
      <c r="AH33" s="26">
        <v>3</v>
      </c>
      <c r="AI33" s="26">
        <v>16</v>
      </c>
      <c r="AJ33" s="26">
        <v>8</v>
      </c>
      <c r="AK33" s="26">
        <v>5</v>
      </c>
      <c r="AL33" s="26">
        <v>0</v>
      </c>
    </row>
    <row r="34" spans="1:38">
      <c r="A34" s="6">
        <v>44648</v>
      </c>
      <c r="B34" s="5">
        <f t="shared" si="2"/>
        <v>4477</v>
      </c>
      <c r="C34" s="5">
        <v>96</v>
      </c>
      <c r="D34" s="5">
        <v>4381</v>
      </c>
      <c r="E34" s="5">
        <v>283</v>
      </c>
      <c r="F34" s="5">
        <v>91</v>
      </c>
      <c r="G34" s="5">
        <v>115</v>
      </c>
      <c r="H34" s="5">
        <v>104</v>
      </c>
      <c r="I34" s="5">
        <v>81</v>
      </c>
      <c r="J34" s="5">
        <v>8</v>
      </c>
      <c r="K34" s="5">
        <v>47</v>
      </c>
      <c r="L34" s="5">
        <v>370</v>
      </c>
      <c r="M34" s="5">
        <v>311</v>
      </c>
      <c r="N34" s="5">
        <v>209</v>
      </c>
      <c r="O34" s="5">
        <v>2506</v>
      </c>
      <c r="P34" s="5">
        <v>19</v>
      </c>
      <c r="Q34" s="5">
        <v>94</v>
      </c>
      <c r="R34" s="5">
        <v>57</v>
      </c>
      <c r="S34" s="5">
        <v>115</v>
      </c>
      <c r="T34" s="5">
        <v>67</v>
      </c>
      <c r="U34" s="5">
        <v>0</v>
      </c>
      <c r="V34" s="27">
        <f t="shared" si="3"/>
        <v>625</v>
      </c>
      <c r="W34" s="26">
        <v>16</v>
      </c>
      <c r="X34" s="26">
        <v>30</v>
      </c>
      <c r="Y34" s="26">
        <v>16</v>
      </c>
      <c r="Z34" s="26">
        <v>7</v>
      </c>
      <c r="AA34" s="26">
        <v>27</v>
      </c>
      <c r="AB34" s="26">
        <v>5</v>
      </c>
      <c r="AC34" s="26">
        <v>6</v>
      </c>
      <c r="AD34" s="26">
        <v>28</v>
      </c>
      <c r="AE34" s="26">
        <v>19</v>
      </c>
      <c r="AF34" s="26">
        <v>37</v>
      </c>
      <c r="AG34" s="26">
        <v>400</v>
      </c>
      <c r="AH34" s="26">
        <v>2</v>
      </c>
      <c r="AI34" s="26">
        <v>11</v>
      </c>
      <c r="AJ34" s="26">
        <v>6</v>
      </c>
      <c r="AK34" s="26">
        <v>15</v>
      </c>
      <c r="AL34" s="26">
        <v>0</v>
      </c>
    </row>
    <row r="35" spans="1:38">
      <c r="A35" s="6">
        <v>44649</v>
      </c>
      <c r="B35" s="5">
        <f t="shared" si="2"/>
        <v>5982</v>
      </c>
      <c r="C35" s="5">
        <v>326</v>
      </c>
      <c r="D35" s="5">
        <v>5656</v>
      </c>
      <c r="E35" s="5">
        <v>110</v>
      </c>
      <c r="F35" s="5">
        <v>1100</v>
      </c>
      <c r="G35" s="5">
        <v>30</v>
      </c>
      <c r="H35" s="5">
        <v>175</v>
      </c>
      <c r="I35" s="5">
        <v>113</v>
      </c>
      <c r="J35" s="5">
        <v>73</v>
      </c>
      <c r="K35" s="5">
        <v>99</v>
      </c>
      <c r="L35" s="5">
        <v>988</v>
      </c>
      <c r="M35" s="5">
        <v>363</v>
      </c>
      <c r="N35" s="5">
        <v>255</v>
      </c>
      <c r="O35" s="5">
        <v>2183</v>
      </c>
      <c r="P35" s="5">
        <v>26</v>
      </c>
      <c r="Q35" s="5">
        <v>229</v>
      </c>
      <c r="R35" s="5">
        <v>87</v>
      </c>
      <c r="S35" s="5">
        <v>96</v>
      </c>
      <c r="T35" s="5">
        <v>55</v>
      </c>
      <c r="U35" s="5">
        <v>0</v>
      </c>
      <c r="V35" s="27">
        <f t="shared" si="3"/>
        <v>816</v>
      </c>
      <c r="W35" s="26">
        <v>53</v>
      </c>
      <c r="X35" s="26">
        <v>123</v>
      </c>
      <c r="Y35" s="26">
        <v>2</v>
      </c>
      <c r="Z35" s="26">
        <v>18</v>
      </c>
      <c r="AA35" s="26">
        <v>13</v>
      </c>
      <c r="AB35" s="26">
        <v>24</v>
      </c>
      <c r="AC35" s="26">
        <v>11</v>
      </c>
      <c r="AD35" s="26">
        <v>65</v>
      </c>
      <c r="AE35" s="26">
        <v>90</v>
      </c>
      <c r="AF35" s="26">
        <v>20</v>
      </c>
      <c r="AG35" s="26">
        <v>354</v>
      </c>
      <c r="AH35" s="26">
        <v>3</v>
      </c>
      <c r="AI35" s="26">
        <v>17</v>
      </c>
      <c r="AJ35" s="26">
        <v>2</v>
      </c>
      <c r="AK35" s="26">
        <v>19</v>
      </c>
      <c r="AL35" s="26">
        <v>2</v>
      </c>
    </row>
    <row r="36" spans="1:38">
      <c r="A36" s="6">
        <v>44650</v>
      </c>
      <c r="B36" s="5">
        <f t="shared" si="2"/>
        <v>5653</v>
      </c>
      <c r="C36" s="1">
        <v>355</v>
      </c>
      <c r="D36" s="1">
        <v>5298</v>
      </c>
      <c r="E36" s="4">
        <v>361</v>
      </c>
      <c r="F36" s="5">
        <v>404</v>
      </c>
      <c r="G36" s="5">
        <v>128</v>
      </c>
      <c r="H36" s="5">
        <v>102</v>
      </c>
      <c r="I36" s="5">
        <v>146</v>
      </c>
      <c r="J36" s="5">
        <v>84</v>
      </c>
      <c r="K36" s="5">
        <v>100</v>
      </c>
      <c r="L36" s="5">
        <v>780</v>
      </c>
      <c r="M36" s="5">
        <v>505</v>
      </c>
      <c r="N36" s="5">
        <v>157</v>
      </c>
      <c r="O36" s="5">
        <v>2207</v>
      </c>
      <c r="P36" s="5">
        <v>33</v>
      </c>
      <c r="Q36" s="5">
        <v>246</v>
      </c>
      <c r="R36" s="5">
        <v>77</v>
      </c>
      <c r="S36" s="5">
        <v>130</v>
      </c>
      <c r="T36" s="5">
        <v>193</v>
      </c>
      <c r="U36" s="5">
        <v>0</v>
      </c>
      <c r="V36" s="27">
        <f t="shared" si="3"/>
        <v>1150</v>
      </c>
      <c r="W36" s="26">
        <v>83</v>
      </c>
      <c r="X36" s="26">
        <v>110</v>
      </c>
      <c r="Y36" s="26">
        <v>14</v>
      </c>
      <c r="Z36" s="26">
        <v>23</v>
      </c>
      <c r="AA36" s="26">
        <v>32</v>
      </c>
      <c r="AB36" s="26">
        <v>55</v>
      </c>
      <c r="AC36" s="26">
        <v>8</v>
      </c>
      <c r="AD36" s="26">
        <v>99</v>
      </c>
      <c r="AE36" s="26">
        <v>19</v>
      </c>
      <c r="AF36" s="26">
        <v>49</v>
      </c>
      <c r="AG36" s="26">
        <v>544</v>
      </c>
      <c r="AH36" s="26">
        <v>3</v>
      </c>
      <c r="AI36" s="26">
        <v>33</v>
      </c>
      <c r="AJ36" s="26">
        <v>12</v>
      </c>
      <c r="AK36" s="26">
        <v>64</v>
      </c>
      <c r="AL36" s="26">
        <v>2</v>
      </c>
    </row>
    <row r="37" spans="1:38">
      <c r="A37" s="6">
        <v>44651</v>
      </c>
      <c r="B37" s="5">
        <f t="shared" si="2"/>
        <v>4502</v>
      </c>
      <c r="C37" s="5">
        <v>358</v>
      </c>
      <c r="D37" s="5">
        <v>4144</v>
      </c>
      <c r="E37" s="5">
        <v>121</v>
      </c>
      <c r="F37" s="5">
        <v>226</v>
      </c>
      <c r="G37" s="5">
        <v>256</v>
      </c>
      <c r="H37" s="5">
        <v>164</v>
      </c>
      <c r="I37" s="5">
        <v>15</v>
      </c>
      <c r="J37" s="5">
        <v>128</v>
      </c>
      <c r="K37" s="5">
        <v>174</v>
      </c>
      <c r="L37" s="5">
        <v>392</v>
      </c>
      <c r="M37" s="5">
        <v>17</v>
      </c>
      <c r="N37" s="5">
        <v>54</v>
      </c>
      <c r="O37" s="5">
        <v>2407</v>
      </c>
      <c r="P37" s="5">
        <v>42</v>
      </c>
      <c r="Q37" s="5">
        <v>184</v>
      </c>
      <c r="R37" s="5">
        <v>95</v>
      </c>
      <c r="S37" s="5">
        <v>183</v>
      </c>
      <c r="T37" s="5">
        <v>44</v>
      </c>
      <c r="U37" s="5">
        <v>0</v>
      </c>
      <c r="V37" s="27">
        <f t="shared" si="3"/>
        <v>764</v>
      </c>
      <c r="W37" s="26">
        <v>27</v>
      </c>
      <c r="X37" s="26">
        <v>39</v>
      </c>
      <c r="Y37" s="26">
        <v>76</v>
      </c>
      <c r="Z37" s="26">
        <v>16</v>
      </c>
      <c r="AA37" s="26">
        <v>8</v>
      </c>
      <c r="AB37" s="26">
        <v>32</v>
      </c>
      <c r="AC37" s="26">
        <v>16</v>
      </c>
      <c r="AD37" s="26">
        <v>112</v>
      </c>
      <c r="AE37" s="26">
        <v>12</v>
      </c>
      <c r="AF37" s="26">
        <v>17</v>
      </c>
      <c r="AG37" s="26">
        <v>320</v>
      </c>
      <c r="AH37" s="26">
        <v>4</v>
      </c>
      <c r="AI37" s="26">
        <v>37</v>
      </c>
      <c r="AJ37" s="26">
        <v>21</v>
      </c>
      <c r="AK37" s="26">
        <v>10</v>
      </c>
      <c r="AL37" s="26">
        <v>17</v>
      </c>
    </row>
    <row r="38" spans="1:38">
      <c r="A38" s="6">
        <v>44652</v>
      </c>
      <c r="B38" s="5">
        <f t="shared" si="2"/>
        <v>6311</v>
      </c>
      <c r="C38" s="5">
        <v>260</v>
      </c>
      <c r="D38" s="5">
        <v>6051</v>
      </c>
      <c r="E38" s="5">
        <v>260</v>
      </c>
      <c r="F38" s="5">
        <v>639</v>
      </c>
      <c r="G38" s="5">
        <v>37</v>
      </c>
      <c r="H38" s="5">
        <v>189</v>
      </c>
      <c r="I38" s="5">
        <v>245</v>
      </c>
      <c r="J38" s="5">
        <v>61</v>
      </c>
      <c r="K38" s="5">
        <v>134</v>
      </c>
      <c r="L38" s="5">
        <v>1043</v>
      </c>
      <c r="M38" s="5">
        <v>45</v>
      </c>
      <c r="N38" s="5">
        <v>200</v>
      </c>
      <c r="O38" s="5">
        <v>2584</v>
      </c>
      <c r="P38" s="5">
        <v>49</v>
      </c>
      <c r="Q38" s="5">
        <v>493</v>
      </c>
      <c r="R38" s="5">
        <v>87</v>
      </c>
      <c r="S38" s="5">
        <v>161</v>
      </c>
      <c r="T38" s="5">
        <v>84</v>
      </c>
      <c r="U38" s="5">
        <v>0</v>
      </c>
      <c r="V38" s="27">
        <f t="shared" si="3"/>
        <v>899</v>
      </c>
      <c r="W38" s="26">
        <v>22</v>
      </c>
      <c r="X38" s="26">
        <v>252</v>
      </c>
      <c r="Y38" s="26">
        <v>5</v>
      </c>
      <c r="Z38" s="26">
        <v>42</v>
      </c>
      <c r="AA38" s="26">
        <v>45</v>
      </c>
      <c r="AB38" s="26">
        <v>18</v>
      </c>
      <c r="AC38" s="26">
        <v>27</v>
      </c>
      <c r="AD38" s="26">
        <v>210</v>
      </c>
      <c r="AE38" s="26">
        <v>28</v>
      </c>
      <c r="AF38" s="26">
        <v>34</v>
      </c>
      <c r="AG38" s="26">
        <v>156</v>
      </c>
      <c r="AH38" s="26">
        <v>3</v>
      </c>
      <c r="AI38" s="26">
        <v>40</v>
      </c>
      <c r="AJ38" s="26">
        <v>11</v>
      </c>
      <c r="AK38" s="26">
        <v>5</v>
      </c>
      <c r="AL38" s="26">
        <v>1</v>
      </c>
    </row>
    <row r="39" spans="1:38">
      <c r="A39" s="6">
        <v>44653</v>
      </c>
      <c r="B39" s="5">
        <f t="shared" si="2"/>
        <v>8226</v>
      </c>
      <c r="C39" s="5">
        <v>438</v>
      </c>
      <c r="D39" s="5">
        <v>7788</v>
      </c>
      <c r="E39" s="5">
        <v>659</v>
      </c>
      <c r="F39" s="5">
        <v>1042</v>
      </c>
      <c r="G39" s="5">
        <v>100</v>
      </c>
      <c r="H39" s="5">
        <v>324</v>
      </c>
      <c r="I39" s="5">
        <v>388</v>
      </c>
      <c r="J39" s="5">
        <v>342</v>
      </c>
      <c r="K39" s="5">
        <v>274</v>
      </c>
      <c r="L39" s="5">
        <v>829</v>
      </c>
      <c r="M39" s="5">
        <v>485</v>
      </c>
      <c r="N39" s="5">
        <v>617</v>
      </c>
      <c r="O39" s="5">
        <v>2038</v>
      </c>
      <c r="P39" s="5">
        <v>60</v>
      </c>
      <c r="Q39" s="5">
        <v>567</v>
      </c>
      <c r="R39" s="5">
        <v>231</v>
      </c>
      <c r="S39" s="5">
        <v>157</v>
      </c>
      <c r="T39" s="5">
        <v>113</v>
      </c>
      <c r="U39" s="5">
        <v>0</v>
      </c>
      <c r="V39" s="27">
        <f t="shared" si="3"/>
        <v>1364</v>
      </c>
      <c r="W39" s="26">
        <v>168</v>
      </c>
      <c r="X39" s="26">
        <v>289</v>
      </c>
      <c r="Y39" s="26">
        <v>15</v>
      </c>
      <c r="Z39" s="26">
        <v>61</v>
      </c>
      <c r="AA39" s="26">
        <v>94</v>
      </c>
      <c r="AB39" s="26">
        <v>162</v>
      </c>
      <c r="AC39" s="26">
        <v>38</v>
      </c>
      <c r="AD39" s="26">
        <v>121</v>
      </c>
      <c r="AE39" s="26">
        <v>82</v>
      </c>
      <c r="AF39" s="26">
        <v>73</v>
      </c>
      <c r="AG39" s="26">
        <v>200</v>
      </c>
      <c r="AH39" s="26">
        <v>0</v>
      </c>
      <c r="AI39" s="26">
        <v>14</v>
      </c>
      <c r="AJ39" s="26">
        <v>39</v>
      </c>
      <c r="AK39" s="26">
        <v>8</v>
      </c>
      <c r="AL39" s="26">
        <v>0</v>
      </c>
    </row>
    <row r="40" spans="1:38">
      <c r="A40" s="6">
        <v>44654</v>
      </c>
      <c r="B40" s="5">
        <f t="shared" si="2"/>
        <v>9006</v>
      </c>
      <c r="C40" s="5">
        <v>425</v>
      </c>
      <c r="D40" s="5">
        <v>8581</v>
      </c>
      <c r="E40" s="5">
        <v>824</v>
      </c>
      <c r="F40" s="5">
        <v>499</v>
      </c>
      <c r="G40" s="5">
        <v>104</v>
      </c>
      <c r="H40" s="5">
        <v>338</v>
      </c>
      <c r="I40" s="5">
        <v>321</v>
      </c>
      <c r="J40" s="5">
        <v>188</v>
      </c>
      <c r="K40" s="5">
        <v>374</v>
      </c>
      <c r="L40" s="5">
        <v>940</v>
      </c>
      <c r="M40" s="5">
        <v>467</v>
      </c>
      <c r="N40" s="5">
        <v>415</v>
      </c>
      <c r="O40" s="5">
        <v>3654</v>
      </c>
      <c r="P40" s="5">
        <v>103</v>
      </c>
      <c r="Q40" s="5">
        <v>263</v>
      </c>
      <c r="R40" s="5">
        <v>232</v>
      </c>
      <c r="S40" s="5">
        <v>119</v>
      </c>
      <c r="T40" s="5">
        <v>165</v>
      </c>
      <c r="U40" s="5">
        <v>0</v>
      </c>
      <c r="V40" s="27">
        <f t="shared" si="3"/>
        <v>1008</v>
      </c>
      <c r="W40" s="26">
        <v>47</v>
      </c>
      <c r="X40" s="26">
        <v>99</v>
      </c>
      <c r="Y40" s="26">
        <v>19</v>
      </c>
      <c r="Z40" s="26">
        <v>70</v>
      </c>
      <c r="AA40" s="26">
        <v>78</v>
      </c>
      <c r="AB40" s="26">
        <v>29</v>
      </c>
      <c r="AC40" s="26">
        <v>59</v>
      </c>
      <c r="AD40" s="26">
        <v>106</v>
      </c>
      <c r="AE40" s="26">
        <v>86</v>
      </c>
      <c r="AF40" s="26">
        <v>27</v>
      </c>
      <c r="AG40" s="26">
        <v>332</v>
      </c>
      <c r="AH40" s="26">
        <v>11</v>
      </c>
      <c r="AI40" s="26">
        <v>23</v>
      </c>
      <c r="AJ40" s="26">
        <v>7</v>
      </c>
      <c r="AK40" s="26">
        <v>13</v>
      </c>
      <c r="AL40" s="26">
        <v>2</v>
      </c>
    </row>
    <row r="41" spans="1:38">
      <c r="A41" s="6">
        <v>44655</v>
      </c>
      <c r="B41" s="5">
        <f t="shared" si="2"/>
        <v>13354</v>
      </c>
      <c r="C41" s="5">
        <v>268</v>
      </c>
      <c r="D41" s="5">
        <v>13086</v>
      </c>
      <c r="E41" s="5">
        <v>970</v>
      </c>
      <c r="F41" s="5">
        <v>1229</v>
      </c>
      <c r="G41" s="5">
        <v>33</v>
      </c>
      <c r="H41" s="5">
        <v>50</v>
      </c>
      <c r="I41" s="5">
        <v>254</v>
      </c>
      <c r="J41" s="5">
        <v>608</v>
      </c>
      <c r="K41" s="5">
        <v>220</v>
      </c>
      <c r="L41" s="5">
        <v>1381</v>
      </c>
      <c r="M41" s="5">
        <v>265</v>
      </c>
      <c r="N41" s="5">
        <v>237</v>
      </c>
      <c r="O41" s="5">
        <v>7071</v>
      </c>
      <c r="P41" s="5">
        <v>52</v>
      </c>
      <c r="Q41" s="5">
        <v>559</v>
      </c>
      <c r="R41" s="5">
        <v>314</v>
      </c>
      <c r="S41" s="5">
        <v>64</v>
      </c>
      <c r="T41" s="5">
        <v>47</v>
      </c>
      <c r="U41" s="5">
        <v>0</v>
      </c>
      <c r="V41" s="27">
        <f t="shared" si="3"/>
        <v>744</v>
      </c>
      <c r="W41" s="26">
        <v>36</v>
      </c>
      <c r="X41" s="26">
        <v>36</v>
      </c>
      <c r="Y41" s="26">
        <v>3</v>
      </c>
      <c r="Z41" s="26">
        <v>6</v>
      </c>
      <c r="AA41" s="26">
        <v>13</v>
      </c>
      <c r="AB41" s="26">
        <v>12</v>
      </c>
      <c r="AC41" s="26">
        <v>19</v>
      </c>
      <c r="AD41" s="26">
        <v>39</v>
      </c>
      <c r="AE41" s="26">
        <v>3</v>
      </c>
      <c r="AF41" s="26">
        <v>7</v>
      </c>
      <c r="AG41" s="26">
        <v>545</v>
      </c>
      <c r="AH41" s="26">
        <v>2</v>
      </c>
      <c r="AI41" s="26">
        <v>14</v>
      </c>
      <c r="AJ41" s="26">
        <v>5</v>
      </c>
      <c r="AK41" s="26">
        <v>4</v>
      </c>
      <c r="AL41" s="26">
        <v>0</v>
      </c>
    </row>
    <row r="42" spans="1:38">
      <c r="A42" s="6">
        <v>44656</v>
      </c>
      <c r="B42" s="5">
        <f t="shared" si="2"/>
        <v>17077</v>
      </c>
      <c r="C42" s="5">
        <v>311</v>
      </c>
      <c r="D42" s="5">
        <v>16766</v>
      </c>
      <c r="E42" s="5">
        <v>658</v>
      </c>
      <c r="F42" s="5">
        <v>920</v>
      </c>
      <c r="G42" s="5">
        <v>84</v>
      </c>
      <c r="H42" s="5">
        <v>302</v>
      </c>
      <c r="I42" s="5">
        <v>483</v>
      </c>
      <c r="J42" s="5">
        <v>410</v>
      </c>
      <c r="K42" s="5">
        <v>623</v>
      </c>
      <c r="L42" s="5">
        <v>2937</v>
      </c>
      <c r="M42" s="5">
        <v>554</v>
      </c>
      <c r="N42" s="5">
        <v>481</v>
      </c>
      <c r="O42" s="5">
        <v>8145</v>
      </c>
      <c r="P42" s="5">
        <v>77</v>
      </c>
      <c r="Q42" s="5">
        <v>796</v>
      </c>
      <c r="R42" s="5">
        <v>384</v>
      </c>
      <c r="S42" s="5">
        <v>144</v>
      </c>
      <c r="T42" s="5">
        <v>79</v>
      </c>
      <c r="U42" s="5">
        <v>0</v>
      </c>
      <c r="V42" s="27">
        <f t="shared" si="3"/>
        <v>777</v>
      </c>
      <c r="W42" s="26">
        <v>48</v>
      </c>
      <c r="X42" s="26">
        <v>89</v>
      </c>
      <c r="Y42" s="26">
        <v>10</v>
      </c>
      <c r="Z42" s="26">
        <v>28</v>
      </c>
      <c r="AA42" s="26">
        <v>15</v>
      </c>
      <c r="AB42" s="26">
        <v>16</v>
      </c>
      <c r="AC42" s="26">
        <v>36</v>
      </c>
      <c r="AD42" s="26">
        <v>65</v>
      </c>
      <c r="AE42" s="26">
        <v>19</v>
      </c>
      <c r="AF42" s="26">
        <v>9</v>
      </c>
      <c r="AG42" s="26">
        <v>386</v>
      </c>
      <c r="AH42" s="26">
        <v>1</v>
      </c>
      <c r="AI42" s="26">
        <v>40</v>
      </c>
      <c r="AJ42" s="26">
        <v>8</v>
      </c>
      <c r="AK42" s="26">
        <v>6</v>
      </c>
      <c r="AL42" s="26">
        <v>1</v>
      </c>
    </row>
    <row r="43" spans="1:38">
      <c r="A43" s="6">
        <v>44657</v>
      </c>
      <c r="B43" s="5">
        <f t="shared" si="2"/>
        <v>19982</v>
      </c>
      <c r="C43" s="5">
        <v>322</v>
      </c>
      <c r="D43" s="5">
        <v>19660</v>
      </c>
      <c r="E43" s="5">
        <v>1044</v>
      </c>
      <c r="F43" s="5">
        <v>1107</v>
      </c>
      <c r="G43" s="5">
        <v>350</v>
      </c>
      <c r="H43" s="5">
        <v>545</v>
      </c>
      <c r="I43" s="5">
        <v>1033</v>
      </c>
      <c r="J43" s="5">
        <v>668</v>
      </c>
      <c r="K43" s="5">
        <v>630</v>
      </c>
      <c r="L43" s="5">
        <v>2409</v>
      </c>
      <c r="M43" s="5">
        <v>660</v>
      </c>
      <c r="N43" s="5">
        <v>1408</v>
      </c>
      <c r="O43" s="5">
        <v>8457</v>
      </c>
      <c r="P43" s="5">
        <v>79</v>
      </c>
      <c r="Q43" s="5">
        <v>781</v>
      </c>
      <c r="R43" s="5">
        <v>470</v>
      </c>
      <c r="S43" s="5">
        <v>278</v>
      </c>
      <c r="T43" s="5">
        <v>63</v>
      </c>
      <c r="U43" s="5">
        <v>0</v>
      </c>
      <c r="V43" s="27">
        <f t="shared" si="3"/>
        <v>928</v>
      </c>
      <c r="W43" s="26">
        <v>46</v>
      </c>
      <c r="X43" s="26">
        <v>45</v>
      </c>
      <c r="Y43" s="26">
        <v>44</v>
      </c>
      <c r="Z43" s="26">
        <v>42</v>
      </c>
      <c r="AA43" s="26">
        <v>42</v>
      </c>
      <c r="AB43" s="26">
        <v>55</v>
      </c>
      <c r="AC43" s="26">
        <v>29</v>
      </c>
      <c r="AD43" s="26">
        <v>54</v>
      </c>
      <c r="AE43" s="26">
        <v>26</v>
      </c>
      <c r="AF43" s="26">
        <v>32</v>
      </c>
      <c r="AG43" s="26">
        <v>490</v>
      </c>
      <c r="AH43" s="26">
        <v>5</v>
      </c>
      <c r="AI43" s="26">
        <v>5</v>
      </c>
      <c r="AJ43" s="26">
        <v>6</v>
      </c>
      <c r="AK43" s="26">
        <v>6</v>
      </c>
      <c r="AL43" s="26">
        <v>1</v>
      </c>
    </row>
    <row r="44" spans="1:38">
      <c r="A44" s="6">
        <v>44658</v>
      </c>
      <c r="B44" s="5">
        <f t="shared" si="2"/>
        <v>21222</v>
      </c>
      <c r="C44" s="5">
        <v>824</v>
      </c>
      <c r="D44" s="5">
        <v>20398</v>
      </c>
      <c r="E44" s="5">
        <v>1380</v>
      </c>
      <c r="F44" s="5">
        <v>2076</v>
      </c>
      <c r="G44" s="5">
        <v>852</v>
      </c>
      <c r="H44" s="5">
        <v>381</v>
      </c>
      <c r="I44" s="5">
        <v>957</v>
      </c>
      <c r="J44" s="5">
        <v>594</v>
      </c>
      <c r="K44" s="5">
        <v>601</v>
      </c>
      <c r="L44" s="5">
        <v>2257</v>
      </c>
      <c r="M44" s="5">
        <v>414</v>
      </c>
      <c r="N44" s="5">
        <v>933</v>
      </c>
      <c r="O44" s="5">
        <v>9050</v>
      </c>
      <c r="P44" s="5">
        <v>129</v>
      </c>
      <c r="Q44" s="5">
        <v>751</v>
      </c>
      <c r="R44" s="5">
        <v>493</v>
      </c>
      <c r="S44" s="5">
        <v>92</v>
      </c>
      <c r="T44" s="5">
        <v>262</v>
      </c>
      <c r="U44" s="5">
        <v>0</v>
      </c>
      <c r="V44" s="27">
        <f t="shared" si="3"/>
        <v>980</v>
      </c>
      <c r="W44" s="26">
        <v>51</v>
      </c>
      <c r="X44" s="26">
        <v>23</v>
      </c>
      <c r="Y44" s="26">
        <v>22</v>
      </c>
      <c r="Z44" s="26">
        <v>12</v>
      </c>
      <c r="AA44" s="26">
        <v>27</v>
      </c>
      <c r="AB44" s="26">
        <v>19</v>
      </c>
      <c r="AC44" s="26">
        <v>21</v>
      </c>
      <c r="AD44" s="26">
        <v>91</v>
      </c>
      <c r="AE44" s="26">
        <v>8</v>
      </c>
      <c r="AF44" s="26">
        <v>10</v>
      </c>
      <c r="AG44" s="26">
        <v>675</v>
      </c>
      <c r="AH44" s="26">
        <v>7</v>
      </c>
      <c r="AI44" s="26">
        <v>8</v>
      </c>
      <c r="AJ44" s="26">
        <v>3</v>
      </c>
      <c r="AK44" s="26">
        <v>2</v>
      </c>
      <c r="AL44" s="26">
        <v>1</v>
      </c>
    </row>
    <row r="45" spans="1:38">
      <c r="A45" s="6">
        <v>44659</v>
      </c>
      <c r="B45" s="5">
        <f t="shared" si="2"/>
        <v>23624</v>
      </c>
      <c r="C45" s="5">
        <v>1015</v>
      </c>
      <c r="D45" s="5">
        <v>22609</v>
      </c>
      <c r="E45" s="5">
        <v>2607</v>
      </c>
      <c r="F45" s="5">
        <v>1629</v>
      </c>
      <c r="G45" s="5">
        <v>614</v>
      </c>
      <c r="H45" s="5">
        <v>665</v>
      </c>
      <c r="I45" s="5">
        <v>1094</v>
      </c>
      <c r="J45" s="5">
        <v>378</v>
      </c>
      <c r="K45" s="5">
        <v>701</v>
      </c>
      <c r="L45" s="5">
        <v>2854</v>
      </c>
      <c r="M45" s="5">
        <v>2821</v>
      </c>
      <c r="N45" s="5">
        <v>1505</v>
      </c>
      <c r="O45" s="5">
        <v>7286</v>
      </c>
      <c r="P45" s="5">
        <v>90</v>
      </c>
      <c r="Q45" s="5">
        <v>771</v>
      </c>
      <c r="R45" s="5">
        <v>342</v>
      </c>
      <c r="S45" s="5">
        <v>97</v>
      </c>
      <c r="T45" s="5">
        <v>170</v>
      </c>
      <c r="U45" s="5">
        <v>0</v>
      </c>
      <c r="V45" s="27">
        <f t="shared" si="3"/>
        <v>1050</v>
      </c>
      <c r="W45" s="26">
        <v>41</v>
      </c>
      <c r="X45" s="26">
        <v>221</v>
      </c>
      <c r="Y45" s="26">
        <v>12</v>
      </c>
      <c r="Z45" s="26">
        <v>48</v>
      </c>
      <c r="AA45" s="26">
        <v>55</v>
      </c>
      <c r="AB45" s="26">
        <v>7</v>
      </c>
      <c r="AC45" s="26">
        <v>23</v>
      </c>
      <c r="AD45" s="26">
        <v>62</v>
      </c>
      <c r="AE45" s="26">
        <v>21</v>
      </c>
      <c r="AF45" s="26">
        <v>30</v>
      </c>
      <c r="AG45" s="26">
        <v>488</v>
      </c>
      <c r="AH45" s="26">
        <v>7</v>
      </c>
      <c r="AI45" s="26">
        <v>19</v>
      </c>
      <c r="AJ45" s="26">
        <v>9</v>
      </c>
      <c r="AK45" s="26">
        <v>3</v>
      </c>
      <c r="AL45" s="26">
        <v>4</v>
      </c>
    </row>
    <row r="46" spans="1:38">
      <c r="A46" s="6">
        <v>44660</v>
      </c>
      <c r="B46" s="5">
        <f t="shared" si="2"/>
        <v>24943</v>
      </c>
      <c r="C46" s="5">
        <v>1006</v>
      </c>
      <c r="D46" s="5">
        <v>23937</v>
      </c>
      <c r="E46" s="5">
        <v>548</v>
      </c>
      <c r="F46" s="5">
        <v>1150</v>
      </c>
      <c r="G46" s="5">
        <v>757</v>
      </c>
      <c r="H46" s="5">
        <v>602</v>
      </c>
      <c r="I46" s="5">
        <v>653</v>
      </c>
      <c r="J46" s="5">
        <v>349</v>
      </c>
      <c r="K46" s="5">
        <v>1080</v>
      </c>
      <c r="L46" s="5">
        <v>4624</v>
      </c>
      <c r="M46" s="5">
        <v>2261</v>
      </c>
      <c r="N46" s="5">
        <v>369</v>
      </c>
      <c r="O46" s="5">
        <v>11130</v>
      </c>
      <c r="P46" s="5">
        <v>68</v>
      </c>
      <c r="Q46" s="5">
        <v>500</v>
      </c>
      <c r="R46" s="5">
        <v>557</v>
      </c>
      <c r="S46" s="5">
        <v>124</v>
      </c>
      <c r="T46" s="5">
        <v>171</v>
      </c>
      <c r="U46" s="5">
        <v>0</v>
      </c>
      <c r="V46" s="27">
        <f t="shared" si="3"/>
        <v>1112</v>
      </c>
      <c r="W46" s="26">
        <v>34</v>
      </c>
      <c r="X46" s="26">
        <v>78</v>
      </c>
      <c r="Y46" s="26">
        <v>32</v>
      </c>
      <c r="Z46" s="26">
        <v>39</v>
      </c>
      <c r="AA46" s="26">
        <v>35</v>
      </c>
      <c r="AB46" s="26">
        <v>36</v>
      </c>
      <c r="AC46" s="26">
        <v>27</v>
      </c>
      <c r="AD46" s="26">
        <v>77</v>
      </c>
      <c r="AE46" s="26">
        <v>37</v>
      </c>
      <c r="AF46" s="26">
        <v>13</v>
      </c>
      <c r="AG46" s="26">
        <v>681</v>
      </c>
      <c r="AH46" s="26">
        <v>4</v>
      </c>
      <c r="AI46" s="26">
        <v>9</v>
      </c>
      <c r="AJ46" s="26">
        <v>3</v>
      </c>
      <c r="AK46" s="26">
        <v>6</v>
      </c>
      <c r="AL46" s="26">
        <v>1</v>
      </c>
    </row>
    <row r="47" spans="1:38">
      <c r="A47" s="6">
        <v>44661</v>
      </c>
      <c r="B47" s="5">
        <f t="shared" si="2"/>
        <v>26087</v>
      </c>
      <c r="C47" s="5">
        <v>914</v>
      </c>
      <c r="D47" s="5">
        <v>25173</v>
      </c>
      <c r="E47" s="5">
        <v>1761</v>
      </c>
      <c r="F47" s="5">
        <v>3185</v>
      </c>
      <c r="G47" s="5">
        <v>405</v>
      </c>
      <c r="H47" s="5">
        <v>603</v>
      </c>
      <c r="I47" s="5">
        <v>1001</v>
      </c>
      <c r="J47" s="5">
        <v>1238</v>
      </c>
      <c r="K47" s="5">
        <v>1877</v>
      </c>
      <c r="L47" s="5">
        <v>3189</v>
      </c>
      <c r="M47" s="5">
        <v>1839</v>
      </c>
      <c r="N47" s="5">
        <v>1405</v>
      </c>
      <c r="O47" s="5">
        <v>6732</v>
      </c>
      <c r="P47" s="5">
        <v>57</v>
      </c>
      <c r="Q47" s="5">
        <v>1825</v>
      </c>
      <c r="R47" s="5">
        <v>877</v>
      </c>
      <c r="S47" s="5">
        <v>38</v>
      </c>
      <c r="T47" s="5">
        <v>55</v>
      </c>
      <c r="U47" s="5">
        <v>0</v>
      </c>
      <c r="V47" s="27">
        <f t="shared" si="3"/>
        <v>1246</v>
      </c>
      <c r="W47" s="26">
        <v>181</v>
      </c>
      <c r="X47" s="26">
        <v>261</v>
      </c>
      <c r="Y47" s="26">
        <v>10</v>
      </c>
      <c r="Z47" s="26">
        <v>41</v>
      </c>
      <c r="AA47" s="26">
        <v>58</v>
      </c>
      <c r="AB47" s="26">
        <v>32</v>
      </c>
      <c r="AC47" s="26">
        <v>19</v>
      </c>
      <c r="AD47" s="26">
        <v>86</v>
      </c>
      <c r="AE47" s="26">
        <v>30</v>
      </c>
      <c r="AF47" s="26">
        <v>14</v>
      </c>
      <c r="AG47" s="26">
        <v>478</v>
      </c>
      <c r="AH47" s="26">
        <v>5</v>
      </c>
      <c r="AI47" s="26">
        <v>13</v>
      </c>
      <c r="AJ47" s="26">
        <v>9</v>
      </c>
      <c r="AK47" s="26">
        <v>7</v>
      </c>
      <c r="AL47" s="26">
        <v>2</v>
      </c>
    </row>
    <row r="48" spans="1:38">
      <c r="A48" s="6">
        <v>44662</v>
      </c>
      <c r="B48" s="5">
        <f t="shared" si="2"/>
        <v>23342</v>
      </c>
      <c r="C48" s="5">
        <v>994</v>
      </c>
      <c r="D48" s="5">
        <v>22348</v>
      </c>
      <c r="E48" s="5">
        <v>2223</v>
      </c>
      <c r="F48" s="5">
        <v>1771</v>
      </c>
      <c r="G48" s="5">
        <v>393</v>
      </c>
      <c r="H48" s="5">
        <v>552</v>
      </c>
      <c r="I48" s="5">
        <v>1878</v>
      </c>
      <c r="J48" s="5">
        <v>1375</v>
      </c>
      <c r="K48" s="5">
        <v>1420</v>
      </c>
      <c r="L48" s="5">
        <v>3007</v>
      </c>
      <c r="M48" s="5">
        <v>1024</v>
      </c>
      <c r="N48" s="5">
        <v>208</v>
      </c>
      <c r="O48" s="5">
        <v>8306</v>
      </c>
      <c r="P48" s="5">
        <v>38</v>
      </c>
      <c r="Q48" s="5">
        <v>691</v>
      </c>
      <c r="R48" s="5">
        <v>331</v>
      </c>
      <c r="S48" s="5">
        <v>68</v>
      </c>
      <c r="T48" s="5">
        <v>57</v>
      </c>
      <c r="U48" s="5">
        <v>0</v>
      </c>
      <c r="V48" s="27">
        <f t="shared" si="3"/>
        <v>786</v>
      </c>
      <c r="W48" s="26">
        <v>59</v>
      </c>
      <c r="X48" s="26">
        <v>59</v>
      </c>
      <c r="Y48" s="26">
        <v>9</v>
      </c>
      <c r="Z48" s="26">
        <v>24</v>
      </c>
      <c r="AA48" s="26">
        <v>42</v>
      </c>
      <c r="AB48" s="26">
        <v>20</v>
      </c>
      <c r="AC48" s="26">
        <v>20</v>
      </c>
      <c r="AD48" s="26">
        <v>65</v>
      </c>
      <c r="AE48" s="26">
        <v>12</v>
      </c>
      <c r="AF48" s="26">
        <v>26</v>
      </c>
      <c r="AG48" s="26">
        <v>420</v>
      </c>
      <c r="AH48" s="26">
        <v>3</v>
      </c>
      <c r="AI48" s="26">
        <v>15</v>
      </c>
      <c r="AJ48" s="26">
        <v>11</v>
      </c>
      <c r="AK48" s="26">
        <v>0</v>
      </c>
      <c r="AL48" s="26">
        <v>1</v>
      </c>
    </row>
    <row r="49" spans="1:38">
      <c r="A49" s="6">
        <v>44663</v>
      </c>
      <c r="B49" s="5">
        <f t="shared" si="2"/>
        <v>26330</v>
      </c>
      <c r="C49" s="5">
        <v>1189</v>
      </c>
      <c r="D49" s="5">
        <v>25141</v>
      </c>
      <c r="E49" s="5">
        <v>1804</v>
      </c>
      <c r="F49" s="5">
        <v>1108</v>
      </c>
      <c r="G49" s="5">
        <v>1133</v>
      </c>
      <c r="H49" s="5">
        <v>1056</v>
      </c>
      <c r="I49" s="5">
        <v>1170</v>
      </c>
      <c r="J49" s="5">
        <v>931</v>
      </c>
      <c r="K49" s="5">
        <v>1159</v>
      </c>
      <c r="L49" s="5">
        <v>4245</v>
      </c>
      <c r="M49" s="5">
        <v>295</v>
      </c>
      <c r="N49" s="5">
        <v>986</v>
      </c>
      <c r="O49" s="5">
        <v>11049</v>
      </c>
      <c r="P49" s="5">
        <v>39</v>
      </c>
      <c r="Q49" s="5">
        <v>712</v>
      </c>
      <c r="R49" s="5">
        <v>524</v>
      </c>
      <c r="S49" s="5">
        <v>33</v>
      </c>
      <c r="T49" s="5">
        <v>86</v>
      </c>
      <c r="U49" s="5">
        <v>0</v>
      </c>
      <c r="V49" s="27">
        <f t="shared" si="3"/>
        <v>940</v>
      </c>
      <c r="W49" s="26">
        <v>71</v>
      </c>
      <c r="X49" s="26">
        <v>46</v>
      </c>
      <c r="Y49" s="26">
        <v>29</v>
      </c>
      <c r="Z49" s="26">
        <v>114</v>
      </c>
      <c r="AA49" s="26">
        <v>82</v>
      </c>
      <c r="AB49" s="26">
        <v>33</v>
      </c>
      <c r="AC49" s="26">
        <v>16</v>
      </c>
      <c r="AD49" s="26">
        <v>38</v>
      </c>
      <c r="AE49" s="26">
        <v>28</v>
      </c>
      <c r="AF49" s="26">
        <v>13</v>
      </c>
      <c r="AG49" s="26">
        <v>422</v>
      </c>
      <c r="AH49" s="26">
        <v>3</v>
      </c>
      <c r="AI49" s="26">
        <v>9</v>
      </c>
      <c r="AJ49" s="26">
        <v>14</v>
      </c>
      <c r="AK49" s="26">
        <v>3</v>
      </c>
      <c r="AL49" s="26">
        <v>19</v>
      </c>
    </row>
    <row r="50" spans="1:38">
      <c r="A50" s="6">
        <v>44664</v>
      </c>
      <c r="B50" s="5">
        <f t="shared" ref="B50" si="4">C50+D50</f>
        <v>27719</v>
      </c>
      <c r="C50" s="5">
        <v>2573</v>
      </c>
      <c r="D50" s="5">
        <v>25146</v>
      </c>
      <c r="E50" s="5">
        <v>1408</v>
      </c>
      <c r="F50" s="5">
        <v>1492</v>
      </c>
      <c r="G50" s="5">
        <v>957</v>
      </c>
      <c r="H50" s="5">
        <v>220</v>
      </c>
      <c r="I50" s="5">
        <v>475</v>
      </c>
      <c r="J50" s="5">
        <v>1488</v>
      </c>
      <c r="K50" s="5">
        <v>1185</v>
      </c>
      <c r="L50" s="5">
        <v>2939</v>
      </c>
      <c r="M50" s="5">
        <v>651</v>
      </c>
      <c r="N50" s="5">
        <v>721</v>
      </c>
      <c r="O50" s="5">
        <v>15027</v>
      </c>
      <c r="P50" s="5">
        <v>34</v>
      </c>
      <c r="Q50" s="5">
        <v>657</v>
      </c>
      <c r="R50" s="5">
        <v>319</v>
      </c>
      <c r="S50" s="5">
        <v>83</v>
      </c>
      <c r="T50" s="5">
        <v>63</v>
      </c>
      <c r="U50" s="5">
        <v>0</v>
      </c>
      <c r="V50" s="27">
        <f t="shared" si="3"/>
        <v>857</v>
      </c>
      <c r="W50" s="26">
        <v>47</v>
      </c>
      <c r="X50" s="26">
        <v>47</v>
      </c>
      <c r="Y50" s="26">
        <v>22</v>
      </c>
      <c r="Z50" s="26">
        <v>24</v>
      </c>
      <c r="AA50" s="26">
        <v>40</v>
      </c>
      <c r="AB50" s="26">
        <v>17</v>
      </c>
      <c r="AC50" s="26">
        <v>4</v>
      </c>
      <c r="AD50" s="26">
        <v>47</v>
      </c>
      <c r="AE50" s="26">
        <v>17</v>
      </c>
      <c r="AF50" s="26">
        <v>8</v>
      </c>
      <c r="AG50" s="26">
        <v>554</v>
      </c>
      <c r="AH50" s="26">
        <v>0</v>
      </c>
      <c r="AI50" s="26">
        <v>11</v>
      </c>
      <c r="AJ50" s="26">
        <v>6</v>
      </c>
      <c r="AK50" s="26">
        <v>3</v>
      </c>
      <c r="AL50" s="26">
        <v>10</v>
      </c>
    </row>
    <row r="51" spans="1:38">
      <c r="A51" s="6">
        <v>44665</v>
      </c>
      <c r="B51" s="5">
        <f t="shared" ref="B51:B52" si="5">C51+D51</f>
        <v>23072</v>
      </c>
      <c r="C51" s="5">
        <v>3200</v>
      </c>
      <c r="D51" s="5">
        <v>19872</v>
      </c>
      <c r="E51" s="5">
        <v>2013</v>
      </c>
      <c r="F51" s="5">
        <v>1342</v>
      </c>
      <c r="G51" s="5">
        <v>998</v>
      </c>
      <c r="H51" s="5">
        <v>266</v>
      </c>
      <c r="I51" s="5">
        <v>264</v>
      </c>
      <c r="J51" s="5">
        <v>930</v>
      </c>
      <c r="K51" s="5">
        <v>817</v>
      </c>
      <c r="L51" s="5">
        <v>2378</v>
      </c>
      <c r="M51" s="5">
        <v>417</v>
      </c>
      <c r="N51" s="5">
        <v>803</v>
      </c>
      <c r="O51" s="5">
        <v>11656</v>
      </c>
      <c r="P51" s="5">
        <v>28</v>
      </c>
      <c r="Q51" s="5">
        <v>761</v>
      </c>
      <c r="R51" s="5">
        <v>304</v>
      </c>
      <c r="S51" s="5">
        <v>35</v>
      </c>
      <c r="T51" s="5">
        <v>60</v>
      </c>
      <c r="U51" s="5">
        <v>0</v>
      </c>
      <c r="V51" s="27">
        <f t="shared" si="3"/>
        <v>724</v>
      </c>
      <c r="W51" s="26">
        <v>36</v>
      </c>
      <c r="X51" s="26">
        <v>111</v>
      </c>
      <c r="Y51" s="26">
        <v>26</v>
      </c>
      <c r="Z51" s="26">
        <v>21</v>
      </c>
      <c r="AA51" s="26">
        <v>29</v>
      </c>
      <c r="AB51" s="26">
        <v>47</v>
      </c>
      <c r="AC51" s="26">
        <v>3</v>
      </c>
      <c r="AD51" s="26">
        <v>23</v>
      </c>
      <c r="AE51" s="26">
        <v>20</v>
      </c>
      <c r="AF51" s="26">
        <v>7</v>
      </c>
      <c r="AG51" s="26">
        <v>370</v>
      </c>
      <c r="AH51" s="26">
        <v>2</v>
      </c>
      <c r="AI51" s="26">
        <v>10</v>
      </c>
      <c r="AJ51" s="26">
        <v>10</v>
      </c>
      <c r="AK51" s="26">
        <v>4</v>
      </c>
      <c r="AL51" s="26">
        <v>5</v>
      </c>
    </row>
    <row r="52" spans="1:38">
      <c r="A52" s="6">
        <v>44666</v>
      </c>
      <c r="B52" s="5">
        <f t="shared" si="5"/>
        <v>23513</v>
      </c>
      <c r="C52" s="5">
        <v>3590</v>
      </c>
      <c r="D52" s="5">
        <v>19923</v>
      </c>
      <c r="E52" s="5">
        <v>1384</v>
      </c>
      <c r="F52" s="5">
        <v>1689</v>
      </c>
      <c r="G52" s="5">
        <v>752</v>
      </c>
      <c r="H52" s="5">
        <v>433</v>
      </c>
      <c r="I52" s="5">
        <v>426</v>
      </c>
      <c r="J52" s="5">
        <v>1497</v>
      </c>
      <c r="K52" s="5">
        <v>1411</v>
      </c>
      <c r="L52" s="5">
        <v>2037</v>
      </c>
      <c r="M52" s="5">
        <v>1323</v>
      </c>
      <c r="N52" s="5">
        <v>741</v>
      </c>
      <c r="O52" s="5">
        <v>10282</v>
      </c>
      <c r="P52" s="5">
        <v>31</v>
      </c>
      <c r="Q52" s="5">
        <v>773</v>
      </c>
      <c r="R52" s="5">
        <v>536</v>
      </c>
      <c r="S52" s="5">
        <v>106</v>
      </c>
      <c r="T52" s="5">
        <v>92</v>
      </c>
      <c r="U52" s="5">
        <v>0</v>
      </c>
      <c r="V52" s="27">
        <f t="shared" si="3"/>
        <v>852</v>
      </c>
      <c r="W52" s="26">
        <v>26</v>
      </c>
      <c r="X52" s="26">
        <v>41</v>
      </c>
      <c r="Y52" s="26">
        <v>76</v>
      </c>
      <c r="Z52" s="26">
        <v>28</v>
      </c>
      <c r="AA52" s="26">
        <v>40</v>
      </c>
      <c r="AB52" s="26">
        <v>4</v>
      </c>
      <c r="AC52" s="26">
        <v>6</v>
      </c>
      <c r="AD52" s="26">
        <v>41</v>
      </c>
      <c r="AE52" s="26">
        <v>4</v>
      </c>
      <c r="AF52" s="26">
        <v>14</v>
      </c>
      <c r="AG52" s="26">
        <v>529</v>
      </c>
      <c r="AH52" s="26">
        <v>0</v>
      </c>
      <c r="AI52" s="26">
        <v>11</v>
      </c>
      <c r="AJ52" s="26">
        <v>20</v>
      </c>
      <c r="AK52" s="26">
        <v>4</v>
      </c>
      <c r="AL52" s="26">
        <v>8</v>
      </c>
    </row>
    <row r="53" spans="1:38">
      <c r="A53" s="6">
        <v>44667</v>
      </c>
      <c r="B53" s="5">
        <f t="shared" ref="B53:B54" si="6">C53+D53</f>
        <v>24820</v>
      </c>
      <c r="C53" s="5">
        <v>3238</v>
      </c>
      <c r="D53" s="5">
        <v>21582</v>
      </c>
      <c r="E53" s="5">
        <v>1565</v>
      </c>
      <c r="F53" s="5">
        <v>1532</v>
      </c>
      <c r="G53" s="5">
        <v>706</v>
      </c>
      <c r="H53" s="5">
        <v>1134</v>
      </c>
      <c r="I53" s="5">
        <v>1331</v>
      </c>
      <c r="J53" s="5">
        <v>1027</v>
      </c>
      <c r="K53" s="5">
        <v>860</v>
      </c>
      <c r="L53" s="5">
        <v>3060</v>
      </c>
      <c r="M53" s="5">
        <v>1293</v>
      </c>
      <c r="N53" s="5">
        <v>685</v>
      </c>
      <c r="O53" s="5">
        <v>10791</v>
      </c>
      <c r="P53" s="5">
        <v>21</v>
      </c>
      <c r="Q53" s="5">
        <v>410</v>
      </c>
      <c r="R53" s="5">
        <v>305</v>
      </c>
      <c r="S53" s="5">
        <v>51</v>
      </c>
      <c r="T53" s="5">
        <v>49</v>
      </c>
      <c r="U53" s="5">
        <v>0</v>
      </c>
      <c r="V53" s="27">
        <f t="shared" si="3"/>
        <v>722</v>
      </c>
      <c r="W53" s="26">
        <v>38</v>
      </c>
      <c r="X53" s="26">
        <v>47</v>
      </c>
      <c r="Y53" s="26">
        <v>24</v>
      </c>
      <c r="Z53" s="26">
        <v>23</v>
      </c>
      <c r="AA53" s="26">
        <v>44</v>
      </c>
      <c r="AB53" s="26">
        <v>37</v>
      </c>
      <c r="AC53" s="26">
        <v>6</v>
      </c>
      <c r="AD53" s="26">
        <v>19</v>
      </c>
      <c r="AE53" s="26">
        <v>14</v>
      </c>
      <c r="AF53" s="26">
        <v>13</v>
      </c>
      <c r="AG53" s="26">
        <v>426</v>
      </c>
      <c r="AH53" s="26">
        <v>0</v>
      </c>
      <c r="AI53" s="26">
        <v>4</v>
      </c>
      <c r="AJ53" s="26">
        <v>6</v>
      </c>
      <c r="AK53" s="26">
        <v>1</v>
      </c>
      <c r="AL53" s="26">
        <v>20</v>
      </c>
    </row>
    <row r="54" spans="1:38">
      <c r="A54" s="6">
        <v>44668</v>
      </c>
      <c r="B54" s="5">
        <f t="shared" si="6"/>
        <v>22248</v>
      </c>
      <c r="C54" s="5">
        <v>2417</v>
      </c>
      <c r="D54" s="5">
        <v>19831</v>
      </c>
      <c r="E54" s="5">
        <v>1896</v>
      </c>
      <c r="F54" s="5">
        <v>1553</v>
      </c>
      <c r="G54" s="5">
        <v>739</v>
      </c>
      <c r="H54" s="5">
        <v>842</v>
      </c>
      <c r="I54" s="5">
        <v>1225</v>
      </c>
      <c r="J54" s="5">
        <v>1166</v>
      </c>
      <c r="K54" s="5">
        <v>887</v>
      </c>
      <c r="L54" s="5">
        <v>2402</v>
      </c>
      <c r="M54" s="5">
        <v>1450</v>
      </c>
      <c r="N54" s="5">
        <v>978</v>
      </c>
      <c r="O54" s="5">
        <v>7740</v>
      </c>
      <c r="P54" s="5">
        <v>24</v>
      </c>
      <c r="Q54" s="5">
        <v>905</v>
      </c>
      <c r="R54" s="5">
        <v>369</v>
      </c>
      <c r="S54" s="5">
        <v>20</v>
      </c>
      <c r="T54" s="5">
        <v>52</v>
      </c>
      <c r="U54" s="5">
        <v>0</v>
      </c>
      <c r="V54" s="27">
        <f t="shared" si="3"/>
        <v>561</v>
      </c>
      <c r="W54" s="26">
        <v>70</v>
      </c>
      <c r="X54" s="26">
        <v>54</v>
      </c>
      <c r="Y54" s="26">
        <v>35</v>
      </c>
      <c r="Z54" s="26">
        <v>15</v>
      </c>
      <c r="AA54" s="26">
        <v>32</v>
      </c>
      <c r="AB54" s="26">
        <v>22</v>
      </c>
      <c r="AC54" s="26">
        <v>11</v>
      </c>
      <c r="AD54" s="26">
        <v>24</v>
      </c>
      <c r="AE54" s="26">
        <v>11</v>
      </c>
      <c r="AF54" s="26">
        <v>12</v>
      </c>
      <c r="AG54" s="26">
        <v>230</v>
      </c>
      <c r="AH54" s="26">
        <v>1</v>
      </c>
      <c r="AI54" s="26">
        <v>8</v>
      </c>
      <c r="AJ54" s="26">
        <v>9</v>
      </c>
      <c r="AK54" s="26">
        <v>5</v>
      </c>
      <c r="AL54" s="26">
        <v>22</v>
      </c>
    </row>
    <row r="55" spans="1:38">
      <c r="A55" s="6">
        <v>44669</v>
      </c>
      <c r="B55" s="5">
        <f t="shared" ref="B55:B56" si="7">C55+D55</f>
        <v>20416</v>
      </c>
      <c r="C55" s="5">
        <v>3084</v>
      </c>
      <c r="D55" s="5">
        <v>17332</v>
      </c>
      <c r="E55" s="5">
        <v>3323</v>
      </c>
      <c r="F55" s="5">
        <v>572</v>
      </c>
      <c r="G55" s="5">
        <v>680</v>
      </c>
      <c r="H55" s="5">
        <v>1010</v>
      </c>
      <c r="I55" s="5">
        <v>371</v>
      </c>
      <c r="J55" s="5">
        <v>1092</v>
      </c>
      <c r="K55" s="5">
        <v>481</v>
      </c>
      <c r="L55" s="5">
        <v>1372</v>
      </c>
      <c r="M55" s="5">
        <v>1030</v>
      </c>
      <c r="N55" s="5">
        <v>588</v>
      </c>
      <c r="O55" s="5">
        <v>8831</v>
      </c>
      <c r="P55" s="5">
        <v>7</v>
      </c>
      <c r="Q55" s="5">
        <v>762</v>
      </c>
      <c r="R55" s="5">
        <v>257</v>
      </c>
      <c r="S55" s="5">
        <v>14</v>
      </c>
      <c r="T55" s="5">
        <v>26</v>
      </c>
      <c r="U55" s="5">
        <v>0</v>
      </c>
      <c r="V55" s="27">
        <f t="shared" si="3"/>
        <v>550</v>
      </c>
      <c r="W55" s="26">
        <v>118</v>
      </c>
      <c r="X55" s="26">
        <v>37</v>
      </c>
      <c r="Y55" s="26">
        <v>22</v>
      </c>
      <c r="Z55" s="26">
        <v>25</v>
      </c>
      <c r="AA55" s="26">
        <v>8</v>
      </c>
      <c r="AB55" s="26">
        <v>36</v>
      </c>
      <c r="AC55" s="26">
        <v>3</v>
      </c>
      <c r="AD55" s="26">
        <v>16</v>
      </c>
      <c r="AE55" s="26">
        <v>13</v>
      </c>
      <c r="AF55" s="26">
        <v>9</v>
      </c>
      <c r="AG55" s="26">
        <v>228</v>
      </c>
      <c r="AH55" s="26">
        <v>0</v>
      </c>
      <c r="AI55" s="26">
        <v>2</v>
      </c>
      <c r="AJ55" s="26">
        <v>27</v>
      </c>
      <c r="AK55" s="26">
        <v>0</v>
      </c>
      <c r="AL55" s="26">
        <v>6</v>
      </c>
    </row>
    <row r="56" spans="1:38">
      <c r="A56" s="6">
        <v>44670</v>
      </c>
      <c r="B56" s="5">
        <f t="shared" si="7"/>
        <v>18901</v>
      </c>
      <c r="C56" s="5">
        <v>2494</v>
      </c>
      <c r="D56" s="5">
        <v>16407</v>
      </c>
      <c r="E56" s="5">
        <v>3084</v>
      </c>
      <c r="F56" s="5">
        <v>1608</v>
      </c>
      <c r="G56" s="5">
        <v>618</v>
      </c>
      <c r="H56" s="5">
        <v>1733</v>
      </c>
      <c r="I56" s="5">
        <v>528</v>
      </c>
      <c r="J56" s="5">
        <v>753</v>
      </c>
      <c r="K56" s="5">
        <v>766</v>
      </c>
      <c r="L56" s="5">
        <v>1602</v>
      </c>
      <c r="M56" s="5">
        <v>957</v>
      </c>
      <c r="N56" s="5">
        <v>743</v>
      </c>
      <c r="O56" s="5">
        <v>5646</v>
      </c>
      <c r="P56" s="5">
        <v>9</v>
      </c>
      <c r="Q56" s="5">
        <v>325</v>
      </c>
      <c r="R56" s="5">
        <v>389</v>
      </c>
      <c r="S56" s="5">
        <v>60</v>
      </c>
      <c r="T56" s="5">
        <v>80</v>
      </c>
      <c r="U56" s="5">
        <v>0</v>
      </c>
      <c r="V56" s="27">
        <f t="shared" si="3"/>
        <v>390</v>
      </c>
      <c r="W56" s="26">
        <v>38</v>
      </c>
      <c r="X56" s="26">
        <v>95</v>
      </c>
      <c r="Y56" s="26">
        <v>6</v>
      </c>
      <c r="Z56" s="26">
        <v>39</v>
      </c>
      <c r="AA56" s="26">
        <v>12</v>
      </c>
      <c r="AB56" s="26">
        <v>16</v>
      </c>
      <c r="AC56" s="26">
        <v>3</v>
      </c>
      <c r="AD56" s="26">
        <v>9</v>
      </c>
      <c r="AE56" s="26">
        <v>4</v>
      </c>
      <c r="AF56" s="26">
        <v>10</v>
      </c>
      <c r="AG56" s="26">
        <v>146</v>
      </c>
      <c r="AH56" s="26">
        <v>0</v>
      </c>
      <c r="AI56" s="26">
        <v>2</v>
      </c>
      <c r="AJ56" s="26">
        <v>8</v>
      </c>
      <c r="AK56" s="26">
        <v>2</v>
      </c>
      <c r="AL56" s="26">
        <v>0</v>
      </c>
    </row>
    <row r="57" spans="1:38">
      <c r="A57" s="6">
        <v>44671</v>
      </c>
      <c r="B57" s="5">
        <f t="shared" ref="B57:B58" si="8">C57+D57</f>
        <v>18495</v>
      </c>
      <c r="C57" s="5">
        <v>2634</v>
      </c>
      <c r="D57" s="5">
        <v>15861</v>
      </c>
      <c r="E57" s="5">
        <v>3097</v>
      </c>
      <c r="F57" s="5">
        <v>1447</v>
      </c>
      <c r="G57" s="5">
        <v>726</v>
      </c>
      <c r="H57" s="5">
        <v>1130</v>
      </c>
      <c r="I57" s="5">
        <v>555</v>
      </c>
      <c r="J57" s="5">
        <v>832</v>
      </c>
      <c r="K57" s="5">
        <v>2005</v>
      </c>
      <c r="L57" s="5">
        <v>1686</v>
      </c>
      <c r="M57" s="5">
        <v>833</v>
      </c>
      <c r="N57" s="5">
        <v>641</v>
      </c>
      <c r="O57" s="5">
        <v>4465</v>
      </c>
      <c r="P57" s="5">
        <v>25</v>
      </c>
      <c r="Q57" s="5">
        <v>676</v>
      </c>
      <c r="R57" s="5">
        <v>280</v>
      </c>
      <c r="S57" s="5">
        <v>32</v>
      </c>
      <c r="T57" s="5">
        <v>65</v>
      </c>
      <c r="U57" s="5">
        <v>0</v>
      </c>
      <c r="V57" s="27">
        <f t="shared" si="3"/>
        <v>441</v>
      </c>
      <c r="W57" s="26">
        <v>46</v>
      </c>
      <c r="X57" s="26">
        <v>40</v>
      </c>
      <c r="Y57" s="26">
        <v>48</v>
      </c>
      <c r="Z57" s="26">
        <v>13</v>
      </c>
      <c r="AA57" s="26">
        <v>32</v>
      </c>
      <c r="AB57" s="26">
        <v>32</v>
      </c>
      <c r="AC57" s="26">
        <v>16</v>
      </c>
      <c r="AD57" s="26">
        <v>33</v>
      </c>
      <c r="AE57" s="26">
        <v>28</v>
      </c>
      <c r="AF57" s="26">
        <v>8</v>
      </c>
      <c r="AG57" s="26">
        <v>130</v>
      </c>
      <c r="AH57" s="26">
        <v>1</v>
      </c>
      <c r="AI57" s="26">
        <v>7</v>
      </c>
      <c r="AJ57" s="26">
        <v>7</v>
      </c>
      <c r="AK57" s="26">
        <v>0</v>
      </c>
      <c r="AL57" s="26">
        <v>0</v>
      </c>
    </row>
    <row r="58" spans="1:38">
      <c r="A58" s="6">
        <v>44672</v>
      </c>
      <c r="B58" s="5">
        <f t="shared" si="8"/>
        <v>17629</v>
      </c>
      <c r="C58" s="5">
        <v>1931</v>
      </c>
      <c r="D58" s="5">
        <v>15698</v>
      </c>
      <c r="E58" s="5">
        <v>1752</v>
      </c>
      <c r="F58" s="5">
        <v>1366</v>
      </c>
      <c r="G58" s="5">
        <v>496</v>
      </c>
      <c r="H58" s="5">
        <v>2064</v>
      </c>
      <c r="I58" s="5">
        <v>489</v>
      </c>
      <c r="J58" s="5">
        <v>885</v>
      </c>
      <c r="K58" s="5">
        <v>543</v>
      </c>
      <c r="L58" s="5">
        <v>2563</v>
      </c>
      <c r="M58" s="5">
        <v>978</v>
      </c>
      <c r="N58" s="5">
        <v>776</v>
      </c>
      <c r="O58" s="5">
        <v>4655</v>
      </c>
      <c r="P58" s="5">
        <v>30</v>
      </c>
      <c r="Q58" s="5">
        <v>493</v>
      </c>
      <c r="R58" s="5">
        <v>385</v>
      </c>
      <c r="S58" s="5">
        <v>34</v>
      </c>
      <c r="T58" s="5">
        <v>120</v>
      </c>
      <c r="U58" s="5">
        <v>0</v>
      </c>
      <c r="V58" s="27">
        <f t="shared" si="3"/>
        <v>250</v>
      </c>
      <c r="W58" s="26">
        <v>21</v>
      </c>
      <c r="X58" s="26">
        <v>50</v>
      </c>
      <c r="Y58" s="26">
        <v>8</v>
      </c>
      <c r="Z58" s="26">
        <v>17</v>
      </c>
      <c r="AA58" s="26">
        <v>12</v>
      </c>
      <c r="AB58" s="26">
        <v>6</v>
      </c>
      <c r="AC58" s="26">
        <v>10</v>
      </c>
      <c r="AD58" s="26">
        <v>45</v>
      </c>
      <c r="AE58" s="26">
        <v>13</v>
      </c>
      <c r="AF58" s="26">
        <v>12</v>
      </c>
      <c r="AG58" s="26">
        <v>37</v>
      </c>
      <c r="AH58" s="26">
        <v>0</v>
      </c>
      <c r="AI58" s="26">
        <v>2</v>
      </c>
      <c r="AJ58" s="26">
        <v>17</v>
      </c>
      <c r="AK58" s="26">
        <v>0</v>
      </c>
      <c r="AL58" s="26">
        <v>0</v>
      </c>
    </row>
    <row r="59" spans="1:38">
      <c r="A59" s="6">
        <v>44673</v>
      </c>
      <c r="B59" s="5">
        <f t="shared" ref="B59:B60" si="9">C59+D59</f>
        <v>23370</v>
      </c>
      <c r="C59" s="5">
        <v>2736</v>
      </c>
      <c r="D59" s="5">
        <v>20634</v>
      </c>
      <c r="E59" s="5">
        <v>2843</v>
      </c>
      <c r="F59" s="5">
        <v>1275</v>
      </c>
      <c r="G59" s="5">
        <v>713</v>
      </c>
      <c r="H59" s="5">
        <v>786</v>
      </c>
      <c r="I59" s="5">
        <v>523</v>
      </c>
      <c r="J59" s="5">
        <v>997</v>
      </c>
      <c r="K59" s="5">
        <v>1356</v>
      </c>
      <c r="L59" s="5">
        <v>1305</v>
      </c>
      <c r="M59" s="5">
        <v>2033</v>
      </c>
      <c r="N59" s="5">
        <v>500</v>
      </c>
      <c r="O59" s="5">
        <v>7961</v>
      </c>
      <c r="P59" s="5">
        <v>26</v>
      </c>
      <c r="Q59" s="5">
        <v>2568</v>
      </c>
      <c r="R59" s="5">
        <v>359</v>
      </c>
      <c r="S59" s="5">
        <v>8</v>
      </c>
      <c r="T59" s="5">
        <v>117</v>
      </c>
      <c r="U59" s="5">
        <v>0</v>
      </c>
      <c r="V59" s="27">
        <f t="shared" si="3"/>
        <v>218</v>
      </c>
      <c r="W59" s="26">
        <v>10</v>
      </c>
      <c r="X59" s="26">
        <v>51</v>
      </c>
      <c r="Y59" s="26">
        <v>5</v>
      </c>
      <c r="Z59" s="26">
        <v>17</v>
      </c>
      <c r="AA59" s="26">
        <v>6</v>
      </c>
      <c r="AB59" s="26">
        <v>6</v>
      </c>
      <c r="AC59" s="26">
        <v>14</v>
      </c>
      <c r="AD59" s="26">
        <v>29</v>
      </c>
      <c r="AE59" s="26">
        <v>24</v>
      </c>
      <c r="AF59" s="26">
        <v>6</v>
      </c>
      <c r="AG59" s="26">
        <v>31</v>
      </c>
      <c r="AH59" s="26">
        <v>1</v>
      </c>
      <c r="AI59" s="26">
        <v>4</v>
      </c>
      <c r="AJ59" s="26">
        <v>14</v>
      </c>
      <c r="AK59" s="26">
        <v>0</v>
      </c>
      <c r="AL59" s="26">
        <v>0</v>
      </c>
    </row>
    <row r="60" spans="1:38">
      <c r="A60" s="6">
        <v>44674</v>
      </c>
      <c r="B60" s="5">
        <f t="shared" si="9"/>
        <v>21058</v>
      </c>
      <c r="C60" s="5">
        <v>1401</v>
      </c>
      <c r="D60" s="5">
        <v>19657</v>
      </c>
      <c r="E60" s="5">
        <v>1959</v>
      </c>
      <c r="F60" s="5">
        <v>1722</v>
      </c>
      <c r="G60" s="5">
        <v>727</v>
      </c>
      <c r="H60" s="5">
        <v>471</v>
      </c>
      <c r="I60" s="5">
        <v>478</v>
      </c>
      <c r="J60" s="5">
        <v>819</v>
      </c>
      <c r="K60" s="5">
        <v>1277</v>
      </c>
      <c r="L60" s="5">
        <v>877</v>
      </c>
      <c r="M60" s="5">
        <v>2886</v>
      </c>
      <c r="N60" s="5">
        <v>751</v>
      </c>
      <c r="O60" s="5">
        <v>7626</v>
      </c>
      <c r="P60" s="5">
        <v>44</v>
      </c>
      <c r="Q60" s="5">
        <v>773</v>
      </c>
      <c r="R60" s="5">
        <v>424</v>
      </c>
      <c r="S60" s="5">
        <v>16</v>
      </c>
      <c r="T60" s="5">
        <v>208</v>
      </c>
      <c r="U60" s="5">
        <v>0</v>
      </c>
      <c r="V60" s="27">
        <f t="shared" si="3"/>
        <v>280</v>
      </c>
      <c r="W60" s="26">
        <v>1</v>
      </c>
      <c r="X60" s="26">
        <v>21</v>
      </c>
      <c r="Y60" s="26">
        <v>17</v>
      </c>
      <c r="Z60" s="26">
        <v>7</v>
      </c>
      <c r="AA60" s="26">
        <v>1</v>
      </c>
      <c r="AB60" s="26">
        <v>17</v>
      </c>
      <c r="AC60" s="26">
        <v>24</v>
      </c>
      <c r="AD60" s="26">
        <v>26</v>
      </c>
      <c r="AE60" s="26">
        <v>37</v>
      </c>
      <c r="AF60" s="26">
        <v>10</v>
      </c>
      <c r="AG60" s="26">
        <v>62</v>
      </c>
      <c r="AH60" s="26">
        <v>1</v>
      </c>
      <c r="AI60" s="26">
        <v>4</v>
      </c>
      <c r="AJ60" s="26">
        <v>43</v>
      </c>
      <c r="AK60" s="26">
        <v>8</v>
      </c>
      <c r="AL60" s="26">
        <v>1</v>
      </c>
    </row>
    <row r="61" spans="1:38">
      <c r="A61" s="6">
        <v>44675</v>
      </c>
      <c r="B61" s="5">
        <f t="shared" ref="B61:B62" si="10">C61+D61</f>
        <v>19455</v>
      </c>
      <c r="C61" s="5">
        <v>2472</v>
      </c>
      <c r="D61" s="5">
        <v>16983</v>
      </c>
      <c r="E61" s="5">
        <v>1755</v>
      </c>
      <c r="F61" s="5">
        <v>1396</v>
      </c>
      <c r="G61" s="5">
        <v>749</v>
      </c>
      <c r="H61" s="5">
        <v>1702</v>
      </c>
      <c r="I61" s="5">
        <v>477</v>
      </c>
      <c r="J61" s="5">
        <v>655</v>
      </c>
      <c r="K61" s="5">
        <v>1235</v>
      </c>
      <c r="L61" s="5">
        <v>1229</v>
      </c>
      <c r="M61" s="5">
        <v>2506</v>
      </c>
      <c r="N61" s="5">
        <v>601</v>
      </c>
      <c r="O61" s="5">
        <v>6181</v>
      </c>
      <c r="P61" s="5">
        <v>68</v>
      </c>
      <c r="Q61" s="5">
        <v>548</v>
      </c>
      <c r="R61" s="5">
        <v>251</v>
      </c>
      <c r="S61" s="5">
        <v>7</v>
      </c>
      <c r="T61" s="5">
        <v>95</v>
      </c>
      <c r="U61" s="5">
        <v>0</v>
      </c>
      <c r="V61" s="27">
        <f t="shared" si="3"/>
        <v>217</v>
      </c>
      <c r="W61" s="26">
        <v>3</v>
      </c>
      <c r="X61" s="26">
        <v>16</v>
      </c>
      <c r="Y61" s="26">
        <v>4</v>
      </c>
      <c r="Z61" s="26">
        <v>20</v>
      </c>
      <c r="AA61" s="26">
        <v>3</v>
      </c>
      <c r="AB61" s="26">
        <v>11</v>
      </c>
      <c r="AC61" s="26">
        <v>26</v>
      </c>
      <c r="AD61" s="26">
        <v>33</v>
      </c>
      <c r="AE61" s="26">
        <v>17</v>
      </c>
      <c r="AF61" s="26">
        <v>7</v>
      </c>
      <c r="AG61" s="26">
        <v>73</v>
      </c>
      <c r="AH61" s="26">
        <v>1</v>
      </c>
      <c r="AI61" s="26">
        <v>0</v>
      </c>
      <c r="AJ61" s="26">
        <v>3</v>
      </c>
      <c r="AK61" s="26">
        <v>0</v>
      </c>
      <c r="AL61" s="26">
        <v>0</v>
      </c>
    </row>
    <row r="62" spans="1:38">
      <c r="A62" s="6">
        <v>44676</v>
      </c>
      <c r="B62" s="5">
        <f t="shared" si="10"/>
        <v>16980</v>
      </c>
      <c r="C62" s="5">
        <v>1661</v>
      </c>
      <c r="D62" s="5">
        <v>15319</v>
      </c>
      <c r="E62" s="5">
        <v>2671</v>
      </c>
      <c r="F62" s="5">
        <v>1341</v>
      </c>
      <c r="G62" s="5">
        <v>534</v>
      </c>
      <c r="H62" s="5">
        <v>1016</v>
      </c>
      <c r="I62" s="5">
        <v>418</v>
      </c>
      <c r="J62" s="5">
        <v>1270</v>
      </c>
      <c r="K62" s="5">
        <v>1244</v>
      </c>
      <c r="L62" s="5">
        <v>717</v>
      </c>
      <c r="M62" s="5">
        <v>1786</v>
      </c>
      <c r="N62" s="5">
        <v>543</v>
      </c>
      <c r="O62" s="5">
        <v>3912</v>
      </c>
      <c r="P62" s="5">
        <v>22</v>
      </c>
      <c r="Q62" s="5">
        <v>641</v>
      </c>
      <c r="R62" s="5">
        <v>379</v>
      </c>
      <c r="S62" s="5">
        <v>12</v>
      </c>
      <c r="T62" s="5">
        <v>474</v>
      </c>
      <c r="U62" s="5">
        <v>0</v>
      </c>
      <c r="V62" s="27">
        <f t="shared" si="3"/>
        <v>217</v>
      </c>
      <c r="W62" s="26">
        <v>1</v>
      </c>
      <c r="X62" s="26">
        <v>10</v>
      </c>
      <c r="Y62" s="26">
        <v>3</v>
      </c>
      <c r="Z62" s="26">
        <v>3</v>
      </c>
      <c r="AA62" s="26">
        <v>4</v>
      </c>
      <c r="AB62" s="26">
        <v>14</v>
      </c>
      <c r="AC62" s="26">
        <v>66</v>
      </c>
      <c r="AD62" s="26">
        <v>7</v>
      </c>
      <c r="AE62" s="26">
        <v>35</v>
      </c>
      <c r="AF62" s="26">
        <v>20</v>
      </c>
      <c r="AG62" s="26">
        <v>49</v>
      </c>
      <c r="AH62" s="26">
        <v>0</v>
      </c>
      <c r="AI62" s="26">
        <v>5</v>
      </c>
      <c r="AJ62" s="26">
        <v>0</v>
      </c>
      <c r="AK62" s="26">
        <v>0</v>
      </c>
      <c r="AL62" s="26">
        <v>0</v>
      </c>
    </row>
    <row r="63" spans="1:38">
      <c r="A63" s="6">
        <v>44677</v>
      </c>
      <c r="B63" s="5">
        <f t="shared" ref="B63:B64" si="11">C63+D63</f>
        <v>13562</v>
      </c>
      <c r="C63" s="5">
        <v>1606</v>
      </c>
      <c r="D63" s="5">
        <v>11956</v>
      </c>
      <c r="E63" s="5">
        <v>1228</v>
      </c>
      <c r="F63" s="5">
        <v>904</v>
      </c>
      <c r="G63" s="5">
        <v>419</v>
      </c>
      <c r="H63" s="5">
        <v>1394</v>
      </c>
      <c r="I63" s="5">
        <v>365</v>
      </c>
      <c r="J63" s="5">
        <v>1136</v>
      </c>
      <c r="K63" s="5">
        <v>1106</v>
      </c>
      <c r="L63" s="5">
        <v>749</v>
      </c>
      <c r="M63" s="5">
        <v>1976</v>
      </c>
      <c r="N63" s="5">
        <v>434</v>
      </c>
      <c r="O63" s="5">
        <v>2745</v>
      </c>
      <c r="P63" s="5">
        <v>28</v>
      </c>
      <c r="Q63" s="5">
        <v>287</v>
      </c>
      <c r="R63" s="5">
        <v>311</v>
      </c>
      <c r="S63" s="5">
        <v>13</v>
      </c>
      <c r="T63" s="5">
        <v>467</v>
      </c>
      <c r="U63" s="5">
        <v>0</v>
      </c>
      <c r="V63" s="27">
        <f t="shared" si="3"/>
        <v>171</v>
      </c>
      <c r="W63" s="26">
        <v>0</v>
      </c>
      <c r="X63" s="26">
        <v>16</v>
      </c>
      <c r="Y63" s="26">
        <v>1</v>
      </c>
      <c r="Z63" s="26">
        <v>9</v>
      </c>
      <c r="AA63" s="26">
        <v>2</v>
      </c>
      <c r="AB63" s="26">
        <v>7</v>
      </c>
      <c r="AC63" s="26">
        <v>0</v>
      </c>
      <c r="AD63" s="26">
        <v>1</v>
      </c>
      <c r="AE63" s="26">
        <v>24</v>
      </c>
      <c r="AF63" s="26">
        <v>0</v>
      </c>
      <c r="AG63" s="26">
        <v>108</v>
      </c>
      <c r="AH63" s="26">
        <v>1</v>
      </c>
      <c r="AI63" s="26">
        <v>2</v>
      </c>
      <c r="AJ63" s="26">
        <v>0</v>
      </c>
      <c r="AK63" s="26">
        <v>0</v>
      </c>
      <c r="AL63" s="26">
        <v>0</v>
      </c>
    </row>
    <row r="64" spans="1:38">
      <c r="A64" s="6">
        <v>44678</v>
      </c>
      <c r="B64" s="5">
        <f t="shared" si="11"/>
        <v>10622</v>
      </c>
      <c r="C64" s="5">
        <v>1292</v>
      </c>
      <c r="D64" s="5">
        <v>9330</v>
      </c>
      <c r="E64" s="5">
        <v>1452</v>
      </c>
      <c r="F64" s="5">
        <v>552</v>
      </c>
      <c r="G64" s="5">
        <v>208</v>
      </c>
      <c r="H64" s="5">
        <v>1089</v>
      </c>
      <c r="I64" s="5">
        <v>301</v>
      </c>
      <c r="J64" s="5">
        <v>1091</v>
      </c>
      <c r="K64" s="5">
        <v>526</v>
      </c>
      <c r="L64" s="5">
        <v>321</v>
      </c>
      <c r="M64" s="5">
        <v>1115</v>
      </c>
      <c r="N64" s="5">
        <v>292</v>
      </c>
      <c r="O64" s="5">
        <v>2993</v>
      </c>
      <c r="P64" s="5">
        <v>41</v>
      </c>
      <c r="Q64" s="5">
        <v>231</v>
      </c>
      <c r="R64" s="5">
        <v>208</v>
      </c>
      <c r="S64" s="5">
        <v>3</v>
      </c>
      <c r="T64" s="5">
        <v>199</v>
      </c>
      <c r="U64" s="5">
        <v>0</v>
      </c>
      <c r="V64" s="27">
        <f t="shared" si="3"/>
        <v>192</v>
      </c>
      <c r="W64" s="26">
        <v>0</v>
      </c>
      <c r="X64" s="26">
        <v>8</v>
      </c>
      <c r="Y64" s="26">
        <v>19</v>
      </c>
      <c r="Z64" s="26">
        <v>15</v>
      </c>
      <c r="AA64" s="26">
        <v>9</v>
      </c>
      <c r="AB64" s="26">
        <v>22</v>
      </c>
      <c r="AC64" s="26">
        <v>0</v>
      </c>
      <c r="AD64" s="26">
        <v>2</v>
      </c>
      <c r="AE64" s="26">
        <v>18</v>
      </c>
      <c r="AF64" s="26">
        <v>0</v>
      </c>
      <c r="AG64" s="26">
        <v>97</v>
      </c>
      <c r="AH64" s="26">
        <v>0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44679</v>
      </c>
      <c r="B65" s="5">
        <f t="shared" ref="B65:B66" si="12">C65+D65</f>
        <v>15032</v>
      </c>
      <c r="C65" s="5">
        <v>5487</v>
      </c>
      <c r="D65" s="5">
        <v>9545</v>
      </c>
      <c r="E65" s="5">
        <v>2656</v>
      </c>
      <c r="F65" s="5">
        <v>1580</v>
      </c>
      <c r="G65" s="5">
        <v>647</v>
      </c>
      <c r="H65" s="5">
        <v>1364</v>
      </c>
      <c r="I65" s="5">
        <v>235</v>
      </c>
      <c r="J65" s="5">
        <v>1374</v>
      </c>
      <c r="K65" s="5">
        <v>808</v>
      </c>
      <c r="L65" s="5">
        <v>422</v>
      </c>
      <c r="M65" s="5">
        <v>1243</v>
      </c>
      <c r="N65" s="5">
        <v>488</v>
      </c>
      <c r="O65" s="5">
        <v>3472</v>
      </c>
      <c r="P65" s="5">
        <v>28</v>
      </c>
      <c r="Q65" s="5">
        <v>402</v>
      </c>
      <c r="R65" s="5">
        <v>269</v>
      </c>
      <c r="S65" s="5">
        <v>6</v>
      </c>
      <c r="T65" s="5">
        <v>38</v>
      </c>
      <c r="U65" s="5">
        <v>0</v>
      </c>
      <c r="V65" s="27">
        <f t="shared" si="3"/>
        <v>108</v>
      </c>
      <c r="W65" s="26">
        <v>0</v>
      </c>
      <c r="X65" s="26">
        <v>0</v>
      </c>
      <c r="Y65" s="26">
        <v>0</v>
      </c>
      <c r="Z65" s="26">
        <v>8</v>
      </c>
      <c r="AA65" s="26">
        <v>1</v>
      </c>
      <c r="AB65" s="26">
        <v>0</v>
      </c>
      <c r="AC65" s="26">
        <v>0</v>
      </c>
      <c r="AD65" s="26">
        <v>1</v>
      </c>
      <c r="AE65" s="26">
        <v>21</v>
      </c>
      <c r="AF65" s="26">
        <v>0</v>
      </c>
      <c r="AG65" s="26">
        <v>71</v>
      </c>
      <c r="AH65" s="26">
        <v>0</v>
      </c>
      <c r="AI65" s="26">
        <v>6</v>
      </c>
      <c r="AJ65" s="26">
        <v>0</v>
      </c>
      <c r="AK65" s="26">
        <v>0</v>
      </c>
      <c r="AL65" s="26">
        <v>0</v>
      </c>
    </row>
    <row r="66" spans="1:38">
      <c r="A66" s="6">
        <v>44680</v>
      </c>
      <c r="B66" s="5">
        <f t="shared" si="12"/>
        <v>10181</v>
      </c>
      <c r="C66" s="5">
        <v>1249</v>
      </c>
      <c r="D66" s="5">
        <v>8932</v>
      </c>
      <c r="E66" s="5">
        <v>1399</v>
      </c>
      <c r="F66" s="5">
        <v>602</v>
      </c>
      <c r="G66" s="5">
        <v>377</v>
      </c>
      <c r="H66" s="5">
        <v>1267</v>
      </c>
      <c r="I66" s="5">
        <v>141</v>
      </c>
      <c r="J66" s="5">
        <v>1015</v>
      </c>
      <c r="K66" s="5">
        <v>767</v>
      </c>
      <c r="L66" s="5">
        <v>516</v>
      </c>
      <c r="M66" s="5">
        <v>1197</v>
      </c>
      <c r="N66" s="5">
        <v>268</v>
      </c>
      <c r="O66" s="5">
        <v>2028</v>
      </c>
      <c r="P66" s="5">
        <v>19</v>
      </c>
      <c r="Q66" s="5">
        <v>134</v>
      </c>
      <c r="R66" s="5">
        <v>156</v>
      </c>
      <c r="S66" s="5">
        <v>26</v>
      </c>
      <c r="T66" s="5">
        <v>269</v>
      </c>
      <c r="U66" s="5">
        <v>0</v>
      </c>
      <c r="V66" s="27">
        <f t="shared" si="3"/>
        <v>0</v>
      </c>
      <c r="W66" s="26">
        <v>0</v>
      </c>
      <c r="X66" s="26">
        <v>0</v>
      </c>
      <c r="Y66" s="26">
        <v>0</v>
      </c>
      <c r="Z66" s="26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6">
        <v>0</v>
      </c>
    </row>
    <row r="67" spans="1:38">
      <c r="A67" s="6">
        <v>44681</v>
      </c>
      <c r="B67" s="5">
        <f t="shared" ref="B67:B68" si="13">C67+D67</f>
        <v>7872</v>
      </c>
      <c r="C67" s="5">
        <v>788</v>
      </c>
      <c r="D67" s="5">
        <v>7084</v>
      </c>
      <c r="E67" s="5">
        <v>1156</v>
      </c>
      <c r="F67" s="5">
        <v>488</v>
      </c>
      <c r="G67" s="5">
        <v>181</v>
      </c>
      <c r="H67" s="5">
        <v>996</v>
      </c>
      <c r="I67" s="5">
        <v>114</v>
      </c>
      <c r="J67" s="5">
        <v>591</v>
      </c>
      <c r="K67" s="5">
        <v>342</v>
      </c>
      <c r="L67" s="5">
        <v>431</v>
      </c>
      <c r="M67" s="5">
        <v>1133</v>
      </c>
      <c r="N67" s="5">
        <v>259</v>
      </c>
      <c r="O67" s="5">
        <v>1625</v>
      </c>
      <c r="P67" s="5">
        <v>11</v>
      </c>
      <c r="Q67" s="5">
        <v>105</v>
      </c>
      <c r="R67" s="5">
        <v>128</v>
      </c>
      <c r="S67" s="5">
        <v>4</v>
      </c>
      <c r="T67" s="5">
        <v>308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44682</v>
      </c>
      <c r="B68" s="5">
        <f t="shared" si="13"/>
        <v>7333</v>
      </c>
      <c r="C68" s="5">
        <v>727</v>
      </c>
      <c r="D68" s="5">
        <v>6606</v>
      </c>
      <c r="E68" s="5">
        <v>1112</v>
      </c>
      <c r="F68" s="5">
        <v>442</v>
      </c>
      <c r="G68" s="5">
        <v>243</v>
      </c>
      <c r="H68" s="5">
        <v>702</v>
      </c>
      <c r="I68" s="5">
        <v>95</v>
      </c>
      <c r="J68" s="5">
        <v>669</v>
      </c>
      <c r="K68" s="5">
        <v>467</v>
      </c>
      <c r="L68" s="5">
        <v>386</v>
      </c>
      <c r="M68" s="5">
        <v>983</v>
      </c>
      <c r="N68" s="5">
        <v>268</v>
      </c>
      <c r="O68" s="5">
        <v>1652</v>
      </c>
      <c r="P68" s="5">
        <v>14</v>
      </c>
      <c r="Q68" s="5">
        <v>96</v>
      </c>
      <c r="R68" s="5">
        <v>115</v>
      </c>
      <c r="S68" s="5">
        <v>13</v>
      </c>
      <c r="T68" s="5">
        <v>76</v>
      </c>
      <c r="U68" s="5">
        <v>0</v>
      </c>
      <c r="V68" s="27">
        <f t="shared" si="3"/>
        <v>58</v>
      </c>
      <c r="W68" s="26">
        <v>8</v>
      </c>
      <c r="X68" s="26">
        <v>3</v>
      </c>
      <c r="Y68" s="26">
        <v>0</v>
      </c>
      <c r="Z68" s="26">
        <v>0</v>
      </c>
      <c r="AA68" s="26">
        <v>0</v>
      </c>
      <c r="AB68" s="26">
        <v>21</v>
      </c>
      <c r="AC68" s="26">
        <v>0</v>
      </c>
      <c r="AD68" s="26">
        <v>0</v>
      </c>
      <c r="AE68" s="26">
        <v>11</v>
      </c>
      <c r="AF68" s="26">
        <v>0</v>
      </c>
      <c r="AG68" s="26">
        <v>10</v>
      </c>
      <c r="AH68" s="26">
        <v>0</v>
      </c>
      <c r="AI68" s="26">
        <v>4</v>
      </c>
      <c r="AJ68" s="26">
        <v>1</v>
      </c>
      <c r="AK68" s="26">
        <v>0</v>
      </c>
      <c r="AL68" s="26">
        <v>0</v>
      </c>
    </row>
    <row r="69" spans="1:38">
      <c r="A69" s="6">
        <v>44683</v>
      </c>
      <c r="B69" s="5">
        <f t="shared" ref="B69:B70" si="14">C69+D69</f>
        <v>5669</v>
      </c>
      <c r="C69" s="5">
        <v>274</v>
      </c>
      <c r="D69" s="5">
        <v>5395</v>
      </c>
      <c r="E69" s="5">
        <v>974</v>
      </c>
      <c r="F69" s="5">
        <v>417</v>
      </c>
      <c r="G69" s="5">
        <v>151</v>
      </c>
      <c r="H69" s="5">
        <v>616</v>
      </c>
      <c r="I69" s="5">
        <v>79</v>
      </c>
      <c r="J69" s="5">
        <v>366</v>
      </c>
      <c r="K69" s="5">
        <v>388</v>
      </c>
      <c r="L69" s="5">
        <v>287</v>
      </c>
      <c r="M69" s="5">
        <v>636</v>
      </c>
      <c r="N69" s="5">
        <v>279</v>
      </c>
      <c r="O69" s="5">
        <v>1162</v>
      </c>
      <c r="P69" s="5">
        <v>7</v>
      </c>
      <c r="Q69" s="5">
        <v>68</v>
      </c>
      <c r="R69" s="5">
        <v>94</v>
      </c>
      <c r="S69" s="5">
        <v>10</v>
      </c>
      <c r="T69" s="5">
        <v>135</v>
      </c>
      <c r="U69" s="5">
        <v>0</v>
      </c>
      <c r="V69" s="27">
        <f t="shared" si="3"/>
        <v>73</v>
      </c>
      <c r="W69" s="26">
        <v>43</v>
      </c>
      <c r="X69" s="26">
        <v>3</v>
      </c>
      <c r="Y69" s="26">
        <v>6</v>
      </c>
      <c r="Z69" s="26">
        <v>2</v>
      </c>
      <c r="AA69" s="26">
        <v>0</v>
      </c>
      <c r="AB69" s="26">
        <v>0</v>
      </c>
      <c r="AC69" s="26">
        <v>0</v>
      </c>
      <c r="AD69" s="26">
        <v>0</v>
      </c>
      <c r="AE69" s="26">
        <v>14</v>
      </c>
      <c r="AF69" s="26">
        <v>0</v>
      </c>
      <c r="AG69" s="26">
        <v>2</v>
      </c>
      <c r="AH69" s="26">
        <v>0</v>
      </c>
      <c r="AI69" s="26">
        <v>0</v>
      </c>
      <c r="AJ69" s="26">
        <v>0</v>
      </c>
      <c r="AK69" s="26">
        <v>2</v>
      </c>
      <c r="AL69" s="26">
        <v>1</v>
      </c>
    </row>
    <row r="70" spans="1:38">
      <c r="A70" s="6">
        <v>44684</v>
      </c>
      <c r="B70" s="5">
        <f t="shared" si="14"/>
        <v>4982</v>
      </c>
      <c r="C70" s="5">
        <v>260</v>
      </c>
      <c r="D70" s="5">
        <v>4722</v>
      </c>
      <c r="E70" s="5">
        <v>939</v>
      </c>
      <c r="F70" s="5">
        <v>363</v>
      </c>
      <c r="G70" s="5">
        <v>102</v>
      </c>
      <c r="H70" s="5">
        <v>565</v>
      </c>
      <c r="I70" s="5">
        <v>62</v>
      </c>
      <c r="J70" s="5">
        <v>358</v>
      </c>
      <c r="K70" s="5">
        <v>421</v>
      </c>
      <c r="L70" s="5">
        <v>252</v>
      </c>
      <c r="M70" s="5">
        <v>620</v>
      </c>
      <c r="N70" s="5">
        <v>175</v>
      </c>
      <c r="O70" s="5">
        <v>883</v>
      </c>
      <c r="P70" s="5">
        <v>4</v>
      </c>
      <c r="Q70" s="5">
        <v>90</v>
      </c>
      <c r="R70" s="5">
        <v>43</v>
      </c>
      <c r="S70" s="5">
        <v>6</v>
      </c>
      <c r="T70" s="5">
        <v>99</v>
      </c>
      <c r="U70" s="5">
        <v>0</v>
      </c>
      <c r="V70" s="27">
        <f t="shared" si="3"/>
        <v>63</v>
      </c>
      <c r="W70" s="26">
        <v>35</v>
      </c>
      <c r="X70" s="26">
        <v>2</v>
      </c>
      <c r="Y70" s="26">
        <v>4</v>
      </c>
      <c r="Z70" s="26">
        <v>0</v>
      </c>
      <c r="AA70" s="26">
        <v>0</v>
      </c>
      <c r="AB70" s="26">
        <v>2</v>
      </c>
      <c r="AC70" s="26">
        <v>6</v>
      </c>
      <c r="AD70" s="26">
        <v>0</v>
      </c>
      <c r="AE70" s="26">
        <v>6</v>
      </c>
      <c r="AF70" s="26">
        <v>1</v>
      </c>
      <c r="AG70" s="26">
        <v>1</v>
      </c>
      <c r="AH70" s="26">
        <v>0</v>
      </c>
      <c r="AI70" s="26">
        <v>4</v>
      </c>
      <c r="AJ70" s="26">
        <v>0</v>
      </c>
      <c r="AK70" s="26">
        <v>1</v>
      </c>
      <c r="AL70" s="26">
        <v>1</v>
      </c>
    </row>
    <row r="71" spans="1:38">
      <c r="A71" s="6">
        <v>44685</v>
      </c>
      <c r="B71" s="5">
        <f t="shared" ref="B71:B72" si="15">C71+D71</f>
        <v>4651</v>
      </c>
      <c r="C71" s="5">
        <v>261</v>
      </c>
      <c r="D71" s="5">
        <v>4390</v>
      </c>
      <c r="E71" s="5">
        <v>775</v>
      </c>
      <c r="F71" s="5">
        <v>330</v>
      </c>
      <c r="G71" s="5">
        <v>121</v>
      </c>
      <c r="H71" s="5">
        <v>545</v>
      </c>
      <c r="I71" s="5">
        <v>91</v>
      </c>
      <c r="J71" s="5">
        <v>326</v>
      </c>
      <c r="K71" s="5">
        <v>393</v>
      </c>
      <c r="L71" s="5">
        <v>285</v>
      </c>
      <c r="M71" s="5">
        <v>459</v>
      </c>
      <c r="N71" s="5">
        <v>215</v>
      </c>
      <c r="O71" s="5">
        <v>889</v>
      </c>
      <c r="P71" s="5">
        <v>3</v>
      </c>
      <c r="Q71" s="5">
        <v>92</v>
      </c>
      <c r="R71" s="5">
        <v>70</v>
      </c>
      <c r="S71" s="5">
        <v>1</v>
      </c>
      <c r="T71" s="5">
        <v>56</v>
      </c>
      <c r="U71" s="5">
        <v>0</v>
      </c>
      <c r="V71" s="27">
        <f>SUM(W71:AL71)</f>
        <v>34</v>
      </c>
      <c r="W71" s="26">
        <v>12</v>
      </c>
      <c r="X71" s="26">
        <v>2</v>
      </c>
      <c r="Y71" s="26">
        <v>6</v>
      </c>
      <c r="Z71" s="26">
        <v>1</v>
      </c>
      <c r="AA71" s="26">
        <v>0</v>
      </c>
      <c r="AB71" s="26">
        <v>3</v>
      </c>
      <c r="AC71" s="26">
        <v>0</v>
      </c>
      <c r="AD71" s="26">
        <v>0</v>
      </c>
      <c r="AE71" s="26">
        <v>4</v>
      </c>
      <c r="AF71" s="26">
        <v>1</v>
      </c>
      <c r="AG71" s="26">
        <v>2</v>
      </c>
      <c r="AH71" s="26">
        <v>0</v>
      </c>
      <c r="AI71" s="26">
        <v>3</v>
      </c>
      <c r="AJ71" s="26">
        <v>0</v>
      </c>
      <c r="AK71" s="26">
        <v>0</v>
      </c>
      <c r="AL71" s="26">
        <v>0</v>
      </c>
    </row>
    <row r="72" spans="1:38">
      <c r="A72" s="6">
        <v>44686</v>
      </c>
      <c r="B72" s="5">
        <f t="shared" si="15"/>
        <v>4269</v>
      </c>
      <c r="C72" s="5">
        <v>245</v>
      </c>
      <c r="D72" s="5">
        <v>4024</v>
      </c>
      <c r="E72" s="5">
        <v>772</v>
      </c>
      <c r="F72" s="5">
        <v>323</v>
      </c>
      <c r="G72" s="5">
        <v>87</v>
      </c>
      <c r="H72" s="5">
        <v>515</v>
      </c>
      <c r="I72" s="5">
        <v>79</v>
      </c>
      <c r="J72" s="5">
        <v>267</v>
      </c>
      <c r="K72" s="5">
        <v>411</v>
      </c>
      <c r="L72" s="5">
        <v>235</v>
      </c>
      <c r="M72" s="5">
        <v>500</v>
      </c>
      <c r="N72" s="5">
        <v>201</v>
      </c>
      <c r="O72" s="5">
        <v>677</v>
      </c>
      <c r="P72" s="5">
        <v>2</v>
      </c>
      <c r="Q72" s="5">
        <v>83</v>
      </c>
      <c r="R72" s="5">
        <v>56</v>
      </c>
      <c r="S72" s="5">
        <v>11</v>
      </c>
      <c r="T72" s="5">
        <v>50</v>
      </c>
      <c r="U72" s="5">
        <v>0</v>
      </c>
      <c r="V72" s="27">
        <f t="shared" si="3"/>
        <v>23</v>
      </c>
      <c r="W72" s="26">
        <v>4</v>
      </c>
      <c r="X72" s="26">
        <v>1</v>
      </c>
      <c r="Y72" s="26">
        <v>2</v>
      </c>
      <c r="Z72" s="26">
        <v>2</v>
      </c>
      <c r="AA72" s="26">
        <v>0</v>
      </c>
      <c r="AB72" s="26">
        <v>1</v>
      </c>
      <c r="AC72" s="26">
        <v>2</v>
      </c>
      <c r="AD72" s="26">
        <v>0</v>
      </c>
      <c r="AE72" s="26">
        <v>2</v>
      </c>
      <c r="AF72" s="26">
        <v>0</v>
      </c>
      <c r="AG72" s="26">
        <v>4</v>
      </c>
      <c r="AH72" s="26">
        <v>0</v>
      </c>
      <c r="AI72" s="26">
        <v>4</v>
      </c>
      <c r="AJ72" s="26">
        <v>0</v>
      </c>
      <c r="AK72" s="26">
        <v>1</v>
      </c>
      <c r="AL72" s="26">
        <v>0</v>
      </c>
    </row>
    <row r="73" spans="1:38">
      <c r="A73" s="6">
        <v>44687</v>
      </c>
      <c r="B73" s="5">
        <f t="shared" ref="B73:B74" si="16">C73+D73</f>
        <v>4214</v>
      </c>
      <c r="C73" s="5">
        <v>253</v>
      </c>
      <c r="D73" s="5">
        <v>3961</v>
      </c>
      <c r="E73" s="5">
        <v>627</v>
      </c>
      <c r="F73" s="5">
        <v>330</v>
      </c>
      <c r="G73" s="5">
        <v>71</v>
      </c>
      <c r="H73" s="5">
        <v>484</v>
      </c>
      <c r="I73" s="5">
        <v>77</v>
      </c>
      <c r="J73" s="5">
        <v>279</v>
      </c>
      <c r="K73" s="5">
        <v>425</v>
      </c>
      <c r="L73" s="5">
        <v>309</v>
      </c>
      <c r="M73" s="5">
        <v>502</v>
      </c>
      <c r="N73" s="5">
        <v>201</v>
      </c>
      <c r="O73" s="5">
        <v>584</v>
      </c>
      <c r="P73" s="5">
        <v>8</v>
      </c>
      <c r="Q73" s="5">
        <v>27</v>
      </c>
      <c r="R73" s="5">
        <v>169</v>
      </c>
      <c r="S73" s="5">
        <v>21</v>
      </c>
      <c r="T73" s="5">
        <v>100</v>
      </c>
      <c r="U73" s="5">
        <v>0</v>
      </c>
      <c r="V73" s="27">
        <f t="shared" si="3"/>
        <v>18</v>
      </c>
      <c r="W73" s="26">
        <v>1</v>
      </c>
      <c r="X73" s="26">
        <v>2</v>
      </c>
      <c r="Y73" s="26">
        <v>0</v>
      </c>
      <c r="Z73" s="26">
        <v>0</v>
      </c>
      <c r="AA73" s="26">
        <v>0</v>
      </c>
      <c r="AB73" s="26">
        <v>2</v>
      </c>
      <c r="AC73" s="26">
        <v>0</v>
      </c>
      <c r="AD73" s="26">
        <v>0</v>
      </c>
      <c r="AE73" s="26">
        <v>2</v>
      </c>
      <c r="AF73" s="26">
        <v>0</v>
      </c>
      <c r="AG73" s="26">
        <v>7</v>
      </c>
      <c r="AH73" s="26">
        <v>1</v>
      </c>
      <c r="AI73" s="26">
        <v>3</v>
      </c>
      <c r="AJ73" s="26">
        <v>0</v>
      </c>
      <c r="AK73" s="26">
        <v>0</v>
      </c>
      <c r="AL73" s="26">
        <v>0</v>
      </c>
    </row>
    <row r="74" spans="1:38">
      <c r="A74" s="6">
        <v>44688</v>
      </c>
      <c r="B74" s="5">
        <f t="shared" si="16"/>
        <v>3975</v>
      </c>
      <c r="C74" s="5">
        <v>215</v>
      </c>
      <c r="D74" s="5">
        <v>3760</v>
      </c>
      <c r="E74" s="5">
        <v>612</v>
      </c>
      <c r="F74" s="5">
        <v>299</v>
      </c>
      <c r="G74" s="5">
        <v>65</v>
      </c>
      <c r="H74" s="5">
        <v>548</v>
      </c>
      <c r="I74" s="5">
        <v>56</v>
      </c>
      <c r="J74" s="5">
        <v>272</v>
      </c>
      <c r="K74" s="5">
        <v>613</v>
      </c>
      <c r="L74" s="5">
        <v>227</v>
      </c>
      <c r="M74" s="5">
        <v>345</v>
      </c>
      <c r="N74" s="5">
        <v>119</v>
      </c>
      <c r="O74" s="5">
        <v>675</v>
      </c>
      <c r="P74" s="5">
        <v>0</v>
      </c>
      <c r="Q74" s="5">
        <v>48</v>
      </c>
      <c r="R74" s="5">
        <v>34</v>
      </c>
      <c r="S74" s="5">
        <v>11</v>
      </c>
      <c r="T74" s="5">
        <v>51</v>
      </c>
      <c r="U74" s="5">
        <v>0</v>
      </c>
      <c r="V74" s="27">
        <f t="shared" si="3"/>
        <v>11</v>
      </c>
      <c r="W74" s="26">
        <v>0</v>
      </c>
      <c r="X74" s="26">
        <v>1</v>
      </c>
      <c r="Y74" s="26">
        <v>0</v>
      </c>
      <c r="Z74" s="26">
        <v>0</v>
      </c>
      <c r="AA74" s="26">
        <v>0</v>
      </c>
      <c r="AB74" s="26">
        <v>1</v>
      </c>
      <c r="AC74" s="26">
        <v>0</v>
      </c>
      <c r="AD74" s="26">
        <v>1</v>
      </c>
      <c r="AE74" s="26">
        <v>0</v>
      </c>
      <c r="AF74" s="26">
        <v>0</v>
      </c>
      <c r="AG74" s="26">
        <v>6</v>
      </c>
      <c r="AH74" s="26">
        <v>0</v>
      </c>
      <c r="AI74" s="26">
        <v>0</v>
      </c>
      <c r="AJ74" s="26">
        <v>0</v>
      </c>
      <c r="AK74" s="26">
        <v>2</v>
      </c>
      <c r="AL74" s="26">
        <v>0</v>
      </c>
    </row>
    <row r="75" spans="1:38">
      <c r="A75" s="6">
        <v>44689</v>
      </c>
      <c r="B75" s="5">
        <f t="shared" ref="B75:B76" si="17">C75+D75</f>
        <v>3947</v>
      </c>
      <c r="C75" s="5">
        <v>322</v>
      </c>
      <c r="D75" s="5">
        <v>3625</v>
      </c>
      <c r="E75" s="5">
        <v>502</v>
      </c>
      <c r="F75" s="5">
        <v>306</v>
      </c>
      <c r="G75" s="5">
        <v>77</v>
      </c>
      <c r="H75" s="5">
        <v>620</v>
      </c>
      <c r="I75" s="5">
        <v>49</v>
      </c>
      <c r="J75" s="5">
        <v>317</v>
      </c>
      <c r="K75" s="5">
        <v>576</v>
      </c>
      <c r="L75" s="5">
        <v>225</v>
      </c>
      <c r="M75" s="5">
        <v>332</v>
      </c>
      <c r="N75" s="5">
        <v>136</v>
      </c>
      <c r="O75" s="5">
        <v>692</v>
      </c>
      <c r="P75" s="5">
        <v>4</v>
      </c>
      <c r="Q75" s="5">
        <v>40</v>
      </c>
      <c r="R75" s="5">
        <v>49</v>
      </c>
      <c r="S75" s="5">
        <v>6</v>
      </c>
      <c r="T75" s="5">
        <v>16</v>
      </c>
      <c r="U75" s="5">
        <v>0</v>
      </c>
      <c r="V75" s="27">
        <f t="shared" si="3"/>
        <v>9</v>
      </c>
      <c r="W75" s="26">
        <v>0</v>
      </c>
      <c r="X75" s="26">
        <v>1</v>
      </c>
      <c r="Y75" s="26">
        <v>0</v>
      </c>
      <c r="Z75" s="26">
        <v>1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2</v>
      </c>
      <c r="AH75" s="26">
        <v>0</v>
      </c>
      <c r="AI75" s="26">
        <v>5</v>
      </c>
      <c r="AJ75" s="26">
        <v>0</v>
      </c>
      <c r="AK75" s="26">
        <v>0</v>
      </c>
      <c r="AL75" s="26">
        <v>0</v>
      </c>
    </row>
    <row r="76" spans="1:38">
      <c r="A76" s="6">
        <v>44690</v>
      </c>
      <c r="B76" s="5">
        <f t="shared" si="17"/>
        <v>3014</v>
      </c>
      <c r="C76" s="5">
        <v>234</v>
      </c>
      <c r="D76" s="5">
        <v>2780</v>
      </c>
      <c r="E76" s="5">
        <v>414</v>
      </c>
      <c r="F76" s="5">
        <v>128</v>
      </c>
      <c r="G76" s="5">
        <v>53</v>
      </c>
      <c r="H76" s="5">
        <v>393</v>
      </c>
      <c r="I76" s="5">
        <v>50</v>
      </c>
      <c r="J76" s="5">
        <v>269</v>
      </c>
      <c r="K76" s="5">
        <v>383</v>
      </c>
      <c r="L76" s="5">
        <v>328</v>
      </c>
      <c r="M76" s="5">
        <v>162</v>
      </c>
      <c r="N76" s="5">
        <v>148</v>
      </c>
      <c r="O76" s="5">
        <v>588</v>
      </c>
      <c r="P76" s="5">
        <v>1</v>
      </c>
      <c r="Q76" s="5">
        <v>26</v>
      </c>
      <c r="R76" s="5">
        <v>56</v>
      </c>
      <c r="S76" s="5">
        <v>6</v>
      </c>
      <c r="T76" s="5">
        <v>9</v>
      </c>
      <c r="U76" s="5">
        <v>0</v>
      </c>
      <c r="V76" s="27">
        <f t="shared" si="3"/>
        <v>5</v>
      </c>
      <c r="W76" s="26">
        <v>1</v>
      </c>
      <c r="X76" s="26">
        <v>0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1</v>
      </c>
      <c r="AG76" s="26">
        <v>1</v>
      </c>
      <c r="AH76" s="26">
        <v>0</v>
      </c>
      <c r="AI76" s="26">
        <v>0</v>
      </c>
      <c r="AJ76" s="26">
        <v>1</v>
      </c>
      <c r="AK76" s="26">
        <v>0</v>
      </c>
      <c r="AL76" s="26">
        <v>0</v>
      </c>
    </row>
    <row r="77" spans="1:38">
      <c r="A77" s="6">
        <v>44691</v>
      </c>
      <c r="B77" s="5">
        <f t="shared" ref="B77:B78" si="18">C77+D77</f>
        <v>1487</v>
      </c>
      <c r="C77" s="5">
        <v>228</v>
      </c>
      <c r="D77" s="5">
        <v>1259</v>
      </c>
      <c r="E77" s="5">
        <v>264</v>
      </c>
      <c r="F77" s="5">
        <v>83</v>
      </c>
      <c r="G77" s="5">
        <v>16</v>
      </c>
      <c r="H77" s="5">
        <v>219</v>
      </c>
      <c r="I77" s="5">
        <v>30</v>
      </c>
      <c r="J77" s="5">
        <v>136</v>
      </c>
      <c r="K77" s="5">
        <v>167</v>
      </c>
      <c r="L77" s="5">
        <v>79</v>
      </c>
      <c r="M77" s="5">
        <v>142</v>
      </c>
      <c r="N77" s="5">
        <v>34</v>
      </c>
      <c r="O77" s="5">
        <v>263</v>
      </c>
      <c r="P77" s="5">
        <v>0</v>
      </c>
      <c r="Q77" s="5">
        <v>19</v>
      </c>
      <c r="R77" s="5">
        <v>27</v>
      </c>
      <c r="S77" s="5">
        <v>0</v>
      </c>
      <c r="T77" s="5">
        <v>8</v>
      </c>
      <c r="U77" s="5">
        <v>0</v>
      </c>
      <c r="V77" s="27">
        <f t="shared" si="3"/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0</v>
      </c>
      <c r="AK77" s="26">
        <v>0</v>
      </c>
      <c r="AL77" s="26">
        <v>0</v>
      </c>
    </row>
    <row r="78" spans="1:38">
      <c r="A78" s="6">
        <v>44692</v>
      </c>
      <c r="B78" s="5">
        <f t="shared" si="18"/>
        <v>1449</v>
      </c>
      <c r="C78" s="5">
        <v>144</v>
      </c>
      <c r="D78" s="5">
        <v>1305</v>
      </c>
      <c r="E78" s="5">
        <v>246</v>
      </c>
      <c r="F78" s="5">
        <v>74</v>
      </c>
      <c r="G78" s="5">
        <v>40</v>
      </c>
      <c r="H78" s="5">
        <v>170</v>
      </c>
      <c r="I78" s="5">
        <v>29</v>
      </c>
      <c r="J78" s="5">
        <v>102</v>
      </c>
      <c r="K78" s="5">
        <v>165</v>
      </c>
      <c r="L78" s="5">
        <v>91</v>
      </c>
      <c r="M78" s="5">
        <v>129</v>
      </c>
      <c r="N78" s="5">
        <v>90</v>
      </c>
      <c r="O78" s="5">
        <v>250</v>
      </c>
      <c r="P78" s="5">
        <v>3</v>
      </c>
      <c r="Q78" s="5">
        <v>14</v>
      </c>
      <c r="R78" s="5">
        <v>37</v>
      </c>
      <c r="S78" s="5">
        <v>5</v>
      </c>
      <c r="T78" s="5">
        <v>4</v>
      </c>
      <c r="U78" s="5">
        <v>0</v>
      </c>
      <c r="V78" s="27">
        <f t="shared" si="3"/>
        <v>2</v>
      </c>
      <c r="W78" s="26">
        <v>0</v>
      </c>
      <c r="X78" s="26">
        <v>1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1</v>
      </c>
      <c r="AL78" s="26">
        <v>0</v>
      </c>
    </row>
    <row r="79" spans="1:38">
      <c r="A79" s="6">
        <v>44693</v>
      </c>
      <c r="B79" s="5">
        <f t="shared" ref="B79:B80" si="19">C79+D79</f>
        <v>2096</v>
      </c>
      <c r="C79" s="5">
        <v>227</v>
      </c>
      <c r="D79" s="5">
        <v>1869</v>
      </c>
      <c r="E79" s="5">
        <v>297</v>
      </c>
      <c r="F79" s="5">
        <v>93</v>
      </c>
      <c r="G79" s="5">
        <v>59</v>
      </c>
      <c r="H79" s="5">
        <v>207</v>
      </c>
      <c r="I79" s="5">
        <v>29</v>
      </c>
      <c r="J79" s="5">
        <v>103</v>
      </c>
      <c r="K79" s="5">
        <v>549</v>
      </c>
      <c r="L79" s="5">
        <v>143</v>
      </c>
      <c r="M79" s="5">
        <v>174</v>
      </c>
      <c r="N79" s="5">
        <v>109</v>
      </c>
      <c r="O79" s="5">
        <v>280</v>
      </c>
      <c r="P79" s="5">
        <v>1</v>
      </c>
      <c r="Q79" s="5">
        <v>22</v>
      </c>
      <c r="R79" s="5">
        <v>20</v>
      </c>
      <c r="S79" s="5">
        <v>1</v>
      </c>
      <c r="T79" s="5">
        <v>9</v>
      </c>
      <c r="U79" s="5">
        <v>0</v>
      </c>
      <c r="V79" s="27">
        <f t="shared" si="3"/>
        <v>4</v>
      </c>
      <c r="W79" s="26">
        <v>0</v>
      </c>
      <c r="X79" s="26">
        <v>0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4</v>
      </c>
      <c r="AH79" s="26">
        <v>0</v>
      </c>
      <c r="AI79" s="26">
        <v>0</v>
      </c>
      <c r="AJ79" s="26">
        <v>0</v>
      </c>
      <c r="AK79" s="26">
        <v>0</v>
      </c>
      <c r="AL79" s="26">
        <v>0</v>
      </c>
    </row>
    <row r="80" spans="1:38">
      <c r="A80" s="6">
        <v>44694</v>
      </c>
      <c r="B80" s="5">
        <f t="shared" si="19"/>
        <v>1681</v>
      </c>
      <c r="C80" s="5">
        <v>194</v>
      </c>
      <c r="D80" s="5">
        <v>1487</v>
      </c>
      <c r="E80" s="5">
        <v>243</v>
      </c>
      <c r="F80" s="5">
        <v>105</v>
      </c>
      <c r="G80" s="5">
        <v>37</v>
      </c>
      <c r="H80" s="5">
        <v>184</v>
      </c>
      <c r="I80" s="5">
        <v>28</v>
      </c>
      <c r="J80" s="5">
        <v>91</v>
      </c>
      <c r="K80" s="5">
        <v>415</v>
      </c>
      <c r="L80" s="5">
        <v>129</v>
      </c>
      <c r="M80" s="5">
        <v>154</v>
      </c>
      <c r="N80" s="5">
        <v>63</v>
      </c>
      <c r="O80" s="5">
        <v>187</v>
      </c>
      <c r="P80" s="5">
        <v>7</v>
      </c>
      <c r="Q80" s="5">
        <v>11</v>
      </c>
      <c r="R80" s="5">
        <v>24</v>
      </c>
      <c r="S80" s="5">
        <v>0</v>
      </c>
      <c r="T80" s="5">
        <v>3</v>
      </c>
      <c r="U80" s="5">
        <v>0</v>
      </c>
      <c r="V80" s="27">
        <f t="shared" si="3"/>
        <v>1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6">
        <v>1</v>
      </c>
    </row>
    <row r="81" spans="1:38">
      <c r="A81" s="6">
        <v>44695</v>
      </c>
      <c r="B81" s="5">
        <f t="shared" ref="B81:B82" si="20">C81+D81</f>
        <v>1369</v>
      </c>
      <c r="C81" s="5">
        <v>166</v>
      </c>
      <c r="D81" s="5">
        <v>1203</v>
      </c>
      <c r="E81" s="5">
        <v>186</v>
      </c>
      <c r="F81" s="5">
        <v>89</v>
      </c>
      <c r="G81" s="5">
        <v>50</v>
      </c>
      <c r="H81" s="5">
        <v>143</v>
      </c>
      <c r="I81" s="5">
        <v>28</v>
      </c>
      <c r="J81" s="5">
        <v>67</v>
      </c>
      <c r="K81" s="5">
        <v>321</v>
      </c>
      <c r="L81" s="5">
        <v>81</v>
      </c>
      <c r="M81" s="5">
        <v>117</v>
      </c>
      <c r="N81" s="5">
        <v>84</v>
      </c>
      <c r="O81" s="5">
        <v>150</v>
      </c>
      <c r="P81" s="5">
        <v>16</v>
      </c>
      <c r="Q81" s="5">
        <v>6</v>
      </c>
      <c r="R81" s="5">
        <v>28</v>
      </c>
      <c r="S81" s="5">
        <v>2</v>
      </c>
      <c r="T81" s="5">
        <v>1</v>
      </c>
      <c r="U81" s="5">
        <v>0</v>
      </c>
      <c r="V81" s="27">
        <f t="shared" si="3"/>
        <v>0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0</v>
      </c>
    </row>
    <row r="82" spans="1:38">
      <c r="A82" s="6">
        <v>44696</v>
      </c>
      <c r="B82" s="5">
        <f t="shared" si="20"/>
        <v>938</v>
      </c>
      <c r="C82" s="5">
        <v>69</v>
      </c>
      <c r="D82" s="5">
        <v>869</v>
      </c>
      <c r="E82" s="5">
        <v>93</v>
      </c>
      <c r="F82" s="5">
        <v>63</v>
      </c>
      <c r="G82" s="5">
        <v>15</v>
      </c>
      <c r="H82" s="5">
        <v>79</v>
      </c>
      <c r="I82" s="5">
        <v>8</v>
      </c>
      <c r="J82" s="5">
        <v>69</v>
      </c>
      <c r="K82" s="5">
        <v>331</v>
      </c>
      <c r="L82" s="5">
        <v>35</v>
      </c>
      <c r="M82" s="5">
        <v>83</v>
      </c>
      <c r="N82" s="5">
        <v>35</v>
      </c>
      <c r="O82" s="5">
        <v>98</v>
      </c>
      <c r="P82" s="5">
        <v>4</v>
      </c>
      <c r="Q82" s="5">
        <v>14</v>
      </c>
      <c r="R82" s="5">
        <v>10</v>
      </c>
      <c r="S82" s="5">
        <v>1</v>
      </c>
      <c r="T82" s="5">
        <v>0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44697</v>
      </c>
      <c r="B83" s="5">
        <f t="shared" ref="B83:B84" si="21">C83+D83</f>
        <v>823</v>
      </c>
      <c r="C83" s="5">
        <v>77</v>
      </c>
      <c r="D83" s="5">
        <v>746</v>
      </c>
      <c r="E83" s="5">
        <v>89</v>
      </c>
      <c r="F83" s="5">
        <v>52</v>
      </c>
      <c r="G83" s="5">
        <v>24</v>
      </c>
      <c r="H83" s="5">
        <v>62</v>
      </c>
      <c r="I83" s="5">
        <v>10</v>
      </c>
      <c r="J83" s="5">
        <v>49</v>
      </c>
      <c r="K83" s="5">
        <v>257</v>
      </c>
      <c r="L83" s="5">
        <v>48</v>
      </c>
      <c r="M83" s="5">
        <v>78</v>
      </c>
      <c r="N83" s="5">
        <v>27</v>
      </c>
      <c r="O83" s="5">
        <v>89</v>
      </c>
      <c r="P83" s="5">
        <v>6</v>
      </c>
      <c r="Q83" s="5">
        <v>11</v>
      </c>
      <c r="R83" s="5">
        <v>20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44698</v>
      </c>
      <c r="B84" s="5">
        <f t="shared" si="21"/>
        <v>855</v>
      </c>
      <c r="C84" s="5">
        <v>96</v>
      </c>
      <c r="D84" s="5">
        <v>759</v>
      </c>
      <c r="E84" s="5">
        <v>83</v>
      </c>
      <c r="F84" s="5">
        <v>51</v>
      </c>
      <c r="G84" s="5">
        <v>18</v>
      </c>
      <c r="H84" s="5">
        <v>103</v>
      </c>
      <c r="I84" s="5">
        <v>12</v>
      </c>
      <c r="J84" s="5">
        <v>59</v>
      </c>
      <c r="K84" s="5">
        <v>246</v>
      </c>
      <c r="L84" s="5">
        <v>59</v>
      </c>
      <c r="M84" s="5">
        <v>73</v>
      </c>
      <c r="N84" s="5">
        <v>27</v>
      </c>
      <c r="O84" s="5">
        <v>83</v>
      </c>
      <c r="P84" s="5">
        <v>8</v>
      </c>
      <c r="Q84" s="5">
        <v>19</v>
      </c>
      <c r="R84" s="5">
        <v>14</v>
      </c>
      <c r="S84" s="5">
        <v>0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44699</v>
      </c>
      <c r="B85" s="5">
        <f t="shared" ref="B85:B86" si="22">C85+D85</f>
        <v>719</v>
      </c>
      <c r="C85" s="5">
        <v>82</v>
      </c>
      <c r="D85" s="5">
        <v>637</v>
      </c>
      <c r="E85" s="5">
        <v>75</v>
      </c>
      <c r="F85" s="5">
        <v>44</v>
      </c>
      <c r="G85" s="5">
        <v>19</v>
      </c>
      <c r="H85" s="5">
        <v>69</v>
      </c>
      <c r="I85" s="5">
        <v>13</v>
      </c>
      <c r="J85" s="5">
        <v>74</v>
      </c>
      <c r="K85" s="5">
        <v>208</v>
      </c>
      <c r="L85" s="5">
        <v>52</v>
      </c>
      <c r="M85" s="5">
        <v>45</v>
      </c>
      <c r="N85" s="5">
        <v>18</v>
      </c>
      <c r="O85" s="5">
        <v>75</v>
      </c>
      <c r="P85" s="5">
        <v>9</v>
      </c>
      <c r="Q85" s="5">
        <v>15</v>
      </c>
      <c r="R85" s="5">
        <v>3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44700</v>
      </c>
      <c r="B86" s="5">
        <f t="shared" si="22"/>
        <v>858</v>
      </c>
      <c r="C86" s="5">
        <v>88</v>
      </c>
      <c r="D86" s="5">
        <v>770</v>
      </c>
      <c r="E86" s="5">
        <v>66</v>
      </c>
      <c r="F86" s="5">
        <v>37</v>
      </c>
      <c r="G86" s="5">
        <v>27</v>
      </c>
      <c r="H86" s="5">
        <v>151</v>
      </c>
      <c r="I86" s="5">
        <v>20</v>
      </c>
      <c r="J86" s="5">
        <v>121</v>
      </c>
      <c r="K86" s="5">
        <v>235</v>
      </c>
      <c r="L86" s="5">
        <v>33</v>
      </c>
      <c r="M86" s="5">
        <v>49</v>
      </c>
      <c r="N86" s="5">
        <v>6</v>
      </c>
      <c r="O86" s="5">
        <v>82</v>
      </c>
      <c r="P86" s="5">
        <v>1</v>
      </c>
      <c r="Q86" s="5">
        <v>10</v>
      </c>
      <c r="R86" s="5">
        <v>17</v>
      </c>
      <c r="S86" s="5">
        <v>0</v>
      </c>
      <c r="T86" s="5">
        <v>3</v>
      </c>
      <c r="U86" s="5">
        <v>0</v>
      </c>
      <c r="V86" s="27">
        <f t="shared" si="3"/>
        <v>3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3</v>
      </c>
      <c r="AK86" s="26">
        <v>0</v>
      </c>
      <c r="AL86" s="26">
        <v>0</v>
      </c>
    </row>
    <row r="87" spans="1:38">
      <c r="A87" s="6">
        <v>44701</v>
      </c>
      <c r="B87" s="5">
        <f t="shared" ref="B87:B88" si="23">C87+D87</f>
        <v>868</v>
      </c>
      <c r="C87" s="5">
        <v>84</v>
      </c>
      <c r="D87" s="5">
        <v>784</v>
      </c>
      <c r="E87" s="5">
        <v>50</v>
      </c>
      <c r="F87" s="5">
        <v>41</v>
      </c>
      <c r="G87" s="5">
        <v>18</v>
      </c>
      <c r="H87" s="5">
        <v>87</v>
      </c>
      <c r="I87" s="5">
        <v>20</v>
      </c>
      <c r="J87" s="5">
        <v>142</v>
      </c>
      <c r="K87" s="5">
        <v>331</v>
      </c>
      <c r="L87" s="5">
        <v>36</v>
      </c>
      <c r="M87" s="5">
        <v>36</v>
      </c>
      <c r="N87" s="5">
        <v>9</v>
      </c>
      <c r="O87" s="5">
        <v>78</v>
      </c>
      <c r="P87" s="5">
        <v>1</v>
      </c>
      <c r="Q87" s="5">
        <v>6</v>
      </c>
      <c r="R87" s="5">
        <v>12</v>
      </c>
      <c r="S87" s="5">
        <v>1</v>
      </c>
      <c r="T87" s="5">
        <v>0</v>
      </c>
      <c r="U87" s="5">
        <v>0</v>
      </c>
      <c r="V87" s="27">
        <f t="shared" ref="V87:V99" si="24">SUM(W87:AL87)</f>
        <v>0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0</v>
      </c>
      <c r="AK87" s="26">
        <v>0</v>
      </c>
      <c r="AL87" s="26">
        <v>0</v>
      </c>
    </row>
    <row r="88" spans="1:38">
      <c r="A88" s="6">
        <v>44702</v>
      </c>
      <c r="B88" s="5">
        <f t="shared" si="23"/>
        <v>622</v>
      </c>
      <c r="C88" s="5">
        <v>52</v>
      </c>
      <c r="D88" s="5">
        <v>570</v>
      </c>
      <c r="E88" s="5">
        <v>31</v>
      </c>
      <c r="F88" s="5">
        <v>42</v>
      </c>
      <c r="G88" s="5">
        <v>15</v>
      </c>
      <c r="H88" s="5">
        <v>81</v>
      </c>
      <c r="I88" s="5">
        <v>14</v>
      </c>
      <c r="J88" s="5">
        <v>129</v>
      </c>
      <c r="K88" s="5">
        <v>169</v>
      </c>
      <c r="L88" s="5">
        <v>12</v>
      </c>
      <c r="M88" s="5">
        <v>34</v>
      </c>
      <c r="N88" s="5">
        <v>2</v>
      </c>
      <c r="O88" s="5">
        <v>75</v>
      </c>
      <c r="P88" s="5">
        <v>0</v>
      </c>
      <c r="Q88" s="5">
        <v>13</v>
      </c>
      <c r="R88" s="5">
        <v>5</v>
      </c>
      <c r="S88" s="5">
        <v>0</v>
      </c>
      <c r="T88" s="5">
        <v>0</v>
      </c>
      <c r="U88" s="5">
        <v>0</v>
      </c>
      <c r="V88" s="27">
        <f t="shared" si="24"/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44703</v>
      </c>
      <c r="B89" s="5">
        <f t="shared" ref="B89:B90" si="25">C89+D89</f>
        <v>558</v>
      </c>
      <c r="C89" s="5">
        <v>55</v>
      </c>
      <c r="D89" s="5">
        <v>503</v>
      </c>
      <c r="E89" s="5">
        <v>43</v>
      </c>
      <c r="F89" s="5">
        <v>42</v>
      </c>
      <c r="G89" s="5">
        <v>27</v>
      </c>
      <c r="H89" s="5">
        <v>62</v>
      </c>
      <c r="I89" s="5">
        <v>12</v>
      </c>
      <c r="J89" s="5">
        <v>116</v>
      </c>
      <c r="K89" s="5">
        <v>139</v>
      </c>
      <c r="L89" s="5">
        <v>15</v>
      </c>
      <c r="M89" s="5">
        <v>34</v>
      </c>
      <c r="N89" s="5">
        <v>2</v>
      </c>
      <c r="O89" s="5">
        <v>59</v>
      </c>
      <c r="P89" s="5">
        <v>0</v>
      </c>
      <c r="Q89" s="5">
        <v>5</v>
      </c>
      <c r="R89" s="5">
        <v>2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44704</v>
      </c>
      <c r="B90" s="5">
        <f t="shared" si="25"/>
        <v>480</v>
      </c>
      <c r="C90" s="5">
        <v>58</v>
      </c>
      <c r="D90" s="5">
        <v>422</v>
      </c>
      <c r="E90" s="5">
        <v>31</v>
      </c>
      <c r="F90" s="5">
        <v>27</v>
      </c>
      <c r="G90" s="5">
        <v>16</v>
      </c>
      <c r="H90" s="5">
        <v>57</v>
      </c>
      <c r="I90" s="5">
        <v>12</v>
      </c>
      <c r="J90" s="5">
        <v>88</v>
      </c>
      <c r="K90" s="5">
        <v>131</v>
      </c>
      <c r="L90" s="5">
        <v>14</v>
      </c>
      <c r="M90" s="5">
        <v>31</v>
      </c>
      <c r="N90" s="5">
        <v>3</v>
      </c>
      <c r="O90" s="5">
        <v>60</v>
      </c>
      <c r="P90" s="5">
        <v>0</v>
      </c>
      <c r="Q90" s="5">
        <v>7</v>
      </c>
      <c r="R90" s="5">
        <v>3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44705</v>
      </c>
      <c r="B91" s="5">
        <f t="shared" ref="B91:B92" si="26">C91+D91</f>
        <v>387</v>
      </c>
      <c r="C91" s="5">
        <v>44</v>
      </c>
      <c r="D91" s="5">
        <v>343</v>
      </c>
      <c r="E91" s="5">
        <v>33</v>
      </c>
      <c r="F91" s="5">
        <v>22</v>
      </c>
      <c r="G91" s="5">
        <v>26</v>
      </c>
      <c r="H91" s="5">
        <v>40</v>
      </c>
      <c r="I91" s="5">
        <v>9</v>
      </c>
      <c r="J91" s="5">
        <v>54</v>
      </c>
      <c r="K91" s="5">
        <v>103</v>
      </c>
      <c r="L91" s="5">
        <v>24</v>
      </c>
      <c r="M91" s="5">
        <v>21</v>
      </c>
      <c r="N91" s="5">
        <v>3</v>
      </c>
      <c r="O91" s="5">
        <v>47</v>
      </c>
      <c r="P91" s="5">
        <v>0</v>
      </c>
      <c r="Q91" s="5">
        <v>1</v>
      </c>
      <c r="R91" s="5">
        <v>4</v>
      </c>
      <c r="S91" s="5">
        <v>0</v>
      </c>
      <c r="T91" s="5">
        <v>0</v>
      </c>
      <c r="U91" s="5">
        <v>0</v>
      </c>
      <c r="V91" s="27">
        <f t="shared" si="24"/>
        <v>1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1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44706</v>
      </c>
      <c r="B92" s="5">
        <f t="shared" si="26"/>
        <v>338</v>
      </c>
      <c r="C92" s="5">
        <v>48</v>
      </c>
      <c r="D92" s="5">
        <v>290</v>
      </c>
      <c r="E92" s="5">
        <v>29</v>
      </c>
      <c r="F92" s="5">
        <v>21</v>
      </c>
      <c r="G92" s="5">
        <v>16</v>
      </c>
      <c r="H92" s="5">
        <v>39</v>
      </c>
      <c r="I92" s="5">
        <v>9</v>
      </c>
      <c r="J92" s="5">
        <v>41</v>
      </c>
      <c r="K92" s="5">
        <v>83</v>
      </c>
      <c r="L92" s="5">
        <v>21</v>
      </c>
      <c r="M92" s="5">
        <v>28</v>
      </c>
      <c r="N92" s="5">
        <v>5</v>
      </c>
      <c r="O92" s="5">
        <v>44</v>
      </c>
      <c r="P92" s="5">
        <v>0</v>
      </c>
      <c r="Q92" s="5">
        <v>0</v>
      </c>
      <c r="R92" s="5">
        <v>2</v>
      </c>
      <c r="S92" s="5">
        <v>0</v>
      </c>
      <c r="T92" s="5">
        <v>0</v>
      </c>
      <c r="U92" s="5">
        <v>0</v>
      </c>
      <c r="V92" s="27">
        <f t="shared" si="24"/>
        <v>0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44707</v>
      </c>
      <c r="B93" s="5">
        <f t="shared" ref="B93:B94" si="27">C93+D93</f>
        <v>264</v>
      </c>
      <c r="C93" s="5">
        <v>45</v>
      </c>
      <c r="D93" s="5">
        <v>219</v>
      </c>
      <c r="E93" s="5">
        <v>19</v>
      </c>
      <c r="F93" s="5">
        <v>18</v>
      </c>
      <c r="G93" s="5">
        <v>8</v>
      </c>
      <c r="H93" s="5">
        <v>32</v>
      </c>
      <c r="I93" s="5">
        <v>6</v>
      </c>
      <c r="J93" s="5">
        <v>30</v>
      </c>
      <c r="K93" s="5">
        <v>73</v>
      </c>
      <c r="L93" s="5">
        <v>15</v>
      </c>
      <c r="M93" s="5">
        <v>18</v>
      </c>
      <c r="N93" s="5">
        <v>4</v>
      </c>
      <c r="O93" s="5">
        <v>35</v>
      </c>
      <c r="P93" s="5">
        <v>0</v>
      </c>
      <c r="Q93" s="5">
        <v>2</v>
      </c>
      <c r="R93" s="5">
        <v>4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44708</v>
      </c>
      <c r="B94" s="5">
        <f t="shared" si="27"/>
        <v>170</v>
      </c>
      <c r="C94" s="5">
        <v>39</v>
      </c>
      <c r="D94" s="5">
        <v>131</v>
      </c>
      <c r="E94" s="5">
        <v>11</v>
      </c>
      <c r="F94" s="5">
        <v>12</v>
      </c>
      <c r="G94" s="5">
        <v>5</v>
      </c>
      <c r="H94" s="5">
        <v>21</v>
      </c>
      <c r="I94" s="5">
        <v>4</v>
      </c>
      <c r="J94" s="5">
        <v>20</v>
      </c>
      <c r="K94" s="5">
        <v>42</v>
      </c>
      <c r="L94" s="5">
        <v>6</v>
      </c>
      <c r="M94" s="5">
        <v>12</v>
      </c>
      <c r="N94" s="5">
        <v>4</v>
      </c>
      <c r="O94" s="5">
        <v>28</v>
      </c>
      <c r="P94" s="5">
        <v>0</v>
      </c>
      <c r="Q94" s="5">
        <v>4</v>
      </c>
      <c r="R94" s="5">
        <v>1</v>
      </c>
      <c r="S94" s="5">
        <v>0</v>
      </c>
      <c r="T94" s="5">
        <v>0</v>
      </c>
      <c r="U94" s="5">
        <v>0</v>
      </c>
      <c r="V94" s="27">
        <f t="shared" si="24"/>
        <v>1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1</v>
      </c>
      <c r="AJ94" s="26">
        <v>0</v>
      </c>
      <c r="AK94" s="26">
        <v>0</v>
      </c>
      <c r="AL94" s="26">
        <v>0</v>
      </c>
    </row>
    <row r="95" spans="1:38">
      <c r="A95" s="6">
        <v>44709</v>
      </c>
      <c r="B95" s="5">
        <f t="shared" ref="B95:B96" si="28">C95+D95</f>
        <v>122</v>
      </c>
      <c r="C95" s="5">
        <v>29</v>
      </c>
      <c r="D95" s="5">
        <v>93</v>
      </c>
      <c r="E95" s="5">
        <v>7</v>
      </c>
      <c r="F95" s="5">
        <v>10</v>
      </c>
      <c r="G95" s="5">
        <v>8</v>
      </c>
      <c r="H95" s="5">
        <v>12</v>
      </c>
      <c r="I95" s="5">
        <v>0</v>
      </c>
      <c r="J95" s="5">
        <v>14</v>
      </c>
      <c r="K95" s="5">
        <v>32</v>
      </c>
      <c r="L95" s="5">
        <v>8</v>
      </c>
      <c r="M95" s="5">
        <v>11</v>
      </c>
      <c r="N95" s="5">
        <v>0</v>
      </c>
      <c r="O95" s="5">
        <v>18</v>
      </c>
      <c r="P95" s="5">
        <v>0</v>
      </c>
      <c r="Q95" s="5">
        <v>0</v>
      </c>
      <c r="R95" s="5">
        <v>2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1</v>
      </c>
      <c r="AH95" s="26">
        <v>0</v>
      </c>
      <c r="AI95" s="26">
        <v>0</v>
      </c>
      <c r="AJ95" s="26">
        <v>0</v>
      </c>
      <c r="AK95" s="26">
        <v>0</v>
      </c>
      <c r="AL95" s="26">
        <v>0</v>
      </c>
    </row>
    <row r="96" spans="1:38">
      <c r="A96" s="6">
        <v>44710</v>
      </c>
      <c r="B96" s="5">
        <f t="shared" si="28"/>
        <v>67</v>
      </c>
      <c r="C96" s="5">
        <v>6</v>
      </c>
      <c r="D96" s="5">
        <v>61</v>
      </c>
      <c r="E96" s="5">
        <v>0</v>
      </c>
      <c r="F96" s="5">
        <v>5</v>
      </c>
      <c r="G96" s="5">
        <v>1</v>
      </c>
      <c r="H96" s="5">
        <v>8</v>
      </c>
      <c r="I96" s="5">
        <v>2</v>
      </c>
      <c r="J96" s="5">
        <v>8</v>
      </c>
      <c r="K96" s="5">
        <v>18</v>
      </c>
      <c r="L96" s="5">
        <v>4</v>
      </c>
      <c r="M96" s="5">
        <v>5</v>
      </c>
      <c r="N96" s="5">
        <v>2</v>
      </c>
      <c r="O96" s="5">
        <v>12</v>
      </c>
      <c r="P96" s="5">
        <v>0</v>
      </c>
      <c r="Q96" s="5">
        <v>2</v>
      </c>
      <c r="R96" s="5">
        <v>0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1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44711</v>
      </c>
      <c r="B97" s="5">
        <f t="shared" ref="B97:B98" si="29">C97+D97</f>
        <v>31</v>
      </c>
      <c r="C97" s="5">
        <v>9</v>
      </c>
      <c r="D97" s="5">
        <v>22</v>
      </c>
      <c r="E97" s="5">
        <v>0</v>
      </c>
      <c r="F97" s="5">
        <v>0</v>
      </c>
      <c r="G97" s="5">
        <v>1</v>
      </c>
      <c r="H97" s="5">
        <v>6</v>
      </c>
      <c r="I97" s="5">
        <v>0</v>
      </c>
      <c r="J97" s="5">
        <v>6</v>
      </c>
      <c r="K97" s="5">
        <v>7</v>
      </c>
      <c r="L97" s="5">
        <v>4</v>
      </c>
      <c r="M97" s="5">
        <v>0</v>
      </c>
      <c r="N97" s="5">
        <v>0</v>
      </c>
      <c r="O97" s="5">
        <v>6</v>
      </c>
      <c r="P97" s="5">
        <v>0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44712</v>
      </c>
      <c r="B98" s="5">
        <f t="shared" si="29"/>
        <v>15</v>
      </c>
      <c r="C98" s="5">
        <v>5</v>
      </c>
      <c r="D98" s="5">
        <v>10</v>
      </c>
      <c r="E98" s="5">
        <v>1</v>
      </c>
      <c r="F98" s="5">
        <v>0</v>
      </c>
      <c r="G98" s="5">
        <v>2</v>
      </c>
      <c r="H98" s="5">
        <v>2</v>
      </c>
      <c r="I98" s="5">
        <v>0</v>
      </c>
      <c r="J98" s="5">
        <v>3</v>
      </c>
      <c r="K98" s="5">
        <v>3</v>
      </c>
      <c r="L98" s="5">
        <v>0</v>
      </c>
      <c r="M98" s="5">
        <v>0</v>
      </c>
      <c r="N98" s="5">
        <v>0</v>
      </c>
      <c r="O98" s="5">
        <v>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44713</v>
      </c>
      <c r="B99" s="5">
        <f t="shared" ref="B99:B100" si="30">C99+D99</f>
        <v>13</v>
      </c>
      <c r="C99" s="5">
        <v>5</v>
      </c>
      <c r="D99" s="5">
        <v>8</v>
      </c>
      <c r="E99" s="5">
        <v>0</v>
      </c>
      <c r="F99" s="5">
        <v>1</v>
      </c>
      <c r="G99" s="5">
        <v>1</v>
      </c>
      <c r="H99" s="5">
        <v>4</v>
      </c>
      <c r="I99" s="5">
        <v>0</v>
      </c>
      <c r="J99" s="5">
        <v>2</v>
      </c>
      <c r="K99" s="5">
        <v>2</v>
      </c>
      <c r="L99" s="5">
        <v>0</v>
      </c>
      <c r="M99" s="5">
        <v>0</v>
      </c>
      <c r="N99" s="5">
        <v>0</v>
      </c>
      <c r="O99" s="5">
        <v>2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44714</v>
      </c>
      <c r="B100" s="5">
        <f t="shared" si="30"/>
        <v>16</v>
      </c>
      <c r="C100" s="5">
        <v>8</v>
      </c>
      <c r="D100" s="5">
        <v>8</v>
      </c>
      <c r="E100" s="5">
        <v>2</v>
      </c>
      <c r="F100" s="5">
        <v>0</v>
      </c>
      <c r="G100" s="5">
        <v>1</v>
      </c>
      <c r="H100" s="5">
        <v>4</v>
      </c>
      <c r="I100" s="5">
        <v>0</v>
      </c>
      <c r="J100" s="5">
        <v>1</v>
      </c>
      <c r="K100" s="5">
        <v>3</v>
      </c>
      <c r="L100" s="5">
        <v>0</v>
      </c>
      <c r="M100" s="5">
        <v>0</v>
      </c>
      <c r="N100" s="5">
        <v>0</v>
      </c>
      <c r="O100" s="5">
        <v>5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27">
        <f>SUM(W100:AL100)</f>
        <v>7</v>
      </c>
      <c r="W100" s="26">
        <v>0</v>
      </c>
      <c r="X100" s="26">
        <v>0</v>
      </c>
      <c r="Y100" s="26">
        <v>0</v>
      </c>
      <c r="Z100" s="26">
        <v>3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4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44715</v>
      </c>
      <c r="B101" s="5">
        <f t="shared" ref="B101:B102" si="31">C101+D101</f>
        <v>14</v>
      </c>
      <c r="C101" s="5">
        <v>5</v>
      </c>
      <c r="D101" s="5">
        <v>9</v>
      </c>
      <c r="E101" s="5">
        <v>1</v>
      </c>
      <c r="F101" s="5">
        <v>1</v>
      </c>
      <c r="G101" s="5">
        <v>0</v>
      </c>
      <c r="H101" s="5">
        <v>5</v>
      </c>
      <c r="I101" s="5">
        <v>0</v>
      </c>
      <c r="J101" s="5">
        <v>1</v>
      </c>
      <c r="K101" s="5">
        <v>4</v>
      </c>
      <c r="L101" s="5">
        <v>0</v>
      </c>
      <c r="M101" s="5">
        <v>1</v>
      </c>
      <c r="N101" s="5">
        <v>0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 t="shared" ref="V101:V128" si="32">SUM(W101:AL101)</f>
        <v>3</v>
      </c>
      <c r="W101" s="26">
        <v>1</v>
      </c>
      <c r="X101" s="26">
        <v>1</v>
      </c>
      <c r="Y101" s="26">
        <v>0</v>
      </c>
      <c r="Z101" s="26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1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44716</v>
      </c>
      <c r="B102" s="5">
        <f t="shared" si="31"/>
        <v>22</v>
      </c>
      <c r="C102" s="5">
        <v>6</v>
      </c>
      <c r="D102" s="5">
        <v>16</v>
      </c>
      <c r="E102" s="5">
        <v>6</v>
      </c>
      <c r="F102" s="5">
        <v>3</v>
      </c>
      <c r="G102" s="5">
        <v>0</v>
      </c>
      <c r="H102" s="5">
        <v>0</v>
      </c>
      <c r="I102" s="5">
        <v>0</v>
      </c>
      <c r="J102" s="5">
        <v>2</v>
      </c>
      <c r="K102" s="5">
        <v>3</v>
      </c>
      <c r="L102" s="5">
        <v>2</v>
      </c>
      <c r="M102" s="5">
        <v>5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si="32"/>
        <v>0</v>
      </c>
      <c r="W102" s="26">
        <v>0</v>
      </c>
      <c r="X102" s="26">
        <v>0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44717</v>
      </c>
      <c r="B103" s="5">
        <f t="shared" ref="B103:B104" si="33">C103+D103</f>
        <v>8</v>
      </c>
      <c r="C103" s="5">
        <v>4</v>
      </c>
      <c r="D103" s="5">
        <v>4</v>
      </c>
      <c r="E103" s="5">
        <v>1</v>
      </c>
      <c r="F103" s="5">
        <v>0</v>
      </c>
      <c r="G103" s="5">
        <v>0</v>
      </c>
      <c r="H103" s="5">
        <v>0</v>
      </c>
      <c r="I103" s="5">
        <v>0</v>
      </c>
      <c r="J103" s="5">
        <v>2</v>
      </c>
      <c r="K103" s="5">
        <v>0</v>
      </c>
      <c r="L103" s="5">
        <v>2</v>
      </c>
      <c r="M103" s="5">
        <v>1</v>
      </c>
      <c r="N103" s="5">
        <v>0</v>
      </c>
      <c r="O103" s="5">
        <v>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3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2</v>
      </c>
      <c r="AC103" s="26">
        <v>0</v>
      </c>
      <c r="AD103" s="26">
        <v>0</v>
      </c>
      <c r="AE103" s="26">
        <v>1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44718</v>
      </c>
      <c r="B104" s="5">
        <f t="shared" si="33"/>
        <v>10</v>
      </c>
      <c r="C104" s="5">
        <v>3</v>
      </c>
      <c r="D104" s="5">
        <v>7</v>
      </c>
      <c r="E104" s="5">
        <v>1</v>
      </c>
      <c r="F104" s="5">
        <v>2</v>
      </c>
      <c r="G104" s="5">
        <v>1</v>
      </c>
      <c r="H104" s="5">
        <v>1</v>
      </c>
      <c r="I104" s="5">
        <v>0</v>
      </c>
      <c r="J104" s="5">
        <v>3</v>
      </c>
      <c r="K104" s="5">
        <v>0</v>
      </c>
      <c r="L104" s="5">
        <v>2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2</v>
      </c>
      <c r="Y104" s="26">
        <v>0</v>
      </c>
      <c r="Z104" s="26">
        <v>1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44719</v>
      </c>
      <c r="B105" s="5">
        <f t="shared" ref="B105:B106" si="34">C105+D105</f>
        <v>15</v>
      </c>
      <c r="C105" s="5">
        <v>4</v>
      </c>
      <c r="D105" s="5">
        <v>11</v>
      </c>
      <c r="E105" s="5">
        <v>0</v>
      </c>
      <c r="F105" s="5">
        <v>2</v>
      </c>
      <c r="G105" s="5">
        <v>0</v>
      </c>
      <c r="H105" s="5">
        <v>5</v>
      </c>
      <c r="I105" s="5">
        <v>1</v>
      </c>
      <c r="J105" s="5">
        <v>1</v>
      </c>
      <c r="K105" s="5">
        <v>1</v>
      </c>
      <c r="L105" s="5">
        <v>0</v>
      </c>
      <c r="M105" s="5">
        <v>1</v>
      </c>
      <c r="N105" s="5">
        <v>0</v>
      </c>
      <c r="O105" s="5">
        <v>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4</v>
      </c>
      <c r="W105" s="26">
        <v>0</v>
      </c>
      <c r="X105" s="26">
        <v>0</v>
      </c>
      <c r="Y105" s="26">
        <v>0</v>
      </c>
      <c r="Z105" s="26">
        <v>2</v>
      </c>
      <c r="AA105" s="26">
        <v>0</v>
      </c>
      <c r="AB105" s="26">
        <v>0</v>
      </c>
      <c r="AC105" s="26">
        <v>0</v>
      </c>
      <c r="AD105" s="26">
        <v>0</v>
      </c>
      <c r="AE105" s="26">
        <v>1</v>
      </c>
      <c r="AF105" s="26">
        <v>0</v>
      </c>
      <c r="AG105" s="26">
        <v>1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44720</v>
      </c>
      <c r="B106" s="5">
        <f t="shared" si="34"/>
        <v>9</v>
      </c>
      <c r="C106" s="5">
        <v>4</v>
      </c>
      <c r="D106" s="5">
        <v>5</v>
      </c>
      <c r="E106" s="5">
        <v>1</v>
      </c>
      <c r="F106" s="5">
        <v>2</v>
      </c>
      <c r="G106" s="5">
        <v>0</v>
      </c>
      <c r="H106" s="5">
        <v>2</v>
      </c>
      <c r="I106" s="5">
        <v>0</v>
      </c>
      <c r="J106" s="5">
        <v>1</v>
      </c>
      <c r="K106" s="5">
        <v>1</v>
      </c>
      <c r="L106" s="5">
        <v>0</v>
      </c>
      <c r="M106" s="5">
        <v>0</v>
      </c>
      <c r="N106" s="5">
        <v>0</v>
      </c>
      <c r="O106" s="5">
        <v>2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0</v>
      </c>
      <c r="W106" s="26">
        <v>0</v>
      </c>
      <c r="X106" s="26">
        <v>0</v>
      </c>
      <c r="Y106" s="26">
        <v>0</v>
      </c>
      <c r="Z106" s="26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44721</v>
      </c>
      <c r="B107" s="5">
        <f t="shared" ref="B107:B108" si="35">C107+D107</f>
        <v>11</v>
      </c>
      <c r="C107" s="5">
        <v>6</v>
      </c>
      <c r="D107" s="5">
        <v>5</v>
      </c>
      <c r="E107" s="5">
        <v>1</v>
      </c>
      <c r="F107" s="5">
        <v>2</v>
      </c>
      <c r="G107" s="5">
        <v>2</v>
      </c>
      <c r="H107" s="5">
        <v>0</v>
      </c>
      <c r="I107" s="5">
        <v>0</v>
      </c>
      <c r="J107" s="5">
        <v>0</v>
      </c>
      <c r="K107" s="5">
        <v>0</v>
      </c>
      <c r="L107" s="5">
        <v>4</v>
      </c>
      <c r="M107" s="5">
        <v>1</v>
      </c>
      <c r="N107" s="5">
        <v>0</v>
      </c>
      <c r="O107" s="5">
        <v>0</v>
      </c>
      <c r="P107" s="5">
        <v>0</v>
      </c>
      <c r="Q107" s="5">
        <v>1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6</v>
      </c>
      <c r="W107" s="26">
        <v>0</v>
      </c>
      <c r="X107" s="26">
        <v>1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4</v>
      </c>
      <c r="AE107" s="26">
        <v>1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44722</v>
      </c>
      <c r="B108" s="5">
        <f t="shared" si="35"/>
        <v>15</v>
      </c>
      <c r="C108" s="5">
        <v>6</v>
      </c>
      <c r="D108" s="5">
        <v>9</v>
      </c>
      <c r="E108" s="5">
        <v>0</v>
      </c>
      <c r="F108" s="5">
        <v>2</v>
      </c>
      <c r="G108" s="5">
        <v>1</v>
      </c>
      <c r="H108" s="5">
        <v>2</v>
      </c>
      <c r="I108" s="5">
        <v>2</v>
      </c>
      <c r="J108" s="5">
        <v>2</v>
      </c>
      <c r="K108" s="5">
        <v>0</v>
      </c>
      <c r="L108" s="5">
        <v>3</v>
      </c>
      <c r="M108" s="5">
        <v>3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0</v>
      </c>
      <c r="Y108" s="26">
        <v>0</v>
      </c>
      <c r="Z108" s="26">
        <v>2</v>
      </c>
      <c r="AA108" s="26">
        <v>0</v>
      </c>
      <c r="AB108" s="26">
        <v>2</v>
      </c>
      <c r="AC108" s="26">
        <v>0</v>
      </c>
      <c r="AD108" s="26">
        <v>0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1</v>
      </c>
      <c r="AL108" s="26">
        <v>0</v>
      </c>
    </row>
    <row r="109" spans="1:38">
      <c r="A109" s="6">
        <v>44723</v>
      </c>
      <c r="B109" s="5">
        <f t="shared" ref="B109:B110" si="36">C109+D109</f>
        <v>29</v>
      </c>
      <c r="C109" s="5">
        <v>10</v>
      </c>
      <c r="D109" s="5">
        <v>19</v>
      </c>
      <c r="E109" s="5">
        <v>1</v>
      </c>
      <c r="F109" s="5">
        <v>4</v>
      </c>
      <c r="G109" s="5">
        <v>0</v>
      </c>
      <c r="H109" s="5">
        <v>5</v>
      </c>
      <c r="I109" s="5">
        <v>0</v>
      </c>
      <c r="J109" s="5">
        <v>3</v>
      </c>
      <c r="K109" s="5">
        <v>2</v>
      </c>
      <c r="L109" s="5">
        <v>3</v>
      </c>
      <c r="M109" s="5">
        <v>5</v>
      </c>
      <c r="N109" s="5">
        <v>0</v>
      </c>
      <c r="O109" s="5">
        <v>2</v>
      </c>
      <c r="P109" s="5">
        <v>0</v>
      </c>
      <c r="Q109" s="5">
        <v>0</v>
      </c>
      <c r="R109" s="5">
        <v>2</v>
      </c>
      <c r="S109" s="5">
        <v>2</v>
      </c>
      <c r="T109" s="5">
        <v>0</v>
      </c>
      <c r="U109" s="5">
        <v>0</v>
      </c>
      <c r="V109" s="27">
        <f t="shared" si="32"/>
        <v>4</v>
      </c>
      <c r="W109" s="26">
        <v>0</v>
      </c>
      <c r="X109" s="26">
        <v>1</v>
      </c>
      <c r="Y109" s="26">
        <v>0</v>
      </c>
      <c r="Z109" s="26">
        <v>1</v>
      </c>
      <c r="AA109" s="26">
        <v>0</v>
      </c>
      <c r="AB109" s="26">
        <v>0</v>
      </c>
      <c r="AC109" s="26">
        <v>0</v>
      </c>
      <c r="AD109" s="26">
        <v>1</v>
      </c>
      <c r="AE109" s="26">
        <v>0</v>
      </c>
      <c r="AF109" s="26">
        <v>0</v>
      </c>
      <c r="AG109" s="26">
        <v>1</v>
      </c>
      <c r="AH109" s="26">
        <v>0</v>
      </c>
      <c r="AI109" s="26">
        <v>0</v>
      </c>
      <c r="AJ109" s="26">
        <v>0</v>
      </c>
      <c r="AK109" s="26">
        <v>0</v>
      </c>
      <c r="AL109" s="26">
        <v>0</v>
      </c>
    </row>
    <row r="110" spans="1:38">
      <c r="A110" s="6">
        <v>44724</v>
      </c>
      <c r="B110" s="5">
        <f t="shared" si="36"/>
        <v>37</v>
      </c>
      <c r="C110" s="5">
        <v>11</v>
      </c>
      <c r="D110" s="5">
        <v>26</v>
      </c>
      <c r="E110" s="5">
        <v>0</v>
      </c>
      <c r="F110" s="5">
        <v>14</v>
      </c>
      <c r="G110" s="5">
        <v>1</v>
      </c>
      <c r="H110" s="5">
        <v>1</v>
      </c>
      <c r="I110" s="5">
        <v>0</v>
      </c>
      <c r="J110" s="5">
        <v>3</v>
      </c>
      <c r="K110" s="5">
        <v>3</v>
      </c>
      <c r="L110" s="5">
        <v>6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1</v>
      </c>
      <c r="S110" s="5">
        <v>0</v>
      </c>
      <c r="T110" s="5">
        <v>1</v>
      </c>
      <c r="U110" s="5">
        <v>0</v>
      </c>
      <c r="V110" s="27">
        <f t="shared" si="32"/>
        <v>5</v>
      </c>
      <c r="W110" s="26">
        <v>0</v>
      </c>
      <c r="X110" s="26">
        <v>2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0</v>
      </c>
      <c r="AE110" s="26">
        <v>0</v>
      </c>
      <c r="AF110" s="26">
        <v>0</v>
      </c>
      <c r="AG110" s="26">
        <v>0</v>
      </c>
      <c r="AH110" s="26">
        <v>0</v>
      </c>
      <c r="AI110" s="26">
        <v>0</v>
      </c>
      <c r="AJ110" s="26">
        <v>1</v>
      </c>
      <c r="AK110" s="26">
        <v>0</v>
      </c>
      <c r="AL110" s="26">
        <v>1</v>
      </c>
    </row>
    <row r="111" spans="1:38">
      <c r="A111" s="6">
        <v>44725</v>
      </c>
      <c r="B111" s="5">
        <f t="shared" ref="B111:B112" si="37">C111+D111</f>
        <v>17</v>
      </c>
      <c r="C111" s="5">
        <v>3</v>
      </c>
      <c r="D111" s="5">
        <v>14</v>
      </c>
      <c r="E111" s="5">
        <v>0</v>
      </c>
      <c r="F111" s="5">
        <v>7</v>
      </c>
      <c r="G111" s="5">
        <v>0</v>
      </c>
      <c r="H111" s="5">
        <v>2</v>
      </c>
      <c r="I111" s="5">
        <v>0</v>
      </c>
      <c r="J111" s="5">
        <v>1</v>
      </c>
      <c r="K111" s="5">
        <v>1</v>
      </c>
      <c r="L111" s="5">
        <v>0</v>
      </c>
      <c r="M111" s="5">
        <v>3</v>
      </c>
      <c r="N111" s="5">
        <v>1</v>
      </c>
      <c r="O111" s="5">
        <v>2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27">
        <f t="shared" si="32"/>
        <v>1</v>
      </c>
      <c r="W111" s="26">
        <v>0</v>
      </c>
      <c r="X111" s="26">
        <v>0</v>
      </c>
      <c r="Y111" s="26">
        <v>0</v>
      </c>
      <c r="Z111" s="26">
        <v>0</v>
      </c>
      <c r="AA111" s="26">
        <v>0</v>
      </c>
      <c r="AB111" s="26">
        <v>0</v>
      </c>
      <c r="AC111" s="26">
        <v>0</v>
      </c>
      <c r="AD111" s="26">
        <v>0</v>
      </c>
      <c r="AE111" s="26">
        <v>1</v>
      </c>
      <c r="AF111" s="26">
        <v>0</v>
      </c>
      <c r="AG111" s="26">
        <v>0</v>
      </c>
      <c r="AH111" s="26">
        <v>0</v>
      </c>
      <c r="AI111" s="26">
        <v>0</v>
      </c>
      <c r="AJ111" s="26">
        <v>0</v>
      </c>
      <c r="AK111" s="26">
        <v>0</v>
      </c>
      <c r="AL111" s="26">
        <v>0</v>
      </c>
    </row>
    <row r="112" spans="1:38">
      <c r="A112" s="6">
        <v>44726</v>
      </c>
      <c r="B112" s="5">
        <f t="shared" si="37"/>
        <v>15</v>
      </c>
      <c r="C112" s="5">
        <v>13</v>
      </c>
      <c r="D112" s="5">
        <v>2</v>
      </c>
      <c r="E112" s="5">
        <v>0</v>
      </c>
      <c r="F112" s="5">
        <v>2</v>
      </c>
      <c r="G112" s="5">
        <v>0</v>
      </c>
      <c r="H112" s="5">
        <v>0</v>
      </c>
      <c r="I112" s="5">
        <v>0</v>
      </c>
      <c r="J112" s="5">
        <v>0</v>
      </c>
      <c r="K112" s="5">
        <v>2</v>
      </c>
      <c r="L112" s="5">
        <v>0</v>
      </c>
      <c r="M112" s="5">
        <v>10</v>
      </c>
      <c r="N112" s="5">
        <v>0</v>
      </c>
      <c r="O112" s="5">
        <v>0</v>
      </c>
      <c r="P112" s="5">
        <v>0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3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1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1</v>
      </c>
      <c r="AJ112" s="26">
        <v>0</v>
      </c>
      <c r="AK112" s="26">
        <v>0</v>
      </c>
      <c r="AL112" s="26">
        <v>0</v>
      </c>
    </row>
    <row r="113" spans="1:38">
      <c r="A113" s="6">
        <v>44727</v>
      </c>
      <c r="B113" s="5">
        <f t="shared" ref="B113:B114" si="38">C113+D113</f>
        <v>16</v>
      </c>
      <c r="C113" s="5">
        <v>9</v>
      </c>
      <c r="D113" s="5">
        <v>7</v>
      </c>
      <c r="E113" s="5">
        <v>0</v>
      </c>
      <c r="F113" s="5">
        <v>3</v>
      </c>
      <c r="G113" s="5">
        <v>0</v>
      </c>
      <c r="H113" s="5">
        <v>0</v>
      </c>
      <c r="I113" s="5">
        <v>0</v>
      </c>
      <c r="J113" s="5">
        <v>3</v>
      </c>
      <c r="K113" s="5">
        <v>4</v>
      </c>
      <c r="L113" s="5">
        <v>0</v>
      </c>
      <c r="M113" s="5">
        <v>2</v>
      </c>
      <c r="N113" s="5">
        <v>0</v>
      </c>
      <c r="O113" s="5">
        <v>3</v>
      </c>
      <c r="P113" s="5">
        <v>0</v>
      </c>
      <c r="Q113" s="5">
        <v>0</v>
      </c>
      <c r="R113" s="5">
        <v>1</v>
      </c>
      <c r="S113" s="5">
        <v>0</v>
      </c>
      <c r="T113" s="5">
        <v>0</v>
      </c>
      <c r="U113" s="5">
        <v>0</v>
      </c>
      <c r="V113" s="27">
        <f t="shared" si="32"/>
        <v>2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1</v>
      </c>
      <c r="AC113" s="26">
        <v>1</v>
      </c>
      <c r="AD113" s="26">
        <v>0</v>
      </c>
      <c r="AE113" s="26">
        <v>0</v>
      </c>
      <c r="AF113" s="26">
        <v>0</v>
      </c>
      <c r="AG113" s="26">
        <v>0</v>
      </c>
      <c r="AH113" s="26">
        <v>0</v>
      </c>
      <c r="AI113" s="26">
        <v>0</v>
      </c>
      <c r="AJ113" s="26">
        <v>0</v>
      </c>
      <c r="AK113" s="26">
        <v>0</v>
      </c>
      <c r="AL113" s="26">
        <v>0</v>
      </c>
    </row>
    <row r="114" spans="1:38">
      <c r="A114" s="6">
        <v>44728</v>
      </c>
      <c r="B114" s="5">
        <f t="shared" si="38"/>
        <v>4</v>
      </c>
      <c r="C114" s="5">
        <v>2</v>
      </c>
      <c r="D114" s="5">
        <v>2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3</v>
      </c>
      <c r="N114" s="5">
        <v>1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27">
        <f t="shared" si="32"/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44729</v>
      </c>
      <c r="B115" s="5">
        <f t="shared" ref="B115:B116" si="39">C115+D115</f>
        <v>7</v>
      </c>
      <c r="C115" s="5">
        <v>1</v>
      </c>
      <c r="D115" s="5">
        <v>6</v>
      </c>
      <c r="E115" s="5">
        <v>0</v>
      </c>
      <c r="F115" s="5">
        <v>1</v>
      </c>
      <c r="G115" s="5">
        <v>0</v>
      </c>
      <c r="H115" s="5">
        <v>0</v>
      </c>
      <c r="I115" s="5">
        <v>5</v>
      </c>
      <c r="J115" s="5">
        <v>0</v>
      </c>
      <c r="K115" s="5">
        <v>0</v>
      </c>
      <c r="L115" s="5">
        <v>0</v>
      </c>
      <c r="M115" s="5">
        <v>1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1</v>
      </c>
      <c r="W115" s="26">
        <v>0</v>
      </c>
      <c r="X115" s="26">
        <v>0</v>
      </c>
      <c r="Y115" s="26">
        <v>0</v>
      </c>
      <c r="Z115" s="26">
        <v>0</v>
      </c>
      <c r="AA115" s="26">
        <v>1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44730</v>
      </c>
      <c r="B116" s="5">
        <f t="shared" si="39"/>
        <v>9</v>
      </c>
      <c r="C116" s="5">
        <v>3</v>
      </c>
      <c r="D116" s="5">
        <v>6</v>
      </c>
      <c r="E116" s="5">
        <v>0</v>
      </c>
      <c r="F116" s="5">
        <v>0</v>
      </c>
      <c r="G116" s="5">
        <v>0</v>
      </c>
      <c r="H116" s="5">
        <v>7</v>
      </c>
      <c r="I116" s="5">
        <v>2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2</v>
      </c>
      <c r="W116" s="26">
        <v>0</v>
      </c>
      <c r="X116" s="26">
        <v>0</v>
      </c>
      <c r="Y116" s="26">
        <v>0</v>
      </c>
      <c r="Z116" s="26">
        <v>2</v>
      </c>
      <c r="AA116" s="26">
        <v>0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44731</v>
      </c>
      <c r="B117" s="5">
        <f t="shared" ref="B117:B118" si="40">C117+D117</f>
        <v>13</v>
      </c>
      <c r="C117" s="5">
        <v>10</v>
      </c>
      <c r="D117" s="5">
        <v>3</v>
      </c>
      <c r="E117" s="5">
        <v>0</v>
      </c>
      <c r="F117" s="5">
        <v>0</v>
      </c>
      <c r="G117" s="5">
        <v>0</v>
      </c>
      <c r="H117" s="5">
        <v>6</v>
      </c>
      <c r="I117" s="5">
        <v>1</v>
      </c>
      <c r="J117" s="5">
        <v>0</v>
      </c>
      <c r="K117" s="5">
        <v>0</v>
      </c>
      <c r="L117" s="5">
        <v>0</v>
      </c>
      <c r="M117" s="5">
        <v>6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1</v>
      </c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6">
        <v>0</v>
      </c>
      <c r="AD117" s="26">
        <v>0</v>
      </c>
      <c r="AE117" s="26">
        <v>1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44732</v>
      </c>
      <c r="B118" s="5">
        <f t="shared" si="40"/>
        <v>9</v>
      </c>
      <c r="C118" s="5">
        <v>6</v>
      </c>
      <c r="D118" s="5">
        <v>3</v>
      </c>
      <c r="E118" s="5">
        <v>0</v>
      </c>
      <c r="F118" s="5">
        <v>0</v>
      </c>
      <c r="G118" s="5">
        <v>0</v>
      </c>
      <c r="H118" s="5">
        <v>1</v>
      </c>
      <c r="I118" s="5">
        <v>1</v>
      </c>
      <c r="J118" s="5">
        <v>0</v>
      </c>
      <c r="K118" s="5">
        <v>0</v>
      </c>
      <c r="L118" s="5">
        <v>7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2</v>
      </c>
      <c r="W118" s="26">
        <v>0</v>
      </c>
      <c r="X118" s="26">
        <v>0</v>
      </c>
      <c r="Y118" s="26">
        <v>0</v>
      </c>
      <c r="Z118" s="26">
        <v>1</v>
      </c>
      <c r="AA118" s="26">
        <v>0</v>
      </c>
      <c r="AB118" s="26">
        <v>0</v>
      </c>
      <c r="AC118" s="26">
        <v>0</v>
      </c>
      <c r="AD118" s="26">
        <v>1</v>
      </c>
      <c r="AE118" s="26">
        <v>0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44733</v>
      </c>
      <c r="B119" s="5">
        <f t="shared" ref="B119:B120" si="41">C119+D119</f>
        <v>8</v>
      </c>
      <c r="C119" s="5">
        <v>4</v>
      </c>
      <c r="D119" s="5">
        <v>4</v>
      </c>
      <c r="E119" s="5">
        <v>0</v>
      </c>
      <c r="F119" s="5">
        <v>0</v>
      </c>
      <c r="G119" s="5">
        <v>0</v>
      </c>
      <c r="H119" s="5">
        <v>4</v>
      </c>
      <c r="I119" s="5">
        <v>0</v>
      </c>
      <c r="J119" s="5">
        <v>0</v>
      </c>
      <c r="K119" s="5">
        <v>0</v>
      </c>
      <c r="L119" s="5">
        <v>4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0</v>
      </c>
      <c r="W119" s="26">
        <v>0</v>
      </c>
      <c r="X119" s="26">
        <v>0</v>
      </c>
      <c r="Y119" s="26">
        <v>0</v>
      </c>
      <c r="Z119" s="26">
        <v>0</v>
      </c>
      <c r="AA119" s="26">
        <v>0</v>
      </c>
      <c r="AB119" s="26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44734</v>
      </c>
      <c r="B120" s="5">
        <f t="shared" si="41"/>
        <v>9</v>
      </c>
      <c r="C120" s="5">
        <v>9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7</v>
      </c>
      <c r="M120" s="5">
        <v>2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44735</v>
      </c>
      <c r="B121" s="5">
        <f t="shared" ref="B121:B122" si="42">C121+D121</f>
        <v>3</v>
      </c>
      <c r="C121" s="5">
        <v>2</v>
      </c>
      <c r="D121" s="5">
        <v>1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1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44736</v>
      </c>
      <c r="B122" s="5">
        <f t="shared" si="42"/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44737</v>
      </c>
      <c r="B123" s="5">
        <f t="shared" ref="B123:B125" si="43">C123+D123</f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44738</v>
      </c>
      <c r="B124" s="5">
        <f t="shared" si="43"/>
        <v>4</v>
      </c>
      <c r="C124" s="5">
        <v>2</v>
      </c>
      <c r="D124" s="5">
        <v>2</v>
      </c>
      <c r="E124" s="5">
        <v>0</v>
      </c>
      <c r="F124" s="5">
        <v>0</v>
      </c>
      <c r="G124" s="5">
        <v>0</v>
      </c>
      <c r="H124" s="5">
        <v>3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</v>
      </c>
      <c r="T124" s="5">
        <v>0</v>
      </c>
      <c r="U124" s="5">
        <v>0</v>
      </c>
      <c r="V124" s="27">
        <f t="shared" si="32"/>
        <v>2</v>
      </c>
      <c r="W124" s="26">
        <v>0</v>
      </c>
      <c r="X124" s="26">
        <v>0</v>
      </c>
      <c r="Y124" s="26">
        <v>0</v>
      </c>
      <c r="Z124" s="26">
        <v>1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1</v>
      </c>
      <c r="AL124" s="26">
        <v>0</v>
      </c>
    </row>
    <row r="125" spans="1:38">
      <c r="A125" s="6">
        <v>44739</v>
      </c>
      <c r="B125" s="5">
        <f t="shared" si="43"/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27">
        <f t="shared" si="32"/>
        <v>0</v>
      </c>
      <c r="W125" s="26">
        <v>0</v>
      </c>
      <c r="X125" s="26">
        <v>0</v>
      </c>
      <c r="Y125" s="26">
        <v>0</v>
      </c>
      <c r="Z125" s="26">
        <v>0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0</v>
      </c>
      <c r="AL125" s="26">
        <v>0</v>
      </c>
    </row>
    <row r="126" spans="1:38">
      <c r="A126" s="6">
        <v>44740</v>
      </c>
      <c r="B126" s="5">
        <f t="shared" ref="B126:B127" si="44">C126+D126</f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44741</v>
      </c>
      <c r="B127" s="5">
        <f t="shared" si="44"/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44742</v>
      </c>
      <c r="B128" s="5">
        <f t="shared" ref="B128:B129" si="45">C128+D128</f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44743</v>
      </c>
      <c r="B129" s="5">
        <f t="shared" si="45"/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>SUM(W129:AL129)</f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44744</v>
      </c>
      <c r="B130" s="5">
        <f t="shared" ref="B130:B131" si="46">C130+D130</f>
        <v>2</v>
      </c>
      <c r="C130" s="5">
        <v>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2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 t="shared" ref="V130:V156" si="47"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44745</v>
      </c>
      <c r="B131" s="5">
        <f t="shared" si="46"/>
        <v>3</v>
      </c>
      <c r="C131" s="5">
        <v>2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si="47"/>
        <v>1</v>
      </c>
      <c r="W131" s="26">
        <v>0</v>
      </c>
      <c r="X131" s="26">
        <v>0</v>
      </c>
      <c r="Y131" s="26">
        <v>0</v>
      </c>
      <c r="Z131" s="26">
        <v>0</v>
      </c>
      <c r="AA131" s="26">
        <v>1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44746</v>
      </c>
      <c r="B132" s="5">
        <f t="shared" ref="B132:B133" si="48">C132+D132</f>
        <v>8</v>
      </c>
      <c r="C132" s="5">
        <v>3</v>
      </c>
      <c r="D132" s="5">
        <v>5</v>
      </c>
      <c r="E132" s="5">
        <v>0</v>
      </c>
      <c r="F132" s="5">
        <v>0</v>
      </c>
      <c r="G132" s="5">
        <v>0</v>
      </c>
      <c r="H132" s="5">
        <v>1</v>
      </c>
      <c r="I132" s="5">
        <v>5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0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1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44747</v>
      </c>
      <c r="B133" s="5">
        <f t="shared" si="48"/>
        <v>24</v>
      </c>
      <c r="C133" s="5">
        <v>9</v>
      </c>
      <c r="D133" s="5">
        <v>15</v>
      </c>
      <c r="E133" s="5">
        <v>1</v>
      </c>
      <c r="F133" s="5">
        <v>3</v>
      </c>
      <c r="G133" s="5">
        <v>0</v>
      </c>
      <c r="H133" s="5">
        <v>5</v>
      </c>
      <c r="I133" s="5">
        <v>8</v>
      </c>
      <c r="J133" s="5">
        <v>0</v>
      </c>
      <c r="K133" s="5">
        <v>1</v>
      </c>
      <c r="L133" s="5">
        <v>2</v>
      </c>
      <c r="M133" s="5">
        <v>0</v>
      </c>
      <c r="N133" s="5">
        <v>1</v>
      </c>
      <c r="O133" s="5">
        <v>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0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0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44748</v>
      </c>
      <c r="B134" s="5">
        <f t="shared" ref="B134:B135" si="49">C134+D134</f>
        <v>54</v>
      </c>
      <c r="C134" s="5">
        <v>32</v>
      </c>
      <c r="D134" s="5">
        <v>22</v>
      </c>
      <c r="E134" s="5">
        <v>2</v>
      </c>
      <c r="F134" s="5">
        <v>2</v>
      </c>
      <c r="G134" s="5">
        <v>2</v>
      </c>
      <c r="H134" s="5">
        <v>6</v>
      </c>
      <c r="I134" s="5">
        <v>13</v>
      </c>
      <c r="J134" s="5">
        <v>1</v>
      </c>
      <c r="K134" s="5">
        <v>4</v>
      </c>
      <c r="L134" s="5">
        <v>3</v>
      </c>
      <c r="M134" s="5">
        <v>11</v>
      </c>
      <c r="N134" s="5">
        <v>1</v>
      </c>
      <c r="O134" s="5">
        <v>5</v>
      </c>
      <c r="P134" s="5">
        <v>0</v>
      </c>
      <c r="Q134" s="5">
        <v>3</v>
      </c>
      <c r="R134" s="5">
        <v>0</v>
      </c>
      <c r="S134" s="5">
        <v>1</v>
      </c>
      <c r="T134" s="5">
        <v>0</v>
      </c>
      <c r="U134" s="5">
        <v>0</v>
      </c>
      <c r="V134" s="27">
        <f t="shared" si="47"/>
        <v>2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1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1</v>
      </c>
      <c r="AJ134" s="26">
        <v>0</v>
      </c>
      <c r="AK134" s="26">
        <v>0</v>
      </c>
      <c r="AL134" s="26">
        <v>0</v>
      </c>
    </row>
    <row r="135" spans="1:38">
      <c r="A135" s="6">
        <v>44749</v>
      </c>
      <c r="B135" s="5">
        <f t="shared" si="49"/>
        <v>45</v>
      </c>
      <c r="C135" s="5">
        <v>17</v>
      </c>
      <c r="D135" s="5">
        <v>28</v>
      </c>
      <c r="E135" s="5">
        <v>1</v>
      </c>
      <c r="F135" s="5">
        <v>6</v>
      </c>
      <c r="G135" s="5">
        <v>5</v>
      </c>
      <c r="H135" s="5">
        <v>3</v>
      </c>
      <c r="I135" s="5">
        <v>5</v>
      </c>
      <c r="J135" s="5">
        <v>5</v>
      </c>
      <c r="K135" s="5">
        <v>0</v>
      </c>
      <c r="L135" s="5">
        <v>5</v>
      </c>
      <c r="M135" s="5">
        <v>6</v>
      </c>
      <c r="N135" s="5">
        <v>1</v>
      </c>
      <c r="O135" s="5">
        <v>7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27">
        <f t="shared" si="47"/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0</v>
      </c>
      <c r="AJ135" s="26">
        <v>0</v>
      </c>
      <c r="AK135" s="26">
        <v>0</v>
      </c>
      <c r="AL135" s="26">
        <v>0</v>
      </c>
    </row>
    <row r="136" spans="1:38">
      <c r="A136" s="6">
        <v>44750</v>
      </c>
      <c r="B136" s="5">
        <f t="shared" ref="B136:B137" si="50">C136+D136</f>
        <v>59</v>
      </c>
      <c r="C136" s="5">
        <v>11</v>
      </c>
      <c r="D136" s="5">
        <v>48</v>
      </c>
      <c r="E136" s="5">
        <v>3</v>
      </c>
      <c r="F136" s="5">
        <v>3</v>
      </c>
      <c r="G136" s="5">
        <v>0</v>
      </c>
      <c r="H136" s="5">
        <v>1</v>
      </c>
      <c r="I136" s="5">
        <v>13</v>
      </c>
      <c r="J136" s="5">
        <v>2</v>
      </c>
      <c r="K136" s="5">
        <v>0</v>
      </c>
      <c r="L136" s="5">
        <v>9</v>
      </c>
      <c r="M136" s="5">
        <v>7</v>
      </c>
      <c r="N136" s="5">
        <v>3</v>
      </c>
      <c r="O136" s="5">
        <v>15</v>
      </c>
      <c r="P136" s="5">
        <v>1</v>
      </c>
      <c r="Q136" s="5">
        <v>1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1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1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44751</v>
      </c>
      <c r="B137" s="5">
        <f t="shared" si="50"/>
        <v>57</v>
      </c>
      <c r="C137" s="5">
        <v>5</v>
      </c>
      <c r="D137" s="5">
        <v>52</v>
      </c>
      <c r="E137" s="5">
        <v>2</v>
      </c>
      <c r="F137" s="5">
        <v>3</v>
      </c>
      <c r="G137" s="5">
        <v>0</v>
      </c>
      <c r="H137" s="5">
        <v>5</v>
      </c>
      <c r="I137" s="5">
        <v>9</v>
      </c>
      <c r="J137" s="5">
        <v>3</v>
      </c>
      <c r="K137" s="5">
        <v>5</v>
      </c>
      <c r="L137" s="5">
        <v>8</v>
      </c>
      <c r="M137" s="5">
        <v>8</v>
      </c>
      <c r="N137" s="5">
        <v>3</v>
      </c>
      <c r="O137" s="5">
        <v>8</v>
      </c>
      <c r="P137" s="5">
        <v>0</v>
      </c>
      <c r="Q137" s="5">
        <v>2</v>
      </c>
      <c r="R137" s="5">
        <v>0</v>
      </c>
      <c r="S137" s="5">
        <v>1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0</v>
      </c>
      <c r="AH137" s="26">
        <v>0</v>
      </c>
      <c r="AI137" s="26">
        <v>1</v>
      </c>
      <c r="AJ137" s="26">
        <v>0</v>
      </c>
      <c r="AK137" s="26">
        <v>0</v>
      </c>
      <c r="AL137" s="26">
        <v>0</v>
      </c>
    </row>
    <row r="138" spans="1:38">
      <c r="A138" s="6">
        <v>44752</v>
      </c>
      <c r="B138" s="5">
        <f t="shared" ref="B138:B139" si="51">C138+D138</f>
        <v>69</v>
      </c>
      <c r="C138" s="5">
        <v>6</v>
      </c>
      <c r="D138" s="5">
        <v>63</v>
      </c>
      <c r="E138" s="5">
        <v>3</v>
      </c>
      <c r="F138" s="5">
        <v>2</v>
      </c>
      <c r="G138" s="5">
        <v>0</v>
      </c>
      <c r="H138" s="5">
        <v>8</v>
      </c>
      <c r="I138" s="5">
        <v>2</v>
      </c>
      <c r="J138" s="5">
        <v>12</v>
      </c>
      <c r="K138" s="5">
        <v>7</v>
      </c>
      <c r="L138" s="5">
        <v>6</v>
      </c>
      <c r="M138" s="5">
        <v>8</v>
      </c>
      <c r="N138" s="5">
        <v>5</v>
      </c>
      <c r="O138" s="5">
        <v>15</v>
      </c>
      <c r="P138" s="5">
        <v>0</v>
      </c>
      <c r="Q138" s="5">
        <v>0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1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0</v>
      </c>
      <c r="AJ138" s="26">
        <v>0</v>
      </c>
      <c r="AK138" s="26">
        <v>0</v>
      </c>
      <c r="AL138" s="26">
        <v>0</v>
      </c>
    </row>
    <row r="139" spans="1:38">
      <c r="A139" s="6">
        <v>44753</v>
      </c>
      <c r="B139" s="5">
        <f t="shared" si="51"/>
        <v>59</v>
      </c>
      <c r="C139" s="5">
        <v>5</v>
      </c>
      <c r="D139" s="5">
        <v>54</v>
      </c>
      <c r="E139" s="5">
        <v>2</v>
      </c>
      <c r="F139" s="5">
        <v>5</v>
      </c>
      <c r="G139" s="5">
        <v>3</v>
      </c>
      <c r="H139" s="5">
        <v>3</v>
      </c>
      <c r="I139" s="5">
        <v>4</v>
      </c>
      <c r="J139" s="5">
        <v>7</v>
      </c>
      <c r="K139" s="5">
        <v>9</v>
      </c>
      <c r="L139" s="5">
        <v>4</v>
      </c>
      <c r="M139" s="5">
        <v>8</v>
      </c>
      <c r="N139" s="5">
        <v>4</v>
      </c>
      <c r="O139" s="5">
        <v>7</v>
      </c>
      <c r="P139" s="5">
        <v>0</v>
      </c>
      <c r="Q139" s="5">
        <v>1</v>
      </c>
      <c r="R139" s="5">
        <v>0</v>
      </c>
      <c r="S139" s="5">
        <v>1</v>
      </c>
      <c r="T139" s="5">
        <v>1</v>
      </c>
      <c r="U139" s="5">
        <v>0</v>
      </c>
      <c r="V139" s="27">
        <f t="shared" si="47"/>
        <v>3</v>
      </c>
      <c r="W139" s="26">
        <v>0</v>
      </c>
      <c r="X139" s="26">
        <v>0</v>
      </c>
      <c r="Y139" s="26">
        <v>1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2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44754</v>
      </c>
      <c r="B140" s="5">
        <f t="shared" ref="B140:B141" si="52">C140+D140</f>
        <v>55</v>
      </c>
      <c r="C140" s="5">
        <v>5</v>
      </c>
      <c r="D140" s="5">
        <v>50</v>
      </c>
      <c r="E140" s="5">
        <v>1</v>
      </c>
      <c r="F140" s="5">
        <v>1</v>
      </c>
      <c r="G140" s="5">
        <v>2</v>
      </c>
      <c r="H140" s="5">
        <v>1</v>
      </c>
      <c r="I140" s="5">
        <v>1</v>
      </c>
      <c r="J140" s="5">
        <v>6</v>
      </c>
      <c r="K140" s="5">
        <v>14</v>
      </c>
      <c r="L140" s="5">
        <v>2</v>
      </c>
      <c r="M140" s="5">
        <v>14</v>
      </c>
      <c r="N140" s="5">
        <v>0</v>
      </c>
      <c r="O140" s="5">
        <v>9</v>
      </c>
      <c r="P140" s="5">
        <v>1</v>
      </c>
      <c r="Q140" s="5">
        <v>0</v>
      </c>
      <c r="R140" s="5">
        <v>2</v>
      </c>
      <c r="S140" s="5">
        <v>1</v>
      </c>
      <c r="T140" s="5">
        <v>0</v>
      </c>
      <c r="U140" s="5">
        <v>0</v>
      </c>
      <c r="V140" s="27">
        <f t="shared" si="47"/>
        <v>0</v>
      </c>
      <c r="W140" s="26">
        <v>0</v>
      </c>
      <c r="X140" s="26">
        <v>0</v>
      </c>
      <c r="Y140" s="26">
        <v>0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0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44755</v>
      </c>
      <c r="B141" s="5">
        <f t="shared" si="52"/>
        <v>47</v>
      </c>
      <c r="C141" s="5">
        <v>5</v>
      </c>
      <c r="D141" s="5">
        <v>42</v>
      </c>
      <c r="E141" s="5">
        <v>1</v>
      </c>
      <c r="F141" s="5">
        <v>0</v>
      </c>
      <c r="G141" s="5">
        <v>0</v>
      </c>
      <c r="H141" s="5">
        <v>9</v>
      </c>
      <c r="I141" s="5">
        <v>1</v>
      </c>
      <c r="J141" s="5">
        <v>7</v>
      </c>
      <c r="K141" s="5">
        <v>8</v>
      </c>
      <c r="L141" s="5">
        <v>3</v>
      </c>
      <c r="M141" s="5">
        <v>8</v>
      </c>
      <c r="N141" s="5">
        <v>1</v>
      </c>
      <c r="O141" s="5">
        <v>9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44756</v>
      </c>
      <c r="B142" s="5">
        <f t="shared" ref="B142:B143" si="53">C142+D142</f>
        <v>45</v>
      </c>
      <c r="C142" s="5">
        <v>6</v>
      </c>
      <c r="D142" s="5">
        <v>39</v>
      </c>
      <c r="E142" s="5">
        <v>0</v>
      </c>
      <c r="F142" s="5">
        <v>1</v>
      </c>
      <c r="G142" s="5">
        <v>1</v>
      </c>
      <c r="H142" s="5">
        <v>1</v>
      </c>
      <c r="I142" s="5">
        <v>2</v>
      </c>
      <c r="J142" s="5">
        <v>8</v>
      </c>
      <c r="K142" s="5">
        <v>7</v>
      </c>
      <c r="L142" s="5">
        <v>1</v>
      </c>
      <c r="M142" s="5">
        <v>13</v>
      </c>
      <c r="N142" s="5">
        <v>2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44757</v>
      </c>
      <c r="B143" s="5">
        <f t="shared" si="53"/>
        <v>33</v>
      </c>
      <c r="C143" s="5">
        <v>5</v>
      </c>
      <c r="D143" s="5">
        <v>28</v>
      </c>
      <c r="E143" s="5">
        <v>0</v>
      </c>
      <c r="F143" s="5">
        <v>0</v>
      </c>
      <c r="G143" s="5">
        <v>2</v>
      </c>
      <c r="H143" s="5">
        <v>4</v>
      </c>
      <c r="I143" s="5">
        <v>2</v>
      </c>
      <c r="J143" s="5">
        <v>7</v>
      </c>
      <c r="K143" s="5">
        <v>8</v>
      </c>
      <c r="L143" s="5">
        <v>0</v>
      </c>
      <c r="M143" s="5">
        <v>4</v>
      </c>
      <c r="N143" s="5">
        <v>0</v>
      </c>
      <c r="O143" s="5">
        <v>5</v>
      </c>
      <c r="P143" s="5">
        <v>0</v>
      </c>
      <c r="Q143" s="5">
        <v>0</v>
      </c>
      <c r="R143" s="5">
        <v>0</v>
      </c>
      <c r="S143" s="5">
        <v>0</v>
      </c>
      <c r="T143" s="5">
        <v>1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44758</v>
      </c>
      <c r="B144" s="5">
        <f t="shared" ref="B144:B145" si="54">C144+D144</f>
        <v>26</v>
      </c>
      <c r="C144" s="5">
        <v>2</v>
      </c>
      <c r="D144" s="5">
        <v>24</v>
      </c>
      <c r="E144" s="5">
        <v>0</v>
      </c>
      <c r="F144" s="5">
        <v>0</v>
      </c>
      <c r="G144" s="5">
        <v>0</v>
      </c>
      <c r="H144" s="5">
        <v>2</v>
      </c>
      <c r="I144" s="5">
        <v>0</v>
      </c>
      <c r="J144" s="5">
        <v>4</v>
      </c>
      <c r="K144" s="5">
        <v>8</v>
      </c>
      <c r="L144" s="5">
        <v>0</v>
      </c>
      <c r="M144" s="5">
        <v>3</v>
      </c>
      <c r="N144" s="5">
        <v>0</v>
      </c>
      <c r="O144" s="5">
        <v>3</v>
      </c>
      <c r="P144" s="5">
        <v>0</v>
      </c>
      <c r="Q144" s="5">
        <v>4</v>
      </c>
      <c r="R144" s="5">
        <v>0</v>
      </c>
      <c r="S144" s="5">
        <v>0</v>
      </c>
      <c r="T144" s="5">
        <v>2</v>
      </c>
      <c r="U144" s="5">
        <v>0</v>
      </c>
      <c r="V144" s="27">
        <f t="shared" si="47"/>
        <v>1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1</v>
      </c>
      <c r="AJ144" s="26">
        <v>0</v>
      </c>
      <c r="AK144" s="26">
        <v>0</v>
      </c>
      <c r="AL144" s="26">
        <v>0</v>
      </c>
    </row>
    <row r="145" spans="1:38">
      <c r="A145" s="6">
        <v>44759</v>
      </c>
      <c r="B145" s="5">
        <f t="shared" si="54"/>
        <v>17</v>
      </c>
      <c r="C145" s="5">
        <v>3</v>
      </c>
      <c r="D145" s="5">
        <v>14</v>
      </c>
      <c r="E145" s="5">
        <v>0</v>
      </c>
      <c r="F145" s="5">
        <v>0</v>
      </c>
      <c r="G145" s="5">
        <v>2</v>
      </c>
      <c r="H145" s="5">
        <v>7</v>
      </c>
      <c r="I145" s="5">
        <v>0</v>
      </c>
      <c r="J145" s="5">
        <v>0</v>
      </c>
      <c r="K145" s="5">
        <v>1</v>
      </c>
      <c r="L145" s="5">
        <v>4</v>
      </c>
      <c r="M145" s="5">
        <v>2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0</v>
      </c>
      <c r="V145" s="27">
        <f t="shared" si="47"/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0</v>
      </c>
      <c r="AJ145" s="26">
        <v>0</v>
      </c>
      <c r="AK145" s="26">
        <v>0</v>
      </c>
      <c r="AL145" s="26">
        <v>0</v>
      </c>
    </row>
    <row r="146" spans="1:38">
      <c r="A146" s="6">
        <v>44760</v>
      </c>
      <c r="B146" s="5">
        <f t="shared" ref="B146:B147" si="55">C146+D146</f>
        <v>23</v>
      </c>
      <c r="C146" s="5">
        <v>4</v>
      </c>
      <c r="D146" s="5">
        <v>19</v>
      </c>
      <c r="E146" s="5">
        <v>0</v>
      </c>
      <c r="F146" s="5">
        <v>0</v>
      </c>
      <c r="G146" s="5">
        <v>0</v>
      </c>
      <c r="H146" s="5">
        <v>6</v>
      </c>
      <c r="I146" s="5">
        <v>0</v>
      </c>
      <c r="J146" s="5">
        <v>4</v>
      </c>
      <c r="K146" s="5">
        <v>3</v>
      </c>
      <c r="L146" s="5">
        <v>1</v>
      </c>
      <c r="M146" s="5">
        <v>6</v>
      </c>
      <c r="N146" s="5">
        <v>0</v>
      </c>
      <c r="O146" s="5">
        <v>3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44761</v>
      </c>
      <c r="B147" s="5">
        <f t="shared" si="55"/>
        <v>15</v>
      </c>
      <c r="C147" s="5">
        <v>5</v>
      </c>
      <c r="D147" s="5">
        <v>10</v>
      </c>
      <c r="E147" s="5">
        <v>0</v>
      </c>
      <c r="F147" s="5">
        <v>0</v>
      </c>
      <c r="G147" s="5">
        <v>0</v>
      </c>
      <c r="H147" s="5">
        <v>5</v>
      </c>
      <c r="I147" s="5">
        <v>0</v>
      </c>
      <c r="J147" s="5">
        <v>1</v>
      </c>
      <c r="K147" s="5">
        <v>4</v>
      </c>
      <c r="L147" s="5">
        <v>0</v>
      </c>
      <c r="M147" s="5">
        <v>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44762</v>
      </c>
      <c r="B148" s="5">
        <f t="shared" ref="B148:B149" si="56">C148+D148</f>
        <v>17</v>
      </c>
      <c r="C148" s="5">
        <v>3</v>
      </c>
      <c r="D148" s="5">
        <v>14</v>
      </c>
      <c r="E148" s="5">
        <v>0</v>
      </c>
      <c r="F148" s="5">
        <v>0</v>
      </c>
      <c r="G148" s="5">
        <v>0</v>
      </c>
      <c r="H148" s="5">
        <v>2</v>
      </c>
      <c r="I148" s="5">
        <v>1</v>
      </c>
      <c r="J148" s="5">
        <v>0</v>
      </c>
      <c r="K148" s="5">
        <v>1</v>
      </c>
      <c r="L148" s="5">
        <v>1</v>
      </c>
      <c r="M148" s="5">
        <v>8</v>
      </c>
      <c r="N148" s="5">
        <v>0</v>
      </c>
      <c r="O148" s="5">
        <v>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4</v>
      </c>
      <c r="W148" s="26">
        <v>0</v>
      </c>
      <c r="X148" s="26">
        <v>0</v>
      </c>
      <c r="Y148" s="26">
        <v>0</v>
      </c>
      <c r="Z148" s="26">
        <v>0</v>
      </c>
      <c r="AA148" s="26">
        <v>1</v>
      </c>
      <c r="AB148" s="26">
        <v>0</v>
      </c>
      <c r="AC148" s="26">
        <v>0</v>
      </c>
      <c r="AD148" s="26">
        <v>0</v>
      </c>
      <c r="AE148" s="26">
        <v>2</v>
      </c>
      <c r="AF148" s="26">
        <v>0</v>
      </c>
      <c r="AG148" s="26">
        <v>1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44763</v>
      </c>
      <c r="B149" s="5">
        <f t="shared" si="56"/>
        <v>18</v>
      </c>
      <c r="C149" s="5">
        <v>3</v>
      </c>
      <c r="D149" s="5">
        <v>15</v>
      </c>
      <c r="E149" s="5">
        <v>0</v>
      </c>
      <c r="F149" s="5">
        <v>0</v>
      </c>
      <c r="G149" s="5">
        <v>0</v>
      </c>
      <c r="H149" s="5">
        <v>5</v>
      </c>
      <c r="I149" s="5">
        <v>2</v>
      </c>
      <c r="J149" s="5">
        <v>1</v>
      </c>
      <c r="K149" s="5">
        <v>3</v>
      </c>
      <c r="L149" s="5">
        <v>0</v>
      </c>
      <c r="M149" s="5">
        <v>6</v>
      </c>
      <c r="N149" s="5">
        <v>1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0</v>
      </c>
      <c r="W149" s="26">
        <v>0</v>
      </c>
      <c r="X149" s="26">
        <v>0</v>
      </c>
      <c r="Y149" s="26">
        <v>0</v>
      </c>
      <c r="Z149" s="26">
        <v>0</v>
      </c>
      <c r="AA149" s="26">
        <v>0</v>
      </c>
      <c r="AB149" s="26">
        <v>0</v>
      </c>
      <c r="AC149" s="26">
        <v>0</v>
      </c>
      <c r="AD149" s="26">
        <v>0</v>
      </c>
      <c r="AE149" s="26">
        <v>0</v>
      </c>
      <c r="AF149" s="26">
        <v>0</v>
      </c>
      <c r="AG149" s="26">
        <v>0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44764</v>
      </c>
      <c r="B150" s="5">
        <f t="shared" ref="B150:B151" si="57">C150+D150</f>
        <v>18</v>
      </c>
      <c r="C150" s="5">
        <v>2</v>
      </c>
      <c r="D150" s="5">
        <v>16</v>
      </c>
      <c r="E150" s="5">
        <v>0</v>
      </c>
      <c r="F150" s="5">
        <v>0</v>
      </c>
      <c r="G150" s="5">
        <v>0</v>
      </c>
      <c r="H150" s="5">
        <v>2</v>
      </c>
      <c r="I150" s="5">
        <v>1</v>
      </c>
      <c r="J150" s="5">
        <v>2</v>
      </c>
      <c r="K150" s="5">
        <v>1</v>
      </c>
      <c r="L150" s="5">
        <v>0</v>
      </c>
      <c r="M150" s="5">
        <v>11</v>
      </c>
      <c r="N150" s="5">
        <v>0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44765</v>
      </c>
      <c r="B151" s="5">
        <f t="shared" si="57"/>
        <v>24</v>
      </c>
      <c r="C151" s="5">
        <v>3</v>
      </c>
      <c r="D151" s="5">
        <v>21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1</v>
      </c>
      <c r="K151" s="5">
        <v>5</v>
      </c>
      <c r="L151" s="5">
        <v>0</v>
      </c>
      <c r="M151" s="5">
        <v>16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44766</v>
      </c>
      <c r="B152" s="5">
        <f t="shared" ref="B152:B153" si="58">C152+D152</f>
        <v>18</v>
      </c>
      <c r="C152" s="5">
        <v>3</v>
      </c>
      <c r="D152" s="5">
        <v>15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0</v>
      </c>
      <c r="K152" s="5">
        <v>4</v>
      </c>
      <c r="L152" s="5">
        <v>0</v>
      </c>
      <c r="M152" s="5">
        <v>9</v>
      </c>
      <c r="N152" s="5">
        <v>4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44767</v>
      </c>
      <c r="B153" s="5">
        <f t="shared" si="58"/>
        <v>19</v>
      </c>
      <c r="C153" s="5">
        <v>4</v>
      </c>
      <c r="D153" s="5">
        <v>15</v>
      </c>
      <c r="E153" s="5">
        <v>0</v>
      </c>
      <c r="F153" s="5">
        <v>0</v>
      </c>
      <c r="G153" s="5">
        <v>0</v>
      </c>
      <c r="H153" s="5">
        <v>4</v>
      </c>
      <c r="I153" s="5">
        <v>1</v>
      </c>
      <c r="J153" s="5">
        <v>0</v>
      </c>
      <c r="K153" s="5">
        <v>3</v>
      </c>
      <c r="L153" s="5">
        <v>0</v>
      </c>
      <c r="M153" s="5">
        <v>7</v>
      </c>
      <c r="N153" s="5">
        <v>0</v>
      </c>
      <c r="O153" s="5">
        <v>1</v>
      </c>
      <c r="P153" s="5">
        <v>0</v>
      </c>
      <c r="Q153" s="5">
        <v>3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3</v>
      </c>
      <c r="W153" s="26">
        <v>0</v>
      </c>
      <c r="X153" s="26">
        <v>0</v>
      </c>
      <c r="Y153" s="26">
        <v>0</v>
      </c>
      <c r="Z153" s="26">
        <v>0</v>
      </c>
      <c r="AA153" s="26">
        <v>1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1</v>
      </c>
      <c r="AH153" s="26">
        <v>0</v>
      </c>
      <c r="AI153" s="26">
        <v>1</v>
      </c>
      <c r="AJ153" s="26">
        <v>0</v>
      </c>
      <c r="AK153" s="26">
        <v>0</v>
      </c>
      <c r="AL153" s="26">
        <v>0</v>
      </c>
    </row>
    <row r="154" spans="1:38">
      <c r="A154" s="6">
        <v>44768</v>
      </c>
      <c r="B154" s="5">
        <f t="shared" ref="B154:B155" si="59">C154+D154</f>
        <v>16</v>
      </c>
      <c r="C154" s="5">
        <v>2</v>
      </c>
      <c r="D154" s="5">
        <v>14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4</v>
      </c>
      <c r="K154" s="5">
        <v>2</v>
      </c>
      <c r="L154" s="5">
        <v>0</v>
      </c>
      <c r="M154" s="5">
        <v>6</v>
      </c>
      <c r="N154" s="5">
        <v>1</v>
      </c>
      <c r="O154" s="5">
        <v>2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1</v>
      </c>
      <c r="W154" s="26">
        <v>0</v>
      </c>
      <c r="X154" s="26">
        <v>0</v>
      </c>
      <c r="Y154" s="26">
        <v>0</v>
      </c>
      <c r="Z154" s="26">
        <v>0</v>
      </c>
      <c r="AA154" s="26">
        <v>0</v>
      </c>
      <c r="AB154" s="26">
        <v>0</v>
      </c>
      <c r="AC154" s="26">
        <v>0</v>
      </c>
      <c r="AD154" s="26">
        <v>0</v>
      </c>
      <c r="AE154" s="26">
        <v>1</v>
      </c>
      <c r="AF154" s="26">
        <v>0</v>
      </c>
      <c r="AG154" s="26">
        <v>0</v>
      </c>
      <c r="AH154" s="26">
        <v>0</v>
      </c>
      <c r="AI154" s="26">
        <v>0</v>
      </c>
      <c r="AJ154" s="26">
        <v>0</v>
      </c>
      <c r="AK154" s="26">
        <v>0</v>
      </c>
      <c r="AL154" s="26">
        <v>0</v>
      </c>
    </row>
    <row r="155" spans="1:38">
      <c r="A155" s="6">
        <v>44769</v>
      </c>
      <c r="B155" s="5">
        <f t="shared" si="59"/>
        <v>14</v>
      </c>
      <c r="C155" s="5">
        <v>3</v>
      </c>
      <c r="D155" s="5">
        <v>11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2</v>
      </c>
      <c r="L155" s="5">
        <v>1</v>
      </c>
      <c r="M155" s="5">
        <v>9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0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0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44770</v>
      </c>
      <c r="B156" s="5">
        <f t="shared" ref="B156:B157" si="60">C156+D156</f>
        <v>7</v>
      </c>
      <c r="C156" s="5">
        <v>1</v>
      </c>
      <c r="D156" s="5">
        <v>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  <c r="L156" s="5">
        <v>1</v>
      </c>
      <c r="M156" s="5">
        <v>4</v>
      </c>
      <c r="N156" s="5">
        <v>0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44771</v>
      </c>
      <c r="B157" s="5">
        <f t="shared" si="60"/>
        <v>5</v>
      </c>
      <c r="C157" s="5">
        <v>1</v>
      </c>
      <c r="D157" s="5">
        <v>4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2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>SUM(W157:AL157)</f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44772</v>
      </c>
      <c r="B158" s="5">
        <f t="shared" ref="B158:B159" si="61">C158+D158</f>
        <v>6</v>
      </c>
      <c r="C158" s="5">
        <v>3</v>
      </c>
      <c r="D158" s="5">
        <v>3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1</v>
      </c>
      <c r="L158" s="5">
        <v>4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 t="shared" ref="V158:V177" si="62"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44773</v>
      </c>
      <c r="B159" s="5">
        <f t="shared" si="61"/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si="62"/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44774</v>
      </c>
      <c r="B160" s="5">
        <f t="shared" ref="B160:B161" si="63">C160+D160</f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44775</v>
      </c>
      <c r="B161" s="5">
        <f t="shared" si="63"/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44776</v>
      </c>
      <c r="B162" s="5">
        <f t="shared" ref="B162:B163" si="64">C162+D162</f>
        <v>2</v>
      </c>
      <c r="C162" s="5">
        <v>0</v>
      </c>
      <c r="D162" s="5">
        <v>2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1</v>
      </c>
      <c r="K162" s="5">
        <v>0</v>
      </c>
      <c r="L162" s="5">
        <v>0</v>
      </c>
      <c r="M162" s="5">
        <v>0</v>
      </c>
      <c r="N162" s="5">
        <v>1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44777</v>
      </c>
      <c r="B163" s="5">
        <f t="shared" si="64"/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44778</v>
      </c>
      <c r="B164" s="5">
        <f t="shared" ref="B164:B165" si="65">C164+D164</f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44779</v>
      </c>
      <c r="B165" s="5">
        <f t="shared" si="65"/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44780</v>
      </c>
      <c r="B166" s="5">
        <f t="shared" ref="B166:B169" si="66">C166+D166</f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44781</v>
      </c>
      <c r="B167" s="5">
        <f t="shared" si="66"/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44782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44783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44784</v>
      </c>
      <c r="B170" s="5">
        <f t="shared" ref="B170:B171" si="67">C170+D170</f>
        <v>7</v>
      </c>
      <c r="C170" s="5">
        <v>2</v>
      </c>
      <c r="D170" s="5">
        <v>5</v>
      </c>
      <c r="E170" s="5">
        <v>0</v>
      </c>
      <c r="F170" s="5">
        <v>4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3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2</v>
      </c>
      <c r="W170" s="26">
        <v>0</v>
      </c>
      <c r="X170" s="26">
        <v>1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1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44785</v>
      </c>
      <c r="B171" s="5">
        <f t="shared" si="67"/>
        <v>4</v>
      </c>
      <c r="C171" s="5">
        <v>1</v>
      </c>
      <c r="D171" s="5">
        <v>3</v>
      </c>
      <c r="E171" s="5">
        <v>0</v>
      </c>
      <c r="F171" s="5">
        <v>1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0</v>
      </c>
      <c r="W171" s="26">
        <v>0</v>
      </c>
      <c r="X171" s="26">
        <v>0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0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44786</v>
      </c>
      <c r="B172" s="5">
        <f t="shared" ref="B172:B173" si="68">C172+D172</f>
        <v>5</v>
      </c>
      <c r="C172" s="5">
        <v>0</v>
      </c>
      <c r="D172" s="5">
        <v>5</v>
      </c>
      <c r="E172" s="5">
        <v>0</v>
      </c>
      <c r="F172" s="5">
        <v>4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44787</v>
      </c>
      <c r="B173" s="5">
        <f t="shared" si="68"/>
        <v>6</v>
      </c>
      <c r="C173" s="5">
        <v>1</v>
      </c>
      <c r="D173" s="5">
        <v>5</v>
      </c>
      <c r="E173" s="5">
        <v>0</v>
      </c>
      <c r="F173" s="5">
        <v>2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4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1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1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44788</v>
      </c>
      <c r="B174" s="5">
        <f t="shared" ref="B174:B175" si="69">C174+D174</f>
        <v>3</v>
      </c>
      <c r="C174" s="5">
        <v>0</v>
      </c>
      <c r="D174" s="5">
        <v>3</v>
      </c>
      <c r="E174" s="5">
        <v>0</v>
      </c>
      <c r="F174" s="5">
        <v>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2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0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0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44789</v>
      </c>
      <c r="B175" s="5">
        <f t="shared" si="69"/>
        <v>4</v>
      </c>
      <c r="C175" s="5">
        <v>0</v>
      </c>
      <c r="D175" s="5">
        <v>4</v>
      </c>
      <c r="E175" s="5">
        <v>0</v>
      </c>
      <c r="F175" s="5">
        <v>4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44790</v>
      </c>
      <c r="B176" s="5">
        <f t="shared" ref="B176:B177" si="70">C176+D176</f>
        <v>4</v>
      </c>
      <c r="C176" s="5">
        <v>0</v>
      </c>
      <c r="D176" s="5">
        <v>4</v>
      </c>
      <c r="E176" s="5">
        <v>1</v>
      </c>
      <c r="F176" s="5">
        <v>1</v>
      </c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0</v>
      </c>
      <c r="M176" s="5">
        <v>0</v>
      </c>
      <c r="N176" s="5">
        <v>0</v>
      </c>
      <c r="O176" s="5">
        <v>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2</v>
      </c>
      <c r="W176" s="26">
        <v>1</v>
      </c>
      <c r="X176" s="26">
        <v>0</v>
      </c>
      <c r="Y176" s="26">
        <v>0</v>
      </c>
      <c r="Z176" s="26">
        <v>0</v>
      </c>
      <c r="AA176" s="26">
        <v>0</v>
      </c>
      <c r="AB176" s="26">
        <v>1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44791</v>
      </c>
      <c r="B177" s="5">
        <f t="shared" si="70"/>
        <v>3</v>
      </c>
      <c r="C177" s="5">
        <v>0</v>
      </c>
      <c r="D177" s="5">
        <v>3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0</v>
      </c>
      <c r="W177" s="26">
        <v>0</v>
      </c>
      <c r="X177" s="26">
        <v>0</v>
      </c>
      <c r="Y177" s="26">
        <v>0</v>
      </c>
      <c r="Z177" s="26">
        <v>0</v>
      </c>
      <c r="AA177" s="26">
        <v>0</v>
      </c>
      <c r="AB177" s="26">
        <v>0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44792</v>
      </c>
      <c r="B178" s="5">
        <f t="shared" ref="B178:B179" si="71">C178+D178</f>
        <v>3</v>
      </c>
      <c r="C178" s="5">
        <v>1</v>
      </c>
      <c r="D178" s="5">
        <v>2</v>
      </c>
      <c r="E178" s="5">
        <v>0</v>
      </c>
      <c r="F178" s="5">
        <v>0</v>
      </c>
      <c r="G178" s="5">
        <v>0</v>
      </c>
      <c r="H178" s="5">
        <v>0</v>
      </c>
      <c r="I178" s="5">
        <v>1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ref="V178:V179" si="72">SUM(W178:AL178)</f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44793</v>
      </c>
      <c r="B179" s="5">
        <f t="shared" si="71"/>
        <v>2</v>
      </c>
      <c r="C179" s="5">
        <v>0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si="72"/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44794</v>
      </c>
      <c r="B180" s="5">
        <f t="shared" ref="B180:B181" si="73">C180+D180</f>
        <v>4</v>
      </c>
      <c r="C180" s="5">
        <v>1</v>
      </c>
      <c r="D180" s="5">
        <v>3</v>
      </c>
      <c r="E180" s="5">
        <v>2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ref="V180:V181" si="74">SUM(W180:AL180)</f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44795</v>
      </c>
      <c r="B181" s="5">
        <f t="shared" si="73"/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1</v>
      </c>
      <c r="M181" s="5">
        <v>0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si="74"/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44796</v>
      </c>
      <c r="B182" s="5">
        <f t="shared" ref="B182:B183" si="75">C182+D182</f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ref="V182:V183" si="76">SUM(W182:AL182)</f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44797</v>
      </c>
      <c r="B183" s="5">
        <f t="shared" si="75"/>
        <v>6</v>
      </c>
      <c r="C183" s="5">
        <v>0</v>
      </c>
      <c r="D183" s="5">
        <v>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1</v>
      </c>
      <c r="M183" s="5">
        <v>0</v>
      </c>
      <c r="N183" s="5">
        <v>0</v>
      </c>
      <c r="O183" s="5">
        <v>5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si="76"/>
        <v>1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1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44798</v>
      </c>
      <c r="B184" s="5">
        <f t="shared" ref="B184:B185" si="77">C184+D184</f>
        <v>2</v>
      </c>
      <c r="C184" s="5">
        <v>1</v>
      </c>
      <c r="D184" s="5">
        <v>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2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ref="V184:V185" si="78">SUM(W184:AL184)</f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1</v>
      </c>
      <c r="AD184" s="26">
        <v>0</v>
      </c>
      <c r="AE184" s="26">
        <v>0</v>
      </c>
      <c r="AF184" s="26">
        <v>0</v>
      </c>
      <c r="AG184" s="26">
        <v>0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44799</v>
      </c>
      <c r="B185" s="5">
        <f t="shared" si="77"/>
        <v>8</v>
      </c>
      <c r="C185" s="5">
        <v>1</v>
      </c>
      <c r="D185" s="5">
        <v>7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4</v>
      </c>
      <c r="L185" s="5">
        <v>0</v>
      </c>
      <c r="M185" s="5">
        <v>1</v>
      </c>
      <c r="N185" s="5">
        <v>0</v>
      </c>
      <c r="O185" s="5">
        <v>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si="78"/>
        <v>0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44800</v>
      </c>
      <c r="B186" s="5">
        <f t="shared" ref="B186:B187" si="79">C186+D186</f>
        <v>8</v>
      </c>
      <c r="C186" s="5">
        <v>0</v>
      </c>
      <c r="D186" s="5">
        <v>8</v>
      </c>
      <c r="E186" s="5">
        <v>0</v>
      </c>
      <c r="F186" s="5">
        <v>1</v>
      </c>
      <c r="G186" s="5">
        <v>0</v>
      </c>
      <c r="H186" s="5">
        <v>0</v>
      </c>
      <c r="I186" s="5">
        <v>0</v>
      </c>
      <c r="J186" s="5">
        <v>0</v>
      </c>
      <c r="K186" s="5">
        <v>5</v>
      </c>
      <c r="L186" s="5">
        <v>0</v>
      </c>
      <c r="M186" s="5">
        <v>0</v>
      </c>
      <c r="N186" s="5">
        <v>0</v>
      </c>
      <c r="O186" s="5">
        <v>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ref="V186:V187" si="80">SUM(W186:AL186)</f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44801</v>
      </c>
      <c r="B187" s="5">
        <f t="shared" si="79"/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si="80"/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44802</v>
      </c>
      <c r="B188" s="5">
        <f t="shared" ref="B188:B189" si="81">C188+D188</f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ref="V188:V189" si="82">SUM(W188:AL188)</f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44803</v>
      </c>
      <c r="B189" s="5">
        <f t="shared" si="81"/>
        <v>2</v>
      </c>
      <c r="C189" s="5">
        <v>1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1</v>
      </c>
      <c r="M189" s="5">
        <v>1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si="82"/>
        <v>1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1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44804</v>
      </c>
      <c r="B190" s="5">
        <f t="shared" ref="B190:B191" si="83">C190+D190</f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ref="V190:V191" si="84">SUM(W190:AL190)</f>
        <v>0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0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44805</v>
      </c>
      <c r="B191" s="5">
        <f t="shared" si="83"/>
        <v>1</v>
      </c>
      <c r="C191" s="5">
        <v>1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si="84"/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44806</v>
      </c>
      <c r="B192" s="5">
        <f t="shared" ref="B192:B193" si="85">C192+D192</f>
        <v>3</v>
      </c>
      <c r="C192" s="5">
        <v>1</v>
      </c>
      <c r="D192" s="5">
        <v>2</v>
      </c>
      <c r="E192" s="5">
        <v>0</v>
      </c>
      <c r="F192" s="5">
        <v>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27">
        <f t="shared" ref="V192:V193" si="86">SUM(W192:AL192)</f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44807</v>
      </c>
      <c r="B193" s="5">
        <f t="shared" si="85"/>
        <v>1</v>
      </c>
      <c r="C193" s="5">
        <v>1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27">
        <f t="shared" si="86"/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44808</v>
      </c>
      <c r="B194" s="5">
        <f t="shared" ref="B194:B195" si="87">C194+D194</f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ref="V194:V195" si="88">SUM(W194:AL194)</f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44809</v>
      </c>
      <c r="B195" s="5">
        <f t="shared" si="87"/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si="88"/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44810</v>
      </c>
      <c r="B196" s="5">
        <f t="shared" ref="B196:B197" si="89">C196+D196</f>
        <v>1</v>
      </c>
      <c r="C196" s="5">
        <v>0</v>
      </c>
      <c r="D196" s="5">
        <v>1</v>
      </c>
      <c r="E196" s="5">
        <v>0</v>
      </c>
      <c r="F196" s="5">
        <v>0</v>
      </c>
      <c r="G196" s="5">
        <v>0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ref="V196:V197" si="90">SUM(W196:AL196)</f>
        <v>1</v>
      </c>
      <c r="W196" s="26">
        <v>0</v>
      </c>
      <c r="X196" s="26">
        <v>0</v>
      </c>
      <c r="Y196" s="26">
        <v>0</v>
      </c>
      <c r="Z196" s="26">
        <v>1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44811</v>
      </c>
      <c r="B197" s="5">
        <f t="shared" si="89"/>
        <v>13</v>
      </c>
      <c r="C197" s="5">
        <v>3</v>
      </c>
      <c r="D197" s="5">
        <v>10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</v>
      </c>
      <c r="M197" s="5">
        <v>0</v>
      </c>
      <c r="N197" s="5">
        <v>0</v>
      </c>
      <c r="O197" s="5">
        <v>4</v>
      </c>
      <c r="P197" s="5">
        <v>0</v>
      </c>
      <c r="Q197" s="5">
        <v>8</v>
      </c>
      <c r="R197" s="5">
        <v>0</v>
      </c>
      <c r="S197" s="5">
        <v>0</v>
      </c>
      <c r="T197" s="5">
        <v>0</v>
      </c>
      <c r="U197" s="5">
        <v>0</v>
      </c>
      <c r="V197" s="27">
        <f t="shared" si="90"/>
        <v>2</v>
      </c>
      <c r="W197" s="26">
        <v>0</v>
      </c>
      <c r="X197" s="26">
        <v>0</v>
      </c>
      <c r="Y197" s="26">
        <v>0</v>
      </c>
      <c r="Z197" s="26">
        <v>0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1</v>
      </c>
      <c r="AH197" s="26">
        <v>0</v>
      </c>
      <c r="AI197" s="26">
        <v>1</v>
      </c>
      <c r="AJ197" s="26">
        <v>0</v>
      </c>
      <c r="AK197" s="26">
        <v>0</v>
      </c>
      <c r="AL197" s="26">
        <v>0</v>
      </c>
    </row>
    <row r="198" spans="1:38">
      <c r="A198" s="6">
        <v>44812</v>
      </c>
      <c r="B198" s="5">
        <f t="shared" ref="B198:B199" si="91">C198+D198</f>
        <v>2</v>
      </c>
      <c r="C198" s="5">
        <v>0</v>
      </c>
      <c r="D198" s="5">
        <v>2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2</v>
      </c>
      <c r="T198" s="5">
        <v>0</v>
      </c>
      <c r="U198" s="5">
        <v>0</v>
      </c>
      <c r="V198" s="27">
        <f t="shared" ref="V198:V199" si="92">SUM(W198:AL198)</f>
        <v>0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0</v>
      </c>
      <c r="AH198" s="26">
        <v>0</v>
      </c>
      <c r="AI198" s="26">
        <v>0</v>
      </c>
      <c r="AJ198" s="26">
        <v>0</v>
      </c>
      <c r="AK198" s="26">
        <v>0</v>
      </c>
      <c r="AL198" s="26">
        <v>0</v>
      </c>
    </row>
    <row r="199" spans="1:38">
      <c r="A199" s="6">
        <v>44813</v>
      </c>
      <c r="B199" s="5">
        <f t="shared" si="91"/>
        <v>5</v>
      </c>
      <c r="C199" s="5">
        <v>0</v>
      </c>
      <c r="D199" s="5">
        <v>5</v>
      </c>
      <c r="E199" s="5">
        <v>0</v>
      </c>
      <c r="F199" s="5">
        <v>0</v>
      </c>
      <c r="G199" s="5">
        <v>0</v>
      </c>
      <c r="H199" s="5">
        <v>0</v>
      </c>
      <c r="I199" s="5">
        <v>1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1</v>
      </c>
      <c r="R199" s="5">
        <v>0</v>
      </c>
      <c r="S199" s="5">
        <v>3</v>
      </c>
      <c r="T199" s="5">
        <v>0</v>
      </c>
      <c r="U199" s="5">
        <v>0</v>
      </c>
      <c r="V199" s="27">
        <f t="shared" si="92"/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44814</v>
      </c>
      <c r="B200" s="5">
        <f t="shared" ref="B200:B201" si="93">C200+D200</f>
        <v>8</v>
      </c>
      <c r="C200" s="5">
        <v>1</v>
      </c>
      <c r="D200" s="5">
        <v>7</v>
      </c>
      <c r="E200" s="5">
        <v>0</v>
      </c>
      <c r="F200" s="5">
        <v>0</v>
      </c>
      <c r="G200" s="5">
        <v>0</v>
      </c>
      <c r="H200" s="5">
        <v>1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4</v>
      </c>
      <c r="R200" s="5">
        <v>0</v>
      </c>
      <c r="S200" s="5">
        <v>3</v>
      </c>
      <c r="T200" s="5">
        <v>0</v>
      </c>
      <c r="U200" s="5">
        <v>0</v>
      </c>
      <c r="V200" s="27">
        <f t="shared" ref="V200:V201" si="94">SUM(W200:AL200)</f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44815</v>
      </c>
      <c r="B201" s="5">
        <f t="shared" si="93"/>
        <v>3</v>
      </c>
      <c r="C201" s="5">
        <v>0</v>
      </c>
      <c r="D201" s="5">
        <v>3</v>
      </c>
      <c r="E201" s="5">
        <v>0</v>
      </c>
      <c r="F201" s="5">
        <v>0</v>
      </c>
      <c r="G201" s="5">
        <v>0</v>
      </c>
      <c r="H201" s="5">
        <v>0</v>
      </c>
      <c r="I201" s="5">
        <v>1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27">
        <f t="shared" si="94"/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44816</v>
      </c>
      <c r="B202" s="5">
        <f t="shared" ref="B202:B203" si="95">C202+D202</f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27">
        <f t="shared" ref="V202:V203" si="96">SUM(W202:AL202)</f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44817</v>
      </c>
      <c r="B203" s="5">
        <f t="shared" si="95"/>
        <v>1</v>
      </c>
      <c r="C203" s="5">
        <v>1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si="96"/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44818</v>
      </c>
      <c r="B204" s="5">
        <f t="shared" ref="B204:B205" si="97">C204+D204</f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ref="V204:V205" si="98">SUM(W204:AL204)</f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44819</v>
      </c>
      <c r="B205" s="5">
        <f t="shared" si="97"/>
        <v>3</v>
      </c>
      <c r="C205" s="5">
        <v>0</v>
      </c>
      <c r="D205" s="5">
        <v>3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3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si="98"/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44820</v>
      </c>
      <c r="B206" s="5">
        <f t="shared" ref="B206:B207" si="99">C206+D206</f>
        <v>1</v>
      </c>
      <c r="C206" s="5">
        <v>0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1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ref="V206:V207" si="100">SUM(W206:AL206)</f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44821</v>
      </c>
      <c r="B207" s="5">
        <f t="shared" si="99"/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si="100"/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44822</v>
      </c>
      <c r="B208" s="5">
        <f t="shared" ref="B208:B209" si="101">C208+D208</f>
        <v>3</v>
      </c>
      <c r="C208" s="5">
        <v>0</v>
      </c>
      <c r="D208" s="5">
        <v>3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</v>
      </c>
      <c r="M208" s="5">
        <v>0</v>
      </c>
      <c r="N208" s="5">
        <v>0</v>
      </c>
      <c r="O208" s="5">
        <v>0</v>
      </c>
      <c r="P208" s="5">
        <v>0</v>
      </c>
      <c r="Q208" s="5">
        <v>1</v>
      </c>
      <c r="R208" s="5">
        <v>1</v>
      </c>
      <c r="S208" s="5">
        <v>0</v>
      </c>
      <c r="T208" s="5">
        <v>0</v>
      </c>
      <c r="U208" s="5">
        <v>0</v>
      </c>
      <c r="V208" s="27">
        <f t="shared" ref="V208:V209" si="102">SUM(W208:AL208)</f>
        <v>1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1</v>
      </c>
      <c r="AK208" s="26">
        <v>0</v>
      </c>
      <c r="AL208" s="26">
        <v>0</v>
      </c>
    </row>
    <row r="209" spans="1:38">
      <c r="A209" s="6">
        <v>44823</v>
      </c>
      <c r="B209" s="5">
        <f t="shared" si="101"/>
        <v>1</v>
      </c>
      <c r="C209" s="5">
        <v>0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27">
        <f t="shared" si="102"/>
        <v>0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0</v>
      </c>
      <c r="AK209" s="26">
        <v>0</v>
      </c>
      <c r="AL209" s="26">
        <v>0</v>
      </c>
    </row>
    <row r="210" spans="1:38">
      <c r="A210" s="6">
        <v>44824</v>
      </c>
      <c r="B210" s="5">
        <f t="shared" ref="B210:B211" si="103">C210+D210</f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ref="V210:V211" si="104">SUM(W210:AL210)</f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44825</v>
      </c>
      <c r="B211" s="5">
        <f t="shared" si="103"/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si="104"/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44826</v>
      </c>
      <c r="B212" s="5">
        <f t="shared" ref="B212:B213" si="105">C212+D212</f>
        <v>1</v>
      </c>
      <c r="C212" s="5">
        <v>0</v>
      </c>
      <c r="D212" s="5">
        <v>1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1</v>
      </c>
      <c r="S212" s="5">
        <v>0</v>
      </c>
      <c r="T212" s="5">
        <v>0</v>
      </c>
      <c r="U212" s="5">
        <v>0</v>
      </c>
      <c r="V212" s="27">
        <f t="shared" ref="V212:V213" si="106">SUM(W212:AL212)</f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44827</v>
      </c>
      <c r="B213" s="5">
        <f t="shared" si="105"/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27">
        <f t="shared" si="106"/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44828</v>
      </c>
      <c r="B214" s="5">
        <f t="shared" ref="B214:B215" si="107">C214+D214</f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ref="V214:V215" si="108">SUM(W214:AL214)</f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44829</v>
      </c>
      <c r="B215" s="5">
        <f t="shared" si="107"/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si="108"/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44830</v>
      </c>
      <c r="B216" s="5">
        <f t="shared" ref="B216:B217" si="109">C216+D216</f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ref="V216:V217" si="110">SUM(W216:AL216)</f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44831</v>
      </c>
      <c r="B217" s="5">
        <f t="shared" si="109"/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si="110"/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44832</v>
      </c>
      <c r="B218" s="5">
        <f t="shared" ref="B218:B219" si="111">C218+D218</f>
        <v>1</v>
      </c>
      <c r="C218" s="5">
        <v>0</v>
      </c>
      <c r="D218" s="5">
        <v>1</v>
      </c>
      <c r="E218" s="5">
        <v>0</v>
      </c>
      <c r="F218" s="5">
        <v>1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ref="V218:V219" si="112">SUM(W218:AL218)</f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44833</v>
      </c>
      <c r="B219" s="5">
        <f t="shared" si="111"/>
        <v>6</v>
      </c>
      <c r="C219" s="5">
        <v>0</v>
      </c>
      <c r="D219" s="5">
        <v>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5</v>
      </c>
      <c r="M219" s="5">
        <v>0</v>
      </c>
      <c r="N219" s="5">
        <v>0</v>
      </c>
      <c r="O219" s="5">
        <v>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si="112"/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44834</v>
      </c>
      <c r="B220" s="5">
        <f t="shared" ref="B220:B221" si="113">C220+D220</f>
        <v>3</v>
      </c>
      <c r="C220" s="5">
        <v>0</v>
      </c>
      <c r="D220" s="5">
        <v>3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1</v>
      </c>
      <c r="M220" s="5">
        <v>1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ref="V220:V221" si="114">SUM(W220:AL220)</f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44835</v>
      </c>
      <c r="B221" s="5">
        <f t="shared" si="113"/>
        <v>5</v>
      </c>
      <c r="C221" s="5">
        <v>1</v>
      </c>
      <c r="D221" s="5">
        <v>4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4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1</v>
      </c>
      <c r="S221" s="5">
        <v>0</v>
      </c>
      <c r="T221" s="5">
        <v>0</v>
      </c>
      <c r="U221" s="5">
        <v>0</v>
      </c>
      <c r="V221" s="27">
        <f t="shared" si="114"/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44836</v>
      </c>
      <c r="B222" s="5">
        <f t="shared" ref="B222:B223" si="115">C222+D222</f>
        <v>4</v>
      </c>
      <c r="C222" s="5">
        <v>1</v>
      </c>
      <c r="D222" s="5">
        <v>3</v>
      </c>
      <c r="E222" s="5">
        <v>0</v>
      </c>
      <c r="F222" s="5">
        <v>1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1</v>
      </c>
      <c r="P222" s="5">
        <v>0</v>
      </c>
      <c r="Q222" s="5">
        <v>0</v>
      </c>
      <c r="R222" s="5">
        <v>1</v>
      </c>
      <c r="S222" s="5">
        <v>1</v>
      </c>
      <c r="T222" s="5">
        <v>0</v>
      </c>
      <c r="U222" s="5">
        <v>0</v>
      </c>
      <c r="V222" s="27">
        <f t="shared" ref="V222:V223" si="116">SUM(W222:AL222)</f>
        <v>1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1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44837</v>
      </c>
      <c r="B223" s="5">
        <f t="shared" si="115"/>
        <v>3</v>
      </c>
      <c r="C223" s="5">
        <v>0</v>
      </c>
      <c r="D223" s="5">
        <v>3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0</v>
      </c>
      <c r="S223" s="5">
        <v>0</v>
      </c>
      <c r="T223" s="5">
        <v>0</v>
      </c>
      <c r="U223" s="5">
        <v>0</v>
      </c>
      <c r="V223" s="27">
        <f t="shared" si="116"/>
        <v>0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0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44838</v>
      </c>
      <c r="B224" s="5">
        <f t="shared" ref="B224:B225" si="117">C224+D224</f>
        <v>6</v>
      </c>
      <c r="C224" s="5">
        <v>0</v>
      </c>
      <c r="D224" s="5">
        <v>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1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1</v>
      </c>
      <c r="R224" s="5">
        <v>2</v>
      </c>
      <c r="S224" s="5">
        <v>1</v>
      </c>
      <c r="T224" s="5">
        <v>0</v>
      </c>
      <c r="U224" s="5">
        <v>0</v>
      </c>
      <c r="V224" s="27">
        <f t="shared" ref="V224:V225" si="118">SUM(W224:AL224)</f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44839</v>
      </c>
      <c r="B225" s="5">
        <f t="shared" si="117"/>
        <v>11</v>
      </c>
      <c r="C225" s="5">
        <v>0</v>
      </c>
      <c r="D225" s="5">
        <v>11</v>
      </c>
      <c r="E225" s="5">
        <v>0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1</v>
      </c>
      <c r="M225" s="5">
        <v>1</v>
      </c>
      <c r="N225" s="5">
        <v>1</v>
      </c>
      <c r="O225" s="5">
        <v>2</v>
      </c>
      <c r="P225" s="5">
        <v>0</v>
      </c>
      <c r="Q225" s="5">
        <v>0</v>
      </c>
      <c r="R225" s="5">
        <v>0</v>
      </c>
      <c r="S225" s="5">
        <v>5</v>
      </c>
      <c r="T225" s="5">
        <v>0</v>
      </c>
      <c r="U225" s="5">
        <v>0</v>
      </c>
      <c r="V225" s="27">
        <f t="shared" si="118"/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44840</v>
      </c>
      <c r="B226" s="5">
        <f t="shared" ref="B226:B227" si="119">C226+D226</f>
        <v>18</v>
      </c>
      <c r="C226" s="5">
        <v>1</v>
      </c>
      <c r="D226" s="5">
        <v>17</v>
      </c>
      <c r="E226" s="5">
        <v>0</v>
      </c>
      <c r="F226" s="5">
        <v>2</v>
      </c>
      <c r="G226" s="5">
        <v>4</v>
      </c>
      <c r="H226" s="5">
        <v>0</v>
      </c>
      <c r="I226" s="5">
        <v>1</v>
      </c>
      <c r="J226" s="5">
        <v>0</v>
      </c>
      <c r="K226" s="5">
        <v>0</v>
      </c>
      <c r="L226" s="5">
        <v>0</v>
      </c>
      <c r="M226" s="5">
        <v>0</v>
      </c>
      <c r="N226" s="5">
        <v>3</v>
      </c>
      <c r="O226" s="5">
        <v>3</v>
      </c>
      <c r="P226" s="5">
        <v>0</v>
      </c>
      <c r="Q226" s="5">
        <v>1</v>
      </c>
      <c r="R226" s="5">
        <v>0</v>
      </c>
      <c r="S226" s="5">
        <v>4</v>
      </c>
      <c r="T226" s="5">
        <v>0</v>
      </c>
      <c r="U226" s="5">
        <v>0</v>
      </c>
      <c r="V226" s="27">
        <f t="shared" ref="V226:V227" si="120">SUM(W226:AL226)</f>
        <v>2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1</v>
      </c>
      <c r="AG226" s="26">
        <v>1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44841</v>
      </c>
      <c r="B227" s="5">
        <f t="shared" si="119"/>
        <v>23</v>
      </c>
      <c r="C227" s="5">
        <v>2</v>
      </c>
      <c r="D227" s="5">
        <v>21</v>
      </c>
      <c r="E227" s="5">
        <v>0</v>
      </c>
      <c r="F227" s="5">
        <v>1</v>
      </c>
      <c r="G227" s="5">
        <v>7</v>
      </c>
      <c r="H227" s="5">
        <v>1</v>
      </c>
      <c r="I227" s="5">
        <v>0</v>
      </c>
      <c r="J227" s="5">
        <v>0</v>
      </c>
      <c r="K227" s="5">
        <v>2</v>
      </c>
      <c r="L227" s="5">
        <v>3</v>
      </c>
      <c r="M227" s="5">
        <v>2</v>
      </c>
      <c r="N227" s="5">
        <v>0</v>
      </c>
      <c r="O227" s="5">
        <v>5</v>
      </c>
      <c r="P227" s="5">
        <v>0</v>
      </c>
      <c r="Q227" s="5">
        <v>1</v>
      </c>
      <c r="R227" s="5">
        <v>0</v>
      </c>
      <c r="S227" s="5">
        <v>1</v>
      </c>
      <c r="T227" s="5">
        <v>0</v>
      </c>
      <c r="U227" s="5">
        <v>0</v>
      </c>
      <c r="V227" s="27">
        <f t="shared" si="120"/>
        <v>3</v>
      </c>
      <c r="W227" s="26">
        <v>0</v>
      </c>
      <c r="X227" s="26">
        <v>0</v>
      </c>
      <c r="Y227" s="26">
        <v>2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0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44842</v>
      </c>
      <c r="B228" s="5">
        <f t="shared" ref="B228:B229" si="121">C228+D228</f>
        <v>21</v>
      </c>
      <c r="C228" s="5">
        <v>2</v>
      </c>
      <c r="D228" s="5">
        <v>19</v>
      </c>
      <c r="E228" s="5">
        <v>4</v>
      </c>
      <c r="F228" s="5">
        <v>4</v>
      </c>
      <c r="G228" s="5">
        <v>4</v>
      </c>
      <c r="H228" s="5">
        <v>0</v>
      </c>
      <c r="I228" s="5">
        <v>3</v>
      </c>
      <c r="J228" s="5">
        <v>0</v>
      </c>
      <c r="K228" s="5">
        <v>0</v>
      </c>
      <c r="L228" s="5">
        <v>1</v>
      </c>
      <c r="M228" s="5">
        <v>1</v>
      </c>
      <c r="N228" s="5">
        <v>1</v>
      </c>
      <c r="O228" s="5">
        <v>2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27">
        <f t="shared" ref="V228:V229" si="122">SUM(W228:AL228)</f>
        <v>2</v>
      </c>
      <c r="W228" s="26">
        <v>0</v>
      </c>
      <c r="X228" s="26">
        <v>0</v>
      </c>
      <c r="Y228" s="26">
        <v>0</v>
      </c>
      <c r="Z228" s="26">
        <v>0</v>
      </c>
      <c r="AA228" s="26">
        <v>1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0</v>
      </c>
      <c r="AH228" s="26">
        <v>0</v>
      </c>
      <c r="AI228" s="26">
        <v>0</v>
      </c>
      <c r="AJ228" s="26">
        <v>1</v>
      </c>
      <c r="AK228" s="26">
        <v>0</v>
      </c>
      <c r="AL228" s="26">
        <v>0</v>
      </c>
    </row>
    <row r="229" spans="1:38">
      <c r="A229" s="6">
        <v>44843</v>
      </c>
      <c r="B229" s="5">
        <f t="shared" si="121"/>
        <v>34</v>
      </c>
      <c r="C229" s="5">
        <v>3</v>
      </c>
      <c r="D229" s="5">
        <v>31</v>
      </c>
      <c r="E229" s="5">
        <v>6</v>
      </c>
      <c r="F229" s="5">
        <v>2</v>
      </c>
      <c r="G229" s="5">
        <v>8</v>
      </c>
      <c r="H229" s="5">
        <v>2</v>
      </c>
      <c r="I229" s="5">
        <v>1</v>
      </c>
      <c r="J229" s="5">
        <v>0</v>
      </c>
      <c r="K229" s="5">
        <v>3</v>
      </c>
      <c r="L229" s="5">
        <v>6</v>
      </c>
      <c r="M229" s="5">
        <v>1</v>
      </c>
      <c r="N229" s="5">
        <v>0</v>
      </c>
      <c r="O229" s="5">
        <v>3</v>
      </c>
      <c r="P229" s="5">
        <v>0</v>
      </c>
      <c r="Q229" s="5">
        <v>0</v>
      </c>
      <c r="R229" s="5">
        <v>2</v>
      </c>
      <c r="S229" s="5">
        <v>0</v>
      </c>
      <c r="T229" s="5">
        <v>0</v>
      </c>
      <c r="U229" s="5">
        <v>0</v>
      </c>
      <c r="V229" s="27">
        <f t="shared" si="122"/>
        <v>2</v>
      </c>
      <c r="W229" s="26">
        <v>0</v>
      </c>
      <c r="X229" s="26">
        <v>0</v>
      </c>
      <c r="Y229" s="26">
        <v>1</v>
      </c>
      <c r="Z229" s="26">
        <v>0</v>
      </c>
      <c r="AA229" s="26">
        <v>0</v>
      </c>
      <c r="AB229" s="26">
        <v>0</v>
      </c>
      <c r="AC229" s="26">
        <v>0</v>
      </c>
      <c r="AD229" s="26">
        <v>1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0</v>
      </c>
      <c r="AK229" s="26">
        <v>0</v>
      </c>
      <c r="AL229" s="26">
        <v>0</v>
      </c>
    </row>
    <row r="230" spans="1:38">
      <c r="A230" s="6">
        <v>44844</v>
      </c>
      <c r="B230" s="5">
        <f t="shared" ref="B230:B231" si="123">C230+D230</f>
        <v>28</v>
      </c>
      <c r="C230" s="5">
        <v>4</v>
      </c>
      <c r="D230" s="5">
        <v>24</v>
      </c>
      <c r="E230" s="5">
        <v>2</v>
      </c>
      <c r="F230" s="5">
        <v>1</v>
      </c>
      <c r="G230" s="5">
        <v>5</v>
      </c>
      <c r="H230" s="5">
        <v>0</v>
      </c>
      <c r="I230" s="5">
        <v>1</v>
      </c>
      <c r="J230" s="5">
        <v>1</v>
      </c>
      <c r="K230" s="5">
        <v>5</v>
      </c>
      <c r="L230" s="5">
        <v>5</v>
      </c>
      <c r="M230" s="5">
        <v>4</v>
      </c>
      <c r="N230" s="5">
        <v>0</v>
      </c>
      <c r="O230" s="5">
        <v>1</v>
      </c>
      <c r="P230" s="5">
        <v>0</v>
      </c>
      <c r="Q230" s="5">
        <v>0</v>
      </c>
      <c r="R230" s="5">
        <v>3</v>
      </c>
      <c r="S230" s="5">
        <v>0</v>
      </c>
      <c r="T230" s="5">
        <v>0</v>
      </c>
      <c r="U230" s="5">
        <v>0</v>
      </c>
      <c r="V230" s="27">
        <f t="shared" ref="V230:V231" si="124">SUM(W230:AL230)</f>
        <v>1</v>
      </c>
      <c r="W230" s="26">
        <v>0</v>
      </c>
      <c r="X230" s="26">
        <v>0</v>
      </c>
      <c r="Y230" s="26">
        <v>0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44845</v>
      </c>
      <c r="B231" s="5">
        <f t="shared" si="123"/>
        <v>38</v>
      </c>
      <c r="C231" s="5">
        <v>4</v>
      </c>
      <c r="D231" s="5">
        <v>34</v>
      </c>
      <c r="E231" s="5">
        <v>1</v>
      </c>
      <c r="F231" s="5">
        <v>3</v>
      </c>
      <c r="G231" s="5">
        <v>3</v>
      </c>
      <c r="H231" s="5">
        <v>1</v>
      </c>
      <c r="I231" s="5">
        <v>4</v>
      </c>
      <c r="J231" s="5">
        <v>0</v>
      </c>
      <c r="K231" s="5">
        <v>9</v>
      </c>
      <c r="L231" s="5">
        <v>5</v>
      </c>
      <c r="M231" s="5">
        <v>3</v>
      </c>
      <c r="N231" s="5">
        <v>0</v>
      </c>
      <c r="O231" s="5">
        <v>3</v>
      </c>
      <c r="P231" s="5">
        <v>0</v>
      </c>
      <c r="Q231" s="5">
        <v>4</v>
      </c>
      <c r="R231" s="5">
        <v>1</v>
      </c>
      <c r="S231" s="5">
        <v>1</v>
      </c>
      <c r="T231" s="5">
        <v>0</v>
      </c>
      <c r="U231" s="5">
        <v>0</v>
      </c>
      <c r="V231" s="27">
        <f t="shared" si="124"/>
        <v>0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0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44846</v>
      </c>
      <c r="B232" s="5">
        <f t="shared" ref="B232:B233" si="125">C232+D232</f>
        <v>47</v>
      </c>
      <c r="C232" s="5">
        <v>3</v>
      </c>
      <c r="D232" s="5">
        <v>44</v>
      </c>
      <c r="E232" s="5">
        <v>2</v>
      </c>
      <c r="F232" s="5">
        <v>2</v>
      </c>
      <c r="G232" s="5">
        <v>3</v>
      </c>
      <c r="H232" s="5">
        <v>4</v>
      </c>
      <c r="I232" s="5">
        <v>4</v>
      </c>
      <c r="J232" s="5">
        <v>0</v>
      </c>
      <c r="K232" s="5">
        <v>10</v>
      </c>
      <c r="L232" s="5">
        <v>4</v>
      </c>
      <c r="M232" s="5">
        <v>5</v>
      </c>
      <c r="N232" s="5">
        <v>1</v>
      </c>
      <c r="O232" s="5">
        <v>5</v>
      </c>
      <c r="P232" s="5">
        <v>3</v>
      </c>
      <c r="Q232" s="5">
        <v>2</v>
      </c>
      <c r="R232" s="5">
        <v>2</v>
      </c>
      <c r="S232" s="5">
        <v>0</v>
      </c>
      <c r="T232" s="5">
        <v>0</v>
      </c>
      <c r="U232" s="5">
        <v>0</v>
      </c>
      <c r="V232" s="27">
        <f t="shared" ref="V232:V233" si="126">SUM(W232:AL232)</f>
        <v>2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1</v>
      </c>
      <c r="AF232" s="26">
        <v>0</v>
      </c>
      <c r="AG232" s="26">
        <v>0</v>
      </c>
      <c r="AH232" s="26">
        <v>1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44847</v>
      </c>
      <c r="B233" s="5">
        <f t="shared" si="125"/>
        <v>49</v>
      </c>
      <c r="C233" s="5">
        <v>2</v>
      </c>
      <c r="D233" s="5">
        <v>47</v>
      </c>
      <c r="E233" s="5">
        <v>1</v>
      </c>
      <c r="F233" s="5">
        <v>1</v>
      </c>
      <c r="G233" s="5">
        <v>4</v>
      </c>
      <c r="H233" s="5">
        <v>2</v>
      </c>
      <c r="I233" s="5">
        <v>7</v>
      </c>
      <c r="J233" s="5">
        <v>1</v>
      </c>
      <c r="K233" s="5">
        <v>8</v>
      </c>
      <c r="L233" s="5">
        <v>8</v>
      </c>
      <c r="M233" s="5">
        <v>5</v>
      </c>
      <c r="N233" s="5">
        <v>4</v>
      </c>
      <c r="O233" s="5">
        <v>3</v>
      </c>
      <c r="P233" s="5">
        <v>0</v>
      </c>
      <c r="Q233" s="5">
        <v>4</v>
      </c>
      <c r="R233" s="5">
        <v>0</v>
      </c>
      <c r="S233" s="5">
        <v>0</v>
      </c>
      <c r="T233" s="5">
        <v>1</v>
      </c>
      <c r="U233" s="5">
        <v>0</v>
      </c>
      <c r="V233" s="27">
        <f t="shared" si="126"/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0</v>
      </c>
      <c r="AI233" s="26">
        <v>0</v>
      </c>
      <c r="AJ233" s="26">
        <v>0</v>
      </c>
      <c r="AK233" s="26">
        <v>0</v>
      </c>
      <c r="AL233" s="26">
        <v>1</v>
      </c>
    </row>
    <row r="234" spans="1:38">
      <c r="A234" s="6">
        <v>44848</v>
      </c>
      <c r="B234" s="5">
        <f t="shared" ref="B234:B235" si="127">C234+D234</f>
        <v>42</v>
      </c>
      <c r="C234" s="5">
        <v>4</v>
      </c>
      <c r="D234" s="5">
        <v>38</v>
      </c>
      <c r="E234" s="5">
        <v>0</v>
      </c>
      <c r="F234" s="5">
        <v>1</v>
      </c>
      <c r="G234" s="5">
        <v>2</v>
      </c>
      <c r="H234" s="5">
        <v>0</v>
      </c>
      <c r="I234" s="5">
        <v>1</v>
      </c>
      <c r="J234" s="5">
        <v>0</v>
      </c>
      <c r="K234" s="5">
        <v>6</v>
      </c>
      <c r="L234" s="5">
        <v>8</v>
      </c>
      <c r="M234" s="5">
        <v>5</v>
      </c>
      <c r="N234" s="5">
        <v>0</v>
      </c>
      <c r="O234" s="5">
        <v>0</v>
      </c>
      <c r="P234" s="5">
        <v>7</v>
      </c>
      <c r="Q234" s="5">
        <v>3</v>
      </c>
      <c r="R234" s="5">
        <v>8</v>
      </c>
      <c r="S234" s="5">
        <v>1</v>
      </c>
      <c r="T234" s="5">
        <v>0</v>
      </c>
      <c r="U234" s="5">
        <v>0</v>
      </c>
      <c r="V234" s="27">
        <f t="shared" ref="V234:V235" si="128">SUM(W234:AL234)</f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0</v>
      </c>
      <c r="AF234" s="26">
        <v>0</v>
      </c>
      <c r="AG234" s="26">
        <v>0</v>
      </c>
      <c r="AH234" s="26">
        <v>0</v>
      </c>
      <c r="AI234" s="26">
        <v>0</v>
      </c>
      <c r="AJ234" s="26">
        <v>2</v>
      </c>
      <c r="AK234" s="26">
        <v>0</v>
      </c>
      <c r="AL234" s="26">
        <v>0</v>
      </c>
    </row>
    <row r="235" spans="1:38">
      <c r="A235" s="6">
        <v>44849</v>
      </c>
      <c r="B235" s="5">
        <f t="shared" si="127"/>
        <v>28</v>
      </c>
      <c r="C235" s="5">
        <v>0</v>
      </c>
      <c r="D235" s="5">
        <v>28</v>
      </c>
      <c r="E235" s="5">
        <v>1</v>
      </c>
      <c r="F235" s="5">
        <v>0</v>
      </c>
      <c r="G235" s="5">
        <v>0</v>
      </c>
      <c r="H235" s="5">
        <v>1</v>
      </c>
      <c r="I235" s="5">
        <v>2</v>
      </c>
      <c r="J235" s="5">
        <v>2</v>
      </c>
      <c r="K235" s="5">
        <v>2</v>
      </c>
      <c r="L235" s="5">
        <v>7</v>
      </c>
      <c r="M235" s="5">
        <v>2</v>
      </c>
      <c r="N235" s="5">
        <v>0</v>
      </c>
      <c r="O235" s="5">
        <v>0</v>
      </c>
      <c r="P235" s="5">
        <v>4</v>
      </c>
      <c r="Q235" s="5">
        <v>0</v>
      </c>
      <c r="R235" s="5">
        <v>4</v>
      </c>
      <c r="S235" s="5">
        <v>0</v>
      </c>
      <c r="T235" s="5">
        <v>3</v>
      </c>
      <c r="U235" s="5">
        <v>0</v>
      </c>
      <c r="V235" s="27">
        <f t="shared" si="128"/>
        <v>0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0</v>
      </c>
      <c r="AK235" s="26">
        <v>0</v>
      </c>
      <c r="AL235" s="26">
        <v>0</v>
      </c>
    </row>
    <row r="236" spans="1:38">
      <c r="A236" s="6">
        <v>44850</v>
      </c>
      <c r="B236" s="5">
        <f t="shared" ref="B236:B237" si="129">C236+D236</f>
        <v>32</v>
      </c>
      <c r="C236" s="5">
        <v>0</v>
      </c>
      <c r="D236" s="5">
        <v>32</v>
      </c>
      <c r="E236" s="5">
        <v>1</v>
      </c>
      <c r="F236" s="5">
        <v>1</v>
      </c>
      <c r="G236" s="5">
        <v>0</v>
      </c>
      <c r="H236" s="5">
        <v>3</v>
      </c>
      <c r="I236" s="5">
        <v>1</v>
      </c>
      <c r="J236" s="5">
        <v>0</v>
      </c>
      <c r="K236" s="5">
        <v>0</v>
      </c>
      <c r="L236" s="5">
        <v>3</v>
      </c>
      <c r="M236" s="5">
        <v>5</v>
      </c>
      <c r="N236" s="5">
        <v>1</v>
      </c>
      <c r="O236" s="5">
        <v>3</v>
      </c>
      <c r="P236" s="5">
        <v>0</v>
      </c>
      <c r="Q236" s="5">
        <v>1</v>
      </c>
      <c r="R236" s="5">
        <v>10</v>
      </c>
      <c r="S236" s="5">
        <v>0</v>
      </c>
      <c r="T236" s="5">
        <v>3</v>
      </c>
      <c r="U236" s="5">
        <v>0</v>
      </c>
      <c r="V236" s="27">
        <f t="shared" ref="V236:V237" si="130">SUM(W236:AL236)</f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44851</v>
      </c>
      <c r="B237" s="5">
        <f t="shared" si="129"/>
        <v>14</v>
      </c>
      <c r="C237" s="5">
        <v>0</v>
      </c>
      <c r="D237" s="5">
        <v>14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1</v>
      </c>
      <c r="M237" s="5">
        <v>1</v>
      </c>
      <c r="N237" s="5">
        <v>0</v>
      </c>
      <c r="O237" s="5">
        <v>0</v>
      </c>
      <c r="P237" s="5">
        <v>2</v>
      </c>
      <c r="Q237" s="5">
        <v>0</v>
      </c>
      <c r="R237" s="5">
        <v>9</v>
      </c>
      <c r="S237" s="5">
        <v>0</v>
      </c>
      <c r="T237" s="5">
        <v>0</v>
      </c>
      <c r="U237" s="5">
        <v>0</v>
      </c>
      <c r="V237" s="27">
        <f t="shared" si="130"/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44852</v>
      </c>
      <c r="B238" s="5">
        <f t="shared" ref="B238:B239" si="131">C238+D238</f>
        <v>15</v>
      </c>
      <c r="C238" s="5">
        <v>1</v>
      </c>
      <c r="D238" s="5">
        <v>14</v>
      </c>
      <c r="E238" s="5">
        <v>0</v>
      </c>
      <c r="F238" s="5">
        <v>1</v>
      </c>
      <c r="G238" s="5">
        <v>0</v>
      </c>
      <c r="H238" s="5">
        <v>1</v>
      </c>
      <c r="I238" s="5">
        <v>0</v>
      </c>
      <c r="J238" s="5">
        <v>0</v>
      </c>
      <c r="K238" s="5">
        <v>2</v>
      </c>
      <c r="L238" s="5">
        <v>5</v>
      </c>
      <c r="M238" s="5">
        <v>1</v>
      </c>
      <c r="N238" s="5">
        <v>0</v>
      </c>
      <c r="O238" s="5">
        <v>1</v>
      </c>
      <c r="P238" s="5">
        <v>0</v>
      </c>
      <c r="Q238" s="5">
        <v>2</v>
      </c>
      <c r="R238" s="5">
        <v>2</v>
      </c>
      <c r="S238" s="5">
        <v>0</v>
      </c>
      <c r="T238" s="5">
        <v>0</v>
      </c>
      <c r="U238" s="5">
        <v>0</v>
      </c>
      <c r="V238" s="27">
        <f t="shared" ref="V238:V239" si="132">SUM(W238:AL238)</f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44853</v>
      </c>
      <c r="B239" s="5">
        <f t="shared" si="131"/>
        <v>10</v>
      </c>
      <c r="C239" s="5">
        <v>0</v>
      </c>
      <c r="D239" s="5">
        <v>10</v>
      </c>
      <c r="E239" s="5">
        <v>1</v>
      </c>
      <c r="F239" s="5">
        <v>1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1</v>
      </c>
      <c r="N239" s="5">
        <v>0</v>
      </c>
      <c r="O239" s="5">
        <v>2</v>
      </c>
      <c r="P239" s="5">
        <v>0</v>
      </c>
      <c r="Q239" s="5">
        <v>4</v>
      </c>
      <c r="R239" s="5">
        <v>1</v>
      </c>
      <c r="S239" s="5">
        <v>0</v>
      </c>
      <c r="T239" s="5">
        <v>0</v>
      </c>
      <c r="U239" s="5">
        <v>0</v>
      </c>
      <c r="V239" s="27">
        <f t="shared" si="132"/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44854</v>
      </c>
      <c r="B240" s="5">
        <f t="shared" ref="B240:B241" si="133">C240+D240</f>
        <v>13</v>
      </c>
      <c r="C240" s="5">
        <v>0</v>
      </c>
      <c r="D240" s="5">
        <v>13</v>
      </c>
      <c r="E240" s="5">
        <v>0</v>
      </c>
      <c r="F240" s="5">
        <v>0</v>
      </c>
      <c r="G240" s="5">
        <v>0</v>
      </c>
      <c r="H240" s="5">
        <v>2</v>
      </c>
      <c r="I240" s="5">
        <v>0</v>
      </c>
      <c r="J240" s="5">
        <v>0</v>
      </c>
      <c r="K240" s="5">
        <v>0</v>
      </c>
      <c r="L240" s="5">
        <v>1</v>
      </c>
      <c r="M240" s="5">
        <v>4</v>
      </c>
      <c r="N240" s="5">
        <v>0</v>
      </c>
      <c r="O240" s="5">
        <v>3</v>
      </c>
      <c r="P240" s="5">
        <v>0</v>
      </c>
      <c r="Q240" s="5">
        <v>1</v>
      </c>
      <c r="R240" s="5">
        <v>2</v>
      </c>
      <c r="S240" s="5">
        <v>0</v>
      </c>
      <c r="T240" s="5">
        <v>0</v>
      </c>
      <c r="U240" s="5">
        <v>0</v>
      </c>
      <c r="V240" s="27">
        <f t="shared" ref="V240:V241" si="134">SUM(W240:AL240)</f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44855</v>
      </c>
      <c r="B241" s="5">
        <f t="shared" si="133"/>
        <v>16</v>
      </c>
      <c r="C241" s="5">
        <v>0</v>
      </c>
      <c r="D241" s="5">
        <v>16</v>
      </c>
      <c r="E241" s="5">
        <v>1</v>
      </c>
      <c r="F241" s="5">
        <v>0</v>
      </c>
      <c r="G241" s="5">
        <v>0</v>
      </c>
      <c r="H241" s="5">
        <v>3</v>
      </c>
      <c r="I241" s="5">
        <v>2</v>
      </c>
      <c r="J241" s="5">
        <v>0</v>
      </c>
      <c r="K241" s="5">
        <v>3</v>
      </c>
      <c r="L241" s="5">
        <v>1</v>
      </c>
      <c r="M241" s="5">
        <v>1</v>
      </c>
      <c r="N241" s="5">
        <v>0</v>
      </c>
      <c r="O241" s="5">
        <v>1</v>
      </c>
      <c r="P241" s="5">
        <v>0</v>
      </c>
      <c r="Q241" s="5">
        <v>0</v>
      </c>
      <c r="R241" s="5">
        <v>4</v>
      </c>
      <c r="S241" s="5">
        <v>0</v>
      </c>
      <c r="T241" s="5">
        <v>0</v>
      </c>
      <c r="U241" s="5">
        <v>0</v>
      </c>
      <c r="V241" s="27">
        <f t="shared" si="134"/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44856</v>
      </c>
      <c r="B242" s="5">
        <f t="shared" ref="B242:B243" si="135">C242+D242</f>
        <v>12</v>
      </c>
      <c r="C242" s="5">
        <v>0</v>
      </c>
      <c r="D242" s="5">
        <v>12</v>
      </c>
      <c r="E242" s="5">
        <v>0</v>
      </c>
      <c r="F242" s="5">
        <v>0</v>
      </c>
      <c r="G242" s="5">
        <v>0</v>
      </c>
      <c r="H242" s="5">
        <v>1</v>
      </c>
      <c r="I242" s="5">
        <v>1</v>
      </c>
      <c r="J242" s="5">
        <v>0</v>
      </c>
      <c r="K242" s="5">
        <v>0</v>
      </c>
      <c r="L242" s="5">
        <v>0</v>
      </c>
      <c r="M242" s="5">
        <v>1</v>
      </c>
      <c r="N242" s="5">
        <v>2</v>
      </c>
      <c r="O242" s="5">
        <v>1</v>
      </c>
      <c r="P242" s="5">
        <v>0</v>
      </c>
      <c r="Q242" s="5">
        <v>2</v>
      </c>
      <c r="R242" s="5">
        <v>3</v>
      </c>
      <c r="S242" s="5">
        <v>1</v>
      </c>
      <c r="T242" s="5">
        <v>0</v>
      </c>
      <c r="U242" s="5">
        <v>0</v>
      </c>
      <c r="V242" s="27">
        <f t="shared" ref="V242:V243" si="136">SUM(W242:AL242)</f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44857</v>
      </c>
      <c r="B243" s="5">
        <f t="shared" si="135"/>
        <v>12</v>
      </c>
      <c r="C243" s="5">
        <v>1</v>
      </c>
      <c r="D243" s="5">
        <v>11</v>
      </c>
      <c r="E243" s="5">
        <v>0</v>
      </c>
      <c r="F243" s="5">
        <v>0</v>
      </c>
      <c r="G243" s="5">
        <v>0</v>
      </c>
      <c r="H243" s="5">
        <v>3</v>
      </c>
      <c r="I243" s="5">
        <v>1</v>
      </c>
      <c r="J243" s="5">
        <v>0</v>
      </c>
      <c r="K243" s="5">
        <v>1</v>
      </c>
      <c r="L243" s="5">
        <v>0</v>
      </c>
      <c r="M243" s="5">
        <v>3</v>
      </c>
      <c r="N243" s="5">
        <v>0</v>
      </c>
      <c r="O243" s="5">
        <v>2</v>
      </c>
      <c r="P243" s="5">
        <v>0</v>
      </c>
      <c r="Q243" s="5">
        <v>0</v>
      </c>
      <c r="R243" s="5">
        <v>2</v>
      </c>
      <c r="S243" s="5">
        <v>0</v>
      </c>
      <c r="T243" s="5">
        <v>0</v>
      </c>
      <c r="U243" s="5">
        <v>0</v>
      </c>
      <c r="V243" s="27">
        <f t="shared" si="136"/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44858</v>
      </c>
      <c r="B244" s="5">
        <f t="shared" ref="B244:B245" si="137">C244+D244</f>
        <v>19</v>
      </c>
      <c r="C244" s="5">
        <v>0</v>
      </c>
      <c r="D244" s="5">
        <v>19</v>
      </c>
      <c r="E244" s="5">
        <v>0</v>
      </c>
      <c r="F244" s="5">
        <v>1</v>
      </c>
      <c r="G244" s="5">
        <v>0</v>
      </c>
      <c r="H244" s="5">
        <v>1</v>
      </c>
      <c r="I244" s="5">
        <v>0</v>
      </c>
      <c r="J244" s="5">
        <v>0</v>
      </c>
      <c r="K244" s="5">
        <v>1</v>
      </c>
      <c r="L244" s="5">
        <v>6</v>
      </c>
      <c r="M244" s="5">
        <v>0</v>
      </c>
      <c r="N244" s="5">
        <v>0</v>
      </c>
      <c r="O244" s="5">
        <v>6</v>
      </c>
      <c r="P244" s="5">
        <v>0</v>
      </c>
      <c r="Q244" s="5">
        <v>3</v>
      </c>
      <c r="R244" s="5">
        <v>1</v>
      </c>
      <c r="S244" s="5">
        <v>0</v>
      </c>
      <c r="T244" s="5">
        <v>0</v>
      </c>
      <c r="U244" s="5">
        <v>0</v>
      </c>
      <c r="V244" s="27">
        <f t="shared" ref="V244:V245" si="138">SUM(W244:AL244)</f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44859</v>
      </c>
      <c r="B245" s="5">
        <f t="shared" si="137"/>
        <v>19</v>
      </c>
      <c r="C245" s="5">
        <v>1</v>
      </c>
      <c r="D245" s="5">
        <v>18</v>
      </c>
      <c r="E245" s="5">
        <v>0</v>
      </c>
      <c r="F245" s="5">
        <v>1</v>
      </c>
      <c r="G245" s="5">
        <v>0</v>
      </c>
      <c r="H245" s="5">
        <v>0</v>
      </c>
      <c r="I245" s="5">
        <v>0</v>
      </c>
      <c r="J245" s="5">
        <v>0</v>
      </c>
      <c r="K245" s="5">
        <v>3</v>
      </c>
      <c r="L245" s="5">
        <v>4</v>
      </c>
      <c r="M245" s="5">
        <v>0</v>
      </c>
      <c r="N245" s="5">
        <v>1</v>
      </c>
      <c r="O245" s="5">
        <v>5</v>
      </c>
      <c r="P245" s="5">
        <v>2</v>
      </c>
      <c r="Q245" s="5">
        <v>2</v>
      </c>
      <c r="R245" s="5">
        <v>0</v>
      </c>
      <c r="S245" s="5">
        <v>1</v>
      </c>
      <c r="T245" s="5">
        <v>0</v>
      </c>
      <c r="U245" s="5">
        <v>0</v>
      </c>
      <c r="V245" s="27">
        <f t="shared" si="138"/>
        <v>3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2</v>
      </c>
      <c r="AD245" s="26">
        <v>0</v>
      </c>
      <c r="AE245" s="26">
        <v>0</v>
      </c>
      <c r="AF245" s="26">
        <v>0</v>
      </c>
      <c r="AG245" s="26">
        <v>0</v>
      </c>
      <c r="AH245" s="26">
        <v>1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44860</v>
      </c>
      <c r="B246" s="5">
        <f t="shared" ref="B246:B247" si="139">C246+D246</f>
        <v>9</v>
      </c>
      <c r="C246" s="5">
        <v>1</v>
      </c>
      <c r="D246" s="5">
        <v>8</v>
      </c>
      <c r="E246" s="5">
        <v>0</v>
      </c>
      <c r="F246" s="5">
        <v>0</v>
      </c>
      <c r="G246" s="5">
        <v>1</v>
      </c>
      <c r="H246" s="5">
        <v>0</v>
      </c>
      <c r="I246" s="5">
        <v>1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4</v>
      </c>
      <c r="P246" s="5">
        <v>2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27">
        <f t="shared" ref="V246:V247" si="140">SUM(W246:AL246)</f>
        <v>0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0</v>
      </c>
      <c r="AD246" s="26">
        <v>0</v>
      </c>
      <c r="AE246" s="26">
        <v>0</v>
      </c>
      <c r="AF246" s="26">
        <v>0</v>
      </c>
      <c r="AG246" s="26">
        <v>0</v>
      </c>
      <c r="AH246" s="26">
        <v>0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44861</v>
      </c>
      <c r="B247" s="5">
        <f t="shared" si="139"/>
        <v>11</v>
      </c>
      <c r="C247" s="5">
        <v>0</v>
      </c>
      <c r="D247" s="5">
        <v>11</v>
      </c>
      <c r="E247" s="5">
        <v>0</v>
      </c>
      <c r="F247" s="5">
        <v>0</v>
      </c>
      <c r="G247" s="5">
        <v>0</v>
      </c>
      <c r="H247" s="5">
        <v>1</v>
      </c>
      <c r="I247" s="5">
        <v>2</v>
      </c>
      <c r="J247" s="5">
        <v>0</v>
      </c>
      <c r="K247" s="5">
        <v>3</v>
      </c>
      <c r="L247" s="5">
        <v>1</v>
      </c>
      <c r="M247" s="5">
        <v>0</v>
      </c>
      <c r="N247" s="5">
        <v>0</v>
      </c>
      <c r="O247" s="5">
        <v>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27">
        <f t="shared" si="140"/>
        <v>1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1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44862</v>
      </c>
      <c r="B248" s="5">
        <f t="shared" ref="B248:B249" si="141">C248+D248</f>
        <v>9</v>
      </c>
      <c r="C248" s="5">
        <v>1</v>
      </c>
      <c r="D248" s="5">
        <v>8</v>
      </c>
      <c r="E248" s="5">
        <v>2</v>
      </c>
      <c r="F248" s="5">
        <v>0</v>
      </c>
      <c r="G248" s="5">
        <v>0</v>
      </c>
      <c r="H248" s="5">
        <v>0</v>
      </c>
      <c r="I248" s="5">
        <v>1</v>
      </c>
      <c r="J248" s="5">
        <v>0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ref="V248:V249" si="142">SUM(W248:AL248)</f>
        <v>0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0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44863</v>
      </c>
      <c r="B249" s="5">
        <f t="shared" si="141"/>
        <v>9</v>
      </c>
      <c r="C249" s="5">
        <v>0</v>
      </c>
      <c r="D249" s="5">
        <v>9</v>
      </c>
      <c r="E249" s="5">
        <v>0</v>
      </c>
      <c r="F249" s="5">
        <v>1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7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si="142"/>
        <v>3</v>
      </c>
      <c r="W249" s="26">
        <v>0</v>
      </c>
      <c r="X249" s="26">
        <v>1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2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44864</v>
      </c>
      <c r="B250" s="5">
        <f t="shared" ref="B250:B251" si="143">C250+D250</f>
        <v>10</v>
      </c>
      <c r="C250" s="5">
        <v>0</v>
      </c>
      <c r="D250" s="5">
        <v>10</v>
      </c>
      <c r="E250" s="5">
        <v>0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1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27">
        <f t="shared" ref="V250:V251" si="144">SUM(W250:AL250)</f>
        <v>1</v>
      </c>
      <c r="W250" s="26">
        <v>0</v>
      </c>
      <c r="X250" s="26">
        <v>0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1</v>
      </c>
      <c r="AE250" s="26">
        <v>0</v>
      </c>
      <c r="AF250" s="26">
        <v>0</v>
      </c>
      <c r="AG250" s="26">
        <v>0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44865</v>
      </c>
      <c r="B251" s="5">
        <f t="shared" si="143"/>
        <v>4</v>
      </c>
      <c r="C251" s="5">
        <v>2</v>
      </c>
      <c r="D251" s="5">
        <v>2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27">
        <f t="shared" si="144"/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0</v>
      </c>
      <c r="AE251" s="26">
        <v>0</v>
      </c>
      <c r="AF251" s="26">
        <v>0</v>
      </c>
      <c r="AG251" s="26">
        <v>1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44866</v>
      </c>
      <c r="B252" s="5">
        <f t="shared" ref="B252:B253" si="145">C252+D252</f>
        <v>1</v>
      </c>
      <c r="C252" s="5">
        <v>1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ref="V252:V253" si="146">SUM(W252:AL252)</f>
        <v>0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0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44867</v>
      </c>
      <c r="B253" s="5">
        <f t="shared" si="145"/>
        <v>3</v>
      </c>
      <c r="C253" s="5">
        <v>1</v>
      </c>
      <c r="D253" s="5">
        <v>2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1</v>
      </c>
      <c r="M253" s="5">
        <v>0</v>
      </c>
      <c r="N253" s="5">
        <v>0</v>
      </c>
      <c r="O253" s="5">
        <v>2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si="146"/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44868</v>
      </c>
      <c r="B254" s="5">
        <f t="shared" ref="B254" si="147">C254+D254</f>
        <v>7</v>
      </c>
      <c r="C254" s="5">
        <v>1</v>
      </c>
      <c r="D254" s="5">
        <v>6</v>
      </c>
      <c r="E254" s="5">
        <v>0</v>
      </c>
      <c r="F254" s="5">
        <v>0</v>
      </c>
      <c r="G254" s="5">
        <v>0</v>
      </c>
      <c r="H254" s="5">
        <v>0</v>
      </c>
      <c r="I254" s="5">
        <v>1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5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ref="V254" si="148">SUM(W254:AL254)</f>
        <v>1</v>
      </c>
      <c r="W254" s="26">
        <v>0</v>
      </c>
      <c r="X254" s="26">
        <v>0</v>
      </c>
      <c r="Y254" s="26">
        <v>0</v>
      </c>
      <c r="Z254" s="26">
        <v>0</v>
      </c>
      <c r="AA254" s="26">
        <v>1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N255" s="69">
        <v>5</v>
      </c>
    </row>
  </sheetData>
  <phoneticPr fontId="6" type="noConversion"/>
  <conditionalFormatting sqref="W22:AL87 W89:AL89">
    <cfRule type="cellIs" dxfId="47" priority="262" operator="between">
      <formula>1</formula>
      <formula>10</formula>
    </cfRule>
    <cfRule type="cellIs" dxfId="46" priority="263" operator="greaterThan">
      <formula>10</formula>
    </cfRule>
    <cfRule type="cellIs" dxfId="45" priority="264" operator="equal">
      <formula>0</formula>
    </cfRule>
  </conditionalFormatting>
  <conditionalFormatting sqref="W88:AL88 W90:AL90 W92:AL92 W94:AL94 W96:AL96 W98:AC98 AE98:AL98">
    <cfRule type="cellIs" dxfId="44" priority="220" operator="between">
      <formula>1</formula>
      <formula>10</formula>
    </cfRule>
    <cfRule type="cellIs" dxfId="43" priority="221" operator="greaterThan">
      <formula>10</formula>
    </cfRule>
    <cfRule type="cellIs" dxfId="42" priority="222" operator="equal">
      <formula>0</formula>
    </cfRule>
  </conditionalFormatting>
  <conditionalFormatting sqref="W91:AL91">
    <cfRule type="cellIs" dxfId="41" priority="217" operator="between">
      <formula>1</formula>
      <formula>10</formula>
    </cfRule>
    <cfRule type="cellIs" dxfId="40" priority="218" operator="greaterThan">
      <formula>10</formula>
    </cfRule>
    <cfRule type="cellIs" dxfId="39" priority="219" operator="equal">
      <formula>0</formula>
    </cfRule>
  </conditionalFormatting>
  <conditionalFormatting sqref="W93:AL93 W95:AL95">
    <cfRule type="cellIs" dxfId="38" priority="214" operator="between">
      <formula>1</formula>
      <formula>10</formula>
    </cfRule>
    <cfRule type="cellIs" dxfId="37" priority="215" operator="greaterThan">
      <formula>10</formula>
    </cfRule>
    <cfRule type="cellIs" dxfId="36" priority="216" operator="equal">
      <formula>0</formula>
    </cfRule>
  </conditionalFormatting>
  <conditionalFormatting sqref="W97:AL97 W99:AL101 W103:AL103 W105:AL105 W107:AL107 W109:AL109 W111:AL111 W113:AL113 W115:AL115 W117:AL117 W119:AL119 W121:AL121 W123:AL123">
    <cfRule type="cellIs" dxfId="35" priority="211" operator="between">
      <formula>1</formula>
      <formula>10</formula>
    </cfRule>
    <cfRule type="cellIs" dxfId="34" priority="212" operator="greaterThan">
      <formula>10</formula>
    </cfRule>
    <cfRule type="cellIs" dxfId="33" priority="213" operator="equal">
      <formula>0</formula>
    </cfRule>
  </conditionalFormatting>
  <conditionalFormatting sqref="AD98">
    <cfRule type="cellIs" dxfId="32" priority="208" operator="between">
      <formula>1</formula>
      <formula>10</formula>
    </cfRule>
    <cfRule type="cellIs" dxfId="31" priority="209" operator="greaterThan">
      <formula>10</formula>
    </cfRule>
    <cfRule type="cellIs" dxfId="30" priority="210" operator="equal">
      <formula>0</formula>
    </cfRule>
  </conditionalFormatting>
  <conditionalFormatting sqref="W102:AC102 AE102:AL102 W104:AC104 AE104:AL104 W106:AC106 AE106:AL106 W108:AC108 AE108:AL108 W110:AC110 AE110:AL110 W112:AC112 AE112:AL112 W114:AC114 AE114:AL114 W116:AC116 AE116:AL116 W118:AC118 AE118:AL118">
    <cfRule type="cellIs" dxfId="29" priority="193" operator="between">
      <formula>1</formula>
      <formula>10</formula>
    </cfRule>
    <cfRule type="cellIs" dxfId="28" priority="194" operator="greaterThan">
      <formula>10</formula>
    </cfRule>
    <cfRule type="cellIs" dxfId="27" priority="195" operator="equal">
      <formula>0</formula>
    </cfRule>
  </conditionalFormatting>
  <conditionalFormatting sqref="AD102 AD104 AD106 AD108 AD110 AD112 AD114 AD116 AD118">
    <cfRule type="cellIs" dxfId="26" priority="190" operator="between">
      <formula>1</formula>
      <formula>10</formula>
    </cfRule>
    <cfRule type="cellIs" dxfId="25" priority="191" operator="greaterThan">
      <formula>10</formula>
    </cfRule>
    <cfRule type="cellIs" dxfId="24" priority="192" operator="equal">
      <formula>0</formula>
    </cfRule>
  </conditionalFormatting>
  <conditionalFormatting sqref="W120:AL120 W122:AL122 W124:AL254">
    <cfRule type="cellIs" dxfId="23" priority="7" operator="between">
      <formula>1</formula>
      <formula>10</formula>
    </cfRule>
    <cfRule type="cellIs" dxfId="22" priority="8" operator="greaterThan">
      <formula>10</formula>
    </cfRule>
    <cfRule type="cellIs" dxfId="21" priority="9" operator="equal">
      <formula>0</formula>
    </cfRule>
  </conditionalFormatting>
  <conditionalFormatting sqref="E2:T254">
    <cfRule type="cellIs" dxfId="20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6" sqref="M26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18" customHeight="1">
      <c r="A1" s="17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20" t="s">
        <v>29</v>
      </c>
    </row>
    <row r="2" spans="1:20" ht="18" customHeight="1">
      <c r="A2" s="96" t="s">
        <v>49</v>
      </c>
      <c r="B2" s="64" t="s">
        <v>19</v>
      </c>
      <c r="C2" s="65">
        <f>SUM(C3:C4)</f>
        <v>58132</v>
      </c>
      <c r="D2" s="65">
        <f t="shared" ref="D2:T2" si="0">SUM(D3:D4)</f>
        <v>43616</v>
      </c>
      <c r="E2" s="65">
        <f t="shared" si="0"/>
        <v>17304</v>
      </c>
      <c r="F2" s="65">
        <f t="shared" si="0"/>
        <v>31240</v>
      </c>
      <c r="G2" s="65">
        <f t="shared" si="0"/>
        <v>19240</v>
      </c>
      <c r="H2" s="65">
        <f t="shared" si="0"/>
        <v>29431</v>
      </c>
      <c r="I2" s="65">
        <f t="shared" si="0"/>
        <v>34365</v>
      </c>
      <c r="J2" s="65">
        <f t="shared" si="0"/>
        <v>63874</v>
      </c>
      <c r="K2" s="65">
        <f t="shared" si="0"/>
        <v>42179</v>
      </c>
      <c r="L2" s="65">
        <f t="shared" si="0"/>
        <v>22625</v>
      </c>
      <c r="M2" s="65">
        <f t="shared" si="0"/>
        <v>222449</v>
      </c>
      <c r="N2" s="65">
        <f t="shared" si="0"/>
        <v>1482</v>
      </c>
      <c r="O2" s="65">
        <f t="shared" si="0"/>
        <v>21448</v>
      </c>
      <c r="P2" s="65">
        <f t="shared" si="0"/>
        <v>11448</v>
      </c>
      <c r="Q2" s="65">
        <f t="shared" si="0"/>
        <v>2701</v>
      </c>
      <c r="R2" s="65">
        <f t="shared" si="0"/>
        <v>5579</v>
      </c>
      <c r="S2" s="65">
        <f t="shared" si="0"/>
        <v>4</v>
      </c>
      <c r="T2" s="65">
        <f t="shared" si="0"/>
        <v>627117</v>
      </c>
    </row>
    <row r="3" spans="1:20" ht="18" customHeight="1">
      <c r="A3" s="96"/>
      <c r="B3" s="64" t="s">
        <v>20</v>
      </c>
      <c r="C3" s="65">
        <v>6588</v>
      </c>
      <c r="D3" s="65">
        <v>4663</v>
      </c>
      <c r="E3" s="65">
        <v>2398</v>
      </c>
      <c r="F3" s="65">
        <v>3237</v>
      </c>
      <c r="G3" s="65">
        <v>1772</v>
      </c>
      <c r="H3" s="65">
        <v>3689</v>
      </c>
      <c r="I3" s="65">
        <v>2390</v>
      </c>
      <c r="J3" s="65">
        <v>5407</v>
      </c>
      <c r="K3" s="65">
        <v>3088</v>
      </c>
      <c r="L3" s="65">
        <v>2623</v>
      </c>
      <c r="M3" s="65">
        <v>17046</v>
      </c>
      <c r="N3" s="65">
        <v>334</v>
      </c>
      <c r="O3" s="65">
        <v>2959</v>
      </c>
      <c r="P3" s="65">
        <v>1319</v>
      </c>
      <c r="Q3" s="65">
        <v>231</v>
      </c>
      <c r="R3" s="65">
        <v>392</v>
      </c>
      <c r="S3" s="65">
        <v>1</v>
      </c>
      <c r="T3" s="65">
        <f>SUM(C3:S3)</f>
        <v>58137</v>
      </c>
    </row>
    <row r="4" spans="1:20" ht="18" customHeight="1">
      <c r="A4" s="96"/>
      <c r="B4" s="64" t="s">
        <v>21</v>
      </c>
      <c r="C4" s="65">
        <v>51544</v>
      </c>
      <c r="D4" s="65">
        <v>38953</v>
      </c>
      <c r="E4" s="65">
        <v>14906</v>
      </c>
      <c r="F4" s="65">
        <v>28003</v>
      </c>
      <c r="G4" s="65">
        <v>17468</v>
      </c>
      <c r="H4" s="65">
        <v>25742</v>
      </c>
      <c r="I4" s="65">
        <v>31975</v>
      </c>
      <c r="J4" s="65">
        <v>58467</v>
      </c>
      <c r="K4" s="65">
        <v>39091</v>
      </c>
      <c r="L4" s="65">
        <v>20002</v>
      </c>
      <c r="M4" s="65">
        <v>205403</v>
      </c>
      <c r="N4" s="65">
        <v>1148</v>
      </c>
      <c r="O4" s="65">
        <v>18489</v>
      </c>
      <c r="P4" s="65">
        <v>10129</v>
      </c>
      <c r="Q4" s="65">
        <v>2470</v>
      </c>
      <c r="R4" s="65">
        <v>5187</v>
      </c>
      <c r="S4" s="65">
        <v>3</v>
      </c>
      <c r="T4" s="65">
        <f>SUM(C4:S4)</f>
        <v>568980</v>
      </c>
    </row>
    <row r="5" spans="1:20" ht="18" customHeight="1">
      <c r="A5" s="96"/>
      <c r="B5" s="64" t="s">
        <v>33</v>
      </c>
      <c r="C5" s="66">
        <f>662030/C2</f>
        <v>11.388391935594854</v>
      </c>
      <c r="D5" s="66">
        <f>1113078/D2</f>
        <v>25.519946808510639</v>
      </c>
      <c r="E5" s="66">
        <f>693051/E2</f>
        <v>40.05149098474341</v>
      </c>
      <c r="F5" s="66">
        <f>975707/F2</f>
        <v>31.232618437900129</v>
      </c>
      <c r="G5" s="66">
        <f>1239800/G2</f>
        <v>64.438669438669436</v>
      </c>
      <c r="H5" s="66">
        <f>757498/H2</f>
        <v>25.738099283068873</v>
      </c>
      <c r="I5" s="66">
        <f>1242548/I2</f>
        <v>36.157369416557543</v>
      </c>
      <c r="J5" s="66">
        <f>2653489/J2</f>
        <v>41.542552525284151</v>
      </c>
      <c r="K5" s="66">
        <f>2235218/K2</f>
        <v>52.993622418739186</v>
      </c>
      <c r="L5" s="66">
        <f>1834285/L2</f>
        <v>81.073370165745857</v>
      </c>
      <c r="M5" s="66">
        <f>5681512/M2</f>
        <v>25.540739675161497</v>
      </c>
      <c r="N5" s="66">
        <f>822776/N2</f>
        <v>555.17948717948718</v>
      </c>
      <c r="O5" s="66">
        <f>1909713/O2</f>
        <v>89.039211115255497</v>
      </c>
      <c r="P5" s="66">
        <f>1271424/P2</f>
        <v>111.06079664570231</v>
      </c>
      <c r="Q5" s="66">
        <f>1140872/Q2</f>
        <v>422.38874490929288</v>
      </c>
      <c r="R5" s="66">
        <f>637921/R2</f>
        <v>114.34325147875964</v>
      </c>
      <c r="S5" s="67" t="s">
        <v>39</v>
      </c>
      <c r="T5" s="66">
        <f>24870895/T2</f>
        <v>39.659098700880378</v>
      </c>
    </row>
    <row r="6" spans="1:20" ht="18" customHeight="1">
      <c r="A6" s="96"/>
      <c r="B6" s="64" t="s">
        <v>48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</row>
    <row r="7" spans="1:20" ht="18" customHeight="1">
      <c r="A7" s="96" t="s">
        <v>50</v>
      </c>
      <c r="B7" s="64" t="s">
        <v>19</v>
      </c>
      <c r="C7" s="65">
        <f>SUM(C8:C9)</f>
        <v>16</v>
      </c>
      <c r="D7" s="65">
        <f t="shared" ref="D7" si="1">SUM(D8:D9)</f>
        <v>26</v>
      </c>
      <c r="E7" s="65">
        <f t="shared" ref="E7" si="2">SUM(E8:E9)</f>
        <v>17</v>
      </c>
      <c r="F7" s="65">
        <f t="shared" ref="F7" si="3">SUM(F8:F9)</f>
        <v>84</v>
      </c>
      <c r="G7" s="65">
        <f t="shared" ref="G7" si="4">SUM(G8:G9)</f>
        <v>71</v>
      </c>
      <c r="H7" s="65">
        <f t="shared" ref="H7" si="5">SUM(H8:H9)</f>
        <v>79</v>
      </c>
      <c r="I7" s="65">
        <f t="shared" ref="I7" si="6">SUM(I8:I9)</f>
        <v>101</v>
      </c>
      <c r="J7" s="65">
        <f t="shared" ref="J7" si="7">SUM(J8:J9)</f>
        <v>56</v>
      </c>
      <c r="K7" s="65">
        <f t="shared" ref="K7" si="8">SUM(K8:K9)</f>
        <v>182</v>
      </c>
      <c r="L7" s="65">
        <f t="shared" ref="L7" si="9">SUM(L8:L9)</f>
        <v>29</v>
      </c>
      <c r="M7" s="65">
        <f t="shared" ref="M7" si="10">SUM(M8:M9)</f>
        <v>114</v>
      </c>
      <c r="N7" s="65">
        <f t="shared" ref="N7" si="11">SUM(N8:N9)</f>
        <v>2</v>
      </c>
      <c r="O7" s="65">
        <f t="shared" ref="O7" si="12">SUM(O8:O9)</f>
        <v>14</v>
      </c>
      <c r="P7" s="65">
        <f t="shared" ref="P7" si="13">SUM(P8:P9)</f>
        <v>5</v>
      </c>
      <c r="Q7" s="65">
        <f t="shared" ref="Q7" si="14">SUM(Q8:Q9)</f>
        <v>5</v>
      </c>
      <c r="R7" s="65">
        <f t="shared" ref="R7" si="15">SUM(R8:R9)</f>
        <v>4</v>
      </c>
      <c r="S7" s="65">
        <f t="shared" ref="S7" si="16">SUM(S8:S9)</f>
        <v>0</v>
      </c>
      <c r="T7" s="65">
        <f t="shared" ref="T7" si="17">SUM(T8:T9)</f>
        <v>805</v>
      </c>
    </row>
    <row r="8" spans="1:20" ht="18" customHeight="1">
      <c r="A8" s="96"/>
      <c r="B8" s="64" t="s">
        <v>20</v>
      </c>
      <c r="C8" s="65">
        <v>4</v>
      </c>
      <c r="D8" s="65">
        <v>13</v>
      </c>
      <c r="E8" s="65">
        <v>5</v>
      </c>
      <c r="F8" s="65">
        <v>18</v>
      </c>
      <c r="G8" s="65">
        <v>5</v>
      </c>
      <c r="H8" s="65">
        <v>5</v>
      </c>
      <c r="I8" s="65">
        <v>9</v>
      </c>
      <c r="J8" s="65">
        <v>16</v>
      </c>
      <c r="K8" s="65">
        <v>39</v>
      </c>
      <c r="L8" s="65">
        <v>3</v>
      </c>
      <c r="M8" s="65">
        <v>34</v>
      </c>
      <c r="N8" s="65">
        <v>0</v>
      </c>
      <c r="O8" s="65">
        <v>4</v>
      </c>
      <c r="P8" s="65">
        <v>0</v>
      </c>
      <c r="Q8" s="65">
        <v>0</v>
      </c>
      <c r="R8" s="65">
        <v>0</v>
      </c>
      <c r="S8" s="65">
        <v>0</v>
      </c>
      <c r="T8" s="65">
        <f>SUM(C8:S8)</f>
        <v>155</v>
      </c>
    </row>
    <row r="9" spans="1:20" ht="18" customHeight="1">
      <c r="A9" s="96"/>
      <c r="B9" s="64" t="s">
        <v>21</v>
      </c>
      <c r="C9" s="65">
        <v>12</v>
      </c>
      <c r="D9" s="65">
        <v>13</v>
      </c>
      <c r="E9" s="65">
        <v>12</v>
      </c>
      <c r="F9" s="65">
        <v>66</v>
      </c>
      <c r="G9" s="65">
        <v>66</v>
      </c>
      <c r="H9" s="65">
        <v>74</v>
      </c>
      <c r="I9" s="65">
        <v>92</v>
      </c>
      <c r="J9" s="65">
        <v>40</v>
      </c>
      <c r="K9" s="65">
        <v>143</v>
      </c>
      <c r="L9" s="65">
        <v>26</v>
      </c>
      <c r="M9" s="65">
        <v>80</v>
      </c>
      <c r="N9" s="65">
        <v>2</v>
      </c>
      <c r="O9" s="65">
        <v>10</v>
      </c>
      <c r="P9" s="65">
        <v>5</v>
      </c>
      <c r="Q9" s="65">
        <v>5</v>
      </c>
      <c r="R9" s="65">
        <v>4</v>
      </c>
      <c r="S9" s="65">
        <v>0</v>
      </c>
      <c r="T9" s="65">
        <f>SUM(C9:S9)</f>
        <v>650</v>
      </c>
    </row>
    <row r="10" spans="1:20" ht="18" customHeight="1">
      <c r="A10" s="96"/>
      <c r="B10" s="64" t="s">
        <v>48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</row>
    <row r="11" spans="1:20" ht="18" customHeight="1">
      <c r="A11" s="96" t="s">
        <v>51</v>
      </c>
      <c r="B11" s="64" t="s">
        <v>19</v>
      </c>
      <c r="C11" s="65">
        <f>SUM(C12:C13)</f>
        <v>6</v>
      </c>
      <c r="D11" s="65">
        <f t="shared" ref="D11" si="18">SUM(D12:D13)</f>
        <v>20</v>
      </c>
      <c r="E11" s="65">
        <f t="shared" ref="E11" si="19">SUM(E12:E13)</f>
        <v>0</v>
      </c>
      <c r="F11" s="65">
        <f t="shared" ref="F11" si="20">SUM(F12:F13)</f>
        <v>2</v>
      </c>
      <c r="G11" s="65">
        <f t="shared" ref="G11" si="21">SUM(G12:G13)</f>
        <v>4</v>
      </c>
      <c r="H11" s="65">
        <f t="shared" ref="H11" si="22">SUM(H12:H13)</f>
        <v>1</v>
      </c>
      <c r="I11" s="65">
        <f t="shared" ref="I11" si="23">SUM(I12:I13)</f>
        <v>11</v>
      </c>
      <c r="J11" s="65">
        <f t="shared" ref="J11" si="24">SUM(J12:J13)</f>
        <v>29</v>
      </c>
      <c r="K11" s="65">
        <f t="shared" ref="K11" si="25">SUM(K12:K13)</f>
        <v>3</v>
      </c>
      <c r="L11" s="65">
        <f t="shared" ref="L11" si="26">SUM(L12:L13)</f>
        <v>0</v>
      </c>
      <c r="M11" s="65">
        <f t="shared" ref="M11" si="27">SUM(M12:M13)</f>
        <v>20</v>
      </c>
      <c r="N11" s="65">
        <f t="shared" ref="N11" si="28">SUM(N12:N13)</f>
        <v>0</v>
      </c>
      <c r="O11" s="65">
        <f t="shared" ref="O11" si="29">SUM(O12:O13)</f>
        <v>16</v>
      </c>
      <c r="P11" s="65">
        <f t="shared" ref="P11" si="30">SUM(P12:P13)</f>
        <v>2</v>
      </c>
      <c r="Q11" s="65">
        <f t="shared" ref="Q11" si="31">SUM(Q12:Q13)</f>
        <v>8</v>
      </c>
      <c r="R11" s="65">
        <f t="shared" ref="R11" si="32">SUM(R12:R13)</f>
        <v>0</v>
      </c>
      <c r="S11" s="65">
        <f t="shared" ref="S11" si="33">SUM(S12:S13)</f>
        <v>0</v>
      </c>
      <c r="T11" s="65">
        <f t="shared" ref="T11" si="34">SUM(T12:T13)</f>
        <v>122</v>
      </c>
    </row>
    <row r="12" spans="1:20" ht="18" customHeight="1">
      <c r="A12" s="96"/>
      <c r="B12" s="64" t="s">
        <v>20</v>
      </c>
      <c r="C12" s="65">
        <v>0</v>
      </c>
      <c r="D12" s="65">
        <v>1</v>
      </c>
      <c r="E12" s="65">
        <v>0</v>
      </c>
      <c r="F12" s="65">
        <v>0</v>
      </c>
      <c r="G12" s="65">
        <v>0</v>
      </c>
      <c r="H12" s="65">
        <v>0</v>
      </c>
      <c r="I12" s="65">
        <v>1</v>
      </c>
      <c r="J12" s="65">
        <v>9</v>
      </c>
      <c r="K12" s="65">
        <v>1</v>
      </c>
      <c r="L12" s="65">
        <v>0</v>
      </c>
      <c r="M12" s="65">
        <v>4</v>
      </c>
      <c r="N12" s="65">
        <v>0</v>
      </c>
      <c r="O12" s="65">
        <v>2</v>
      </c>
      <c r="P12" s="65">
        <v>0</v>
      </c>
      <c r="Q12" s="65">
        <v>0</v>
      </c>
      <c r="R12" s="65">
        <v>0</v>
      </c>
      <c r="S12" s="65">
        <v>0</v>
      </c>
      <c r="T12" s="65">
        <f>SUM(C12:S12)</f>
        <v>18</v>
      </c>
    </row>
    <row r="13" spans="1:20" ht="18" customHeight="1">
      <c r="A13" s="96"/>
      <c r="B13" s="64" t="s">
        <v>21</v>
      </c>
      <c r="C13" s="65">
        <v>6</v>
      </c>
      <c r="D13" s="65">
        <v>19</v>
      </c>
      <c r="E13" s="65">
        <v>0</v>
      </c>
      <c r="F13" s="65">
        <v>2</v>
      </c>
      <c r="G13" s="65">
        <v>4</v>
      </c>
      <c r="H13" s="65">
        <v>1</v>
      </c>
      <c r="I13" s="65">
        <v>10</v>
      </c>
      <c r="J13" s="65">
        <v>20</v>
      </c>
      <c r="K13" s="65">
        <v>2</v>
      </c>
      <c r="L13" s="65">
        <v>0</v>
      </c>
      <c r="M13" s="65">
        <v>16</v>
      </c>
      <c r="N13" s="65">
        <v>0</v>
      </c>
      <c r="O13" s="65">
        <v>14</v>
      </c>
      <c r="P13" s="65">
        <v>2</v>
      </c>
      <c r="Q13" s="65">
        <v>8</v>
      </c>
      <c r="R13" s="65">
        <v>0</v>
      </c>
      <c r="S13" s="65">
        <v>0</v>
      </c>
      <c r="T13" s="65">
        <f>SUM(C13:S13)</f>
        <v>104</v>
      </c>
    </row>
    <row r="14" spans="1:20" ht="18" customHeight="1">
      <c r="A14" s="96"/>
      <c r="B14" s="64" t="s">
        <v>48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</row>
    <row r="15" spans="1:20" ht="18" customHeight="1">
      <c r="A15" s="97" t="s">
        <v>52</v>
      </c>
      <c r="B15" s="17" t="s">
        <v>19</v>
      </c>
      <c r="C15" s="10">
        <f>SUM(C16:C17)</f>
        <v>22</v>
      </c>
      <c r="D15" s="10">
        <f t="shared" ref="D15" si="35">SUM(D16:D17)</f>
        <v>27</v>
      </c>
      <c r="E15" s="10">
        <f t="shared" ref="E15" si="36">SUM(E16:E17)</f>
        <v>41</v>
      </c>
      <c r="F15" s="10">
        <f t="shared" ref="F15" si="37">SUM(F16:F17)</f>
        <v>28</v>
      </c>
      <c r="G15" s="10">
        <f t="shared" ref="G15" si="38">SUM(G16:G17)</f>
        <v>35</v>
      </c>
      <c r="H15" s="10">
        <f t="shared" ref="H15" si="39">SUM(H16:H17)</f>
        <v>5</v>
      </c>
      <c r="I15" s="10">
        <f t="shared" ref="I15" si="40">SUM(I16:I17)</f>
        <v>60</v>
      </c>
      <c r="J15" s="10">
        <f t="shared" ref="J15" si="41">SUM(J16:J17)</f>
        <v>84</v>
      </c>
      <c r="K15" s="10">
        <f t="shared" ref="K15" si="42">SUM(K16:K17)</f>
        <v>48</v>
      </c>
      <c r="L15" s="10">
        <f t="shared" ref="L15" si="43">SUM(L16:L17)</f>
        <v>16</v>
      </c>
      <c r="M15" s="10">
        <f t="shared" ref="M15" si="44">SUM(M16:M17)</f>
        <v>89</v>
      </c>
      <c r="N15" s="10">
        <f t="shared" ref="N15" si="45">SUM(N16:N17)</f>
        <v>21</v>
      </c>
      <c r="O15" s="10">
        <f t="shared" ref="O15" si="46">SUM(O16:O17)</f>
        <v>32</v>
      </c>
      <c r="P15" s="10">
        <f t="shared" ref="P15" si="47">SUM(P16:P17)</f>
        <v>60</v>
      </c>
      <c r="Q15" s="10">
        <f t="shared" ref="Q15" si="48">SUM(Q16:Q17)</f>
        <v>17</v>
      </c>
      <c r="R15" s="10">
        <f t="shared" ref="R15" si="49">SUM(R16:R17)</f>
        <v>7</v>
      </c>
      <c r="S15" s="10">
        <f t="shared" ref="S15" si="50">SUM(S16:S17)</f>
        <v>0</v>
      </c>
      <c r="T15" s="10">
        <f t="shared" ref="T15" si="51">SUM(T16:T17)</f>
        <v>592</v>
      </c>
    </row>
    <row r="16" spans="1:20" ht="18" customHeight="1">
      <c r="A16" s="97"/>
      <c r="B16" s="17" t="s">
        <v>20</v>
      </c>
      <c r="C16" s="10">
        <v>0</v>
      </c>
      <c r="D16" s="10">
        <v>1</v>
      </c>
      <c r="E16" s="10">
        <v>3</v>
      </c>
      <c r="F16" s="10">
        <v>0</v>
      </c>
      <c r="G16" s="10">
        <v>1</v>
      </c>
      <c r="H16" s="10">
        <v>0</v>
      </c>
      <c r="I16" s="10">
        <v>0</v>
      </c>
      <c r="J16" s="10">
        <v>12</v>
      </c>
      <c r="K16" s="10">
        <v>3</v>
      </c>
      <c r="L16" s="10">
        <v>2</v>
      </c>
      <c r="M16" s="10">
        <v>9</v>
      </c>
      <c r="N16" s="10">
        <v>1</v>
      </c>
      <c r="O16" s="10">
        <v>2</v>
      </c>
      <c r="P16" s="10">
        <v>3</v>
      </c>
      <c r="Q16" s="10">
        <v>0</v>
      </c>
      <c r="R16" s="10">
        <v>0</v>
      </c>
      <c r="S16" s="10">
        <v>0</v>
      </c>
      <c r="T16" s="10">
        <f>SUM(C16:S16)</f>
        <v>37</v>
      </c>
    </row>
    <row r="17" spans="1:22" ht="18" customHeight="1">
      <c r="A17" s="97"/>
      <c r="B17" s="17" t="s">
        <v>21</v>
      </c>
      <c r="C17" s="14">
        <v>22</v>
      </c>
      <c r="D17" s="14">
        <v>26</v>
      </c>
      <c r="E17" s="14">
        <v>38</v>
      </c>
      <c r="F17" s="14">
        <v>28</v>
      </c>
      <c r="G17" s="14">
        <v>34</v>
      </c>
      <c r="H17" s="14">
        <v>5</v>
      </c>
      <c r="I17" s="14">
        <v>60</v>
      </c>
      <c r="J17" s="14">
        <v>72</v>
      </c>
      <c r="K17" s="14">
        <v>45</v>
      </c>
      <c r="L17" s="14">
        <v>14</v>
      </c>
      <c r="M17" s="14">
        <v>80</v>
      </c>
      <c r="N17" s="14">
        <v>20</v>
      </c>
      <c r="O17" s="14">
        <v>30</v>
      </c>
      <c r="P17" s="14">
        <v>57</v>
      </c>
      <c r="Q17" s="14">
        <v>17</v>
      </c>
      <c r="R17" s="14">
        <v>7</v>
      </c>
      <c r="S17" s="14">
        <v>0</v>
      </c>
      <c r="T17" s="10">
        <f>SUM(C17:S17)</f>
        <v>555</v>
      </c>
    </row>
    <row r="18" spans="1:22" ht="18" customHeight="1">
      <c r="A18" s="97"/>
      <c r="B18" s="17" t="s">
        <v>48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</row>
    <row r="22" spans="1:22" ht="18" customHeight="1">
      <c r="V22" s="69">
        <v>4</v>
      </c>
    </row>
  </sheetData>
  <mergeCells count="4">
    <mergeCell ref="A2:A6"/>
    <mergeCell ref="A7:A10"/>
    <mergeCell ref="A11:A14"/>
    <mergeCell ref="A15:A18"/>
  </mergeCells>
  <phoneticPr fontId="6" type="noConversion"/>
  <conditionalFormatting sqref="C2:S5">
    <cfRule type="cellIs" priority="34" stopIfTrue="1" operator="equal">
      <formula>0</formula>
    </cfRule>
  </conditionalFormatting>
  <conditionalFormatting sqref="C2:S2">
    <cfRule type="top10" dxfId="19" priority="35" rank="3"/>
  </conditionalFormatting>
  <conditionalFormatting sqref="C3:S3">
    <cfRule type="top10" dxfId="18" priority="36" rank="3"/>
  </conditionalFormatting>
  <conditionalFormatting sqref="C5:S5">
    <cfRule type="top10" dxfId="17" priority="33" bottom="1" rank="3"/>
  </conditionalFormatting>
  <conditionalFormatting sqref="C4:S4">
    <cfRule type="top10" dxfId="16" priority="37" rank="3"/>
  </conditionalFormatting>
  <conditionalFormatting sqref="C7:S9">
    <cfRule type="cellIs" priority="29" stopIfTrue="1" operator="equal">
      <formula>0</formula>
    </cfRule>
  </conditionalFormatting>
  <conditionalFormatting sqref="C7:S7">
    <cfRule type="top10" dxfId="15" priority="30" rank="3"/>
  </conditionalFormatting>
  <conditionalFormatting sqref="C8:S8">
    <cfRule type="top10" dxfId="14" priority="31" rank="3"/>
  </conditionalFormatting>
  <conditionalFormatting sqref="C9:S9">
    <cfRule type="top10" dxfId="13" priority="32" rank="3"/>
  </conditionalFormatting>
  <conditionalFormatting sqref="C11:S13">
    <cfRule type="cellIs" priority="24" stopIfTrue="1" operator="equal">
      <formula>0</formula>
    </cfRule>
  </conditionalFormatting>
  <conditionalFormatting sqref="C11:S11">
    <cfRule type="top10" dxfId="12" priority="25" rank="3"/>
  </conditionalFormatting>
  <conditionalFormatting sqref="C12:S12">
    <cfRule type="top10" dxfId="11" priority="26" rank="3"/>
  </conditionalFormatting>
  <conditionalFormatting sqref="C13:S13">
    <cfRule type="top10" dxfId="10" priority="27" rank="3"/>
  </conditionalFormatting>
  <conditionalFormatting sqref="C15:S15">
    <cfRule type="cellIs" priority="20" stopIfTrue="1" operator="equal">
      <formula>0</formula>
    </cfRule>
  </conditionalFormatting>
  <conditionalFormatting sqref="C15:S15">
    <cfRule type="top10" dxfId="9" priority="21" rank="3"/>
  </conditionalFormatting>
  <conditionalFormatting sqref="C16:S16">
    <cfRule type="top10" dxfId="8" priority="7" rank="3"/>
  </conditionalFormatting>
  <conditionalFormatting sqref="C16:S16">
    <cfRule type="cellIs" dxfId="7" priority="5" stopIfTrue="1" operator="equal">
      <formula>0</formula>
    </cfRule>
  </conditionalFormatting>
  <conditionalFormatting sqref="C17:S17">
    <cfRule type="top10" dxfId="6" priority="2" rank="3"/>
  </conditionalFormatting>
  <conditionalFormatting sqref="C17:S17">
    <cfRule type="cellIs" dxfId="5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统计数据!E218:E254</xm:f>
              <xm:sqref>C18</xm:sqref>
            </x14:sparkline>
            <x14:sparkline>
              <xm:f>统计数据!F218:F254</xm:f>
              <xm:sqref>D18</xm:sqref>
            </x14:sparkline>
            <x14:sparkline>
              <xm:f>统计数据!G218:G254</xm:f>
              <xm:sqref>E18</xm:sqref>
            </x14:sparkline>
            <x14:sparkline>
              <xm:f>统计数据!H218:H254</xm:f>
              <xm:sqref>F18</xm:sqref>
            </x14:sparkline>
            <x14:sparkline>
              <xm:f>统计数据!I218:I254</xm:f>
              <xm:sqref>G18</xm:sqref>
            </x14:sparkline>
            <x14:sparkline>
              <xm:f>统计数据!J218:J254</xm:f>
              <xm:sqref>H18</xm:sqref>
            </x14:sparkline>
            <x14:sparkline>
              <xm:f>统计数据!K218:K254</xm:f>
              <xm:sqref>I18</xm:sqref>
            </x14:sparkline>
            <x14:sparkline>
              <xm:f>统计数据!L218:L254</xm:f>
              <xm:sqref>J18</xm:sqref>
            </x14:sparkline>
            <x14:sparkline>
              <xm:f>统计数据!M218:M254</xm:f>
              <xm:sqref>K18</xm:sqref>
            </x14:sparkline>
            <x14:sparkline>
              <xm:f>统计数据!N218:N254</xm:f>
              <xm:sqref>L18</xm:sqref>
            </x14:sparkline>
            <x14:sparkline>
              <xm:f>统计数据!O218:O254</xm:f>
              <xm:sqref>M18</xm:sqref>
            </x14:sparkline>
            <x14:sparkline>
              <xm:f>统计数据!P218:P254</xm:f>
              <xm:sqref>N18</xm:sqref>
            </x14:sparkline>
            <x14:sparkline>
              <xm:f>统计数据!Q218:Q254</xm:f>
              <xm:sqref>O18</xm:sqref>
            </x14:sparkline>
            <x14:sparkline>
              <xm:f>统计数据!R218:R254</xm:f>
              <xm:sqref>P18</xm:sqref>
            </x14:sparkline>
            <x14:sparkline>
              <xm:f>统计数据!S218:S254</xm:f>
              <xm:sqref>Q18</xm:sqref>
            </x14:sparkline>
            <x14:sparkline>
              <xm:f>统计数据!T218:T254</xm:f>
              <xm:sqref>R18</xm:sqref>
            </x14:sparkline>
            <x14:sparkline>
              <xm:f>统计数据!U218:U254</xm:f>
              <xm:sqref>S18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统计数据!B218:B254</xm:f>
              <xm:sqref>T18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统计数据!B170:B212</xm:f>
              <xm:sqref>T14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统计数据!E170:E212</xm:f>
              <xm:sqref>C14</xm:sqref>
            </x14:sparkline>
            <x14:sparkline>
              <xm:f>统计数据!F170:F212</xm:f>
              <xm:sqref>D14</xm:sqref>
            </x14:sparkline>
            <x14:sparkline>
              <xm:f>统计数据!G170:G212</xm:f>
              <xm:sqref>E14</xm:sqref>
            </x14:sparkline>
            <x14:sparkline>
              <xm:f>统计数据!H170:H212</xm:f>
              <xm:sqref>F14</xm:sqref>
            </x14:sparkline>
            <x14:sparkline>
              <xm:f>统计数据!I170:I212</xm:f>
              <xm:sqref>G14</xm:sqref>
            </x14:sparkline>
            <x14:sparkline>
              <xm:f>统计数据!J170:J212</xm:f>
              <xm:sqref>H14</xm:sqref>
            </x14:sparkline>
            <x14:sparkline>
              <xm:f>统计数据!K170:K212</xm:f>
              <xm:sqref>I14</xm:sqref>
            </x14:sparkline>
            <x14:sparkline>
              <xm:f>统计数据!L170:L212</xm:f>
              <xm:sqref>J14</xm:sqref>
            </x14:sparkline>
            <x14:sparkline>
              <xm:f>统计数据!M170:M212</xm:f>
              <xm:sqref>K14</xm:sqref>
            </x14:sparkline>
            <x14:sparkline>
              <xm:f>统计数据!N170:N212</xm:f>
              <xm:sqref>L14</xm:sqref>
            </x14:sparkline>
            <x14:sparkline>
              <xm:f>统计数据!O170:O212</xm:f>
              <xm:sqref>M14</xm:sqref>
            </x14:sparkline>
            <x14:sparkline>
              <xm:f>统计数据!P170:P212</xm:f>
              <xm:sqref>N14</xm:sqref>
            </x14:sparkline>
            <x14:sparkline>
              <xm:f>统计数据!Q170:Q212</xm:f>
              <xm:sqref>O14</xm:sqref>
            </x14:sparkline>
            <x14:sparkline>
              <xm:f>统计数据!R170:R212</xm:f>
              <xm:sqref>P14</xm:sqref>
            </x14:sparkline>
            <x14:sparkline>
              <xm:f>统计数据!S170:S212</xm:f>
              <xm:sqref>Q14</xm:sqref>
            </x14:sparkline>
            <x14:sparkline>
              <xm:f>统计数据!T170:T212</xm:f>
              <xm:sqref>R14</xm:sqref>
            </x14:sparkline>
            <x14:sparkline>
              <xm:f>统计数据!U170:U212</xm:f>
              <xm:sqref>S14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统计数据!E130:E162</xm:f>
              <xm:sqref>C10</xm:sqref>
            </x14:sparkline>
            <x14:sparkline>
              <xm:f>统计数据!F130:F162</xm:f>
              <xm:sqref>D10</xm:sqref>
            </x14:sparkline>
            <x14:sparkline>
              <xm:f>统计数据!G130:G162</xm:f>
              <xm:sqref>E10</xm:sqref>
            </x14:sparkline>
            <x14:sparkline>
              <xm:f>统计数据!H130:H162</xm:f>
              <xm:sqref>F10</xm:sqref>
            </x14:sparkline>
            <x14:sparkline>
              <xm:f>统计数据!I130:I162</xm:f>
              <xm:sqref>G10</xm:sqref>
            </x14:sparkline>
            <x14:sparkline>
              <xm:f>统计数据!J130:J162</xm:f>
              <xm:sqref>H10</xm:sqref>
            </x14:sparkline>
            <x14:sparkline>
              <xm:f>统计数据!K130:K162</xm:f>
              <xm:sqref>I10</xm:sqref>
            </x14:sparkline>
            <x14:sparkline>
              <xm:f>统计数据!L130:L162</xm:f>
              <xm:sqref>J10</xm:sqref>
            </x14:sparkline>
            <x14:sparkline>
              <xm:f>统计数据!M130:M162</xm:f>
              <xm:sqref>K10</xm:sqref>
            </x14:sparkline>
            <x14:sparkline>
              <xm:f>统计数据!N130:N162</xm:f>
              <xm:sqref>L10</xm:sqref>
            </x14:sparkline>
            <x14:sparkline>
              <xm:f>统计数据!O130:O162</xm:f>
              <xm:sqref>M10</xm:sqref>
            </x14:sparkline>
            <x14:sparkline>
              <xm:f>统计数据!P130:P162</xm:f>
              <xm:sqref>N10</xm:sqref>
            </x14:sparkline>
            <x14:sparkline>
              <xm:f>统计数据!Q130:Q162</xm:f>
              <xm:sqref>O10</xm:sqref>
            </x14:sparkline>
            <x14:sparkline>
              <xm:f>统计数据!R130:R162</xm:f>
              <xm:sqref>P10</xm:sqref>
            </x14:sparkline>
            <x14:sparkline>
              <xm:f>统计数据!S130:S162</xm:f>
              <xm:sqref>Q10</xm:sqref>
            </x14:sparkline>
            <x14:sparkline>
              <xm:f>统计数据!T130:T162</xm:f>
              <xm:sqref>R10</xm:sqref>
            </x14:sparkline>
            <x14:sparkline>
              <xm:f>统计数据!U130:U162</xm:f>
              <xm:sqref>S10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统计数据!B130:B162</xm:f>
              <xm:sqref>T10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统计数据!B2:B124</xm:f>
              <xm:sqref>T6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统计数据!E2:E124</xm:f>
              <xm:sqref>C6</xm:sqref>
            </x14:sparkline>
            <x14:sparkline>
              <xm:f>统计数据!F2:F124</xm:f>
              <xm:sqref>D6</xm:sqref>
            </x14:sparkline>
            <x14:sparkline>
              <xm:f>统计数据!G2:G124</xm:f>
              <xm:sqref>E6</xm:sqref>
            </x14:sparkline>
            <x14:sparkline>
              <xm:f>统计数据!H2:H124</xm:f>
              <xm:sqref>F6</xm:sqref>
            </x14:sparkline>
            <x14:sparkline>
              <xm:f>统计数据!I2:I124</xm:f>
              <xm:sqref>G6</xm:sqref>
            </x14:sparkline>
            <x14:sparkline>
              <xm:f>统计数据!J2:J124</xm:f>
              <xm:sqref>H6</xm:sqref>
            </x14:sparkline>
            <x14:sparkline>
              <xm:f>统计数据!K2:K124</xm:f>
              <xm:sqref>I6</xm:sqref>
            </x14:sparkline>
            <x14:sparkline>
              <xm:f>统计数据!L2:L124</xm:f>
              <xm:sqref>J6</xm:sqref>
            </x14:sparkline>
            <x14:sparkline>
              <xm:f>统计数据!M2:M124</xm:f>
              <xm:sqref>K6</xm:sqref>
            </x14:sparkline>
            <x14:sparkline>
              <xm:f>统计数据!N2:N124</xm:f>
              <xm:sqref>L6</xm:sqref>
            </x14:sparkline>
            <x14:sparkline>
              <xm:f>统计数据!O2:O124</xm:f>
              <xm:sqref>M6</xm:sqref>
            </x14:sparkline>
            <x14:sparkline>
              <xm:f>统计数据!P2:P124</xm:f>
              <xm:sqref>N6</xm:sqref>
            </x14:sparkline>
            <x14:sparkline>
              <xm:f>统计数据!Q2:Q124</xm:f>
              <xm:sqref>O6</xm:sqref>
            </x14:sparkline>
            <x14:sparkline>
              <xm:f>统计数据!R2:R124</xm:f>
              <xm:sqref>P6</xm:sqref>
            </x14:sparkline>
            <x14:sparkline>
              <xm:f>统计数据!S2:S124</xm:f>
              <xm:sqref>Q6</xm:sqref>
            </x14:sparkline>
            <x14:sparkline>
              <xm:f>统计数据!T2:T124</xm:f>
              <xm:sqref>R6</xm:sqref>
            </x14:sparkline>
            <x14:sparkline>
              <xm:f>统计数据!U2:U124</xm:f>
              <xm:sqref>S6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按区统计</vt:lpstr>
      <vt:lpstr>统计数据</vt:lpstr>
      <vt:lpstr>周期统计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2022-11-04T00:20:10Z</dcterms:modified>
</cp:coreProperties>
</file>