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ch\Documents\FAC\M2\semestre 1\DRiM\"/>
    </mc:Choice>
  </mc:AlternateContent>
  <xr:revisionPtr revIDLastSave="0" documentId="8_{EE2AB356-0A0B-4E72-8A52-D67605843B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Factor" sheetId="1" r:id="rId1"/>
    <sheet name="PIT Zfactor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50" i="1" l="1"/>
  <c r="AT51" i="1"/>
  <c r="AT52" i="1"/>
  <c r="AT53" i="1"/>
  <c r="AT54" i="1"/>
  <c r="AT55" i="1"/>
  <c r="AT56" i="1"/>
  <c r="AT57" i="1"/>
  <c r="AT58" i="1"/>
  <c r="AS50" i="1"/>
  <c r="AS51" i="1"/>
  <c r="AS52" i="1"/>
  <c r="AS53" i="1"/>
  <c r="AS54" i="1"/>
  <c r="AS55" i="1"/>
  <c r="AS56" i="1"/>
  <c r="AS57" i="1"/>
  <c r="AS58" i="1"/>
  <c r="AR50" i="1"/>
  <c r="AR51" i="1"/>
  <c r="AR52" i="1"/>
  <c r="AR53" i="1"/>
  <c r="AR54" i="1"/>
  <c r="AR55" i="1"/>
  <c r="AR56" i="1"/>
  <c r="AR57" i="1"/>
  <c r="AR58" i="1"/>
  <c r="AQ50" i="1"/>
  <c r="AQ51" i="1"/>
  <c r="AQ52" i="1"/>
  <c r="AQ53" i="1"/>
  <c r="AQ54" i="1"/>
  <c r="AQ55" i="1"/>
  <c r="AQ56" i="1"/>
  <c r="AQ57" i="1"/>
  <c r="AQ58" i="1"/>
  <c r="AP50" i="1"/>
  <c r="AP51" i="1"/>
  <c r="AP52" i="1"/>
  <c r="AP53" i="1"/>
  <c r="AP54" i="1"/>
  <c r="AP55" i="1"/>
  <c r="AP56" i="1"/>
  <c r="AP57" i="1"/>
  <c r="AP58" i="1"/>
  <c r="AO50" i="1"/>
  <c r="AO51" i="1"/>
  <c r="AO52" i="1"/>
  <c r="AO53" i="1"/>
  <c r="AO54" i="1"/>
  <c r="AO55" i="1"/>
  <c r="AO56" i="1"/>
  <c r="AO57" i="1"/>
  <c r="AO58" i="1"/>
  <c r="AN50" i="1"/>
  <c r="AN51" i="1"/>
  <c r="AN52" i="1"/>
  <c r="AN53" i="1"/>
  <c r="AN54" i="1"/>
  <c r="AN55" i="1"/>
  <c r="AN56" i="1"/>
  <c r="AN57" i="1"/>
  <c r="AN58" i="1"/>
  <c r="AM50" i="1"/>
  <c r="AM51" i="1"/>
  <c r="AM52" i="1"/>
  <c r="AM53" i="1"/>
  <c r="AM54" i="1"/>
  <c r="AM55" i="1"/>
  <c r="AM56" i="1"/>
  <c r="AM57" i="1"/>
  <c r="AM58" i="1"/>
  <c r="AL50" i="1"/>
  <c r="AL51" i="1"/>
  <c r="AL52" i="1"/>
  <c r="AL53" i="1"/>
  <c r="AL54" i="1"/>
  <c r="AL55" i="1"/>
  <c r="AL56" i="1"/>
  <c r="AL57" i="1"/>
  <c r="AL58" i="1"/>
  <c r="AK50" i="1"/>
  <c r="AK51" i="1"/>
  <c r="AK52" i="1"/>
  <c r="AK53" i="1"/>
  <c r="AK54" i="1"/>
  <c r="AK55" i="1"/>
  <c r="AK56" i="1"/>
  <c r="AK57" i="1"/>
  <c r="AK58" i="1"/>
  <c r="AJ50" i="1"/>
  <c r="AJ51" i="1"/>
  <c r="AJ52" i="1"/>
  <c r="AJ53" i="1"/>
  <c r="AJ54" i="1"/>
  <c r="AJ55" i="1"/>
  <c r="AJ56" i="1"/>
  <c r="AJ57" i="1"/>
  <c r="AJ58" i="1"/>
  <c r="AK49" i="1"/>
  <c r="AL49" i="1"/>
  <c r="AM49" i="1"/>
  <c r="AN49" i="1"/>
  <c r="AO49" i="1"/>
  <c r="AP49" i="1"/>
  <c r="AQ49" i="1"/>
  <c r="AR49" i="1"/>
  <c r="AS49" i="1"/>
  <c r="AT49" i="1"/>
  <c r="AJ49" i="1"/>
  <c r="AT35" i="1"/>
  <c r="AT36" i="1"/>
  <c r="AT37" i="1"/>
  <c r="AT38" i="1"/>
  <c r="AT39" i="1"/>
  <c r="AT40" i="1"/>
  <c r="AT41" i="1"/>
  <c r="AT42" i="1"/>
  <c r="AT43" i="1"/>
  <c r="AS35" i="1"/>
  <c r="AS36" i="1"/>
  <c r="AS37" i="1"/>
  <c r="AS38" i="1"/>
  <c r="AS39" i="1"/>
  <c r="AS40" i="1"/>
  <c r="AS41" i="1"/>
  <c r="AS42" i="1"/>
  <c r="AS43" i="1"/>
  <c r="AR35" i="1"/>
  <c r="AR36" i="1"/>
  <c r="AR37" i="1"/>
  <c r="AR38" i="1"/>
  <c r="AR39" i="1"/>
  <c r="AR40" i="1"/>
  <c r="AR41" i="1"/>
  <c r="AR42" i="1"/>
  <c r="AR43" i="1"/>
  <c r="AQ35" i="1"/>
  <c r="AQ36" i="1"/>
  <c r="AQ37" i="1"/>
  <c r="AQ38" i="1"/>
  <c r="AQ39" i="1"/>
  <c r="AQ40" i="1"/>
  <c r="AQ41" i="1"/>
  <c r="AQ42" i="1"/>
  <c r="AQ43" i="1"/>
  <c r="AP35" i="1"/>
  <c r="AP36" i="1"/>
  <c r="AP37" i="1"/>
  <c r="AP38" i="1"/>
  <c r="AP39" i="1"/>
  <c r="AP40" i="1"/>
  <c r="AP41" i="1"/>
  <c r="AP42" i="1"/>
  <c r="AP43" i="1"/>
  <c r="AO35" i="1"/>
  <c r="AO36" i="1"/>
  <c r="AO37" i="1"/>
  <c r="AO38" i="1"/>
  <c r="AO39" i="1"/>
  <c r="AO40" i="1"/>
  <c r="AO41" i="1"/>
  <c r="AO42" i="1"/>
  <c r="AO43" i="1"/>
  <c r="AN35" i="1"/>
  <c r="AN36" i="1"/>
  <c r="AN37" i="1"/>
  <c r="AN38" i="1"/>
  <c r="AN39" i="1"/>
  <c r="AN40" i="1"/>
  <c r="AN41" i="1"/>
  <c r="AN42" i="1"/>
  <c r="AN43" i="1"/>
  <c r="AM35" i="1"/>
  <c r="AM36" i="1"/>
  <c r="AM37" i="1"/>
  <c r="AM38" i="1"/>
  <c r="AM39" i="1"/>
  <c r="AM40" i="1"/>
  <c r="AM41" i="1"/>
  <c r="AM42" i="1"/>
  <c r="AM43" i="1"/>
  <c r="AL35" i="1"/>
  <c r="AL36" i="1"/>
  <c r="AL37" i="1"/>
  <c r="AL38" i="1"/>
  <c r="AL39" i="1"/>
  <c r="AL40" i="1"/>
  <c r="AL41" i="1"/>
  <c r="AL42" i="1"/>
  <c r="AL43" i="1"/>
  <c r="AK35" i="1"/>
  <c r="AK36" i="1"/>
  <c r="AK37" i="1"/>
  <c r="AK38" i="1"/>
  <c r="AK39" i="1"/>
  <c r="AK40" i="1"/>
  <c r="AK41" i="1"/>
  <c r="AK42" i="1"/>
  <c r="AK43" i="1"/>
  <c r="AJ35" i="1"/>
  <c r="AJ36" i="1"/>
  <c r="AJ37" i="1"/>
  <c r="AJ38" i="1"/>
  <c r="AJ39" i="1"/>
  <c r="AJ40" i="1"/>
  <c r="AJ41" i="1"/>
  <c r="AJ42" i="1"/>
  <c r="AJ43" i="1"/>
  <c r="AK34" i="1"/>
  <c r="AL34" i="1"/>
  <c r="AM34" i="1"/>
  <c r="AN34" i="1"/>
  <c r="AO34" i="1"/>
  <c r="AP34" i="1"/>
  <c r="AQ34" i="1"/>
  <c r="AR34" i="1"/>
  <c r="AS34" i="1"/>
  <c r="AT34" i="1"/>
  <c r="AJ34" i="1"/>
  <c r="AT20" i="1"/>
  <c r="AT21" i="1"/>
  <c r="AT22" i="1"/>
  <c r="AT23" i="1"/>
  <c r="AT24" i="1"/>
  <c r="AT25" i="1"/>
  <c r="AT26" i="1"/>
  <c r="AT27" i="1"/>
  <c r="AT28" i="1"/>
  <c r="AS20" i="1"/>
  <c r="AS21" i="1"/>
  <c r="AS22" i="1"/>
  <c r="AS23" i="1"/>
  <c r="AS24" i="1"/>
  <c r="AS25" i="1"/>
  <c r="AS26" i="1"/>
  <c r="AS27" i="1"/>
  <c r="AS28" i="1"/>
  <c r="AR20" i="1"/>
  <c r="AR21" i="1"/>
  <c r="AR22" i="1"/>
  <c r="AR23" i="1"/>
  <c r="AR24" i="1"/>
  <c r="AR25" i="1"/>
  <c r="AR26" i="1"/>
  <c r="AR27" i="1"/>
  <c r="AR28" i="1"/>
  <c r="AQ20" i="1"/>
  <c r="AQ21" i="1"/>
  <c r="AQ22" i="1"/>
  <c r="AQ23" i="1"/>
  <c r="AQ24" i="1"/>
  <c r="AQ25" i="1"/>
  <c r="AQ26" i="1"/>
  <c r="AQ27" i="1"/>
  <c r="AQ28" i="1"/>
  <c r="AP20" i="1"/>
  <c r="AP21" i="1"/>
  <c r="AP22" i="1"/>
  <c r="AP23" i="1"/>
  <c r="AP24" i="1"/>
  <c r="AP25" i="1"/>
  <c r="AP26" i="1"/>
  <c r="AP27" i="1"/>
  <c r="AP28" i="1"/>
  <c r="AO20" i="1"/>
  <c r="AO21" i="1"/>
  <c r="AO22" i="1"/>
  <c r="AO23" i="1"/>
  <c r="AO24" i="1"/>
  <c r="AO25" i="1"/>
  <c r="AO26" i="1"/>
  <c r="AO27" i="1"/>
  <c r="AO28" i="1"/>
  <c r="AN20" i="1"/>
  <c r="AN21" i="1"/>
  <c r="AN22" i="1"/>
  <c r="AN23" i="1"/>
  <c r="AN24" i="1"/>
  <c r="AN25" i="1"/>
  <c r="AN26" i="1"/>
  <c r="AN27" i="1"/>
  <c r="AN28" i="1"/>
  <c r="AM20" i="1"/>
  <c r="AM21" i="1"/>
  <c r="AM22" i="1"/>
  <c r="AM23" i="1"/>
  <c r="AM24" i="1"/>
  <c r="AM25" i="1"/>
  <c r="AM26" i="1"/>
  <c r="AM27" i="1"/>
  <c r="AM28" i="1"/>
  <c r="AL20" i="1"/>
  <c r="AL21" i="1"/>
  <c r="AL22" i="1"/>
  <c r="AL23" i="1"/>
  <c r="AL24" i="1"/>
  <c r="AL25" i="1"/>
  <c r="AL26" i="1"/>
  <c r="AL27" i="1"/>
  <c r="AL28" i="1"/>
  <c r="AK20" i="1"/>
  <c r="AK21" i="1"/>
  <c r="AK22" i="1"/>
  <c r="AK23" i="1"/>
  <c r="AK24" i="1"/>
  <c r="AK25" i="1"/>
  <c r="AK26" i="1"/>
  <c r="AK27" i="1"/>
  <c r="AK28" i="1"/>
  <c r="AJ20" i="1"/>
  <c r="AJ21" i="1"/>
  <c r="AJ22" i="1"/>
  <c r="AJ23" i="1"/>
  <c r="AJ24" i="1"/>
  <c r="AJ25" i="1"/>
  <c r="AJ26" i="1"/>
  <c r="AJ27" i="1"/>
  <c r="AJ28" i="1"/>
  <c r="AK19" i="1"/>
  <c r="AL19" i="1"/>
  <c r="AM19" i="1"/>
  <c r="AN19" i="1"/>
  <c r="AO19" i="1"/>
  <c r="AP19" i="1"/>
  <c r="AQ19" i="1"/>
  <c r="AR19" i="1"/>
  <c r="AS19" i="1"/>
  <c r="AT19" i="1"/>
  <c r="AJ19" i="1"/>
  <c r="U58" i="1"/>
  <c r="AD50" i="1"/>
  <c r="AD51" i="1"/>
  <c r="AD52" i="1"/>
  <c r="AD53" i="1"/>
  <c r="AD54" i="1"/>
  <c r="AD55" i="1"/>
  <c r="AD56" i="1"/>
  <c r="AD57" i="1"/>
  <c r="AD58" i="1"/>
  <c r="AC50" i="1"/>
  <c r="AC51" i="1"/>
  <c r="AC52" i="1"/>
  <c r="AC53" i="1"/>
  <c r="AC54" i="1"/>
  <c r="AC55" i="1"/>
  <c r="AC56" i="1"/>
  <c r="AC57" i="1"/>
  <c r="AC58" i="1"/>
  <c r="AB50" i="1"/>
  <c r="AB51" i="1"/>
  <c r="AB52" i="1"/>
  <c r="AB53" i="1"/>
  <c r="AB54" i="1"/>
  <c r="AB55" i="1"/>
  <c r="AB56" i="1"/>
  <c r="AB57" i="1"/>
  <c r="AB58" i="1"/>
  <c r="AA50" i="1"/>
  <c r="AA51" i="1"/>
  <c r="AA52" i="1"/>
  <c r="AA53" i="1"/>
  <c r="AA54" i="1"/>
  <c r="AA55" i="1"/>
  <c r="AA56" i="1"/>
  <c r="AA57" i="1"/>
  <c r="AA58" i="1"/>
  <c r="Z50" i="1"/>
  <c r="Z51" i="1"/>
  <c r="Z52" i="1"/>
  <c r="Z53" i="1"/>
  <c r="Z54" i="1"/>
  <c r="Z55" i="1"/>
  <c r="Z56" i="1"/>
  <c r="Z57" i="1"/>
  <c r="Z58" i="1"/>
  <c r="Y50" i="1"/>
  <c r="Y51" i="1"/>
  <c r="Y52" i="1"/>
  <c r="Y53" i="1"/>
  <c r="Y54" i="1"/>
  <c r="Y55" i="1"/>
  <c r="Y56" i="1"/>
  <c r="Y57" i="1"/>
  <c r="Y58" i="1"/>
  <c r="X50" i="1"/>
  <c r="X51" i="1"/>
  <c r="X52" i="1"/>
  <c r="X53" i="1"/>
  <c r="X54" i="1"/>
  <c r="X55" i="1"/>
  <c r="X56" i="1"/>
  <c r="X57" i="1"/>
  <c r="X58" i="1"/>
  <c r="W50" i="1"/>
  <c r="W51" i="1"/>
  <c r="W52" i="1"/>
  <c r="W53" i="1"/>
  <c r="W54" i="1"/>
  <c r="W55" i="1"/>
  <c r="W56" i="1"/>
  <c r="W57" i="1"/>
  <c r="W58" i="1"/>
  <c r="V50" i="1"/>
  <c r="V51" i="1"/>
  <c r="V52" i="1"/>
  <c r="V53" i="1"/>
  <c r="V54" i="1"/>
  <c r="V55" i="1"/>
  <c r="V56" i="1"/>
  <c r="V57" i="1"/>
  <c r="V58" i="1"/>
  <c r="V49" i="1"/>
  <c r="W49" i="1"/>
  <c r="X49" i="1"/>
  <c r="Y49" i="1"/>
  <c r="Z49" i="1"/>
  <c r="AA49" i="1"/>
  <c r="AB49" i="1"/>
  <c r="AC49" i="1"/>
  <c r="AD49" i="1"/>
  <c r="U50" i="1"/>
  <c r="U51" i="1"/>
  <c r="U52" i="1"/>
  <c r="U53" i="1"/>
  <c r="U54" i="1"/>
  <c r="U55" i="1"/>
  <c r="U56" i="1"/>
  <c r="U57" i="1"/>
  <c r="U49" i="1"/>
  <c r="AD35" i="1"/>
  <c r="AD36" i="1"/>
  <c r="AD37" i="1"/>
  <c r="AD38" i="1"/>
  <c r="AD39" i="1"/>
  <c r="AD40" i="1"/>
  <c r="AD41" i="1"/>
  <c r="AD42" i="1"/>
  <c r="AD43" i="1"/>
  <c r="AC35" i="1"/>
  <c r="AC36" i="1"/>
  <c r="AC37" i="1"/>
  <c r="AC38" i="1"/>
  <c r="AC39" i="1"/>
  <c r="AC40" i="1"/>
  <c r="AC41" i="1"/>
  <c r="AC42" i="1"/>
  <c r="AC43" i="1"/>
  <c r="AB35" i="1"/>
  <c r="AB36" i="1"/>
  <c r="AB37" i="1"/>
  <c r="AB38" i="1"/>
  <c r="AB39" i="1"/>
  <c r="AB40" i="1"/>
  <c r="AB41" i="1"/>
  <c r="AB42" i="1"/>
  <c r="AB43" i="1"/>
  <c r="AA35" i="1"/>
  <c r="AA36" i="1"/>
  <c r="AA37" i="1"/>
  <c r="AA38" i="1"/>
  <c r="AA39" i="1"/>
  <c r="AA40" i="1"/>
  <c r="AA41" i="1"/>
  <c r="AA42" i="1"/>
  <c r="AA43" i="1"/>
  <c r="Z35" i="1"/>
  <c r="Z36" i="1"/>
  <c r="Z37" i="1"/>
  <c r="Z38" i="1"/>
  <c r="Z39" i="1"/>
  <c r="Z40" i="1"/>
  <c r="Z41" i="1"/>
  <c r="Z42" i="1"/>
  <c r="Z43" i="1"/>
  <c r="Y35" i="1"/>
  <c r="Y36" i="1"/>
  <c r="Y37" i="1"/>
  <c r="Y38" i="1"/>
  <c r="Y39" i="1"/>
  <c r="Y40" i="1"/>
  <c r="Y41" i="1"/>
  <c r="Y42" i="1"/>
  <c r="Y43" i="1"/>
  <c r="X35" i="1"/>
  <c r="X36" i="1"/>
  <c r="X37" i="1"/>
  <c r="X38" i="1"/>
  <c r="X39" i="1"/>
  <c r="X40" i="1"/>
  <c r="X41" i="1"/>
  <c r="X42" i="1"/>
  <c r="X43" i="1"/>
  <c r="W35" i="1"/>
  <c r="W36" i="1"/>
  <c r="W37" i="1"/>
  <c r="W38" i="1"/>
  <c r="W39" i="1"/>
  <c r="W40" i="1"/>
  <c r="W41" i="1"/>
  <c r="W42" i="1"/>
  <c r="W43" i="1"/>
  <c r="V35" i="1"/>
  <c r="V36" i="1"/>
  <c r="V37" i="1"/>
  <c r="V38" i="1"/>
  <c r="V39" i="1"/>
  <c r="V40" i="1"/>
  <c r="V41" i="1"/>
  <c r="V42" i="1"/>
  <c r="V43" i="1"/>
  <c r="V34" i="1"/>
  <c r="W34" i="1"/>
  <c r="X34" i="1"/>
  <c r="Y34" i="1"/>
  <c r="Z34" i="1"/>
  <c r="AA34" i="1"/>
  <c r="AB34" i="1"/>
  <c r="AC34" i="1"/>
  <c r="AD34" i="1"/>
  <c r="U35" i="1"/>
  <c r="U36" i="1"/>
  <c r="U37" i="1"/>
  <c r="U38" i="1"/>
  <c r="U39" i="1"/>
  <c r="U40" i="1"/>
  <c r="U41" i="1"/>
  <c r="U42" i="1"/>
  <c r="U43" i="1"/>
  <c r="U34" i="1"/>
  <c r="AD20" i="1"/>
  <c r="AD21" i="1"/>
  <c r="AD22" i="1"/>
  <c r="AD23" i="1"/>
  <c r="AD24" i="1"/>
  <c r="AD25" i="1"/>
  <c r="AD26" i="1"/>
  <c r="AD27" i="1"/>
  <c r="AD28" i="1"/>
  <c r="AC20" i="1"/>
  <c r="AC21" i="1"/>
  <c r="AC22" i="1"/>
  <c r="AC23" i="1"/>
  <c r="AC24" i="1"/>
  <c r="AC25" i="1"/>
  <c r="AC26" i="1"/>
  <c r="AC27" i="1"/>
  <c r="AC28" i="1"/>
  <c r="AB20" i="1"/>
  <c r="AB21" i="1"/>
  <c r="AB22" i="1"/>
  <c r="AB23" i="1"/>
  <c r="AB24" i="1"/>
  <c r="AB25" i="1"/>
  <c r="AB26" i="1"/>
  <c r="AB27" i="1"/>
  <c r="AB28" i="1"/>
  <c r="AA20" i="1"/>
  <c r="AA21" i="1"/>
  <c r="AA22" i="1"/>
  <c r="AA23" i="1"/>
  <c r="AA24" i="1"/>
  <c r="AA25" i="1"/>
  <c r="AA26" i="1"/>
  <c r="AA27" i="1"/>
  <c r="AA28" i="1"/>
  <c r="Z20" i="1"/>
  <c r="Z21" i="1"/>
  <c r="Z22" i="1"/>
  <c r="Z23" i="1"/>
  <c r="Z24" i="1"/>
  <c r="Z25" i="1"/>
  <c r="Z26" i="1"/>
  <c r="Z27" i="1"/>
  <c r="Z28" i="1"/>
  <c r="Y20" i="1"/>
  <c r="Y21" i="1"/>
  <c r="Y22" i="1"/>
  <c r="Y23" i="1"/>
  <c r="Y24" i="1"/>
  <c r="Y25" i="1"/>
  <c r="Y26" i="1"/>
  <c r="Y27" i="1"/>
  <c r="Y28" i="1"/>
  <c r="X20" i="1"/>
  <c r="X21" i="1"/>
  <c r="X22" i="1"/>
  <c r="X23" i="1"/>
  <c r="X24" i="1"/>
  <c r="X25" i="1"/>
  <c r="X26" i="1"/>
  <c r="X27" i="1"/>
  <c r="X28" i="1"/>
  <c r="W20" i="1"/>
  <c r="W21" i="1"/>
  <c r="W22" i="1"/>
  <c r="W23" i="1"/>
  <c r="W24" i="1"/>
  <c r="W25" i="1"/>
  <c r="W26" i="1"/>
  <c r="W27" i="1"/>
  <c r="W28" i="1"/>
  <c r="V20" i="1"/>
  <c r="V21" i="1"/>
  <c r="V22" i="1"/>
  <c r="V23" i="1"/>
  <c r="V24" i="1"/>
  <c r="V25" i="1"/>
  <c r="V26" i="1"/>
  <c r="V27" i="1"/>
  <c r="V28" i="1"/>
  <c r="V19" i="1"/>
  <c r="W19" i="1"/>
  <c r="X19" i="1"/>
  <c r="Y19" i="1"/>
  <c r="Z19" i="1"/>
  <c r="AA19" i="1"/>
  <c r="AB19" i="1"/>
  <c r="AC19" i="1"/>
  <c r="AD19" i="1"/>
  <c r="U20" i="1"/>
  <c r="U21" i="1"/>
  <c r="U22" i="1"/>
  <c r="U23" i="1"/>
  <c r="U24" i="1"/>
  <c r="U25" i="1"/>
  <c r="U26" i="1"/>
  <c r="U27" i="1"/>
  <c r="U28" i="1"/>
  <c r="U19" i="1"/>
  <c r="T24" i="1"/>
  <c r="T27" i="1"/>
  <c r="AD5" i="1"/>
  <c r="AD6" i="1"/>
  <c r="AD7" i="1"/>
  <c r="AD8" i="1"/>
  <c r="AD9" i="1"/>
  <c r="AD10" i="1"/>
  <c r="AD11" i="1"/>
  <c r="AD12" i="1"/>
  <c r="AD13" i="1"/>
  <c r="AC5" i="1"/>
  <c r="AC6" i="1"/>
  <c r="AC7" i="1"/>
  <c r="AC8" i="1"/>
  <c r="AC9" i="1"/>
  <c r="AC10" i="1"/>
  <c r="AC11" i="1"/>
  <c r="AC12" i="1"/>
  <c r="AC13" i="1"/>
  <c r="AB5" i="1"/>
  <c r="AB6" i="1"/>
  <c r="AB7" i="1"/>
  <c r="AB8" i="1"/>
  <c r="AB9" i="1"/>
  <c r="AB10" i="1"/>
  <c r="AB11" i="1"/>
  <c r="AB12" i="1"/>
  <c r="AB13" i="1"/>
  <c r="AA5" i="1"/>
  <c r="AA6" i="1"/>
  <c r="AA7" i="1"/>
  <c r="AA8" i="1"/>
  <c r="AA9" i="1"/>
  <c r="AA10" i="1"/>
  <c r="AA11" i="1"/>
  <c r="AA12" i="1"/>
  <c r="AA13" i="1"/>
  <c r="Z5" i="1"/>
  <c r="Z6" i="1"/>
  <c r="Z7" i="1"/>
  <c r="Z8" i="1"/>
  <c r="Z9" i="1"/>
  <c r="Z10" i="1"/>
  <c r="Z11" i="1"/>
  <c r="Z12" i="1"/>
  <c r="Z13" i="1"/>
  <c r="Y5" i="1"/>
  <c r="Y6" i="1"/>
  <c r="Y7" i="1"/>
  <c r="Y8" i="1"/>
  <c r="Y9" i="1"/>
  <c r="Y10" i="1"/>
  <c r="Y11" i="1"/>
  <c r="Y12" i="1"/>
  <c r="Y13" i="1"/>
  <c r="X5" i="1"/>
  <c r="X6" i="1"/>
  <c r="X7" i="1"/>
  <c r="X8" i="1"/>
  <c r="X9" i="1"/>
  <c r="X10" i="1"/>
  <c r="X11" i="1"/>
  <c r="X12" i="1"/>
  <c r="X13" i="1"/>
  <c r="W5" i="1"/>
  <c r="W6" i="1"/>
  <c r="W7" i="1"/>
  <c r="W8" i="1"/>
  <c r="W9" i="1"/>
  <c r="W10" i="1"/>
  <c r="W11" i="1"/>
  <c r="W12" i="1"/>
  <c r="W13" i="1"/>
  <c r="V5" i="1"/>
  <c r="V6" i="1"/>
  <c r="V7" i="1"/>
  <c r="V8" i="1"/>
  <c r="V9" i="1"/>
  <c r="V10" i="1"/>
  <c r="V11" i="1"/>
  <c r="V12" i="1"/>
  <c r="V13" i="1"/>
  <c r="U5" i="1"/>
  <c r="U6" i="1"/>
  <c r="U7" i="1"/>
  <c r="U8" i="1"/>
  <c r="U9" i="1"/>
  <c r="U10" i="1"/>
  <c r="U11" i="1"/>
  <c r="U12" i="1"/>
  <c r="U13" i="1"/>
  <c r="T5" i="1"/>
  <c r="T6" i="1"/>
  <c r="T7" i="1"/>
  <c r="T8" i="1"/>
  <c r="T9" i="1"/>
  <c r="T10" i="1"/>
  <c r="T11" i="1"/>
  <c r="T12" i="1"/>
  <c r="T13" i="1"/>
  <c r="AD4" i="1"/>
  <c r="AC4" i="1"/>
  <c r="AB4" i="1"/>
  <c r="AA4" i="1"/>
  <c r="Z4" i="1"/>
  <c r="Y4" i="1"/>
  <c r="X4" i="1"/>
  <c r="W4" i="1"/>
  <c r="V4" i="1"/>
  <c r="U4" i="1"/>
  <c r="T4" i="1"/>
  <c r="M4" i="2" a="1"/>
  <c r="M4" i="2" s="1"/>
  <c r="G21" i="1" a="1"/>
  <c r="G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<sst xmlns="http://schemas.openxmlformats.org/spreadsheetml/2006/main" count="224" uniqueCount="25">
  <si>
    <t>Date</t>
  </si>
  <si>
    <t>Zfactor_2</t>
  </si>
  <si>
    <t>Matrice TTC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</si>
  <si>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</si>
  <si>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</si>
  <si>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</si>
  <si>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</si>
  <si>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</si>
  <si>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</si>
  <si>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</si>
  <si>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</si>
  <si>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</si>
  <si>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</si>
  <si>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</si>
  <si>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Coefficient de correlation</t>
  </si>
  <si>
    <t>MATRICE TTC LOI NORMALE INVERSE</t>
  </si>
  <si>
    <t>=LOI.NORMALE.STANDARD.N(M4)</t>
  </si>
  <si>
    <t>Zfactor1</t>
  </si>
  <si>
    <t>Matrice TTC cumulée</t>
  </si>
  <si>
    <t>Marice de migration projetée pour 2018</t>
  </si>
  <si>
    <t>Matrice projetée pour 2019</t>
  </si>
  <si>
    <t>Matrice projetée pour 2020</t>
  </si>
  <si>
    <t>Matrice de migration projetée 2018 M1</t>
  </si>
  <si>
    <t>Matrice de migration 2019 M1</t>
  </si>
  <si>
    <t>Matrice de migration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</si>
</sst>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212121"/>
      <name val="Roboto"/>
      <charset val="1"/>
    </font>
    <font>
      <sz val="11"/>
      <color rgb="FF212121"/>
      <name val="Roboto"/>
      <charset val="1"/>
    </font>
    <font>
      <b/>
      <sz val="11"/>
      <color rgb="FF212121"/>
      <name val="Var(--Colab-Code-Font-Family)"/>
      <charset val="1"/>
    </font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14" fontId="0" fillId="0" borderId="1" xfId="0" applyNumberFormat="1" applyBorder="1"/>
    <xf numFmtId="0" fontId="1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10" fontId="2" fillId="2" borderId="3" xfId="0" applyNumberFormat="1" applyFont="1" applyFill="1" applyBorder="1" applyAlignment="1">
      <alignment wrapText="1"/>
    </xf>
    <xf numFmtId="10" fontId="2" fillId="2" borderId="4" xfId="0" applyNumberFormat="1" applyFont="1" applyFill="1" applyBorder="1" applyAlignment="1">
      <alignment wrapText="1"/>
    </xf>
    <xf numFmtId="10" fontId="2" fillId="2" borderId="0" xfId="0" applyNumberFormat="1" applyFont="1" applyFill="1" applyAlignment="1">
      <alignment wrapText="1"/>
    </xf>
    <xf numFmtId="10" fontId="2" fillId="2" borderId="6" xfId="0" applyNumberFormat="1" applyFont="1" applyFill="1" applyBorder="1" applyAlignment="1">
      <alignment wrapText="1"/>
    </xf>
    <xf numFmtId="10" fontId="2" fillId="2" borderId="8" xfId="0" applyNumberFormat="1" applyFont="1" applyFill="1" applyBorder="1" applyAlignment="1">
      <alignment wrapText="1"/>
    </xf>
    <xf numFmtId="10" fontId="2" fillId="2" borderId="9" xfId="0" applyNumberFormat="1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10" fontId="0" fillId="0" borderId="0" xfId="0" applyNumberFormat="1"/>
    <xf numFmtId="0" fontId="5" fillId="0" borderId="0" xfId="0" quotePrefix="1" applyFon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9"/>
  <sheetViews>
    <sheetView tabSelected="1" topLeftCell="V33" zoomScale="70" zoomScaleNormal="70" workbookViewId="0">
      <selection activeCell="AU55" sqref="AU55"/>
    </sheetView>
  </sheetViews>
  <sheetFormatPr baseColWidth="10" defaultColWidth="8.7265625" defaultRowHeight="14.5"/>
  <cols>
    <col min="1" max="1" width="11.453125" bestFit="1" customWidth="1"/>
    <col min="4" max="4" width="12.26953125" customWidth="1"/>
    <col min="5" max="5" width="12.7265625" customWidth="1"/>
    <col min="20" max="20" width="10.08984375" bestFit="1" customWidth="1"/>
    <col min="21" max="21" width="9.26953125" bestFit="1" customWidth="1"/>
    <col min="22" max="22" width="10.08984375" bestFit="1" customWidth="1"/>
    <col min="23" max="30" width="8.90625" bestFit="1" customWidth="1"/>
    <col min="32" max="32" width="10" bestFit="1" customWidth="1"/>
  </cols>
  <sheetData>
    <row r="1" spans="1:33">
      <c r="A1" t="s">
        <v>0</v>
      </c>
      <c r="B1" t="s">
        <v>1</v>
      </c>
      <c r="C1" t="s">
        <v>17</v>
      </c>
    </row>
    <row r="2" spans="1:33">
      <c r="A2" s="1">
        <v>43131</v>
      </c>
      <c r="B2">
        <v>21.582391342740198</v>
      </c>
      <c r="C2">
        <v>1.6653235883829791</v>
      </c>
      <c r="F2" t="s">
        <v>2</v>
      </c>
      <c r="S2" t="s">
        <v>18</v>
      </c>
    </row>
    <row r="3" spans="1:33">
      <c r="A3" s="1">
        <v>43159</v>
      </c>
      <c r="B3">
        <v>21.598028760695041</v>
      </c>
      <c r="C3">
        <v>1.6675982088593004</v>
      </c>
      <c r="G3" s="11" t="s">
        <v>3</v>
      </c>
      <c r="H3" s="12" t="s">
        <v>4</v>
      </c>
      <c r="I3" s="12" t="s">
        <v>5</v>
      </c>
      <c r="J3" s="12" t="s">
        <v>6</v>
      </c>
      <c r="K3" s="12" t="s">
        <v>7</v>
      </c>
      <c r="L3" s="12" t="s">
        <v>8</v>
      </c>
      <c r="M3" s="12" t="s">
        <v>9</v>
      </c>
      <c r="N3" s="12" t="s">
        <v>10</v>
      </c>
      <c r="O3" s="12" t="s">
        <v>11</v>
      </c>
      <c r="P3" s="12" t="s">
        <v>12</v>
      </c>
      <c r="Q3" s="13" t="s">
        <v>13</v>
      </c>
      <c r="T3" s="11" t="s">
        <v>3</v>
      </c>
      <c r="U3" s="12" t="s">
        <v>4</v>
      </c>
      <c r="V3" s="12" t="s">
        <v>5</v>
      </c>
      <c r="W3" s="12" t="s">
        <v>6</v>
      </c>
      <c r="X3" s="12" t="s">
        <v>7</v>
      </c>
      <c r="Y3" s="12" t="s">
        <v>8</v>
      </c>
      <c r="Z3" s="12" t="s">
        <v>9</v>
      </c>
      <c r="AA3" s="12" t="s">
        <v>10</v>
      </c>
      <c r="AB3" s="12" t="s">
        <v>11</v>
      </c>
      <c r="AC3" s="12" t="s">
        <v>12</v>
      </c>
      <c r="AD3" s="13" t="s">
        <v>13</v>
      </c>
    </row>
    <row r="4" spans="1:33">
      <c r="A4" s="1">
        <v>43190</v>
      </c>
      <c r="B4">
        <v>21.819153879327001</v>
      </c>
      <c r="C4">
        <v>1.6995120494634424</v>
      </c>
      <c r="F4" s="2" t="s">
        <v>3</v>
      </c>
      <c r="G4" s="5">
        <v>0.97035700000000003</v>
      </c>
      <c r="H4" s="5">
        <v>1.4852000000000001E-2</v>
      </c>
      <c r="I4" s="5">
        <v>1.1743999999999999E-2</v>
      </c>
      <c r="J4" s="5">
        <v>2.3449999999999999E-3</v>
      </c>
      <c r="K4" s="5">
        <v>1.76E-4</v>
      </c>
      <c r="L4" s="5">
        <v>3.8299999999999999E-4</v>
      </c>
      <c r="M4" s="5">
        <v>6.8999999999999997E-5</v>
      </c>
      <c r="N4" s="5">
        <v>4.3000000000000002E-5</v>
      </c>
      <c r="O4" s="5">
        <v>2.3E-5</v>
      </c>
      <c r="P4" s="5">
        <v>3.0000000000000001E-6</v>
      </c>
      <c r="Q4" s="6">
        <v>6.9999999999999999E-6</v>
      </c>
      <c r="S4" s="2" t="s">
        <v>3</v>
      </c>
      <c r="T4" s="14">
        <f>SUM(G4:Q4)</f>
        <v>1.0000020000000001</v>
      </c>
      <c r="U4" s="14">
        <f>SUM(H4:Q4)</f>
        <v>2.9645000000000001E-2</v>
      </c>
      <c r="V4" s="14">
        <f>SUM(I4:Q4)</f>
        <v>1.4792999999999999E-2</v>
      </c>
      <c r="W4" s="14">
        <f>SUM(J4:Q4)</f>
        <v>3.0490000000000001E-3</v>
      </c>
      <c r="X4" s="14">
        <f>SUM(K4:Q4)</f>
        <v>7.0399999999999998E-4</v>
      </c>
      <c r="Y4" s="14">
        <f>SUM(L4:Q4)</f>
        <v>5.2799999999999993E-4</v>
      </c>
      <c r="Z4" s="14">
        <f>SUM(M4:Q4)</f>
        <v>1.45E-4</v>
      </c>
      <c r="AA4" s="14">
        <f>SUM(N4:Q4)</f>
        <v>7.6000000000000004E-5</v>
      </c>
      <c r="AB4" s="14">
        <f>SUM(O4:Q4)</f>
        <v>3.3000000000000003E-5</v>
      </c>
      <c r="AC4" s="14">
        <f>SUM(P4:Q4)</f>
        <v>9.9999999999999991E-6</v>
      </c>
      <c r="AD4" s="14">
        <f>SUM(Q4)</f>
        <v>6.9999999999999999E-6</v>
      </c>
    </row>
    <row r="5" spans="1:33">
      <c r="A5" s="1">
        <v>43220</v>
      </c>
      <c r="B5">
        <v>21.518657108591228</v>
      </c>
      <c r="C5">
        <v>1.6560282316500365</v>
      </c>
      <c r="F5" s="3" t="s">
        <v>4</v>
      </c>
      <c r="G5" s="7">
        <v>2.5838E-2</v>
      </c>
      <c r="H5" s="7">
        <v>0.95949600000000002</v>
      </c>
      <c r="I5" s="7">
        <v>1.567E-3</v>
      </c>
      <c r="J5" s="7">
        <v>2.8700000000000002E-3</v>
      </c>
      <c r="K5" s="7">
        <v>4.1580000000000002E-3</v>
      </c>
      <c r="L5" s="7">
        <v>4.8690000000000001E-3</v>
      </c>
      <c r="M5" s="7">
        <v>1.023E-3</v>
      </c>
      <c r="N5" s="7">
        <v>7.8999999999999996E-5</v>
      </c>
      <c r="O5" s="7">
        <v>8.5000000000000006E-5</v>
      </c>
      <c r="P5" s="7">
        <v>3.9999999999999998E-6</v>
      </c>
      <c r="Q5" s="8">
        <v>1.0000000000000001E-5</v>
      </c>
      <c r="S5" s="3" t="s">
        <v>4</v>
      </c>
      <c r="T5" s="14">
        <f t="shared" ref="T5:T13" si="0">SUM(G5:Q5)</f>
        <v>0.99999900000000008</v>
      </c>
      <c r="U5" s="14">
        <f t="shared" ref="U5:U13" si="1">SUM(H5:Q5)</f>
        <v>0.97416100000000005</v>
      </c>
      <c r="V5" s="14">
        <f t="shared" ref="V5:V13" si="2">SUM(I5:Q5)</f>
        <v>1.4664999999999999E-2</v>
      </c>
      <c r="W5" s="14">
        <f t="shared" ref="W5:W13" si="3">SUM(J5:Q5)</f>
        <v>1.3098E-2</v>
      </c>
      <c r="X5" s="14">
        <f t="shared" ref="X5:X13" si="4">SUM(K5:Q5)</f>
        <v>1.0227999999999999E-2</v>
      </c>
      <c r="Y5" s="14">
        <f t="shared" ref="Y5:Y13" si="5">SUM(L5:Q5)</f>
        <v>6.069999999999999E-3</v>
      </c>
      <c r="Z5" s="14">
        <f t="shared" ref="Z5:Z13" si="6">SUM(M5:Q5)</f>
        <v>1.2010000000000002E-3</v>
      </c>
      <c r="AA5" s="14">
        <f t="shared" ref="AA5:AA13" si="7">SUM(N5:Q5)</f>
        <v>1.7799999999999999E-4</v>
      </c>
      <c r="AB5" s="14">
        <f t="shared" ref="AB5:AB13" si="8">SUM(O5:Q5)</f>
        <v>9.9000000000000008E-5</v>
      </c>
      <c r="AC5" s="14">
        <f t="shared" ref="AC5:AC13" si="9">SUM(P5:Q5)</f>
        <v>1.4000000000000001E-5</v>
      </c>
      <c r="AD5" s="14">
        <f t="shared" ref="AD5:AD13" si="10">SUM(Q5)</f>
        <v>1.0000000000000001E-5</v>
      </c>
    </row>
    <row r="6" spans="1:33">
      <c r="A6" s="1">
        <v>43251</v>
      </c>
      <c r="B6">
        <v>21.876597000501949</v>
      </c>
      <c r="C6">
        <v>1.7077267470561062</v>
      </c>
      <c r="F6" s="3" t="s">
        <v>5</v>
      </c>
      <c r="G6" s="7">
        <v>4.8180000000000002E-3</v>
      </c>
      <c r="H6" s="7">
        <v>2.776E-2</v>
      </c>
      <c r="I6" s="7">
        <v>0.955731</v>
      </c>
      <c r="J6" s="7">
        <v>3.4099999999999999E-4</v>
      </c>
      <c r="K6" s="7">
        <v>3.8400000000000001E-4</v>
      </c>
      <c r="L6" s="7">
        <v>4.3160000000000004E-3</v>
      </c>
      <c r="M6" s="7">
        <v>4.9639999999999997E-3</v>
      </c>
      <c r="N6" s="7">
        <v>1.3760000000000001E-3</v>
      </c>
      <c r="O6" s="7">
        <v>1.9000000000000001E-4</v>
      </c>
      <c r="P6" s="7">
        <v>1.01E-4</v>
      </c>
      <c r="Q6" s="8">
        <v>1.9000000000000001E-5</v>
      </c>
      <c r="S6" s="3" t="s">
        <v>5</v>
      </c>
      <c r="T6" s="14">
        <f t="shared" si="0"/>
        <v>1.0000000000000002</v>
      </c>
      <c r="U6" s="14">
        <f t="shared" si="1"/>
        <v>0.99518200000000012</v>
      </c>
      <c r="V6" s="14">
        <f t="shared" si="2"/>
        <v>0.96742200000000012</v>
      </c>
      <c r="W6" s="14">
        <f t="shared" si="3"/>
        <v>1.1691E-2</v>
      </c>
      <c r="X6" s="14">
        <f t="shared" si="4"/>
        <v>1.1349999999999999E-2</v>
      </c>
      <c r="Y6" s="14">
        <f t="shared" si="5"/>
        <v>1.0966E-2</v>
      </c>
      <c r="Z6" s="14">
        <f t="shared" si="6"/>
        <v>6.6500000000000005E-3</v>
      </c>
      <c r="AA6" s="14">
        <f t="shared" si="7"/>
        <v>1.686E-3</v>
      </c>
      <c r="AB6" s="14">
        <f t="shared" si="8"/>
        <v>3.1000000000000005E-4</v>
      </c>
      <c r="AC6" s="14">
        <f t="shared" si="9"/>
        <v>1.2E-4</v>
      </c>
      <c r="AD6" s="14">
        <f t="shared" si="10"/>
        <v>1.9000000000000001E-5</v>
      </c>
      <c r="AG6">
        <v>1.558609480945963</v>
      </c>
    </row>
    <row r="7" spans="1:33">
      <c r="A7" s="1">
        <v>43281</v>
      </c>
      <c r="B7">
        <v>21.43597923442082</v>
      </c>
      <c r="C7">
        <v>1.6439108350890874</v>
      </c>
      <c r="F7" s="3" t="s">
        <v>6</v>
      </c>
      <c r="G7" s="7">
        <v>6.0000000000000002E-5</v>
      </c>
      <c r="H7" s="7">
        <v>1.3048000000000001E-2</v>
      </c>
      <c r="I7" s="7">
        <v>3.0363999999999999E-2</v>
      </c>
      <c r="J7" s="7">
        <v>0.94081199999999998</v>
      </c>
      <c r="K7" s="7">
        <v>4.8099999999999998E-4</v>
      </c>
      <c r="L7" s="7">
        <v>6.9899999999999997E-4</v>
      </c>
      <c r="M7" s="7">
        <v>1.1098999999999999E-2</v>
      </c>
      <c r="N7" s="7">
        <v>1.05E-4</v>
      </c>
      <c r="O7" s="7">
        <v>3.0890000000000002E-3</v>
      </c>
      <c r="P7" s="7">
        <v>1.7100000000000001E-4</v>
      </c>
      <c r="Q7" s="8">
        <v>7.2999999999999999E-5</v>
      </c>
      <c r="S7" s="3" t="s">
        <v>6</v>
      </c>
      <c r="T7" s="14">
        <f t="shared" si="0"/>
        <v>1.0000009999999999</v>
      </c>
      <c r="U7" s="14">
        <f t="shared" si="1"/>
        <v>0.99994099999999997</v>
      </c>
      <c r="V7" s="14">
        <f t="shared" si="2"/>
        <v>0.98689299999999991</v>
      </c>
      <c r="W7" s="14">
        <f t="shared" si="3"/>
        <v>0.95652899999999996</v>
      </c>
      <c r="X7" s="14">
        <f t="shared" si="4"/>
        <v>1.5716999999999998E-2</v>
      </c>
      <c r="Y7" s="14">
        <f t="shared" si="5"/>
        <v>1.5235999999999998E-2</v>
      </c>
      <c r="Z7" s="14">
        <f t="shared" si="6"/>
        <v>1.4536999999999998E-2</v>
      </c>
      <c r="AA7" s="14">
        <f t="shared" si="7"/>
        <v>3.4380000000000005E-3</v>
      </c>
      <c r="AB7" s="14">
        <f t="shared" si="8"/>
        <v>3.3330000000000005E-3</v>
      </c>
      <c r="AC7" s="14">
        <f t="shared" si="9"/>
        <v>2.4400000000000002E-4</v>
      </c>
      <c r="AD7" s="14">
        <f t="shared" si="10"/>
        <v>7.2999999999999999E-5</v>
      </c>
      <c r="AG7">
        <v>1.5755580655996495</v>
      </c>
    </row>
    <row r="8" spans="1:33">
      <c r="A8" s="1">
        <v>43312</v>
      </c>
      <c r="B8">
        <v>21.85700107554441</v>
      </c>
      <c r="C8">
        <v>1.7049278895152846</v>
      </c>
      <c r="F8" s="3" t="s">
        <v>7</v>
      </c>
      <c r="G8" s="7">
        <v>5.8999999999999998E-5</v>
      </c>
      <c r="H8" s="7">
        <v>9.8189999999999996E-3</v>
      </c>
      <c r="I8" s="7">
        <v>8.6800000000000002E-3</v>
      </c>
      <c r="J8" s="7">
        <v>2.2321000000000001E-2</v>
      </c>
      <c r="K8" s="7">
        <v>0.94084599999999996</v>
      </c>
      <c r="L8" s="7">
        <v>6.6399999999999999E-4</v>
      </c>
      <c r="M8" s="7">
        <v>1.235E-2</v>
      </c>
      <c r="N8" s="7">
        <v>4.2000000000000002E-4</v>
      </c>
      <c r="O8" s="7">
        <v>4.5019999999999999E-3</v>
      </c>
      <c r="P8" s="7">
        <v>2.2800000000000001E-4</v>
      </c>
      <c r="Q8" s="8">
        <v>1.13E-4</v>
      </c>
      <c r="S8" s="3" t="s">
        <v>7</v>
      </c>
      <c r="T8" s="14">
        <f t="shared" si="0"/>
        <v>1.0000019999999998</v>
      </c>
      <c r="U8" s="14">
        <f t="shared" si="1"/>
        <v>0.99994299999999992</v>
      </c>
      <c r="V8" s="14">
        <f t="shared" si="2"/>
        <v>0.99012399999999989</v>
      </c>
      <c r="W8" s="14">
        <f t="shared" si="3"/>
        <v>0.98144399999999998</v>
      </c>
      <c r="X8" s="14">
        <f t="shared" si="4"/>
        <v>0.95912299999999995</v>
      </c>
      <c r="Y8" s="14">
        <f t="shared" si="5"/>
        <v>1.8276999999999998E-2</v>
      </c>
      <c r="Z8" s="14">
        <f t="shared" si="6"/>
        <v>1.7612999999999997E-2</v>
      </c>
      <c r="AA8" s="14">
        <f t="shared" si="7"/>
        <v>5.2630000000000003E-3</v>
      </c>
      <c r="AB8" s="14">
        <f t="shared" si="8"/>
        <v>4.8430000000000001E-3</v>
      </c>
      <c r="AC8" s="14">
        <f t="shared" si="9"/>
        <v>3.4099999999999999E-4</v>
      </c>
      <c r="AD8" s="14">
        <f t="shared" si="10"/>
        <v>1.13E-4</v>
      </c>
      <c r="AG8">
        <v>1.577580260441064</v>
      </c>
    </row>
    <row r="9" spans="1:33">
      <c r="A9" s="1">
        <v>43343</v>
      </c>
      <c r="B9">
        <v>22.045671025622159</v>
      </c>
      <c r="C9">
        <v>1.7317274391450765</v>
      </c>
      <c r="F9" s="3" t="s">
        <v>8</v>
      </c>
      <c r="G9" s="7">
        <v>7.3999999999999996E-5</v>
      </c>
      <c r="H9" s="7">
        <v>9.3199999999999999E-4</v>
      </c>
      <c r="I9" s="7">
        <v>1.4678E-2</v>
      </c>
      <c r="J9" s="7">
        <v>1.8240000000000001E-3</v>
      </c>
      <c r="K9" s="7">
        <v>1.5821999999999999E-2</v>
      </c>
      <c r="L9" s="7">
        <v>0.94091499999999995</v>
      </c>
      <c r="M9" s="7">
        <v>1.8109999999999999E-3</v>
      </c>
      <c r="N9" s="7">
        <v>1.409E-2</v>
      </c>
      <c r="O9" s="7">
        <v>6.8339999999999998E-3</v>
      </c>
      <c r="P9" s="7">
        <v>2.751E-3</v>
      </c>
      <c r="Q9" s="8">
        <v>2.6899999999999998E-4</v>
      </c>
      <c r="S9" s="3" t="s">
        <v>8</v>
      </c>
      <c r="T9" s="14">
        <f t="shared" si="0"/>
        <v>0.99999999999999989</v>
      </c>
      <c r="U9" s="14">
        <f t="shared" si="1"/>
        <v>0.99992599999999987</v>
      </c>
      <c r="V9" s="14">
        <f t="shared" si="2"/>
        <v>0.99899399999999994</v>
      </c>
      <c r="W9" s="14">
        <f t="shared" si="3"/>
        <v>0.98431599999999997</v>
      </c>
      <c r="X9" s="14">
        <f t="shared" si="4"/>
        <v>0.98249199999999992</v>
      </c>
      <c r="Y9" s="14">
        <f t="shared" si="5"/>
        <v>0.96666999999999992</v>
      </c>
      <c r="Z9" s="14">
        <f t="shared" si="6"/>
        <v>2.5754999999999997E-2</v>
      </c>
      <c r="AA9" s="14">
        <f t="shared" si="7"/>
        <v>2.3943999999999997E-2</v>
      </c>
      <c r="AB9" s="14">
        <f t="shared" si="8"/>
        <v>9.8539999999999999E-3</v>
      </c>
      <c r="AC9" s="14">
        <f t="shared" si="9"/>
        <v>3.0200000000000001E-3</v>
      </c>
      <c r="AD9" s="14">
        <f t="shared" si="10"/>
        <v>2.6899999999999998E-4</v>
      </c>
      <c r="AF9" s="14"/>
      <c r="AG9">
        <v>1.6695067186180423</v>
      </c>
    </row>
    <row r="10" spans="1:33">
      <c r="A10" s="1">
        <v>43373</v>
      </c>
      <c r="B10">
        <v>21.506400493228615</v>
      </c>
      <c r="C10">
        <v>1.6542361174186442</v>
      </c>
      <c r="F10" s="3" t="s">
        <v>9</v>
      </c>
      <c r="G10" s="7">
        <v>4.0000000000000003E-5</v>
      </c>
      <c r="H10" s="7">
        <v>9.5E-4</v>
      </c>
      <c r="I10" s="7">
        <v>2.5070000000000001E-3</v>
      </c>
      <c r="J10" s="7">
        <v>8.9020000000000002E-3</v>
      </c>
      <c r="K10" s="7">
        <v>9.4299999999999991E-3</v>
      </c>
      <c r="L10" s="7">
        <v>1.7108999999999999E-2</v>
      </c>
      <c r="M10" s="7">
        <v>0.91731099999999999</v>
      </c>
      <c r="N10" s="7">
        <v>1.8959999999999999E-3</v>
      </c>
      <c r="O10" s="7">
        <v>2.2824000000000001E-2</v>
      </c>
      <c r="P10" s="7">
        <v>1.7996999999999999E-2</v>
      </c>
      <c r="Q10" s="8">
        <v>1.034E-3</v>
      </c>
      <c r="S10" s="3" t="s">
        <v>9</v>
      </c>
      <c r="T10" s="14">
        <f t="shared" si="0"/>
        <v>1</v>
      </c>
      <c r="U10" s="14">
        <f t="shared" si="1"/>
        <v>0.99995999999999996</v>
      </c>
      <c r="V10" s="14">
        <f t="shared" si="2"/>
        <v>0.99900999999999995</v>
      </c>
      <c r="W10" s="14">
        <f t="shared" si="3"/>
        <v>0.99650300000000003</v>
      </c>
      <c r="X10" s="14">
        <f t="shared" si="4"/>
        <v>0.98760099999999995</v>
      </c>
      <c r="Y10" s="14">
        <f t="shared" si="5"/>
        <v>0.97817100000000001</v>
      </c>
      <c r="Z10" s="14">
        <f t="shared" si="6"/>
        <v>0.96106199999999997</v>
      </c>
      <c r="AA10" s="14">
        <f t="shared" si="7"/>
        <v>4.3750999999999998E-2</v>
      </c>
      <c r="AB10" s="14">
        <f t="shared" si="8"/>
        <v>4.1854999999999996E-2</v>
      </c>
      <c r="AC10" s="14">
        <f t="shared" si="9"/>
        <v>1.9030999999999999E-2</v>
      </c>
      <c r="AD10" s="14">
        <f t="shared" si="10"/>
        <v>1.034E-3</v>
      </c>
      <c r="AG10">
        <v>1.6481151137960008</v>
      </c>
    </row>
    <row r="11" spans="1:33">
      <c r="A11" s="1">
        <v>43404</v>
      </c>
      <c r="B11">
        <v>21.689415961939666</v>
      </c>
      <c r="C11">
        <v>1.6808442422388628</v>
      </c>
      <c r="F11" s="3" t="s">
        <v>10</v>
      </c>
      <c r="G11" s="7">
        <v>4.0000000000000003E-5</v>
      </c>
      <c r="H11" s="7">
        <v>3.8699999999999997E-4</v>
      </c>
      <c r="I11" s="7">
        <v>6.0369999999999998E-3</v>
      </c>
      <c r="J11" s="7">
        <v>1.126E-3</v>
      </c>
      <c r="K11" s="7">
        <v>1.1789999999999999E-3</v>
      </c>
      <c r="L11" s="7">
        <v>4.3848999999999999E-2</v>
      </c>
      <c r="M11" s="7">
        <v>3.6727999999999997E-2</v>
      </c>
      <c r="N11" s="7">
        <v>0.83213199999999998</v>
      </c>
      <c r="O11" s="7">
        <v>1.4491E-2</v>
      </c>
      <c r="P11" s="7">
        <v>6.0491000000000003E-2</v>
      </c>
      <c r="Q11" s="8">
        <v>3.5400000000000002E-3</v>
      </c>
      <c r="S11" s="3" t="s">
        <v>10</v>
      </c>
      <c r="T11" s="14">
        <f t="shared" si="0"/>
        <v>1</v>
      </c>
      <c r="U11" s="14">
        <f t="shared" si="1"/>
        <v>0.99995999999999996</v>
      </c>
      <c r="V11" s="14">
        <f t="shared" si="2"/>
        <v>0.99957299999999993</v>
      </c>
      <c r="W11" s="14">
        <f t="shared" si="3"/>
        <v>0.99353599999999997</v>
      </c>
      <c r="X11" s="14">
        <f t="shared" si="4"/>
        <v>0.99241000000000001</v>
      </c>
      <c r="Y11" s="14">
        <f t="shared" si="5"/>
        <v>0.99123099999999997</v>
      </c>
      <c r="Z11" s="14">
        <f t="shared" si="6"/>
        <v>0.94738199999999995</v>
      </c>
      <c r="AA11" s="14">
        <f t="shared" si="7"/>
        <v>0.91065399999999996</v>
      </c>
      <c r="AB11" s="14">
        <f t="shared" si="8"/>
        <v>7.8522000000000008E-2</v>
      </c>
      <c r="AC11" s="14">
        <f t="shared" si="9"/>
        <v>6.4031000000000005E-2</v>
      </c>
      <c r="AD11" s="14">
        <f t="shared" si="10"/>
        <v>3.5400000000000002E-3</v>
      </c>
      <c r="AG11">
        <v>1.6417982011164269</v>
      </c>
    </row>
    <row r="12" spans="1:33">
      <c r="A12" s="1">
        <v>43434</v>
      </c>
      <c r="B12">
        <v>21.921137256114235</v>
      </c>
      <c r="C12">
        <v>1.7140750500893096</v>
      </c>
      <c r="F12" s="3" t="s">
        <v>11</v>
      </c>
      <c r="G12" s="7">
        <v>4.1E-5</v>
      </c>
      <c r="H12" s="7">
        <v>6.8199999999999999E-4</v>
      </c>
      <c r="I12" s="7">
        <v>1.3129999999999999E-3</v>
      </c>
      <c r="J12" s="7">
        <v>6.1780000000000003E-3</v>
      </c>
      <c r="K12" s="7">
        <v>9.4929999999999997E-3</v>
      </c>
      <c r="L12" s="7">
        <v>2.4608000000000001E-2</v>
      </c>
      <c r="M12" s="7">
        <v>9.0553999999999996E-2</v>
      </c>
      <c r="N12" s="7">
        <v>2.0750000000000001E-2</v>
      </c>
      <c r="O12" s="7">
        <v>0.70708700000000002</v>
      </c>
      <c r="P12" s="7">
        <v>0.121018</v>
      </c>
      <c r="Q12" s="8">
        <v>1.8276000000000001E-2</v>
      </c>
      <c r="S12" s="3" t="s">
        <v>11</v>
      </c>
      <c r="T12" s="14">
        <f t="shared" si="0"/>
        <v>0.99999999999999989</v>
      </c>
      <c r="U12" s="14">
        <f t="shared" si="1"/>
        <v>0.99995899999999993</v>
      </c>
      <c r="V12" s="14">
        <f t="shared" si="2"/>
        <v>0.99927699999999986</v>
      </c>
      <c r="W12" s="14">
        <f t="shared" si="3"/>
        <v>0.99796399999999996</v>
      </c>
      <c r="X12" s="14">
        <f t="shared" si="4"/>
        <v>0.99178599999999995</v>
      </c>
      <c r="Y12" s="14">
        <f t="shared" si="5"/>
        <v>0.98229299999999997</v>
      </c>
      <c r="Z12" s="14">
        <f t="shared" si="6"/>
        <v>0.9576849999999999</v>
      </c>
      <c r="AA12" s="14">
        <f t="shared" si="7"/>
        <v>0.86713099999999999</v>
      </c>
      <c r="AB12" s="14">
        <f t="shared" si="8"/>
        <v>0.84638099999999994</v>
      </c>
      <c r="AC12" s="14">
        <f t="shared" si="9"/>
        <v>0.139294</v>
      </c>
      <c r="AD12" s="14">
        <f t="shared" si="10"/>
        <v>1.8276000000000001E-2</v>
      </c>
      <c r="AG12">
        <v>1.6345814339812113</v>
      </c>
    </row>
    <row r="13" spans="1:33">
      <c r="A13" s="1">
        <v>43465</v>
      </c>
      <c r="B13">
        <v>20.95211203990722</v>
      </c>
      <c r="C13">
        <v>1.5716181997421965</v>
      </c>
      <c r="F13" s="4" t="s">
        <v>12</v>
      </c>
      <c r="G13" s="9">
        <v>6.9999999999999999E-6</v>
      </c>
      <c r="H13" s="9">
        <v>9.2999999999999997E-5</v>
      </c>
      <c r="I13" s="9">
        <v>5.4299999999999997E-4</v>
      </c>
      <c r="J13" s="9">
        <v>1.307E-3</v>
      </c>
      <c r="K13" s="9">
        <v>1.9620000000000002E-3</v>
      </c>
      <c r="L13" s="9">
        <v>1.5094E-2</v>
      </c>
      <c r="M13" s="9">
        <v>9.4368999999999995E-2</v>
      </c>
      <c r="N13" s="9">
        <v>9.0276999999999996E-2</v>
      </c>
      <c r="O13" s="9">
        <v>0.120083</v>
      </c>
      <c r="P13" s="9">
        <v>0.49284899999999998</v>
      </c>
      <c r="Q13" s="10">
        <v>0.18341499999999999</v>
      </c>
      <c r="S13" s="4" t="s">
        <v>12</v>
      </c>
      <c r="T13" s="14">
        <f t="shared" si="0"/>
        <v>0.99999899999999997</v>
      </c>
      <c r="U13" s="14">
        <f t="shared" si="1"/>
        <v>0.99999199999999999</v>
      </c>
      <c r="V13" s="14">
        <f t="shared" si="2"/>
        <v>0.99989899999999998</v>
      </c>
      <c r="W13" s="14">
        <f t="shared" si="3"/>
        <v>0.99935600000000002</v>
      </c>
      <c r="X13" s="14">
        <f t="shared" si="4"/>
        <v>0.99804899999999996</v>
      </c>
      <c r="Y13" s="14">
        <f t="shared" si="5"/>
        <v>0.99608699999999994</v>
      </c>
      <c r="Z13" s="14">
        <f t="shared" si="6"/>
        <v>0.98099299999999989</v>
      </c>
      <c r="AA13" s="14">
        <f t="shared" si="7"/>
        <v>0.88662399999999997</v>
      </c>
      <c r="AB13" s="14">
        <f t="shared" si="8"/>
        <v>0.79634700000000003</v>
      </c>
      <c r="AC13" s="14">
        <f t="shared" si="9"/>
        <v>0.67626399999999998</v>
      </c>
      <c r="AD13" s="14">
        <f t="shared" si="10"/>
        <v>0.18341499999999999</v>
      </c>
      <c r="AG13">
        <v>1.6283665496076929</v>
      </c>
    </row>
    <row r="14" spans="1:33">
      <c r="A14" s="1">
        <v>43496</v>
      </c>
      <c r="B14">
        <v>21.339707869084222</v>
      </c>
      <c r="C14">
        <v>1.62971604942139</v>
      </c>
      <c r="AG14">
        <v>1.6293539231658345</v>
      </c>
    </row>
    <row r="15" spans="1:33">
      <c r="A15" s="1">
        <v>43524</v>
      </c>
      <c r="B15">
        <v>21.151334918458502</v>
      </c>
      <c r="C15">
        <v>1.6016723261515868</v>
      </c>
      <c r="AE15" s="15"/>
      <c r="AG15">
        <v>1.628889014983768</v>
      </c>
    </row>
    <row r="16" spans="1:33">
      <c r="A16" s="1">
        <v>43555</v>
      </c>
      <c r="B16">
        <v>21.255681990685844</v>
      </c>
      <c r="C16">
        <v>1.617251140906345</v>
      </c>
      <c r="F16" t="s">
        <v>14</v>
      </c>
      <c r="AG16">
        <v>1.6371008294554781</v>
      </c>
    </row>
    <row r="17" spans="1:46">
      <c r="A17" s="1">
        <v>43585</v>
      </c>
      <c r="B17">
        <v>21.036766592868126</v>
      </c>
      <c r="C17">
        <v>1.5844391602114423</v>
      </c>
      <c r="F17">
        <v>9.6024144992769376E-3</v>
      </c>
      <c r="S17" t="s">
        <v>19</v>
      </c>
      <c r="AG17">
        <v>1.6405904665980189</v>
      </c>
      <c r="AI17" t="s">
        <v>22</v>
      </c>
    </row>
    <row r="18" spans="1:46">
      <c r="A18" s="1">
        <v>43616</v>
      </c>
      <c r="B18">
        <v>21.28611531714926</v>
      </c>
      <c r="C18">
        <v>1.6217740020266735</v>
      </c>
      <c r="T18" s="11" t="s">
        <v>3</v>
      </c>
      <c r="U18" s="12" t="s">
        <v>4</v>
      </c>
      <c r="V18" s="12" t="s">
        <v>5</v>
      </c>
      <c r="W18" s="12" t="s">
        <v>6</v>
      </c>
      <c r="X18" s="12" t="s">
        <v>7</v>
      </c>
      <c r="Y18" s="12" t="s">
        <v>8</v>
      </c>
      <c r="Z18" s="12" t="s">
        <v>9</v>
      </c>
      <c r="AA18" s="12" t="s">
        <v>10</v>
      </c>
      <c r="AB18" s="12" t="s">
        <v>11</v>
      </c>
      <c r="AC18" s="12" t="s">
        <v>12</v>
      </c>
      <c r="AD18" s="13" t="s">
        <v>13</v>
      </c>
      <c r="AG18">
        <v>1.6336868022705666</v>
      </c>
      <c r="AJ18" s="11" t="s">
        <v>3</v>
      </c>
      <c r="AK18" s="12" t="s">
        <v>4</v>
      </c>
      <c r="AL18" s="12" t="s">
        <v>5</v>
      </c>
      <c r="AM18" s="12" t="s">
        <v>6</v>
      </c>
      <c r="AN18" s="12" t="s">
        <v>7</v>
      </c>
      <c r="AO18" s="12" t="s">
        <v>8</v>
      </c>
      <c r="AP18" s="12" t="s">
        <v>9</v>
      </c>
      <c r="AQ18" s="12" t="s">
        <v>10</v>
      </c>
      <c r="AR18" s="12" t="s">
        <v>11</v>
      </c>
      <c r="AS18" s="12" t="s">
        <v>12</v>
      </c>
      <c r="AT18" s="13" t="s">
        <v>13</v>
      </c>
    </row>
    <row r="19" spans="1:46">
      <c r="A19" s="1">
        <v>43646</v>
      </c>
      <c r="B19">
        <v>21.164045489640511</v>
      </c>
      <c r="C19">
        <v>1.6035759187008716</v>
      </c>
      <c r="F19" t="s">
        <v>15</v>
      </c>
      <c r="S19" s="2" t="s">
        <v>3</v>
      </c>
      <c r="T19" s="16">
        <v>1</v>
      </c>
      <c r="U19" s="16">
        <f>_xlfn.NORM.DIST((_xlfn.NORM.INV(U4,0,1)-SQRT($F$17)*$AG$17)/(SQRT(1-$F$17)),0,1,TRUE)</f>
        <v>1.9857554531616806E-2</v>
      </c>
      <c r="V19" s="16">
        <f t="shared" ref="V19:AD19" si="11">_xlfn.NORM.DIST((_xlfn.NORM.INV(V4,0,1)-SQRT($F$17)*$AG$17)/(SQRT(1-$F$17)),0,1,TRUE)</f>
        <v>9.4460704355397093E-3</v>
      </c>
      <c r="W19" s="16">
        <f t="shared" si="11"/>
        <v>1.7655525523370679E-3</v>
      </c>
      <c r="X19" s="16">
        <f t="shared" si="11"/>
        <v>3.7585498723098572E-4</v>
      </c>
      <c r="Y19" s="16">
        <f t="shared" si="11"/>
        <v>2.7766065973323023E-4</v>
      </c>
      <c r="Z19" s="16">
        <f t="shared" si="11"/>
        <v>7.1436480482876195E-5</v>
      </c>
      <c r="AA19" s="16">
        <f t="shared" si="11"/>
        <v>3.6294098461839419E-5</v>
      </c>
      <c r="AB19" s="16">
        <f t="shared" si="11"/>
        <v>1.5156474557098652E-5</v>
      </c>
      <c r="AC19" s="16">
        <f t="shared" si="11"/>
        <v>4.3527141235337438E-6</v>
      </c>
      <c r="AD19" s="16">
        <f t="shared" si="11"/>
        <v>2.9997004432309099E-6</v>
      </c>
      <c r="AG19">
        <v>1.6453251503662687</v>
      </c>
      <c r="AI19" s="2" t="s">
        <v>3</v>
      </c>
      <c r="AJ19" s="14">
        <f>T19-U19</f>
        <v>0.98014244546838314</v>
      </c>
      <c r="AK19" s="14">
        <f t="shared" ref="AK19:AT30" si="12">U19-V19</f>
        <v>1.0411484096077096E-2</v>
      </c>
      <c r="AL19" s="14">
        <f t="shared" si="12"/>
        <v>7.6805178832026417E-3</v>
      </c>
      <c r="AM19" s="14">
        <f t="shared" si="12"/>
        <v>1.3896975651060822E-3</v>
      </c>
      <c r="AN19" s="14">
        <f t="shared" si="12"/>
        <v>9.8194327497755493E-5</v>
      </c>
      <c r="AO19" s="14">
        <f t="shared" si="12"/>
        <v>2.0622417925035403E-4</v>
      </c>
      <c r="AP19" s="14">
        <f t="shared" si="12"/>
        <v>3.5142382021036776E-5</v>
      </c>
      <c r="AQ19" s="14">
        <f t="shared" si="12"/>
        <v>2.1137623904740769E-5</v>
      </c>
      <c r="AR19" s="14">
        <f t="shared" si="12"/>
        <v>1.0803760433564907E-5</v>
      </c>
      <c r="AS19" s="14">
        <f t="shared" si="12"/>
        <v>1.3530136803028338E-6</v>
      </c>
      <c r="AT19" s="14">
        <f t="shared" si="12"/>
        <v>2.9997004432309099E-6</v>
      </c>
    </row>
    <row r="20" spans="1:46">
      <c r="A20" s="1">
        <v>43677</v>
      </c>
      <c r="B20">
        <v>21.271411855650442</v>
      </c>
      <c r="C20">
        <v>1.6195900067887143</v>
      </c>
      <c r="G20" s="11" t="s">
        <v>3</v>
      </c>
      <c r="H20" s="12" t="s">
        <v>4</v>
      </c>
      <c r="I20" s="12" t="s">
        <v>5</v>
      </c>
      <c r="J20" s="12" t="s">
        <v>6</v>
      </c>
      <c r="K20" s="12" t="s">
        <v>7</v>
      </c>
      <c r="L20" s="12" t="s">
        <v>8</v>
      </c>
      <c r="M20" s="12" t="s">
        <v>9</v>
      </c>
      <c r="N20" s="12" t="s">
        <v>10</v>
      </c>
      <c r="O20" s="12" t="s">
        <v>11</v>
      </c>
      <c r="P20" s="12" t="s">
        <v>12</v>
      </c>
      <c r="Q20" s="13" t="s">
        <v>13</v>
      </c>
      <c r="S20" s="3" t="s">
        <v>4</v>
      </c>
      <c r="T20" s="16">
        <v>1</v>
      </c>
      <c r="U20" s="16">
        <f t="shared" ref="U20:AD28" si="13">_xlfn.NORM.DIST((_xlfn.NORM.INV(U5,0,1)-SQRT($F$17)*$AG$17)/(SQRT(1-$F$17)),0,1,TRUE)</f>
        <v>0.96356742142028162</v>
      </c>
      <c r="V20" s="16">
        <f t="shared" si="13"/>
        <v>9.3589407062145968E-3</v>
      </c>
      <c r="W20" s="16">
        <f t="shared" si="13"/>
        <v>8.2968701571449529E-3</v>
      </c>
      <c r="X20" s="16">
        <f t="shared" si="13"/>
        <v>6.3758671670707725E-3</v>
      </c>
      <c r="Y20" s="16">
        <f t="shared" si="13"/>
        <v>3.6622406186351424E-3</v>
      </c>
      <c r="Z20" s="16">
        <f t="shared" si="13"/>
        <v>6.5989196756253271E-4</v>
      </c>
      <c r="AA20" s="16">
        <f t="shared" si="13"/>
        <v>8.8582709350893074E-5</v>
      </c>
      <c r="AB20" s="16">
        <f t="shared" si="13"/>
        <v>4.787940090168346E-5</v>
      </c>
      <c r="AC20" s="16">
        <f t="shared" si="13"/>
        <v>6.1852965768299586E-6</v>
      </c>
      <c r="AD20" s="16">
        <f t="shared" si="13"/>
        <v>4.3527141235337438E-6</v>
      </c>
      <c r="AG20">
        <v>1.6392430899419483</v>
      </c>
      <c r="AI20" s="3" t="s">
        <v>4</v>
      </c>
      <c r="AJ20" s="14">
        <f t="shared" ref="AJ20:AJ28" si="14">T20-U20</f>
        <v>3.6432578579718378E-2</v>
      </c>
      <c r="AK20" s="14">
        <f t="shared" si="12"/>
        <v>0.95420848071406705</v>
      </c>
      <c r="AL20" s="14">
        <f t="shared" si="12"/>
        <v>1.0620705490696439E-3</v>
      </c>
      <c r="AM20" s="14">
        <f t="shared" si="12"/>
        <v>1.9210029900741804E-3</v>
      </c>
      <c r="AN20" s="14">
        <f t="shared" si="12"/>
        <v>2.71362654843563E-3</v>
      </c>
      <c r="AO20" s="14">
        <f t="shared" si="12"/>
        <v>3.0023486510726096E-3</v>
      </c>
      <c r="AP20" s="14">
        <f t="shared" si="12"/>
        <v>5.7130925821163967E-4</v>
      </c>
      <c r="AQ20" s="14">
        <f t="shared" si="12"/>
        <v>4.0703308449209614E-5</v>
      </c>
      <c r="AR20" s="14">
        <f t="shared" si="12"/>
        <v>4.1694104324853502E-5</v>
      </c>
      <c r="AS20" s="14">
        <f t="shared" si="12"/>
        <v>1.8325824532962149E-6</v>
      </c>
      <c r="AT20" s="14">
        <f t="shared" si="12"/>
        <v>4.3527141235337438E-6</v>
      </c>
    </row>
    <row r="21" spans="1:46">
      <c r="A21" s="1">
        <v>43708</v>
      </c>
      <c r="B21">
        <v>21.028037135753024</v>
      </c>
      <c r="C21">
        <v>1.5831205317912069</v>
      </c>
      <c r="F21" s="2" t="s">
        <v>3</v>
      </c>
      <c r="G21" cm="1">
        <f t="array" ref="G21:Q30">_xlfn.NORM.S.INV(G4:Q13)</f>
        <v>1.8860664550598039</v>
      </c>
      <c r="H21">
        <v>-2.1740151160236416</v>
      </c>
      <c r="I21">
        <v>-2.2654023543173802</v>
      </c>
      <c r="J21">
        <v>-2.8275888407455576</v>
      </c>
      <c r="K21">
        <v>-3.5736793095414554</v>
      </c>
      <c r="L21">
        <v>-3.3647969781160265</v>
      </c>
      <c r="M21">
        <v>-3.8117256433979922</v>
      </c>
      <c r="N21">
        <v>-3.9270335186561454</v>
      </c>
      <c r="O21">
        <v>-4.075072569249186</v>
      </c>
      <c r="P21">
        <v>-4.5263893213935935</v>
      </c>
      <c r="Q21">
        <v>-4.3438611831659548</v>
      </c>
      <c r="S21" s="3" t="s">
        <v>5</v>
      </c>
      <c r="T21" s="16">
        <v>1</v>
      </c>
      <c r="U21" s="16">
        <f t="shared" si="13"/>
        <v>0.99264826577486531</v>
      </c>
      <c r="V21" s="16">
        <f t="shared" si="13"/>
        <v>0.9546353179053636</v>
      </c>
      <c r="W21" s="16">
        <f t="shared" si="13"/>
        <v>7.3509372608259911E-3</v>
      </c>
      <c r="X21" s="16">
        <f t="shared" si="13"/>
        <v>7.1228575282870146E-3</v>
      </c>
      <c r="Y21" s="16">
        <f t="shared" si="13"/>
        <v>6.8665940227504206E-3</v>
      </c>
      <c r="Z21" s="16">
        <f t="shared" si="13"/>
        <v>4.0347497285618348E-3</v>
      </c>
      <c r="AA21" s="16">
        <f t="shared" si="13"/>
        <v>9.4389987792168988E-4</v>
      </c>
      <c r="AB21" s="16">
        <f t="shared" si="13"/>
        <v>1.5861652558417179E-4</v>
      </c>
      <c r="AC21" s="16">
        <f t="shared" si="13"/>
        <v>5.8577378399543136E-5</v>
      </c>
      <c r="AD21" s="16">
        <f t="shared" si="13"/>
        <v>8.5099537039018243E-6</v>
      </c>
      <c r="AG21">
        <v>1.6409273785146734</v>
      </c>
      <c r="AI21" s="3" t="s">
        <v>5</v>
      </c>
      <c r="AJ21" s="14">
        <f t="shared" si="14"/>
        <v>7.3517342251346873E-3</v>
      </c>
      <c r="AK21" s="14">
        <f t="shared" si="12"/>
        <v>3.8012947869501712E-2</v>
      </c>
      <c r="AL21" s="14">
        <f t="shared" si="12"/>
        <v>0.94728438064453757</v>
      </c>
      <c r="AM21" s="14">
        <f t="shared" si="12"/>
        <v>2.2807973253897648E-4</v>
      </c>
      <c r="AN21" s="14">
        <f t="shared" si="12"/>
        <v>2.5626350553659399E-4</v>
      </c>
      <c r="AO21" s="14">
        <f t="shared" si="12"/>
        <v>2.8318442941885858E-3</v>
      </c>
      <c r="AP21" s="14">
        <f t="shared" si="12"/>
        <v>3.0908498506401448E-3</v>
      </c>
      <c r="AQ21" s="14">
        <f t="shared" si="12"/>
        <v>7.8528335233751811E-4</v>
      </c>
      <c r="AR21" s="14">
        <f t="shared" si="12"/>
        <v>1.0003914718462866E-4</v>
      </c>
      <c r="AS21" s="14">
        <f t="shared" si="12"/>
        <v>5.0067424695641312E-5</v>
      </c>
      <c r="AT21" s="14">
        <f t="shared" si="12"/>
        <v>8.5099537039018243E-6</v>
      </c>
    </row>
    <row r="22" spans="1:46">
      <c r="A22" s="1">
        <v>43738</v>
      </c>
      <c r="B22">
        <v>21.049542506450116</v>
      </c>
      <c r="C22">
        <v>1.5863676013781183</v>
      </c>
      <c r="F22" s="3" t="s">
        <v>4</v>
      </c>
      <c r="G22">
        <v>-1.9458230401603269</v>
      </c>
      <c r="H22">
        <v>1.7448671310623018</v>
      </c>
      <c r="I22">
        <v>-2.9542795234659245</v>
      </c>
      <c r="J22">
        <v>-2.7622756213472193</v>
      </c>
      <c r="K22">
        <v>-2.6389632307315147</v>
      </c>
      <c r="L22">
        <v>-2.5849964501546352</v>
      </c>
      <c r="M22">
        <v>-3.08347252746147</v>
      </c>
      <c r="N22">
        <v>-3.7781463868251506</v>
      </c>
      <c r="O22">
        <v>-3.759872464778319</v>
      </c>
      <c r="P22">
        <v>-4.4651839155848227</v>
      </c>
      <c r="Q22">
        <v>-4.2648907939228256</v>
      </c>
      <c r="S22" s="3" t="s">
        <v>6</v>
      </c>
      <c r="T22" s="16">
        <v>1</v>
      </c>
      <c r="U22" s="16">
        <f t="shared" si="13"/>
        <v>0.99989526889412106</v>
      </c>
      <c r="V22" s="16">
        <f t="shared" si="13"/>
        <v>0.98087825001533346</v>
      </c>
      <c r="W22" s="16">
        <f t="shared" si="13"/>
        <v>0.94044145032792226</v>
      </c>
      <c r="X22" s="16">
        <f t="shared" si="13"/>
        <v>1.0076637424617292E-2</v>
      </c>
      <c r="Y22" s="16">
        <f t="shared" si="13"/>
        <v>9.7480407126376255E-3</v>
      </c>
      <c r="Z22" s="16">
        <f t="shared" si="13"/>
        <v>9.2718660445373947E-3</v>
      </c>
      <c r="AA22" s="16">
        <f t="shared" si="13"/>
        <v>2.0048109265158424E-3</v>
      </c>
      <c r="AB22" s="16">
        <f t="shared" si="13"/>
        <v>1.940054573351471E-3</v>
      </c>
      <c r="AC22" s="16">
        <f t="shared" si="13"/>
        <v>1.2334841671989854E-4</v>
      </c>
      <c r="AD22" s="16">
        <f t="shared" si="13"/>
        <v>3.4794791047699532E-5</v>
      </c>
      <c r="AG22">
        <v>1.6293148081121143</v>
      </c>
      <c r="AI22" s="3" t="s">
        <v>6</v>
      </c>
      <c r="AJ22" s="14">
        <f t="shared" si="14"/>
        <v>1.047311058789413E-4</v>
      </c>
      <c r="AK22" s="14">
        <f t="shared" si="12"/>
        <v>1.9017018878787595E-2</v>
      </c>
      <c r="AL22" s="14">
        <f t="shared" si="12"/>
        <v>4.0436799687411207E-2</v>
      </c>
      <c r="AM22" s="14">
        <f t="shared" si="12"/>
        <v>0.93036481290330497</v>
      </c>
      <c r="AN22" s="14">
        <f t="shared" si="12"/>
        <v>3.2859671197966664E-4</v>
      </c>
      <c r="AO22" s="14">
        <f t="shared" si="12"/>
        <v>4.7617466810023074E-4</v>
      </c>
      <c r="AP22" s="14">
        <f t="shared" si="12"/>
        <v>7.2670551180215523E-3</v>
      </c>
      <c r="AQ22" s="14">
        <f t="shared" si="12"/>
        <v>6.475635316437146E-5</v>
      </c>
      <c r="AR22" s="14">
        <f t="shared" si="12"/>
        <v>1.8167061566315725E-3</v>
      </c>
      <c r="AS22" s="14">
        <f t="shared" si="12"/>
        <v>8.8553625672199005E-5</v>
      </c>
      <c r="AT22" s="14">
        <f t="shared" si="12"/>
        <v>3.4794791047699532E-5</v>
      </c>
    </row>
    <row r="23" spans="1:46">
      <c r="A23" s="1">
        <v>43769</v>
      </c>
      <c r="B23">
        <v>21.372137413183285</v>
      </c>
      <c r="C23">
        <v>1.6345079323078655</v>
      </c>
      <c r="F23" s="3" t="s">
        <v>5</v>
      </c>
      <c r="G23">
        <v>-2.5886248817061839</v>
      </c>
      <c r="H23">
        <v>-1.9147844372279224</v>
      </c>
      <c r="I23">
        <v>1.7031606949100948</v>
      </c>
      <c r="J23">
        <v>-3.3967148297509433</v>
      </c>
      <c r="K23">
        <v>-3.3640774057353995</v>
      </c>
      <c r="L23">
        <v>-2.6262948839102171</v>
      </c>
      <c r="M23">
        <v>-2.5783269943342955</v>
      </c>
      <c r="N23">
        <v>-2.9941617590480738</v>
      </c>
      <c r="O23">
        <v>-3.5535977143914801</v>
      </c>
      <c r="P23">
        <v>-3.7165020536151836</v>
      </c>
      <c r="Q23">
        <v>-4.1193152267711746</v>
      </c>
      <c r="S23" s="3" t="s">
        <v>7</v>
      </c>
      <c r="T23" s="16">
        <v>1</v>
      </c>
      <c r="U23" s="16">
        <f t="shared" si="13"/>
        <v>0.99989871956067378</v>
      </c>
      <c r="V23" s="16">
        <f t="shared" si="13"/>
        <v>0.98539929211993338</v>
      </c>
      <c r="W23" s="16">
        <f t="shared" si="13"/>
        <v>0.97338613140232633</v>
      </c>
      <c r="X23" s="16">
        <f t="shared" si="13"/>
        <v>0.94379733145493816</v>
      </c>
      <c r="Y23" s="16">
        <f t="shared" si="13"/>
        <v>1.1837473020155514E-2</v>
      </c>
      <c r="Z23" s="16">
        <f t="shared" si="13"/>
        <v>1.1378894397089216E-2</v>
      </c>
      <c r="AA23" s="16">
        <f t="shared" si="13"/>
        <v>3.1478806484372761E-3</v>
      </c>
      <c r="AB23" s="16">
        <f t="shared" si="13"/>
        <v>2.8821675307688899E-3</v>
      </c>
      <c r="AC23" s="16">
        <f t="shared" si="13"/>
        <v>1.753258262580419E-4</v>
      </c>
      <c r="AD23" s="16">
        <f t="shared" si="13"/>
        <v>5.5000003903434639E-5</v>
      </c>
      <c r="AG23">
        <v>1.6262249462979093</v>
      </c>
      <c r="AI23" s="3" t="s">
        <v>7</v>
      </c>
      <c r="AJ23" s="14">
        <f t="shared" si="14"/>
        <v>1.0128043932622344E-4</v>
      </c>
      <c r="AK23" s="14">
        <f t="shared" si="12"/>
        <v>1.4499427440740398E-2</v>
      </c>
      <c r="AL23" s="14">
        <f t="shared" si="12"/>
        <v>1.2013160717607052E-2</v>
      </c>
      <c r="AM23" s="14">
        <f t="shared" si="12"/>
        <v>2.9588799947388167E-2</v>
      </c>
      <c r="AN23" s="14">
        <f t="shared" si="12"/>
        <v>0.93195985843478268</v>
      </c>
      <c r="AO23" s="14">
        <f t="shared" si="12"/>
        <v>4.5857862306629762E-4</v>
      </c>
      <c r="AP23" s="14">
        <f t="shared" si="12"/>
        <v>8.2310137486519396E-3</v>
      </c>
      <c r="AQ23" s="14">
        <f t="shared" si="12"/>
        <v>2.6571311766838621E-4</v>
      </c>
      <c r="AR23" s="14">
        <f t="shared" si="12"/>
        <v>2.7068417045108479E-3</v>
      </c>
      <c r="AS23" s="14">
        <f t="shared" si="12"/>
        <v>1.2032582235460727E-4</v>
      </c>
      <c r="AT23" s="14">
        <f t="shared" si="12"/>
        <v>5.5000003903434639E-5</v>
      </c>
    </row>
    <row r="24" spans="1:46">
      <c r="A24" s="1">
        <v>43799</v>
      </c>
      <c r="B24">
        <v>21.575814294004463</v>
      </c>
      <c r="C24">
        <v>1.664366182308044</v>
      </c>
      <c r="F24" s="3" t="s">
        <v>6</v>
      </c>
      <c r="G24">
        <v>-3.8461261445426884</v>
      </c>
      <c r="H24">
        <v>-2.2247801587653191</v>
      </c>
      <c r="I24">
        <v>-1.8754706759899351</v>
      </c>
      <c r="J24">
        <v>1.5616265122985062</v>
      </c>
      <c r="K24">
        <v>-3.3014105615886513</v>
      </c>
      <c r="L24">
        <v>-3.1950636606263942</v>
      </c>
      <c r="M24">
        <v>-2.2869627058089947</v>
      </c>
      <c r="N24">
        <v>-3.7066727633500083</v>
      </c>
      <c r="O24">
        <v>-2.7381813388837029</v>
      </c>
      <c r="P24">
        <v>-3.5812150524168871</v>
      </c>
      <c r="Q24">
        <v>-3.7977762877976184</v>
      </c>
      <c r="S24" s="3" t="s">
        <v>8</v>
      </c>
      <c r="T24" s="16">
        <f t="shared" ref="T24" si="15">_xlfn.NORM.DIST((_xlfn.NORM.INV(T9,0,1)-SQRT($F$17)*$AG$6)/(SQRT(1-$F$17)),0,1,TRUE)</f>
        <v>0.99999999999999967</v>
      </c>
      <c r="U24" s="16">
        <f t="shared" si="13"/>
        <v>0.99986949586126339</v>
      </c>
      <c r="V24" s="16">
        <f t="shared" si="13"/>
        <v>0.99836870588869808</v>
      </c>
      <c r="W24" s="16">
        <f t="shared" si="13"/>
        <v>0.97731672332670216</v>
      </c>
      <c r="X24" s="16">
        <f t="shared" si="13"/>
        <v>0.97481606605339421</v>
      </c>
      <c r="Y24" s="16">
        <f t="shared" si="13"/>
        <v>0.95364637274970465</v>
      </c>
      <c r="Z24" s="16">
        <f t="shared" si="13"/>
        <v>1.7080538301125155E-2</v>
      </c>
      <c r="AA24" s="16">
        <f t="shared" si="13"/>
        <v>1.5798560794951032E-2</v>
      </c>
      <c r="AB24" s="16">
        <f t="shared" si="13"/>
        <v>6.1281080728670424E-3</v>
      </c>
      <c r="AC24" s="16">
        <f t="shared" si="13"/>
        <v>1.7477889777820315E-3</v>
      </c>
      <c r="AD24" s="16">
        <f t="shared" si="13"/>
        <v>1.3665476316970709E-4</v>
      </c>
      <c r="AG24">
        <v>1.6258004806413444</v>
      </c>
      <c r="AI24" s="3" t="s">
        <v>8</v>
      </c>
      <c r="AJ24" s="14">
        <f t="shared" si="14"/>
        <v>1.3050413873627598E-4</v>
      </c>
      <c r="AK24" s="14">
        <f t="shared" si="12"/>
        <v>1.5007899725653084E-3</v>
      </c>
      <c r="AL24" s="14">
        <f t="shared" si="12"/>
        <v>2.1051982561995919E-2</v>
      </c>
      <c r="AM24" s="14">
        <f t="shared" si="12"/>
        <v>2.5006572733079491E-3</v>
      </c>
      <c r="AN24" s="14">
        <f t="shared" si="12"/>
        <v>2.1169693303689563E-2</v>
      </c>
      <c r="AO24" s="14">
        <f t="shared" si="12"/>
        <v>0.93656583444857955</v>
      </c>
      <c r="AP24" s="14">
        <f t="shared" si="12"/>
        <v>1.2819775061741236E-3</v>
      </c>
      <c r="AQ24" s="14">
        <f t="shared" si="12"/>
        <v>9.6704527220839893E-3</v>
      </c>
      <c r="AR24" s="14">
        <f t="shared" si="12"/>
        <v>4.3803190950850108E-3</v>
      </c>
      <c r="AS24" s="14">
        <f t="shared" si="12"/>
        <v>1.6111342146123244E-3</v>
      </c>
      <c r="AT24" s="14">
        <f t="shared" si="12"/>
        <v>1.3665476316970709E-4</v>
      </c>
    </row>
    <row r="25" spans="1:46">
      <c r="A25" s="1">
        <v>43830</v>
      </c>
      <c r="B25">
        <v>21.404704523752102</v>
      </c>
      <c r="C25">
        <v>1.6393096076163984</v>
      </c>
      <c r="F25" s="3" t="s">
        <v>7</v>
      </c>
      <c r="G25">
        <v>-3.8502444365298532</v>
      </c>
      <c r="H25">
        <v>-2.3331933444951272</v>
      </c>
      <c r="I25">
        <v>-2.3789931194797016</v>
      </c>
      <c r="J25">
        <v>-2.0080121553708481</v>
      </c>
      <c r="K25">
        <v>1.5619150607595285</v>
      </c>
      <c r="L25">
        <v>-3.2098592115071432</v>
      </c>
      <c r="M25">
        <v>-2.2460625764227706</v>
      </c>
      <c r="N25">
        <v>-3.3392662889509244</v>
      </c>
      <c r="O25">
        <v>-2.6119022293321925</v>
      </c>
      <c r="P25">
        <v>-3.5053543073591027</v>
      </c>
      <c r="Q25">
        <v>-3.6880266327512663</v>
      </c>
      <c r="S25" s="3" t="s">
        <v>9</v>
      </c>
      <c r="T25" s="16">
        <v>1</v>
      </c>
      <c r="U25" s="16">
        <f t="shared" si="13"/>
        <v>0.99992821433527079</v>
      </c>
      <c r="V25" s="16">
        <f t="shared" si="13"/>
        <v>0.99839372818142447</v>
      </c>
      <c r="W25" s="16">
        <f t="shared" si="13"/>
        <v>0.99459267068041157</v>
      </c>
      <c r="X25" s="16">
        <f t="shared" si="13"/>
        <v>0.98186322287875871</v>
      </c>
      <c r="Y25" s="16">
        <f t="shared" si="13"/>
        <v>0.9689494782637833</v>
      </c>
      <c r="Z25" s="16">
        <f t="shared" si="13"/>
        <v>0.94631524319144433</v>
      </c>
      <c r="AA25" s="16">
        <f t="shared" si="13"/>
        <v>3.015434661283967E-2</v>
      </c>
      <c r="AB25" s="16">
        <f t="shared" si="13"/>
        <v>2.8751994600311425E-2</v>
      </c>
      <c r="AC25" s="16">
        <f t="shared" si="13"/>
        <v>1.2359711906906637E-2</v>
      </c>
      <c r="AD25" s="16">
        <f t="shared" si="13"/>
        <v>5.6352330278400698E-4</v>
      </c>
      <c r="AG25">
        <v>1.6255367923856947</v>
      </c>
      <c r="AI25" s="3" t="s">
        <v>9</v>
      </c>
      <c r="AJ25" s="14">
        <f t="shared" si="14"/>
        <v>7.1785664729206999E-5</v>
      </c>
      <c r="AK25" s="14">
        <f t="shared" si="12"/>
        <v>1.5344861538463261E-3</v>
      </c>
      <c r="AL25" s="14">
        <f t="shared" si="12"/>
        <v>3.8010575010128944E-3</v>
      </c>
      <c r="AM25" s="14">
        <f t="shared" si="12"/>
        <v>1.272944780165286E-2</v>
      </c>
      <c r="AN25" s="14">
        <f t="shared" si="12"/>
        <v>1.2913744614975409E-2</v>
      </c>
      <c r="AO25" s="14">
        <f t="shared" si="12"/>
        <v>2.2634235072338971E-2</v>
      </c>
      <c r="AP25" s="14">
        <f t="shared" si="12"/>
        <v>0.91616089657860467</v>
      </c>
      <c r="AQ25" s="14">
        <f t="shared" si="12"/>
        <v>1.4023520125282449E-3</v>
      </c>
      <c r="AR25" s="14">
        <f t="shared" si="12"/>
        <v>1.6392282693404786E-2</v>
      </c>
      <c r="AS25" s="14">
        <f t="shared" si="12"/>
        <v>1.179618860412263E-2</v>
      </c>
      <c r="AT25" s="14">
        <f t="shared" si="12"/>
        <v>5.6352330278400698E-4</v>
      </c>
    </row>
    <row r="26" spans="1:46">
      <c r="A26" s="1">
        <v>43861</v>
      </c>
      <c r="B26">
        <v>21.404704523752102</v>
      </c>
      <c r="C26">
        <v>1.6393096076163984</v>
      </c>
      <c r="F26" s="3" t="s">
        <v>8</v>
      </c>
      <c r="G26">
        <v>-3.794401533908029</v>
      </c>
      <c r="H26">
        <v>-3.111087020730007</v>
      </c>
      <c r="I26">
        <v>-2.1786725816841401</v>
      </c>
      <c r="J26">
        <v>-2.9070970496674731</v>
      </c>
      <c r="K26">
        <v>-2.1488789104330581</v>
      </c>
      <c r="L26">
        <v>1.5625010444850425</v>
      </c>
      <c r="M26">
        <v>-2.9093337225090892</v>
      </c>
      <c r="N26">
        <v>-2.1947714003996581</v>
      </c>
      <c r="O26">
        <v>-2.4658724379761012</v>
      </c>
      <c r="P26">
        <v>-2.7760721338665504</v>
      </c>
      <c r="Q26">
        <v>-3.4610864573424074</v>
      </c>
      <c r="S26" s="3" t="s">
        <v>10</v>
      </c>
      <c r="T26" s="16">
        <v>1</v>
      </c>
      <c r="U26" s="16">
        <f t="shared" si="13"/>
        <v>0.99992821433527079</v>
      </c>
      <c r="V26" s="16">
        <f t="shared" si="13"/>
        <v>0.99928680459093033</v>
      </c>
      <c r="W26" s="16">
        <f t="shared" si="13"/>
        <v>0.99026025976780729</v>
      </c>
      <c r="X26" s="16">
        <f t="shared" si="13"/>
        <v>0.98864433975484822</v>
      </c>
      <c r="Y26" s="16">
        <f t="shared" si="13"/>
        <v>0.98696525661468937</v>
      </c>
      <c r="Z26" s="16">
        <f t="shared" si="13"/>
        <v>0.92871330094321403</v>
      </c>
      <c r="AA26" s="16">
        <f t="shared" si="13"/>
        <v>0.88292859581839134</v>
      </c>
      <c r="AB26" s="16">
        <f t="shared" si="13"/>
        <v>5.6657297963836568E-2</v>
      </c>
      <c r="AC26" s="16">
        <f t="shared" si="13"/>
        <v>4.5447977803674655E-2</v>
      </c>
      <c r="AD26" s="16">
        <f t="shared" si="13"/>
        <v>2.0678359367274526E-3</v>
      </c>
      <c r="AG26">
        <v>1.6275792072489561</v>
      </c>
      <c r="AI26" s="3" t="s">
        <v>10</v>
      </c>
      <c r="AJ26" s="14">
        <f t="shared" si="14"/>
        <v>7.1785664729206999E-5</v>
      </c>
      <c r="AK26" s="14">
        <f t="shared" si="12"/>
        <v>6.4140974434045983E-4</v>
      </c>
      <c r="AL26" s="14">
        <f t="shared" si="12"/>
        <v>9.0265448231230394E-3</v>
      </c>
      <c r="AM26" s="14">
        <f t="shared" si="12"/>
        <v>1.6159200129590712E-3</v>
      </c>
      <c r="AN26" s="14">
        <f t="shared" si="12"/>
        <v>1.6790831401588546E-3</v>
      </c>
      <c r="AO26" s="14">
        <f t="shared" si="12"/>
        <v>5.8251955671475342E-2</v>
      </c>
      <c r="AP26" s="14">
        <f t="shared" si="12"/>
        <v>4.5784705124822689E-2</v>
      </c>
      <c r="AQ26" s="14">
        <f t="shared" si="12"/>
        <v>0.82627129785455478</v>
      </c>
      <c r="AR26" s="14">
        <f t="shared" si="12"/>
        <v>1.1209320160161913E-2</v>
      </c>
      <c r="AS26" s="14">
        <f t="shared" si="12"/>
        <v>4.3380141866947206E-2</v>
      </c>
      <c r="AT26" s="14">
        <f t="shared" si="12"/>
        <v>2.0678359367274526E-3</v>
      </c>
    </row>
    <row r="27" spans="1:46">
      <c r="A27" s="1">
        <v>43890</v>
      </c>
      <c r="B27">
        <v>19.335435972169869</v>
      </c>
      <c r="C27">
        <v>1.3114603362550601</v>
      </c>
      <c r="F27" s="3" t="s">
        <v>9</v>
      </c>
      <c r="G27">
        <v>-3.9444000841594509</v>
      </c>
      <c r="H27">
        <v>-3.1054340272627861</v>
      </c>
      <c r="I27">
        <v>-2.8061329500857823</v>
      </c>
      <c r="J27">
        <v>-2.3696693385001981</v>
      </c>
      <c r="K27">
        <v>-2.3482866599767167</v>
      </c>
      <c r="L27">
        <v>-2.1174933392719146</v>
      </c>
      <c r="M27">
        <v>1.387209137381848</v>
      </c>
      <c r="N27">
        <v>-2.8949656709864815</v>
      </c>
      <c r="O27">
        <v>-1.9986337122577786</v>
      </c>
      <c r="P27">
        <v>-2.0969952028634991</v>
      </c>
      <c r="Q27">
        <v>-3.0802887477797407</v>
      </c>
      <c r="S27" s="3" t="s">
        <v>11</v>
      </c>
      <c r="T27" s="16">
        <f t="shared" ref="T27" si="16">_xlfn.NORM.DIST((_xlfn.NORM.INV(T12,0,1)-SQRT($F$17)*$AG$6)/(SQRT(1-$F$17)),0,1,TRUE)</f>
        <v>0.99999999999999967</v>
      </c>
      <c r="U27" s="16">
        <f t="shared" si="13"/>
        <v>0.99992647021059877</v>
      </c>
      <c r="V27" s="16">
        <f t="shared" si="13"/>
        <v>0.99881384657461214</v>
      </c>
      <c r="W27" s="16">
        <f t="shared" si="13"/>
        <v>0.99678374933634761</v>
      </c>
      <c r="X27" s="16">
        <f t="shared" si="13"/>
        <v>0.9877541314232442</v>
      </c>
      <c r="Y27" s="16">
        <f t="shared" si="13"/>
        <v>0.97454417101844382</v>
      </c>
      <c r="Z27" s="16">
        <f t="shared" si="13"/>
        <v>0.94193523900447518</v>
      </c>
      <c r="AA27" s="16">
        <f t="shared" si="13"/>
        <v>0.83065864817301138</v>
      </c>
      <c r="AB27" s="16">
        <f t="shared" si="13"/>
        <v>0.80632425726092716</v>
      </c>
      <c r="AC27" s="16">
        <f t="shared" si="13"/>
        <v>0.10559888656384739</v>
      </c>
      <c r="AD27" s="16">
        <f t="shared" si="13"/>
        <v>1.183678144710236E-2</v>
      </c>
      <c r="AG27">
        <v>1.6244251108168322</v>
      </c>
      <c r="AI27" s="3" t="s">
        <v>11</v>
      </c>
      <c r="AJ27" s="14">
        <f t="shared" si="14"/>
        <v>7.3529789400894607E-5</v>
      </c>
      <c r="AK27" s="14">
        <f t="shared" si="12"/>
        <v>1.1126236359866315E-3</v>
      </c>
      <c r="AL27" s="14">
        <f t="shared" si="12"/>
        <v>2.0300972382645277E-3</v>
      </c>
      <c r="AM27" s="14">
        <f t="shared" si="12"/>
        <v>9.029617913103416E-3</v>
      </c>
      <c r="AN27" s="14">
        <f t="shared" si="12"/>
        <v>1.320996040480038E-2</v>
      </c>
      <c r="AO27" s="14">
        <f t="shared" si="12"/>
        <v>3.2608932013968639E-2</v>
      </c>
      <c r="AP27" s="14">
        <f t="shared" si="12"/>
        <v>0.1112765908314638</v>
      </c>
      <c r="AQ27" s="14">
        <f t="shared" si="12"/>
        <v>2.4334390912084225E-2</v>
      </c>
      <c r="AR27" s="14">
        <f t="shared" si="12"/>
        <v>0.70072537069707974</v>
      </c>
      <c r="AS27" s="14">
        <f t="shared" si="12"/>
        <v>9.3762105116745029E-2</v>
      </c>
      <c r="AT27" s="14">
        <f t="shared" si="12"/>
        <v>1.183678144710236E-2</v>
      </c>
    </row>
    <row r="28" spans="1:46">
      <c r="A28" s="1">
        <v>43921</v>
      </c>
      <c r="B28">
        <v>25.500850268786067</v>
      </c>
      <c r="C28">
        <v>2.1728402195459466</v>
      </c>
      <c r="F28" s="3" t="s">
        <v>10</v>
      </c>
      <c r="G28">
        <v>-3.9444000841594509</v>
      </c>
      <c r="H28">
        <v>-3.3619290796682271</v>
      </c>
      <c r="I28">
        <v>-2.5099741495308874</v>
      </c>
      <c r="J28">
        <v>-3.0548141842145009</v>
      </c>
      <c r="K28">
        <v>-3.0409921224260166</v>
      </c>
      <c r="L28">
        <v>-1.7076678007574098</v>
      </c>
      <c r="M28">
        <v>-1.7899870081150275</v>
      </c>
      <c r="N28">
        <v>0.96262449581169163</v>
      </c>
      <c r="O28">
        <v>-2.1837312779429983</v>
      </c>
      <c r="P28">
        <v>-1.550664942764937</v>
      </c>
      <c r="Q28">
        <v>-2.6930577709256776</v>
      </c>
      <c r="S28" s="4" t="s">
        <v>12</v>
      </c>
      <c r="T28" s="16">
        <v>1</v>
      </c>
      <c r="U28" s="16">
        <f t="shared" si="13"/>
        <v>0.99998502024682001</v>
      </c>
      <c r="V28" s="16">
        <f t="shared" si="13"/>
        <v>0.99982349760474376</v>
      </c>
      <c r="W28" s="16">
        <f t="shared" si="13"/>
        <v>0.9989392126984401</v>
      </c>
      <c r="X28" s="16">
        <f t="shared" si="13"/>
        <v>0.99691298059266265</v>
      </c>
      <c r="Y28" s="16">
        <f t="shared" si="13"/>
        <v>0.99397719445311916</v>
      </c>
      <c r="Z28" s="16">
        <f t="shared" si="13"/>
        <v>0.97277222276429232</v>
      </c>
      <c r="AA28" s="16">
        <f t="shared" si="13"/>
        <v>0.85384590825836926</v>
      </c>
      <c r="AB28" s="16">
        <f t="shared" si="13"/>
        <v>0.74892448637150077</v>
      </c>
      <c r="AC28" s="16">
        <f t="shared" si="13"/>
        <v>0.61712792596511057</v>
      </c>
      <c r="AD28" s="16">
        <f t="shared" si="13"/>
        <v>0.14268507040409267</v>
      </c>
      <c r="AG28">
        <v>1.6306851561260114</v>
      </c>
      <c r="AI28" s="4" t="s">
        <v>12</v>
      </c>
      <c r="AJ28" s="14">
        <f t="shared" si="14"/>
        <v>1.4979753179988897E-5</v>
      </c>
      <c r="AK28" s="14">
        <f t="shared" si="12"/>
        <v>1.6152264207625056E-4</v>
      </c>
      <c r="AL28" s="14">
        <f t="shared" si="12"/>
        <v>8.8428490630365619E-4</v>
      </c>
      <c r="AM28" s="14">
        <f t="shared" si="12"/>
        <v>2.026232105777459E-3</v>
      </c>
      <c r="AN28" s="14">
        <f t="shared" si="12"/>
        <v>2.9357861395434837E-3</v>
      </c>
      <c r="AO28" s="14">
        <f t="shared" si="12"/>
        <v>2.1204971688826846E-2</v>
      </c>
      <c r="AP28" s="14">
        <f t="shared" si="12"/>
        <v>0.11892631450592306</v>
      </c>
      <c r="AQ28" s="14">
        <f t="shared" si="12"/>
        <v>0.10492142188686848</v>
      </c>
      <c r="AR28" s="14">
        <f t="shared" si="12"/>
        <v>0.13179656040639021</v>
      </c>
      <c r="AS28" s="14">
        <f t="shared" si="12"/>
        <v>0.4744428555610179</v>
      </c>
      <c r="AT28" s="14">
        <f t="shared" si="12"/>
        <v>0.14268507040409267</v>
      </c>
    </row>
    <row r="29" spans="1:46">
      <c r="A29" s="1">
        <v>43951</v>
      </c>
      <c r="B29">
        <v>22.228507435447501</v>
      </c>
      <c r="C29">
        <v>1.7573882254701518</v>
      </c>
      <c r="F29" s="3" t="s">
        <v>11</v>
      </c>
      <c r="G29">
        <v>-3.9384783252430555</v>
      </c>
      <c r="H29">
        <v>-3.2021625626976564</v>
      </c>
      <c r="I29">
        <v>-3.0084314925975808</v>
      </c>
      <c r="J29">
        <v>-2.5018106184598854</v>
      </c>
      <c r="K29">
        <v>-2.3458057392404603</v>
      </c>
      <c r="L29">
        <v>-1.9667156641483392</v>
      </c>
      <c r="M29">
        <v>-1.3373512786844008</v>
      </c>
      <c r="N29">
        <v>-2.0384995471206282</v>
      </c>
      <c r="O29">
        <v>0.54489461516444371</v>
      </c>
      <c r="P29">
        <v>-1.1699129547302745</v>
      </c>
      <c r="Q29">
        <v>-2.0907330564548663</v>
      </c>
      <c r="AG29">
        <v>1.6314525123053443</v>
      </c>
      <c r="AR29" s="14"/>
    </row>
    <row r="30" spans="1:46">
      <c r="A30" s="1">
        <v>43982</v>
      </c>
      <c r="B30">
        <v>23.011478623612675</v>
      </c>
      <c r="C30">
        <v>1.8639967931523613</v>
      </c>
      <c r="F30" s="4" t="s">
        <v>12</v>
      </c>
      <c r="G30">
        <v>-4.3438611831659548</v>
      </c>
      <c r="H30">
        <v>-3.7373093852766894</v>
      </c>
      <c r="I30">
        <v>-3.2672440938883844</v>
      </c>
      <c r="J30">
        <v>-3.0098229691055947</v>
      </c>
      <c r="K30">
        <v>-2.88420758142431</v>
      </c>
      <c r="L30">
        <v>-2.1676148885586191</v>
      </c>
      <c r="M30">
        <v>-1.3143216040433094</v>
      </c>
      <c r="N30">
        <v>-1.3390512169822917</v>
      </c>
      <c r="O30">
        <v>-1.1745719771482988</v>
      </c>
      <c r="P30">
        <v>-1.7925858784141189E-2</v>
      </c>
      <c r="Q30">
        <v>-0.90242715767492365</v>
      </c>
      <c r="AG30">
        <v>1.626208486873524</v>
      </c>
      <c r="AR30" s="14"/>
    </row>
    <row r="31" spans="1:46">
      <c r="A31" s="1">
        <v>44012</v>
      </c>
      <c r="B31">
        <v>22.521283648923312</v>
      </c>
      <c r="C31">
        <v>1.7978615073981641</v>
      </c>
      <c r="AA31" s="15"/>
      <c r="AG31">
        <v>1.6280376762503996</v>
      </c>
    </row>
    <row r="32" spans="1:46">
      <c r="A32" s="1">
        <v>44043</v>
      </c>
      <c r="B32">
        <v>28.041176278496383</v>
      </c>
      <c r="C32">
        <v>2.4529089598635463</v>
      </c>
      <c r="S32" t="s">
        <v>20</v>
      </c>
      <c r="AG32">
        <v>1.629412243608287</v>
      </c>
      <c r="AI32" t="s">
        <v>23</v>
      </c>
    </row>
    <row r="33" spans="1:46">
      <c r="A33" s="1">
        <v>44074</v>
      </c>
      <c r="B33">
        <v>26.794514857471995</v>
      </c>
      <c r="C33">
        <v>2.3190098284762302</v>
      </c>
      <c r="T33" s="11" t="s">
        <v>3</v>
      </c>
      <c r="U33" s="12" t="s">
        <v>4</v>
      </c>
      <c r="V33" s="12" t="s">
        <v>5</v>
      </c>
      <c r="W33" s="12" t="s">
        <v>6</v>
      </c>
      <c r="X33" s="12" t="s">
        <v>7</v>
      </c>
      <c r="Y33" s="12" t="s">
        <v>8</v>
      </c>
      <c r="Z33" s="12" t="s">
        <v>9</v>
      </c>
      <c r="AA33" s="12" t="s">
        <v>10</v>
      </c>
      <c r="AB33" s="12" t="s">
        <v>11</v>
      </c>
      <c r="AC33" s="12" t="s">
        <v>12</v>
      </c>
      <c r="AD33" s="13" t="s">
        <v>13</v>
      </c>
      <c r="AG33">
        <v>1.6252359036315394</v>
      </c>
      <c r="AJ33" s="11" t="s">
        <v>3</v>
      </c>
      <c r="AK33" s="12" t="s">
        <v>4</v>
      </c>
      <c r="AL33" s="12" t="s">
        <v>5</v>
      </c>
      <c r="AM33" s="12" t="s">
        <v>6</v>
      </c>
      <c r="AN33" s="12" t="s">
        <v>7</v>
      </c>
      <c r="AO33" s="12" t="s">
        <v>8</v>
      </c>
      <c r="AP33" s="12" t="s">
        <v>9</v>
      </c>
      <c r="AQ33" s="12" t="s">
        <v>10</v>
      </c>
      <c r="AR33" s="12" t="s">
        <v>11</v>
      </c>
      <c r="AS33" s="12" t="s">
        <v>12</v>
      </c>
      <c r="AT33" s="13" t="s">
        <v>13</v>
      </c>
    </row>
    <row r="34" spans="1:46">
      <c r="A34" s="1">
        <v>44104</v>
      </c>
      <c r="B34">
        <v>27.531112953609249</v>
      </c>
      <c r="C34">
        <v>2.3988538951935285</v>
      </c>
      <c r="S34" s="2" t="s">
        <v>3</v>
      </c>
      <c r="T34" s="16">
        <v>1</v>
      </c>
      <c r="U34" s="16">
        <f>_xlfn.NORM.DIST((_xlfn.NORM.INV(U4,0,1)-SQRT($F$17)*$AG$29)/(SQRT(1-$F$17)),0,1,TRUE)</f>
        <v>1.9900896679408898E-2</v>
      </c>
      <c r="V34" s="16">
        <f t="shared" ref="V34:AD34" si="17">_xlfn.NORM.DIST((_xlfn.NORM.INV(V4,0,1)-SQRT($F$17)*$AG$29)/(SQRT(1-$F$17)),0,1,TRUE)</f>
        <v>9.4689107600394434E-3</v>
      </c>
      <c r="W34" s="16">
        <f t="shared" si="17"/>
        <v>1.7706528006318312E-3</v>
      </c>
      <c r="X34" s="16">
        <f t="shared" si="17"/>
        <v>3.7708411952741631E-4</v>
      </c>
      <c r="Y34" s="16">
        <f t="shared" si="17"/>
        <v>2.7858814485580608E-4</v>
      </c>
      <c r="Z34" s="16">
        <f t="shared" si="17"/>
        <v>7.1696493862881145E-5</v>
      </c>
      <c r="AA34" s="16">
        <f t="shared" si="17"/>
        <v>3.6431329877113991E-5</v>
      </c>
      <c r="AB34" s="16">
        <f t="shared" si="17"/>
        <v>1.5216441391853048E-5</v>
      </c>
      <c r="AC34" s="16">
        <f t="shared" si="17"/>
        <v>4.3709757288633436E-6</v>
      </c>
      <c r="AD34" s="16">
        <f t="shared" si="17"/>
        <v>3.0124922369167761E-6</v>
      </c>
      <c r="AG34">
        <v>1.6109684091475884</v>
      </c>
      <c r="AI34" s="2" t="s">
        <v>3</v>
      </c>
      <c r="AJ34" s="14">
        <f>T34-U34</f>
        <v>0.98009910332059114</v>
      </c>
      <c r="AK34" s="14">
        <f t="shared" ref="AK34:AT43" si="18">U34-V34</f>
        <v>1.0431985919369455E-2</v>
      </c>
      <c r="AL34" s="14">
        <f t="shared" si="18"/>
        <v>7.6982579594076124E-3</v>
      </c>
      <c r="AM34" s="14">
        <f t="shared" si="18"/>
        <v>1.3935686811044148E-3</v>
      </c>
      <c r="AN34" s="14">
        <f t="shared" si="18"/>
        <v>9.8495974671610224E-5</v>
      </c>
      <c r="AO34" s="14">
        <f t="shared" si="18"/>
        <v>2.0689165099292494E-4</v>
      </c>
      <c r="AP34" s="14">
        <f t="shared" si="18"/>
        <v>3.5265163985767154E-5</v>
      </c>
      <c r="AQ34" s="14">
        <f t="shared" si="18"/>
        <v>2.1214888485260943E-5</v>
      </c>
      <c r="AR34" s="14">
        <f t="shared" si="18"/>
        <v>1.0845465662989704E-5</v>
      </c>
      <c r="AS34" s="14">
        <f t="shared" si="18"/>
        <v>1.3584834919465675E-6</v>
      </c>
      <c r="AT34" s="14">
        <f t="shared" si="18"/>
        <v>3.0124922369167761E-6</v>
      </c>
    </row>
    <row r="35" spans="1:46">
      <c r="A35" s="1">
        <v>44135</v>
      </c>
      <c r="B35">
        <v>28.47681574364859</v>
      </c>
      <c r="C35">
        <v>2.4983572513154435</v>
      </c>
      <c r="S35" s="3" t="s">
        <v>4</v>
      </c>
      <c r="T35" s="16">
        <v>1</v>
      </c>
      <c r="U35" s="16">
        <f t="shared" ref="T35:AD43" si="19">_xlfn.NORM.DIST((_xlfn.NORM.INV(U5,0,1)-SQRT($F$17)*$AG$29)/(SQRT(1-$F$17)),0,1,TRUE)</f>
        <v>0.96363921294845478</v>
      </c>
      <c r="V35" s="16">
        <f t="shared" si="19"/>
        <v>9.3815966867191736E-3</v>
      </c>
      <c r="W35" s="16">
        <f t="shared" si="19"/>
        <v>8.3172564903795793E-3</v>
      </c>
      <c r="X35" s="16">
        <f t="shared" si="19"/>
        <v>6.3920299708731757E-3</v>
      </c>
      <c r="Y35" s="16">
        <f t="shared" si="19"/>
        <v>3.6721017783249202E-3</v>
      </c>
      <c r="Z35" s="16">
        <f t="shared" si="19"/>
        <v>6.6196151080926086E-4</v>
      </c>
      <c r="AA35" s="16">
        <f t="shared" si="19"/>
        <v>8.8901061300051211E-5</v>
      </c>
      <c r="AB35" s="16">
        <f t="shared" si="19"/>
        <v>4.805769765911691E-5</v>
      </c>
      <c r="AC35" s="16">
        <f t="shared" si="19"/>
        <v>6.2108384308950544E-6</v>
      </c>
      <c r="AD35" s="16">
        <f t="shared" si="19"/>
        <v>4.3709757288633436E-6</v>
      </c>
      <c r="AG35">
        <v>1.591337125620871</v>
      </c>
      <c r="AI35" s="3" t="s">
        <v>4</v>
      </c>
      <c r="AJ35" s="14">
        <f t="shared" ref="AJ35:AJ43" si="20">T35-U35</f>
        <v>3.6360787051545218E-2</v>
      </c>
      <c r="AK35" s="14">
        <f t="shared" si="18"/>
        <v>0.95425761626173555</v>
      </c>
      <c r="AL35" s="14">
        <f t="shared" si="18"/>
        <v>1.0643401963395943E-3</v>
      </c>
      <c r="AM35" s="14">
        <f t="shared" si="18"/>
        <v>1.9252265195064035E-3</v>
      </c>
      <c r="AN35" s="14">
        <f t="shared" si="18"/>
        <v>2.7199281925482555E-3</v>
      </c>
      <c r="AO35" s="14">
        <f t="shared" si="18"/>
        <v>3.0101402675156595E-3</v>
      </c>
      <c r="AP35" s="14">
        <f t="shared" si="18"/>
        <v>5.730604495092096E-4</v>
      </c>
      <c r="AQ35" s="14">
        <f t="shared" si="18"/>
        <v>4.0843363640934301E-5</v>
      </c>
      <c r="AR35" s="14">
        <f t="shared" si="18"/>
        <v>4.1846859228221856E-5</v>
      </c>
      <c r="AS35" s="14">
        <f t="shared" si="18"/>
        <v>1.8398627020317108E-6</v>
      </c>
      <c r="AT35" s="14">
        <f t="shared" si="18"/>
        <v>4.3709757288633436E-6</v>
      </c>
    </row>
    <row r="36" spans="1:46">
      <c r="A36" s="1">
        <v>44165</v>
      </c>
      <c r="B36">
        <v>30.586006121923297</v>
      </c>
      <c r="C36">
        <v>2.710674746537864</v>
      </c>
      <c r="S36" s="3" t="s">
        <v>5</v>
      </c>
      <c r="T36" s="16">
        <v>1</v>
      </c>
      <c r="U36" s="16">
        <f t="shared" si="19"/>
        <v>0.99266655444848639</v>
      </c>
      <c r="V36" s="16">
        <f t="shared" si="19"/>
        <v>0.95472109516538772</v>
      </c>
      <c r="W36" s="16">
        <f t="shared" si="19"/>
        <v>7.3692643728898565E-3</v>
      </c>
      <c r="X36" s="16">
        <f t="shared" si="19"/>
        <v>7.1406823547867275E-3</v>
      </c>
      <c r="Y36" s="16">
        <f t="shared" si="19"/>
        <v>6.8838516645179527E-3</v>
      </c>
      <c r="Z36" s="16">
        <f t="shared" si="19"/>
        <v>4.0455051162667033E-3</v>
      </c>
      <c r="AA36" s="16">
        <f t="shared" si="19"/>
        <v>9.4677710956954462E-4</v>
      </c>
      <c r="AB36" s="16">
        <f t="shared" si="19"/>
        <v>1.5916639641609009E-4</v>
      </c>
      <c r="AC36" s="16">
        <f t="shared" si="19"/>
        <v>5.8793043278690017E-5</v>
      </c>
      <c r="AD36" s="16">
        <f t="shared" si="19"/>
        <v>8.544577800470267E-6</v>
      </c>
      <c r="AG36">
        <v>1.5809061523528063</v>
      </c>
      <c r="AI36" s="3" t="s">
        <v>5</v>
      </c>
      <c r="AJ36" s="14">
        <f t="shared" si="20"/>
        <v>7.3334455515136066E-3</v>
      </c>
      <c r="AK36" s="14">
        <f t="shared" si="18"/>
        <v>3.794545928309867E-2</v>
      </c>
      <c r="AL36" s="14">
        <f t="shared" si="18"/>
        <v>0.94735183079249785</v>
      </c>
      <c r="AM36" s="14">
        <f t="shared" si="18"/>
        <v>2.2858201810312898E-4</v>
      </c>
      <c r="AN36" s="14">
        <f t="shared" si="18"/>
        <v>2.5683069026877486E-4</v>
      </c>
      <c r="AO36" s="14">
        <f t="shared" si="18"/>
        <v>2.8383465482512494E-3</v>
      </c>
      <c r="AP36" s="14">
        <f t="shared" si="18"/>
        <v>3.0987280066971587E-3</v>
      </c>
      <c r="AQ36" s="14">
        <f t="shared" si="18"/>
        <v>7.8761071315345448E-4</v>
      </c>
      <c r="AR36" s="14">
        <f t="shared" si="18"/>
        <v>1.0037335313740007E-4</v>
      </c>
      <c r="AS36" s="14">
        <f t="shared" si="18"/>
        <v>5.0248465478219748E-5</v>
      </c>
      <c r="AT36" s="14">
        <f t="shared" si="18"/>
        <v>8.544577800470267E-6</v>
      </c>
    </row>
    <row r="37" spans="1:46">
      <c r="A37" s="1">
        <v>44196</v>
      </c>
      <c r="B37">
        <v>32.524917669763312</v>
      </c>
      <c r="C37">
        <v>2.8974819889591266</v>
      </c>
      <c r="S37" s="3" t="s">
        <v>6</v>
      </c>
      <c r="T37" s="16">
        <v>1</v>
      </c>
      <c r="U37" s="16">
        <f t="shared" si="19"/>
        <v>0.99989564025539579</v>
      </c>
      <c r="V37" s="16">
        <f t="shared" si="19"/>
        <v>0.98092014622852308</v>
      </c>
      <c r="W37" s="16">
        <f t="shared" si="19"/>
        <v>0.94054794131559727</v>
      </c>
      <c r="X37" s="16">
        <f t="shared" si="19"/>
        <v>1.0100803950617725E-2</v>
      </c>
      <c r="Y37" s="16">
        <f t="shared" si="19"/>
        <v>9.77151785284853E-3</v>
      </c>
      <c r="Z37" s="16">
        <f t="shared" si="19"/>
        <v>9.2943375256681563E-3</v>
      </c>
      <c r="AA37" s="16">
        <f t="shared" si="19"/>
        <v>2.0105355442413728E-3</v>
      </c>
      <c r="AB37" s="16">
        <f t="shared" si="19"/>
        <v>1.9456110440818325E-3</v>
      </c>
      <c r="AC37" s="16">
        <f t="shared" si="19"/>
        <v>1.2378285881804672E-4</v>
      </c>
      <c r="AD37" s="16">
        <f t="shared" si="19"/>
        <v>3.4926654244350296E-5</v>
      </c>
      <c r="AG37">
        <v>1.5816332684161791</v>
      </c>
      <c r="AI37" s="3" t="s">
        <v>6</v>
      </c>
      <c r="AJ37" s="14">
        <f t="shared" si="20"/>
        <v>1.0435974460420994E-4</v>
      </c>
      <c r="AK37" s="14">
        <f t="shared" si="18"/>
        <v>1.8975494026872708E-2</v>
      </c>
      <c r="AL37" s="14">
        <f t="shared" si="18"/>
        <v>4.0372204912925813E-2</v>
      </c>
      <c r="AM37" s="14">
        <f t="shared" si="18"/>
        <v>0.93044713736497953</v>
      </c>
      <c r="AN37" s="14">
        <f t="shared" si="18"/>
        <v>3.2928609776919533E-4</v>
      </c>
      <c r="AO37" s="14">
        <f t="shared" si="18"/>
        <v>4.7718032718037373E-4</v>
      </c>
      <c r="AP37" s="14">
        <f t="shared" si="18"/>
        <v>7.2838019814267831E-3</v>
      </c>
      <c r="AQ37" s="14">
        <f t="shared" si="18"/>
        <v>6.4924500159540361E-5</v>
      </c>
      <c r="AR37" s="14">
        <f t="shared" si="18"/>
        <v>1.8218281852637858E-3</v>
      </c>
      <c r="AS37" s="14">
        <f t="shared" si="18"/>
        <v>8.885620457369642E-5</v>
      </c>
      <c r="AT37" s="14">
        <f t="shared" si="18"/>
        <v>3.4926654244350296E-5</v>
      </c>
    </row>
    <row r="38" spans="1:46">
      <c r="S38" s="3" t="s">
        <v>7</v>
      </c>
      <c r="T38" s="16">
        <v>1</v>
      </c>
      <c r="U38" s="16">
        <f t="shared" si="19"/>
        <v>0.99989907941608869</v>
      </c>
      <c r="V38" s="16">
        <f t="shared" si="19"/>
        <v>0.98543255281429321</v>
      </c>
      <c r="W38" s="16">
        <f t="shared" si="19"/>
        <v>0.97344149710966088</v>
      </c>
      <c r="X38" s="16">
        <f t="shared" si="19"/>
        <v>0.94389907509332482</v>
      </c>
      <c r="Y38" s="16">
        <f t="shared" si="19"/>
        <v>1.1865274259295386E-2</v>
      </c>
      <c r="Z38" s="16">
        <f t="shared" si="19"/>
        <v>1.1405758272983419E-2</v>
      </c>
      <c r="AA38" s="16">
        <f t="shared" si="19"/>
        <v>3.1564880034676626E-3</v>
      </c>
      <c r="AB38" s="16">
        <f t="shared" si="19"/>
        <v>2.890117604711139E-3</v>
      </c>
      <c r="AC38" s="16">
        <f t="shared" si="19"/>
        <v>1.7592971479038331E-4</v>
      </c>
      <c r="AD38" s="16">
        <f t="shared" si="19"/>
        <v>5.5203225128981714E-5</v>
      </c>
      <c r="AG38">
        <v>1.628653758559331</v>
      </c>
      <c r="AI38" s="3" t="s">
        <v>7</v>
      </c>
      <c r="AJ38" s="14">
        <f t="shared" si="20"/>
        <v>1.0092058391131253E-4</v>
      </c>
      <c r="AK38" s="14">
        <f t="shared" si="18"/>
        <v>1.4466526601795482E-2</v>
      </c>
      <c r="AL38" s="14">
        <f t="shared" si="18"/>
        <v>1.1991055704632325E-2</v>
      </c>
      <c r="AM38" s="14">
        <f t="shared" si="18"/>
        <v>2.9542422016336056E-2</v>
      </c>
      <c r="AN38" s="14">
        <f t="shared" si="18"/>
        <v>0.93203380083402942</v>
      </c>
      <c r="AO38" s="14">
        <f t="shared" si="18"/>
        <v>4.5951598631196675E-4</v>
      </c>
      <c r="AP38" s="14">
        <f t="shared" si="18"/>
        <v>8.2492702695157565E-3</v>
      </c>
      <c r="AQ38" s="14">
        <f t="shared" si="18"/>
        <v>2.6637039875652361E-4</v>
      </c>
      <c r="AR38" s="14">
        <f t="shared" si="18"/>
        <v>2.7141878899207559E-3</v>
      </c>
      <c r="AS38" s="14">
        <f t="shared" si="18"/>
        <v>1.207264896614016E-4</v>
      </c>
      <c r="AT38" s="14">
        <f t="shared" si="18"/>
        <v>5.5203225128981714E-5</v>
      </c>
    </row>
    <row r="39" spans="1:46">
      <c r="S39" s="3" t="s">
        <v>8</v>
      </c>
      <c r="T39" s="16">
        <v>1</v>
      </c>
      <c r="U39" s="16">
        <f t="shared" si="19"/>
        <v>0.99986995239158338</v>
      </c>
      <c r="V39" s="16">
        <f t="shared" si="19"/>
        <v>0.99837343929837785</v>
      </c>
      <c r="W39" s="16">
        <f t="shared" si="19"/>
        <v>0.97736513914736722</v>
      </c>
      <c r="X39" s="16">
        <f t="shared" si="19"/>
        <v>0.97486893107849781</v>
      </c>
      <c r="Y39" s="16">
        <f t="shared" si="19"/>
        <v>0.95373364988816289</v>
      </c>
      <c r="Z39" s="16">
        <f t="shared" si="19"/>
        <v>1.7118662465733965E-2</v>
      </c>
      <c r="AA39" s="16">
        <f t="shared" si="19"/>
        <v>1.5834221973296536E-2</v>
      </c>
      <c r="AB39" s="16">
        <f t="shared" si="19"/>
        <v>6.1437135639136843E-3</v>
      </c>
      <c r="AC39" s="16">
        <f t="shared" si="19"/>
        <v>1.7528425194019875E-3</v>
      </c>
      <c r="AD39" s="16">
        <f t="shared" si="19"/>
        <v>1.3713299986386817E-4</v>
      </c>
      <c r="AG39">
        <v>1.628023761968737</v>
      </c>
      <c r="AI39" s="3" t="s">
        <v>8</v>
      </c>
      <c r="AJ39" s="14">
        <f t="shared" si="20"/>
        <v>1.3004760841661689E-4</v>
      </c>
      <c r="AK39" s="14">
        <f t="shared" si="18"/>
        <v>1.4965130932055315E-3</v>
      </c>
      <c r="AL39" s="14">
        <f t="shared" si="18"/>
        <v>2.1008300151010628E-2</v>
      </c>
      <c r="AM39" s="14">
        <f t="shared" si="18"/>
        <v>2.4962080688694099E-3</v>
      </c>
      <c r="AN39" s="14">
        <f t="shared" si="18"/>
        <v>2.113528119033492E-2</v>
      </c>
      <c r="AO39" s="14">
        <f t="shared" si="18"/>
        <v>0.93661498742242888</v>
      </c>
      <c r="AP39" s="14">
        <f t="shared" si="18"/>
        <v>1.2844404924374289E-3</v>
      </c>
      <c r="AQ39" s="14">
        <f t="shared" si="18"/>
        <v>9.690508409382851E-3</v>
      </c>
      <c r="AR39" s="14">
        <f t="shared" si="18"/>
        <v>4.3908710445116966E-3</v>
      </c>
      <c r="AS39" s="14">
        <f t="shared" si="18"/>
        <v>1.6157095195381192E-3</v>
      </c>
      <c r="AT39" s="14">
        <f t="shared" si="18"/>
        <v>1.3713299986386817E-4</v>
      </c>
    </row>
    <row r="40" spans="1:46">
      <c r="S40" s="3" t="s">
        <v>9</v>
      </c>
      <c r="T40" s="16">
        <v>1</v>
      </c>
      <c r="U40" s="16">
        <f t="shared" si="19"/>
        <v>0.99992847465322154</v>
      </c>
      <c r="V40" s="16">
        <f t="shared" si="19"/>
        <v>0.99839839538086017</v>
      </c>
      <c r="W40" s="16">
        <f t="shared" si="19"/>
        <v>0.99460660423912894</v>
      </c>
      <c r="X40" s="16">
        <f t="shared" si="19"/>
        <v>0.98190327438880842</v>
      </c>
      <c r="Y40" s="16">
        <f t="shared" si="19"/>
        <v>0.9690124184949207</v>
      </c>
      <c r="Z40" s="16">
        <f t="shared" si="19"/>
        <v>0.946413366394661</v>
      </c>
      <c r="AA40" s="16">
        <f t="shared" si="19"/>
        <v>3.0215882154628684E-2</v>
      </c>
      <c r="AB40" s="16">
        <f t="shared" si="19"/>
        <v>2.8811145231895343E-2</v>
      </c>
      <c r="AC40" s="16">
        <f t="shared" si="19"/>
        <v>1.2388573163719331E-2</v>
      </c>
      <c r="AD40" s="16">
        <f t="shared" si="19"/>
        <v>5.6531208745417053E-4</v>
      </c>
      <c r="AG40">
        <v>1.6353772539205338</v>
      </c>
      <c r="AI40" s="3" t="s">
        <v>9</v>
      </c>
      <c r="AJ40" s="14">
        <f t="shared" si="20"/>
        <v>7.1525346778456012E-5</v>
      </c>
      <c r="AK40" s="14">
        <f t="shared" si="18"/>
        <v>1.5300792723613732E-3</v>
      </c>
      <c r="AL40" s="14">
        <f t="shared" si="18"/>
        <v>3.7917911417312267E-3</v>
      </c>
      <c r="AM40" s="14">
        <f t="shared" si="18"/>
        <v>1.2703329850320522E-2</v>
      </c>
      <c r="AN40" s="14">
        <f t="shared" si="18"/>
        <v>1.289085589388772E-2</v>
      </c>
      <c r="AO40" s="14">
        <f t="shared" si="18"/>
        <v>2.2599052100259698E-2</v>
      </c>
      <c r="AP40" s="14">
        <f t="shared" si="18"/>
        <v>0.91619748424003233</v>
      </c>
      <c r="AQ40" s="14">
        <f t="shared" si="18"/>
        <v>1.4047369227333413E-3</v>
      </c>
      <c r="AR40" s="14">
        <f t="shared" si="18"/>
        <v>1.642257206817601E-2</v>
      </c>
      <c r="AS40" s="14">
        <f t="shared" si="18"/>
        <v>1.1823261076265161E-2</v>
      </c>
      <c r="AT40" s="14">
        <f t="shared" si="18"/>
        <v>5.6531208745417053E-4</v>
      </c>
    </row>
    <row r="41" spans="1:46">
      <c r="S41" s="3" t="s">
        <v>10</v>
      </c>
      <c r="T41" s="16">
        <v>1</v>
      </c>
      <c r="U41" s="16">
        <f t="shared" si="19"/>
        <v>0.99992847465322154</v>
      </c>
      <c r="V41" s="16">
        <f t="shared" si="19"/>
        <v>0.99928902145393272</v>
      </c>
      <c r="W41" s="16">
        <f t="shared" si="19"/>
        <v>0.99028367018363284</v>
      </c>
      <c r="X41" s="16">
        <f t="shared" si="19"/>
        <v>0.98867110105652911</v>
      </c>
      <c r="Y41" s="16">
        <f t="shared" si="19"/>
        <v>0.98699541624295628</v>
      </c>
      <c r="Z41" s="16">
        <f t="shared" si="19"/>
        <v>0.92883573425805954</v>
      </c>
      <c r="AA41" s="16">
        <f t="shared" si="19"/>
        <v>0.88310537720133242</v>
      </c>
      <c r="AB41" s="16">
        <f t="shared" si="19"/>
        <v>5.6759835871737947E-2</v>
      </c>
      <c r="AC41" s="16">
        <f t="shared" si="19"/>
        <v>4.5534012526838925E-2</v>
      </c>
      <c r="AD41" s="16">
        <f t="shared" si="19"/>
        <v>2.0737236339031973E-3</v>
      </c>
      <c r="AG41">
        <v>1.6425961667717393</v>
      </c>
      <c r="AI41" s="3" t="s">
        <v>10</v>
      </c>
      <c r="AJ41" s="14">
        <f t="shared" si="20"/>
        <v>7.1525346778456012E-5</v>
      </c>
      <c r="AK41" s="14">
        <f t="shared" si="18"/>
        <v>6.3945319928881972E-4</v>
      </c>
      <c r="AL41" s="14">
        <f t="shared" si="18"/>
        <v>9.0053512702998884E-3</v>
      </c>
      <c r="AM41" s="14">
        <f t="shared" si="18"/>
        <v>1.6125691271037246E-3</v>
      </c>
      <c r="AN41" s="14">
        <f t="shared" si="18"/>
        <v>1.6756848135728308E-3</v>
      </c>
      <c r="AO41" s="14">
        <f t="shared" si="18"/>
        <v>5.8159681984896738E-2</v>
      </c>
      <c r="AP41" s="14">
        <f t="shared" si="18"/>
        <v>4.5730357056727122E-2</v>
      </c>
      <c r="AQ41" s="14">
        <f t="shared" si="18"/>
        <v>0.82634554132959448</v>
      </c>
      <c r="AR41" s="14">
        <f t="shared" si="18"/>
        <v>1.1225823344899022E-2</v>
      </c>
      <c r="AS41" s="14">
        <f t="shared" si="18"/>
        <v>4.3460288892935725E-2</v>
      </c>
      <c r="AT41" s="14">
        <f t="shared" si="18"/>
        <v>2.0737236339031973E-3</v>
      </c>
    </row>
    <row r="42" spans="1:46">
      <c r="S42" s="3" t="s">
        <v>11</v>
      </c>
      <c r="T42" s="16">
        <v>1</v>
      </c>
      <c r="U42" s="16">
        <f t="shared" si="19"/>
        <v>0.99992673648084496</v>
      </c>
      <c r="V42" s="16">
        <f t="shared" si="19"/>
        <v>0.99881738457633917</v>
      </c>
      <c r="W42" s="16">
        <f t="shared" si="19"/>
        <v>0.99679250322646484</v>
      </c>
      <c r="X42" s="16">
        <f t="shared" si="19"/>
        <v>0.98778270438276639</v>
      </c>
      <c r="Y42" s="16">
        <f t="shared" si="19"/>
        <v>0.97459751389643801</v>
      </c>
      <c r="Z42" s="16">
        <f t="shared" si="19"/>
        <v>0.94203962760791182</v>
      </c>
      <c r="AA42" s="16">
        <f t="shared" si="19"/>
        <v>0.83088567567039773</v>
      </c>
      <c r="AB42" s="16">
        <f t="shared" si="19"/>
        <v>0.80657121034055257</v>
      </c>
      <c r="AC42" s="16">
        <f t="shared" si="19"/>
        <v>0.10576326501362381</v>
      </c>
      <c r="AD42" s="16">
        <f t="shared" si="19"/>
        <v>1.1864581277301627E-2</v>
      </c>
      <c r="AI42" s="3" t="s">
        <v>11</v>
      </c>
      <c r="AJ42" s="14">
        <f t="shared" si="20"/>
        <v>7.3263519155042367E-5</v>
      </c>
      <c r="AK42" s="14">
        <f t="shared" si="18"/>
        <v>1.1093519045057842E-3</v>
      </c>
      <c r="AL42" s="14">
        <f t="shared" si="18"/>
        <v>2.0248813498743301E-3</v>
      </c>
      <c r="AM42" s="14">
        <f t="shared" si="18"/>
        <v>9.0097988436984577E-3</v>
      </c>
      <c r="AN42" s="14">
        <f t="shared" si="18"/>
        <v>1.318519048632838E-2</v>
      </c>
      <c r="AO42" s="14">
        <f t="shared" si="18"/>
        <v>3.2557886288526183E-2</v>
      </c>
      <c r="AP42" s="14">
        <f t="shared" si="18"/>
        <v>0.11115395193751409</v>
      </c>
      <c r="AQ42" s="14">
        <f t="shared" si="18"/>
        <v>2.4314465329845159E-2</v>
      </c>
      <c r="AR42" s="14">
        <f t="shared" si="18"/>
        <v>0.70080794532692881</v>
      </c>
      <c r="AS42" s="14">
        <f t="shared" si="18"/>
        <v>9.389868373632218E-2</v>
      </c>
      <c r="AT42" s="14">
        <f t="shared" si="18"/>
        <v>1.1864581277301627E-2</v>
      </c>
    </row>
    <row r="43" spans="1:46">
      <c r="S43" s="4" t="s">
        <v>12</v>
      </c>
      <c r="T43" s="16">
        <v>1</v>
      </c>
      <c r="U43" s="16">
        <f t="shared" si="19"/>
        <v>0.99998507932673253</v>
      </c>
      <c r="V43" s="16">
        <f t="shared" si="19"/>
        <v>0.99982410333184513</v>
      </c>
      <c r="W43" s="16">
        <f t="shared" si="19"/>
        <v>0.99894240644335863</v>
      </c>
      <c r="X43" s="16">
        <f t="shared" si="19"/>
        <v>0.99692141719306426</v>
      </c>
      <c r="Y43" s="16">
        <f t="shared" si="19"/>
        <v>0.99399252743517463</v>
      </c>
      <c r="Z43" s="16">
        <f t="shared" si="19"/>
        <v>0.97282865284974329</v>
      </c>
      <c r="AA43" s="16">
        <f t="shared" si="19"/>
        <v>0.85405198602332588</v>
      </c>
      <c r="AB43" s="16">
        <f t="shared" si="19"/>
        <v>0.74921097865002273</v>
      </c>
      <c r="AC43" s="16">
        <f t="shared" si="19"/>
        <v>0.61747125427799854</v>
      </c>
      <c r="AD43" s="16">
        <f t="shared" si="19"/>
        <v>0.14288803260009361</v>
      </c>
      <c r="AI43" s="4" t="s">
        <v>12</v>
      </c>
      <c r="AJ43" s="14">
        <f t="shared" si="20"/>
        <v>1.4920673267471152E-5</v>
      </c>
      <c r="AK43" s="14">
        <f t="shared" si="18"/>
        <v>1.6097599488740233E-4</v>
      </c>
      <c r="AL43" s="14">
        <f t="shared" si="18"/>
        <v>8.8169688848649397E-4</v>
      </c>
      <c r="AM43" s="14">
        <f t="shared" si="18"/>
        <v>2.0209892502943694E-3</v>
      </c>
      <c r="AN43" s="14">
        <f t="shared" si="18"/>
        <v>2.92888975788963E-3</v>
      </c>
      <c r="AO43" s="14">
        <f t="shared" si="18"/>
        <v>2.1163874585431341E-2</v>
      </c>
      <c r="AP43" s="14">
        <f t="shared" si="18"/>
        <v>0.11877666682641741</v>
      </c>
      <c r="AQ43" s="14">
        <f t="shared" si="18"/>
        <v>0.10484100737330315</v>
      </c>
      <c r="AR43" s="14">
        <f t="shared" si="18"/>
        <v>0.13173972437202419</v>
      </c>
      <c r="AS43" s="14">
        <f t="shared" si="18"/>
        <v>0.4745832216779049</v>
      </c>
      <c r="AT43" s="14">
        <f t="shared" si="18"/>
        <v>0.14288803260009361</v>
      </c>
    </row>
    <row r="47" spans="1:46">
      <c r="S47" t="s">
        <v>21</v>
      </c>
      <c r="AI47" t="s">
        <v>24</v>
      </c>
    </row>
    <row r="48" spans="1:46">
      <c r="T48" s="11" t="s">
        <v>3</v>
      </c>
      <c r="U48" s="12" t="s">
        <v>4</v>
      </c>
      <c r="V48" s="12" t="s">
        <v>5</v>
      </c>
      <c r="W48" s="12" t="s">
        <v>6</v>
      </c>
      <c r="X48" s="12" t="s">
        <v>7</v>
      </c>
      <c r="Y48" s="12" t="s">
        <v>8</v>
      </c>
      <c r="Z48" s="12" t="s">
        <v>9</v>
      </c>
      <c r="AA48" s="12" t="s">
        <v>10</v>
      </c>
      <c r="AB48" s="12" t="s">
        <v>11</v>
      </c>
      <c r="AC48" s="12" t="s">
        <v>12</v>
      </c>
      <c r="AD48" s="13" t="s">
        <v>13</v>
      </c>
      <c r="AJ48" s="11" t="s">
        <v>3</v>
      </c>
      <c r="AK48" s="12" t="s">
        <v>4</v>
      </c>
      <c r="AL48" s="12" t="s">
        <v>5</v>
      </c>
      <c r="AM48" s="12" t="s">
        <v>6</v>
      </c>
      <c r="AN48" s="12" t="s">
        <v>7</v>
      </c>
      <c r="AO48" s="12" t="s">
        <v>8</v>
      </c>
      <c r="AP48" s="12" t="s">
        <v>9</v>
      </c>
      <c r="AQ48" s="12" t="s">
        <v>10</v>
      </c>
      <c r="AR48" s="12" t="s">
        <v>11</v>
      </c>
      <c r="AS48" s="12" t="s">
        <v>12</v>
      </c>
      <c r="AT48" s="13" t="s">
        <v>13</v>
      </c>
    </row>
    <row r="49" spans="19:46">
      <c r="S49" s="2" t="s">
        <v>3</v>
      </c>
      <c r="T49" s="16">
        <v>1</v>
      </c>
      <c r="U49" s="16">
        <f>_xlfn.NORM.DIST((_xlfn.NORM.INV(U4,0,1)-SQRT($F$17)*$AG$41)/(SQRT(1-$F$17)),0,1,TRUE)</f>
        <v>1.9848052041893886E-2</v>
      </c>
      <c r="V49" s="16">
        <f t="shared" ref="V49:AD49" si="21">_xlfn.NORM.DIST((_xlfn.NORM.INV(V4,0,1)-SQRT($F$17)*$AG$41)/(SQRT(1-$F$17)),0,1,TRUE)</f>
        <v>9.4410636394217425E-3</v>
      </c>
      <c r="W49" s="16">
        <f t="shared" si="21"/>
        <v>1.7644348833701772E-3</v>
      </c>
      <c r="X49" s="16">
        <f t="shared" si="21"/>
        <v>3.7558570196307979E-4</v>
      </c>
      <c r="Y49" s="16">
        <f t="shared" si="21"/>
        <v>2.7745747024441144E-4</v>
      </c>
      <c r="Z49" s="16">
        <f t="shared" si="21"/>
        <v>7.137952881970269E-5</v>
      </c>
      <c r="AA49" s="16">
        <f t="shared" si="21"/>
        <v>3.6264042886612519E-5</v>
      </c>
      <c r="AB49" s="16">
        <f t="shared" si="21"/>
        <v>1.5143342458773045E-5</v>
      </c>
      <c r="AC49" s="16">
        <f t="shared" si="21"/>
        <v>4.348715632121464E-6</v>
      </c>
      <c r="AD49" s="16">
        <f t="shared" si="21"/>
        <v>2.9968997228992213E-6</v>
      </c>
      <c r="AI49" s="2" t="s">
        <v>3</v>
      </c>
      <c r="AJ49" s="14">
        <f>T49-U49</f>
        <v>0.98015194795810612</v>
      </c>
      <c r="AK49" s="14">
        <f t="shared" ref="AK49:AT58" si="22">U49-V49</f>
        <v>1.0406988402472143E-2</v>
      </c>
      <c r="AL49" s="14">
        <f t="shared" si="22"/>
        <v>7.6766287560515655E-3</v>
      </c>
      <c r="AM49" s="14">
        <f t="shared" si="22"/>
        <v>1.3888491814070974E-3</v>
      </c>
      <c r="AN49" s="14">
        <f t="shared" si="22"/>
        <v>9.8128231718668348E-5</v>
      </c>
      <c r="AO49" s="14">
        <f t="shared" si="22"/>
        <v>2.0607794142470874E-4</v>
      </c>
      <c r="AP49" s="14">
        <f t="shared" si="22"/>
        <v>3.5115485933090172E-5</v>
      </c>
      <c r="AQ49" s="14">
        <f t="shared" si="22"/>
        <v>2.1120700427839475E-5</v>
      </c>
      <c r="AR49" s="14">
        <f t="shared" si="22"/>
        <v>1.0794626826651581E-5</v>
      </c>
      <c r="AS49" s="14">
        <f t="shared" si="22"/>
        <v>1.3518159092222427E-6</v>
      </c>
      <c r="AT49" s="14">
        <f t="shared" si="22"/>
        <v>2.9968997228992213E-6</v>
      </c>
    </row>
    <row r="50" spans="19:46">
      <c r="S50" s="3" t="s">
        <v>4</v>
      </c>
      <c r="T50" s="16">
        <v>1</v>
      </c>
      <c r="U50" s="16">
        <f t="shared" ref="U50:AD58" si="23">_xlfn.NORM.DIST((_xlfn.NORM.INV(U5,0,1)-SQRT($F$17)*$AG$41)/(SQRT(1-$F$17)),0,1,TRUE)</f>
        <v>0.96355164829995521</v>
      </c>
      <c r="V50" s="16">
        <f t="shared" si="23"/>
        <v>9.3539743292930903E-3</v>
      </c>
      <c r="W50" s="16">
        <f t="shared" si="23"/>
        <v>8.2924014146344219E-3</v>
      </c>
      <c r="X50" s="16">
        <f t="shared" si="23"/>
        <v>6.3723244190688486E-3</v>
      </c>
      <c r="Y50" s="16">
        <f t="shared" si="23"/>
        <v>3.6600793636524451E-3</v>
      </c>
      <c r="Z50" s="16">
        <f t="shared" si="23"/>
        <v>6.5943852089531422E-4</v>
      </c>
      <c r="AA50" s="16">
        <f t="shared" si="23"/>
        <v>8.8512977529843173E-5</v>
      </c>
      <c r="AB50" s="16">
        <f t="shared" si="23"/>
        <v>4.7840350023052232E-5</v>
      </c>
      <c r="AC50" s="16">
        <f t="shared" si="23"/>
        <v>6.17970379629899E-6</v>
      </c>
      <c r="AD50" s="16">
        <f t="shared" si="23"/>
        <v>4.348715632121464E-6</v>
      </c>
      <c r="AI50" s="3" t="s">
        <v>4</v>
      </c>
      <c r="AJ50" s="14">
        <f t="shared" ref="AJ50:AJ59" si="24">T50-U50</f>
        <v>3.644835170004479E-2</v>
      </c>
      <c r="AK50" s="14">
        <f t="shared" si="22"/>
        <v>0.95419767397066213</v>
      </c>
      <c r="AL50" s="14">
        <f t="shared" si="22"/>
        <v>1.0615729146586685E-3</v>
      </c>
      <c r="AM50" s="14">
        <f t="shared" si="22"/>
        <v>1.9200769955655733E-3</v>
      </c>
      <c r="AN50" s="14">
        <f t="shared" si="22"/>
        <v>2.7122450554164035E-3</v>
      </c>
      <c r="AO50" s="14">
        <f t="shared" si="22"/>
        <v>3.0006408427571307E-3</v>
      </c>
      <c r="AP50" s="14">
        <f t="shared" si="22"/>
        <v>5.7092554336547101E-4</v>
      </c>
      <c r="AQ50" s="14">
        <f t="shared" si="22"/>
        <v>4.067262750679094E-5</v>
      </c>
      <c r="AR50" s="14">
        <f t="shared" si="22"/>
        <v>4.1660646226753239E-5</v>
      </c>
      <c r="AS50" s="14">
        <f t="shared" si="22"/>
        <v>1.830988164177526E-6</v>
      </c>
      <c r="AT50" s="14">
        <f t="shared" si="22"/>
        <v>4.348715632121464E-6</v>
      </c>
    </row>
    <row r="51" spans="19:46">
      <c r="S51" s="3" t="s">
        <v>5</v>
      </c>
      <c r="T51" s="16">
        <v>1</v>
      </c>
      <c r="U51" s="16">
        <f t="shared" si="23"/>
        <v>0.99264424619655345</v>
      </c>
      <c r="V51" s="16">
        <f t="shared" si="23"/>
        <v>0.95461647307367703</v>
      </c>
      <c r="W51" s="16">
        <f t="shared" si="23"/>
        <v>7.3469200026031268E-3</v>
      </c>
      <c r="X51" s="16">
        <f t="shared" si="23"/>
        <v>7.1189503942054007E-3</v>
      </c>
      <c r="Y51" s="16">
        <f t="shared" si="23"/>
        <v>6.8628112407227472E-3</v>
      </c>
      <c r="Z51" s="16">
        <f t="shared" si="23"/>
        <v>4.0323924448830263E-3</v>
      </c>
      <c r="AA51" s="16">
        <f t="shared" si="23"/>
        <v>9.432694268340599E-4</v>
      </c>
      <c r="AB51" s="16">
        <f t="shared" si="23"/>
        <v>1.5849607202731756E-4</v>
      </c>
      <c r="AC51" s="16">
        <f t="shared" si="23"/>
        <v>5.8530141814488033E-5</v>
      </c>
      <c r="AD51" s="16">
        <f t="shared" si="23"/>
        <v>8.5023719350966817E-6</v>
      </c>
      <c r="AI51" s="3" t="s">
        <v>5</v>
      </c>
      <c r="AJ51" s="14">
        <f t="shared" si="24"/>
        <v>7.3557538034465519E-3</v>
      </c>
      <c r="AK51" s="14">
        <f t="shared" si="22"/>
        <v>3.8027773122876418E-2</v>
      </c>
      <c r="AL51" s="14">
        <f t="shared" si="22"/>
        <v>0.94726955307107386</v>
      </c>
      <c r="AM51" s="14">
        <f t="shared" si="22"/>
        <v>2.2796960839772604E-4</v>
      </c>
      <c r="AN51" s="14">
        <f t="shared" si="22"/>
        <v>2.5613915348265352E-4</v>
      </c>
      <c r="AO51" s="14">
        <f t="shared" si="22"/>
        <v>2.8304187958397209E-3</v>
      </c>
      <c r="AP51" s="14">
        <f t="shared" si="22"/>
        <v>3.0891230180489664E-3</v>
      </c>
      <c r="AQ51" s="14">
        <f t="shared" si="22"/>
        <v>7.8477335480674237E-4</v>
      </c>
      <c r="AR51" s="14">
        <f t="shared" si="22"/>
        <v>9.996593021282953E-5</v>
      </c>
      <c r="AS51" s="14">
        <f t="shared" si="22"/>
        <v>5.0027769879391352E-5</v>
      </c>
      <c r="AT51" s="14">
        <f t="shared" si="22"/>
        <v>8.5023719350966817E-6</v>
      </c>
    </row>
    <row r="52" spans="19:46">
      <c r="S52" s="3" t="s">
        <v>6</v>
      </c>
      <c r="T52" s="16">
        <v>1</v>
      </c>
      <c r="U52" s="16">
        <f t="shared" si="23"/>
        <v>0.9998951872176719</v>
      </c>
      <c r="V52" s="16">
        <f t="shared" si="23"/>
        <v>0.98086904370635009</v>
      </c>
      <c r="W52" s="16">
        <f t="shared" si="23"/>
        <v>0.94041805650235288</v>
      </c>
      <c r="X52" s="16">
        <f t="shared" si="23"/>
        <v>1.0071339843423855E-2</v>
      </c>
      <c r="Y52" s="16">
        <f t="shared" si="23"/>
        <v>9.7428942878516594E-3</v>
      </c>
      <c r="Z52" s="16">
        <f t="shared" si="23"/>
        <v>9.26694012078981E-3</v>
      </c>
      <c r="AA52" s="16">
        <f t="shared" si="23"/>
        <v>2.0035564057163447E-3</v>
      </c>
      <c r="AB52" s="16">
        <f t="shared" si="23"/>
        <v>1.9388369080216871E-3</v>
      </c>
      <c r="AC52" s="16">
        <f t="shared" si="23"/>
        <v>1.2325325212841622E-4</v>
      </c>
      <c r="AD52" s="16">
        <f t="shared" si="23"/>
        <v>3.4765911345733521E-5</v>
      </c>
      <c r="AI52" s="3" t="s">
        <v>6</v>
      </c>
      <c r="AJ52" s="14">
        <f t="shared" si="24"/>
        <v>1.0481278232810087E-4</v>
      </c>
      <c r="AK52" s="14">
        <f t="shared" si="22"/>
        <v>1.9026143511321814E-2</v>
      </c>
      <c r="AL52" s="14">
        <f t="shared" si="22"/>
        <v>4.0450987203997202E-2</v>
      </c>
      <c r="AM52" s="14">
        <f t="shared" si="22"/>
        <v>0.93034671665892898</v>
      </c>
      <c r="AN52" s="14">
        <f t="shared" si="22"/>
        <v>3.2844555557219601E-4</v>
      </c>
      <c r="AO52" s="14">
        <f t="shared" si="22"/>
        <v>4.7595416706184938E-4</v>
      </c>
      <c r="AP52" s="14">
        <f t="shared" si="22"/>
        <v>7.2633837150734657E-3</v>
      </c>
      <c r="AQ52" s="14">
        <f t="shared" si="22"/>
        <v>6.4719497694657596E-5</v>
      </c>
      <c r="AR52" s="14">
        <f t="shared" si="22"/>
        <v>1.8155836558932709E-3</v>
      </c>
      <c r="AS52" s="14">
        <f t="shared" si="22"/>
        <v>8.8487340782682694E-5</v>
      </c>
      <c r="AT52" s="14">
        <f t="shared" si="22"/>
        <v>3.4765911345733521E-5</v>
      </c>
    </row>
    <row r="53" spans="19:46">
      <c r="S53" s="3" t="s">
        <v>7</v>
      </c>
      <c r="T53" s="16">
        <v>1</v>
      </c>
      <c r="U53" s="16">
        <f t="shared" si="23"/>
        <v>0.99989864041443222</v>
      </c>
      <c r="V53" s="16">
        <f t="shared" si="23"/>
        <v>0.98539198295203567</v>
      </c>
      <c r="W53" s="16">
        <f t="shared" si="23"/>
        <v>0.97337396622406458</v>
      </c>
      <c r="X53" s="16">
        <f t="shared" si="23"/>
        <v>0.94377498016660033</v>
      </c>
      <c r="Y53" s="16">
        <f t="shared" si="23"/>
        <v>1.1831378463513703E-2</v>
      </c>
      <c r="Z53" s="16">
        <f t="shared" si="23"/>
        <v>1.1373005377014323E-2</v>
      </c>
      <c r="AA53" s="16">
        <f t="shared" si="23"/>
        <v>3.1459942398851578E-3</v>
      </c>
      <c r="AB53" s="16">
        <f t="shared" si="23"/>
        <v>2.8804252011764182E-3</v>
      </c>
      <c r="AC53" s="16">
        <f t="shared" si="23"/>
        <v>1.7519353779982499E-4</v>
      </c>
      <c r="AD53" s="16">
        <f t="shared" si="23"/>
        <v>5.495549319958613E-5</v>
      </c>
      <c r="AI53" s="3" t="s">
        <v>7</v>
      </c>
      <c r="AJ53" s="14">
        <f t="shared" si="24"/>
        <v>1.0135958556778402E-4</v>
      </c>
      <c r="AK53" s="14">
        <f t="shared" si="22"/>
        <v>1.4506657462396544E-2</v>
      </c>
      <c r="AL53" s="14">
        <f t="shared" si="22"/>
        <v>1.2018016727971093E-2</v>
      </c>
      <c r="AM53" s="14">
        <f t="shared" si="22"/>
        <v>2.9598986057464249E-2</v>
      </c>
      <c r="AN53" s="14">
        <f t="shared" si="22"/>
        <v>0.93194360170308665</v>
      </c>
      <c r="AO53" s="14">
        <f t="shared" si="22"/>
        <v>4.5837308649938034E-4</v>
      </c>
      <c r="AP53" s="14">
        <f t="shared" si="22"/>
        <v>8.227011137129165E-3</v>
      </c>
      <c r="AQ53" s="14">
        <f t="shared" si="22"/>
        <v>2.6556903870873956E-4</v>
      </c>
      <c r="AR53" s="14">
        <f t="shared" si="22"/>
        <v>2.705231663376593E-3</v>
      </c>
      <c r="AS53" s="14">
        <f t="shared" si="22"/>
        <v>1.2023804460023886E-4</v>
      </c>
      <c r="AT53" s="14">
        <f t="shared" si="22"/>
        <v>5.495549319958613E-5</v>
      </c>
    </row>
    <row r="54" spans="19:46">
      <c r="S54" s="3" t="s">
        <v>8</v>
      </c>
      <c r="T54" s="16">
        <v>1</v>
      </c>
      <c r="U54" s="16">
        <f t="shared" si="23"/>
        <v>0.99986939545599607</v>
      </c>
      <c r="V54" s="16">
        <f t="shared" si="23"/>
        <v>0.99836766526907417</v>
      </c>
      <c r="W54" s="16">
        <f t="shared" si="23"/>
        <v>0.97730608480799641</v>
      </c>
      <c r="X54" s="16">
        <f t="shared" si="23"/>
        <v>0.97480445018382678</v>
      </c>
      <c r="Y54" s="16">
        <f t="shared" si="23"/>
        <v>0.95362719851036659</v>
      </c>
      <c r="Z54" s="16">
        <f t="shared" si="23"/>
        <v>1.7072180102894786E-2</v>
      </c>
      <c r="AA54" s="16">
        <f t="shared" si="23"/>
        <v>1.5790742706862163E-2</v>
      </c>
      <c r="AB54" s="16">
        <f t="shared" si="23"/>
        <v>6.1246875094199665E-3</v>
      </c>
      <c r="AC54" s="16">
        <f t="shared" si="23"/>
        <v>1.7466815460369153E-3</v>
      </c>
      <c r="AD54" s="16">
        <f t="shared" si="23"/>
        <v>1.3655000385482088E-4</v>
      </c>
      <c r="AI54" s="3" t="s">
        <v>8</v>
      </c>
      <c r="AJ54" s="14">
        <f t="shared" si="24"/>
        <v>1.3060454400393162E-4</v>
      </c>
      <c r="AK54" s="14">
        <f t="shared" si="22"/>
        <v>1.5017301869219013E-3</v>
      </c>
      <c r="AL54" s="14">
        <f t="shared" si="22"/>
        <v>2.1061580461077756E-2</v>
      </c>
      <c r="AM54" s="14">
        <f t="shared" si="22"/>
        <v>2.5016346241696352E-3</v>
      </c>
      <c r="AN54" s="14">
        <f t="shared" si="22"/>
        <v>2.1177251673460185E-2</v>
      </c>
      <c r="AO54" s="14">
        <f t="shared" si="22"/>
        <v>0.9365550184074718</v>
      </c>
      <c r="AP54" s="14">
        <f t="shared" si="22"/>
        <v>1.2814373960326232E-3</v>
      </c>
      <c r="AQ54" s="14">
        <f t="shared" si="22"/>
        <v>9.6660551974421961E-3</v>
      </c>
      <c r="AR54" s="14">
        <f t="shared" si="22"/>
        <v>4.3780059633830512E-3</v>
      </c>
      <c r="AS54" s="14">
        <f t="shared" si="22"/>
        <v>1.6101315421820945E-3</v>
      </c>
      <c r="AT54" s="14">
        <f t="shared" si="22"/>
        <v>1.3655000385482088E-4</v>
      </c>
    </row>
    <row r="55" spans="19:46">
      <c r="S55" s="3" t="s">
        <v>9</v>
      </c>
      <c r="T55" s="16">
        <v>1</v>
      </c>
      <c r="U55" s="16">
        <f t="shared" si="23"/>
        <v>0.99992815707849569</v>
      </c>
      <c r="V55" s="16">
        <f t="shared" si="23"/>
        <v>0.99839270211514408</v>
      </c>
      <c r="W55" s="16">
        <f t="shared" si="23"/>
        <v>0.9945896081084119</v>
      </c>
      <c r="X55" s="16">
        <f t="shared" si="23"/>
        <v>0.98185442182205829</v>
      </c>
      <c r="Y55" s="16">
        <f t="shared" si="23"/>
        <v>0.96893564929234743</v>
      </c>
      <c r="Z55" s="16">
        <f t="shared" si="23"/>
        <v>0.94629368698116589</v>
      </c>
      <c r="AA55" s="16">
        <f t="shared" si="23"/>
        <v>3.0140854018271528E-2</v>
      </c>
      <c r="AB55" s="16">
        <f t="shared" si="23"/>
        <v>2.8739025082197601E-2</v>
      </c>
      <c r="AC55" s="16">
        <f t="shared" si="23"/>
        <v>1.2353384916721001E-2</v>
      </c>
      <c r="AD55" s="16">
        <f t="shared" si="23"/>
        <v>5.6313138134045891E-4</v>
      </c>
      <c r="AI55" s="3" t="s">
        <v>9</v>
      </c>
      <c r="AJ55" s="14">
        <f t="shared" si="24"/>
        <v>7.1842921504305934E-5</v>
      </c>
      <c r="AK55" s="14">
        <f t="shared" si="22"/>
        <v>1.5354549633516124E-3</v>
      </c>
      <c r="AL55" s="14">
        <f t="shared" si="22"/>
        <v>3.8030940067321772E-3</v>
      </c>
      <c r="AM55" s="14">
        <f t="shared" si="22"/>
        <v>1.2735186286353617E-2</v>
      </c>
      <c r="AN55" s="14">
        <f t="shared" si="22"/>
        <v>1.2918772529710854E-2</v>
      </c>
      <c r="AO55" s="14">
        <f t="shared" si="22"/>
        <v>2.264196231118154E-2</v>
      </c>
      <c r="AP55" s="14">
        <f t="shared" si="22"/>
        <v>0.9161528329628944</v>
      </c>
      <c r="AQ55" s="14">
        <f t="shared" si="22"/>
        <v>1.4018289360739275E-3</v>
      </c>
      <c r="AR55" s="14">
        <f t="shared" si="22"/>
        <v>1.6385640165476598E-2</v>
      </c>
      <c r="AS55" s="14">
        <f t="shared" si="22"/>
        <v>1.1790253535380543E-2</v>
      </c>
      <c r="AT55" s="14">
        <f t="shared" si="22"/>
        <v>5.6313138134045891E-4</v>
      </c>
    </row>
    <row r="56" spans="19:46">
      <c r="S56" s="3" t="s">
        <v>10</v>
      </c>
      <c r="T56" s="16">
        <v>1</v>
      </c>
      <c r="U56" s="16">
        <f t="shared" si="23"/>
        <v>0.99992815707849569</v>
      </c>
      <c r="V56" s="16">
        <f t="shared" si="23"/>
        <v>0.99928631715706329</v>
      </c>
      <c r="W56" s="16">
        <f t="shared" si="23"/>
        <v>0.99025511479850103</v>
      </c>
      <c r="X56" s="16">
        <f t="shared" si="23"/>
        <v>0.98863845853945098</v>
      </c>
      <c r="Y56" s="16">
        <f t="shared" si="23"/>
        <v>0.98695862875674156</v>
      </c>
      <c r="Z56" s="16">
        <f t="shared" si="23"/>
        <v>0.92868640628482846</v>
      </c>
      <c r="AA56" s="16">
        <f t="shared" si="23"/>
        <v>0.88288976852876344</v>
      </c>
      <c r="AB56" s="16">
        <f t="shared" si="23"/>
        <v>5.6634811342208186E-2</v>
      </c>
      <c r="AC56" s="16">
        <f t="shared" si="23"/>
        <v>4.5429111449926902E-2</v>
      </c>
      <c r="AD56" s="16">
        <f t="shared" si="23"/>
        <v>2.0665456709720422E-3</v>
      </c>
      <c r="AI56" s="3" t="s">
        <v>10</v>
      </c>
      <c r="AJ56" s="14">
        <f t="shared" si="24"/>
        <v>7.1842921504305934E-5</v>
      </c>
      <c r="AK56" s="14">
        <f t="shared" si="22"/>
        <v>6.4183992143240776E-4</v>
      </c>
      <c r="AL56" s="14">
        <f t="shared" si="22"/>
        <v>9.0312023585622514E-3</v>
      </c>
      <c r="AM56" s="14">
        <f t="shared" si="22"/>
        <v>1.6166562590500533E-3</v>
      </c>
      <c r="AN56" s="14">
        <f t="shared" si="22"/>
        <v>1.6798297827094189E-3</v>
      </c>
      <c r="AO56" s="14">
        <f t="shared" si="22"/>
        <v>5.8272222471913104E-2</v>
      </c>
      <c r="AP56" s="14">
        <f t="shared" si="22"/>
        <v>4.5796637756065017E-2</v>
      </c>
      <c r="AQ56" s="14">
        <f t="shared" si="22"/>
        <v>0.82625495718655528</v>
      </c>
      <c r="AR56" s="14">
        <f t="shared" si="22"/>
        <v>1.1205699892281283E-2</v>
      </c>
      <c r="AS56" s="14">
        <f t="shared" si="22"/>
        <v>4.3362565778954858E-2</v>
      </c>
      <c r="AT56" s="14">
        <f t="shared" si="22"/>
        <v>2.0665456709720422E-3</v>
      </c>
    </row>
    <row r="57" spans="19:46">
      <c r="S57" s="3" t="s">
        <v>11</v>
      </c>
      <c r="T57" s="16">
        <v>1</v>
      </c>
      <c r="U57" s="16">
        <f t="shared" si="23"/>
        <v>0.999926411644811</v>
      </c>
      <c r="V57" s="16">
        <f t="shared" si="23"/>
        <v>0.99881306871873388</v>
      </c>
      <c r="W57" s="16">
        <f t="shared" si="23"/>
        <v>0.99678182506050494</v>
      </c>
      <c r="X57" s="16">
        <f t="shared" si="23"/>
        <v>0.98774785216728511</v>
      </c>
      <c r="Y57" s="16">
        <f t="shared" si="23"/>
        <v>0.97453245018132062</v>
      </c>
      <c r="Z57" s="16">
        <f t="shared" si="23"/>
        <v>0.94191230686817373</v>
      </c>
      <c r="AA57" s="16">
        <f t="shared" si="23"/>
        <v>0.83060879147587707</v>
      </c>
      <c r="AB57" s="16">
        <f t="shared" si="23"/>
        <v>0.8062700275250364</v>
      </c>
      <c r="AC57" s="16">
        <f t="shared" si="23"/>
        <v>0.10556283168483713</v>
      </c>
      <c r="AD57" s="16">
        <f t="shared" si="23"/>
        <v>1.1830687199401889E-2</v>
      </c>
      <c r="AI57" s="3" t="s">
        <v>11</v>
      </c>
      <c r="AJ57" s="14">
        <f t="shared" si="24"/>
        <v>7.3588355189002641E-5</v>
      </c>
      <c r="AK57" s="14">
        <f t="shared" si="22"/>
        <v>1.113342926077121E-3</v>
      </c>
      <c r="AL57" s="14">
        <f t="shared" si="22"/>
        <v>2.0312436582289317E-3</v>
      </c>
      <c r="AM57" s="14">
        <f t="shared" si="22"/>
        <v>9.0339728932198327E-3</v>
      </c>
      <c r="AN57" s="14">
        <f t="shared" si="22"/>
        <v>1.3215401985964492E-2</v>
      </c>
      <c r="AO57" s="14">
        <f t="shared" si="22"/>
        <v>3.2620143313146888E-2</v>
      </c>
      <c r="AP57" s="14">
        <f t="shared" si="22"/>
        <v>0.11130351539229666</v>
      </c>
      <c r="AQ57" s="14">
        <f t="shared" si="22"/>
        <v>2.4338763950840669E-2</v>
      </c>
      <c r="AR57" s="14">
        <f t="shared" si="22"/>
        <v>0.70070719584019925</v>
      </c>
      <c r="AS57" s="14">
        <f t="shared" si="22"/>
        <v>9.3732144485435237E-2</v>
      </c>
      <c r="AT57" s="14">
        <f t="shared" si="22"/>
        <v>1.1830687199401889E-2</v>
      </c>
    </row>
    <row r="58" spans="19:46">
      <c r="S58" s="4" t="s">
        <v>12</v>
      </c>
      <c r="T58" s="16">
        <v>1</v>
      </c>
      <c r="U58" s="16">
        <f t="shared" si="23"/>
        <v>0.99998500724957917</v>
      </c>
      <c r="V58" s="16">
        <f t="shared" ref="V58:AD58" si="25">_xlfn.NORM.DIST((_xlfn.NORM.INV(V13,0,1)-SQRT($F$17)*$AG$41)/(SQRT(1-$F$17)),0,1,TRUE)</f>
        <v>0.9998233643921659</v>
      </c>
      <c r="W58" s="16">
        <f t="shared" si="25"/>
        <v>0.99893851051707205</v>
      </c>
      <c r="X58" s="16">
        <f t="shared" si="25"/>
        <v>0.99691112604954535</v>
      </c>
      <c r="Y58" s="16">
        <f t="shared" si="25"/>
        <v>0.99397382436021908</v>
      </c>
      <c r="Z58" s="16">
        <f t="shared" si="25"/>
        <v>0.97275982378369474</v>
      </c>
      <c r="AA58" s="16">
        <f t="shared" si="25"/>
        <v>0.85380064986626192</v>
      </c>
      <c r="AB58" s="16">
        <f t="shared" si="25"/>
        <v>0.74886158068502418</v>
      </c>
      <c r="AC58" s="16">
        <f t="shared" si="25"/>
        <v>0.61705255610729526</v>
      </c>
      <c r="AD58" s="16">
        <f t="shared" si="25"/>
        <v>0.14264054809574275</v>
      </c>
      <c r="AI58" s="4" t="s">
        <v>12</v>
      </c>
      <c r="AJ58" s="14">
        <f t="shared" si="24"/>
        <v>1.4992750420828038E-5</v>
      </c>
      <c r="AK58" s="14">
        <f t="shared" si="22"/>
        <v>1.6164285741326889E-4</v>
      </c>
      <c r="AL58" s="14">
        <f t="shared" si="22"/>
        <v>8.848538750938495E-4</v>
      </c>
      <c r="AM58" s="14">
        <f t="shared" si="22"/>
        <v>2.027384467526705E-3</v>
      </c>
      <c r="AN58" s="14">
        <f t="shared" si="22"/>
        <v>2.937301689326266E-3</v>
      </c>
      <c r="AO58" s="14">
        <f t="shared" si="22"/>
        <v>2.1214000576524339E-2</v>
      </c>
      <c r="AP58" s="14">
        <f t="shared" si="22"/>
        <v>0.11895917391743283</v>
      </c>
      <c r="AQ58" s="14">
        <f t="shared" si="22"/>
        <v>0.10493906918123774</v>
      </c>
      <c r="AR58" s="14">
        <f t="shared" si="22"/>
        <v>0.13180902457772892</v>
      </c>
      <c r="AS58" s="14">
        <f t="shared" si="22"/>
        <v>0.47441200801155248</v>
      </c>
      <c r="AT58" s="14">
        <f t="shared" si="22"/>
        <v>0.14264054809574275</v>
      </c>
    </row>
    <row r="59" spans="19:46"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J5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6D18-7096-45DA-B26E-4E079672D97B}">
  <dimension ref="B3:M13"/>
  <sheetViews>
    <sheetView workbookViewId="0">
      <selection activeCell="C4" sqref="C4"/>
    </sheetView>
  </sheetViews>
  <sheetFormatPr baseColWidth="10" defaultColWidth="8.7265625" defaultRowHeight="14.5"/>
  <sheetData>
    <row r="3" spans="2:13">
      <c r="C3" s="11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3" t="s">
        <v>13</v>
      </c>
    </row>
    <row r="4" spans="2:13">
      <c r="B4" s="2" t="s">
        <v>3</v>
      </c>
      <c r="M4" t="e" cm="1">
        <f t="array" ref="M4">LOI.NO</f>
        <v>#NAME?</v>
      </c>
    </row>
    <row r="5" spans="2:13">
      <c r="B5" s="3" t="s">
        <v>4</v>
      </c>
    </row>
    <row r="6" spans="2:13">
      <c r="B6" s="3" t="s">
        <v>5</v>
      </c>
      <c r="M6" t="s">
        <v>16</v>
      </c>
    </row>
    <row r="7" spans="2:13">
      <c r="B7" s="3" t="s">
        <v>6</v>
      </c>
    </row>
    <row r="8" spans="2:13">
      <c r="B8" s="3" t="s">
        <v>7</v>
      </c>
    </row>
    <row r="9" spans="2:13">
      <c r="B9" s="3" t="s">
        <v>8</v>
      </c>
    </row>
    <row r="10" spans="2:13">
      <c r="B10" s="3" t="s">
        <v>9</v>
      </c>
    </row>
    <row r="11" spans="2:13">
      <c r="B11" s="3" t="s">
        <v>10</v>
      </c>
    </row>
    <row r="12" spans="2:13">
      <c r="B12" s="3" t="s">
        <v>11</v>
      </c>
    </row>
    <row r="13" spans="2:13">
      <c r="B13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ZFactor</vt:lpstr>
      <vt:lpstr>PIT Zfactor1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Jean-Baptiste Del'chateau</dc:creator>
  <cp:keywords/>
  <dc:description/>
  <cp:lastModifiedBy>Jean-Baptiste Del'chateau</cp:lastModifiedBy>
  <cp:revision/>
  <dcterms:created xsi:type="dcterms:W3CDTF">2021-11-29T09:29:06Z</dcterms:created>
  <dcterms:modified xsi:type="dcterms:W3CDTF">2021-11-29T18:40:25Z</dcterms:modified>
  <cp:category/>
  <cp:contentStatus/>
</cp:coreProperties>
</file>