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ch\Documents\FAC\M2\semestre 1\DRiM\"/>
    </mc:Choice>
  </mc:AlternateContent>
  <xr:revisionPtr revIDLastSave="0" documentId="13_ncr:1_{D7431445-E865-486E-9E1F-7E186592A5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Facto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57" i="1" l="1"/>
  <c r="AD58" i="1"/>
  <c r="AC57" i="1"/>
  <c r="AC58" i="1"/>
  <c r="AB57" i="1"/>
  <c r="AB58" i="1"/>
  <c r="AA57" i="1"/>
  <c r="AA58" i="1"/>
  <c r="Z57" i="1"/>
  <c r="Z58" i="1"/>
  <c r="Y57" i="1"/>
  <c r="Y58" i="1"/>
  <c r="X57" i="1"/>
  <c r="X58" i="1"/>
  <c r="W57" i="1"/>
  <c r="W58" i="1"/>
  <c r="V57" i="1"/>
  <c r="V58" i="1"/>
  <c r="V56" i="1"/>
  <c r="W56" i="1"/>
  <c r="X56" i="1"/>
  <c r="Y56" i="1"/>
  <c r="Z56" i="1"/>
  <c r="AA56" i="1"/>
  <c r="AB56" i="1"/>
  <c r="AC56" i="1"/>
  <c r="AD56" i="1"/>
  <c r="V55" i="1"/>
  <c r="W55" i="1"/>
  <c r="X55" i="1"/>
  <c r="Y55" i="1"/>
  <c r="Z55" i="1"/>
  <c r="AA55" i="1"/>
  <c r="AB55" i="1"/>
  <c r="AC55" i="1"/>
  <c r="AD55" i="1"/>
  <c r="V54" i="1"/>
  <c r="W54" i="1"/>
  <c r="X54" i="1"/>
  <c r="Y54" i="1"/>
  <c r="Z54" i="1"/>
  <c r="AA54" i="1"/>
  <c r="AB54" i="1"/>
  <c r="AC54" i="1"/>
  <c r="AD54" i="1"/>
  <c r="V53" i="1"/>
  <c r="W53" i="1"/>
  <c r="X53" i="1"/>
  <c r="Y53" i="1"/>
  <c r="Z53" i="1"/>
  <c r="AA53" i="1"/>
  <c r="AB53" i="1"/>
  <c r="AC53" i="1"/>
  <c r="AD53" i="1"/>
  <c r="V52" i="1"/>
  <c r="W52" i="1"/>
  <c r="X52" i="1"/>
  <c r="Y52" i="1"/>
  <c r="Z52" i="1"/>
  <c r="AA52" i="1"/>
  <c r="AB52" i="1"/>
  <c r="AC52" i="1"/>
  <c r="AD52" i="1"/>
  <c r="V51" i="1"/>
  <c r="W51" i="1"/>
  <c r="X51" i="1"/>
  <c r="Y51" i="1"/>
  <c r="Z51" i="1"/>
  <c r="AA51" i="1"/>
  <c r="AB51" i="1"/>
  <c r="AC51" i="1"/>
  <c r="AD51" i="1"/>
  <c r="V50" i="1"/>
  <c r="W50" i="1"/>
  <c r="X50" i="1"/>
  <c r="Y50" i="1"/>
  <c r="Z50" i="1"/>
  <c r="AA50" i="1"/>
  <c r="AB50" i="1"/>
  <c r="AC50" i="1"/>
  <c r="AD50" i="1"/>
  <c r="V49" i="1"/>
  <c r="W49" i="1"/>
  <c r="X49" i="1"/>
  <c r="Y49" i="1"/>
  <c r="Z49" i="1"/>
  <c r="AA49" i="1"/>
  <c r="AB49" i="1"/>
  <c r="AC49" i="1"/>
  <c r="AD49" i="1"/>
  <c r="U54" i="1"/>
  <c r="U55" i="1"/>
  <c r="U56" i="1"/>
  <c r="U57" i="1"/>
  <c r="U58" i="1"/>
  <c r="AD35" i="1"/>
  <c r="AD36" i="1"/>
  <c r="AD37" i="1"/>
  <c r="AD38" i="1"/>
  <c r="AQ38" i="1" s="1"/>
  <c r="AD39" i="1"/>
  <c r="AD40" i="1"/>
  <c r="AD41" i="1"/>
  <c r="AD42" i="1"/>
  <c r="AD43" i="1"/>
  <c r="AC35" i="1"/>
  <c r="AC36" i="1"/>
  <c r="AC37" i="1"/>
  <c r="AC38" i="1"/>
  <c r="AC39" i="1"/>
  <c r="AC40" i="1"/>
  <c r="AC41" i="1"/>
  <c r="AC42" i="1"/>
  <c r="AC43" i="1"/>
  <c r="AB35" i="1"/>
  <c r="AB36" i="1"/>
  <c r="AB37" i="1"/>
  <c r="AB38" i="1"/>
  <c r="AB39" i="1"/>
  <c r="AB40" i="1"/>
  <c r="AB41" i="1"/>
  <c r="AB42" i="1"/>
  <c r="AB43" i="1"/>
  <c r="AA35" i="1"/>
  <c r="AA36" i="1"/>
  <c r="AA37" i="1"/>
  <c r="AA38" i="1"/>
  <c r="AA39" i="1"/>
  <c r="AA40" i="1"/>
  <c r="AA41" i="1"/>
  <c r="AA42" i="1"/>
  <c r="AA43" i="1"/>
  <c r="Z35" i="1"/>
  <c r="Z36" i="1"/>
  <c r="Z37" i="1"/>
  <c r="Z38" i="1"/>
  <c r="Z39" i="1"/>
  <c r="Z40" i="1"/>
  <c r="Z41" i="1"/>
  <c r="Z42" i="1"/>
  <c r="Z43" i="1"/>
  <c r="Y35" i="1"/>
  <c r="Y36" i="1"/>
  <c r="Y37" i="1"/>
  <c r="Y38" i="1"/>
  <c r="Y39" i="1"/>
  <c r="Y40" i="1"/>
  <c r="Y41" i="1"/>
  <c r="Y42" i="1"/>
  <c r="Y43" i="1"/>
  <c r="X35" i="1"/>
  <c r="X36" i="1"/>
  <c r="X37" i="1"/>
  <c r="X38" i="1"/>
  <c r="X39" i="1"/>
  <c r="X40" i="1"/>
  <c r="X41" i="1"/>
  <c r="X42" i="1"/>
  <c r="X43" i="1"/>
  <c r="W35" i="1"/>
  <c r="W36" i="1"/>
  <c r="W37" i="1"/>
  <c r="W38" i="1"/>
  <c r="W39" i="1"/>
  <c r="W40" i="1"/>
  <c r="W41" i="1"/>
  <c r="W42" i="1"/>
  <c r="W43" i="1"/>
  <c r="V35" i="1"/>
  <c r="V36" i="1"/>
  <c r="V37" i="1"/>
  <c r="V38" i="1"/>
  <c r="V39" i="1"/>
  <c r="V40" i="1"/>
  <c r="V41" i="1"/>
  <c r="V42" i="1"/>
  <c r="V43" i="1"/>
  <c r="V34" i="1"/>
  <c r="W34" i="1"/>
  <c r="X34" i="1"/>
  <c r="Y34" i="1"/>
  <c r="Z34" i="1"/>
  <c r="AA34" i="1"/>
  <c r="AB34" i="1"/>
  <c r="AC34" i="1"/>
  <c r="AD34" i="1"/>
  <c r="U36" i="1"/>
  <c r="U37" i="1"/>
  <c r="U38" i="1"/>
  <c r="U39" i="1"/>
  <c r="U40" i="1"/>
  <c r="U41" i="1"/>
  <c r="U42" i="1"/>
  <c r="U43" i="1"/>
  <c r="U34" i="1"/>
  <c r="AD20" i="1"/>
  <c r="AD21" i="1"/>
  <c r="AD22" i="1"/>
  <c r="AD23" i="1"/>
  <c r="AD24" i="1"/>
  <c r="AD25" i="1"/>
  <c r="AD26" i="1"/>
  <c r="AD27" i="1"/>
  <c r="AD28" i="1"/>
  <c r="AC20" i="1"/>
  <c r="AC21" i="1"/>
  <c r="AC22" i="1"/>
  <c r="AC23" i="1"/>
  <c r="AC24" i="1"/>
  <c r="AC25" i="1"/>
  <c r="AC26" i="1"/>
  <c r="AC27" i="1"/>
  <c r="AC28" i="1"/>
  <c r="AB20" i="1"/>
  <c r="AB21" i="1"/>
  <c r="AB22" i="1"/>
  <c r="AB23" i="1"/>
  <c r="AB24" i="1"/>
  <c r="AB25" i="1"/>
  <c r="AB26" i="1"/>
  <c r="AB27" i="1"/>
  <c r="AB28" i="1"/>
  <c r="AA20" i="1"/>
  <c r="AA21" i="1"/>
  <c r="AA22" i="1"/>
  <c r="AA23" i="1"/>
  <c r="AA24" i="1"/>
  <c r="AA25" i="1"/>
  <c r="AA26" i="1"/>
  <c r="AA27" i="1"/>
  <c r="AA28" i="1"/>
  <c r="Z20" i="1"/>
  <c r="Z21" i="1"/>
  <c r="Z22" i="1"/>
  <c r="Z23" i="1"/>
  <c r="Z24" i="1"/>
  <c r="Z25" i="1"/>
  <c r="Z26" i="1"/>
  <c r="Z27" i="1"/>
  <c r="Z28" i="1"/>
  <c r="Y20" i="1"/>
  <c r="Y21" i="1"/>
  <c r="Y22" i="1"/>
  <c r="Y23" i="1"/>
  <c r="Y24" i="1"/>
  <c r="Y25" i="1"/>
  <c r="Y26" i="1"/>
  <c r="Y27" i="1"/>
  <c r="Y28" i="1"/>
  <c r="X20" i="1"/>
  <c r="X21" i="1"/>
  <c r="X22" i="1"/>
  <c r="X23" i="1"/>
  <c r="X24" i="1"/>
  <c r="X25" i="1"/>
  <c r="X26" i="1"/>
  <c r="X27" i="1"/>
  <c r="X28" i="1"/>
  <c r="W20" i="1"/>
  <c r="W21" i="1"/>
  <c r="W22" i="1"/>
  <c r="W23" i="1"/>
  <c r="W24" i="1"/>
  <c r="W25" i="1"/>
  <c r="W26" i="1"/>
  <c r="W27" i="1"/>
  <c r="W28" i="1"/>
  <c r="V20" i="1"/>
  <c r="V21" i="1"/>
  <c r="V22" i="1"/>
  <c r="V23" i="1"/>
  <c r="V24" i="1"/>
  <c r="V25" i="1"/>
  <c r="V26" i="1"/>
  <c r="V27" i="1"/>
  <c r="V28" i="1"/>
  <c r="V19" i="1"/>
  <c r="W19" i="1"/>
  <c r="X19" i="1"/>
  <c r="Y19" i="1"/>
  <c r="Z19" i="1"/>
  <c r="AA19" i="1"/>
  <c r="AB19" i="1"/>
  <c r="AC19" i="1"/>
  <c r="AD19" i="1"/>
  <c r="U20" i="1"/>
  <c r="U21" i="1"/>
  <c r="U22" i="1"/>
  <c r="U23" i="1"/>
  <c r="U24" i="1"/>
  <c r="U25" i="1"/>
  <c r="U26" i="1"/>
  <c r="U27" i="1"/>
  <c r="U28" i="1"/>
  <c r="AQ20" i="1"/>
  <c r="AQ28" i="1"/>
  <c r="AD5" i="1"/>
  <c r="AD6" i="1"/>
  <c r="AQ36" i="1" s="1"/>
  <c r="AD7" i="1"/>
  <c r="AQ22" i="1" s="1"/>
  <c r="AD8" i="1"/>
  <c r="AD9" i="1"/>
  <c r="AD10" i="1"/>
  <c r="AQ40" i="1" s="1"/>
  <c r="AD11" i="1"/>
  <c r="AQ26" i="1" s="1"/>
  <c r="AD12" i="1"/>
  <c r="AD13" i="1"/>
  <c r="AC5" i="1"/>
  <c r="AC6" i="1"/>
  <c r="AC7" i="1"/>
  <c r="AC8" i="1"/>
  <c r="AC9" i="1"/>
  <c r="AC10" i="1"/>
  <c r="AC11" i="1"/>
  <c r="AC12" i="1"/>
  <c r="AC13" i="1"/>
  <c r="AB5" i="1"/>
  <c r="AB6" i="1"/>
  <c r="AB7" i="1"/>
  <c r="AB8" i="1"/>
  <c r="AB9" i="1"/>
  <c r="AB10" i="1"/>
  <c r="AB11" i="1"/>
  <c r="AB12" i="1"/>
  <c r="AB13" i="1"/>
  <c r="AA5" i="1"/>
  <c r="AA6" i="1"/>
  <c r="AA7" i="1"/>
  <c r="AA8" i="1"/>
  <c r="AA9" i="1"/>
  <c r="AA10" i="1"/>
  <c r="AA11" i="1"/>
  <c r="AA12" i="1"/>
  <c r="AA13" i="1"/>
  <c r="Z5" i="1"/>
  <c r="Z6" i="1"/>
  <c r="Z7" i="1"/>
  <c r="Z8" i="1"/>
  <c r="Z9" i="1"/>
  <c r="Z10" i="1"/>
  <c r="Z11" i="1"/>
  <c r="Z12" i="1"/>
  <c r="Z13" i="1"/>
  <c r="Y5" i="1"/>
  <c r="Y6" i="1"/>
  <c r="Y7" i="1"/>
  <c r="Y8" i="1"/>
  <c r="Y9" i="1"/>
  <c r="Y10" i="1"/>
  <c r="Y11" i="1"/>
  <c r="Y12" i="1"/>
  <c r="Y13" i="1"/>
  <c r="X5" i="1"/>
  <c r="X6" i="1"/>
  <c r="X7" i="1"/>
  <c r="X8" i="1"/>
  <c r="X9" i="1"/>
  <c r="X10" i="1"/>
  <c r="X11" i="1"/>
  <c r="X12" i="1"/>
  <c r="X13" i="1"/>
  <c r="W5" i="1"/>
  <c r="W6" i="1"/>
  <c r="W7" i="1"/>
  <c r="W8" i="1"/>
  <c r="W9" i="1"/>
  <c r="W10" i="1"/>
  <c r="W11" i="1"/>
  <c r="W12" i="1"/>
  <c r="W13" i="1"/>
  <c r="V5" i="1"/>
  <c r="V6" i="1"/>
  <c r="V7" i="1"/>
  <c r="V8" i="1"/>
  <c r="V9" i="1"/>
  <c r="V10" i="1"/>
  <c r="V11" i="1"/>
  <c r="V12" i="1"/>
  <c r="V13" i="1"/>
  <c r="U5" i="1"/>
  <c r="U35" i="1" s="1"/>
  <c r="AG35" i="1" s="1"/>
  <c r="U6" i="1"/>
  <c r="U7" i="1"/>
  <c r="U52" i="1" s="1"/>
  <c r="AG52" i="1" s="1"/>
  <c r="U8" i="1"/>
  <c r="U53" i="1" s="1"/>
  <c r="U9" i="1"/>
  <c r="U10" i="1"/>
  <c r="U11" i="1"/>
  <c r="AG56" i="1" s="1"/>
  <c r="U12" i="1"/>
  <c r="U13" i="1"/>
  <c r="T5" i="1"/>
  <c r="T6" i="1"/>
  <c r="T7" i="1"/>
  <c r="T8" i="1"/>
  <c r="T9" i="1"/>
  <c r="T10" i="1"/>
  <c r="T11" i="1"/>
  <c r="T12" i="1"/>
  <c r="T13" i="1"/>
  <c r="AD4" i="1"/>
  <c r="AQ34" i="1" s="1"/>
  <c r="AC4" i="1"/>
  <c r="AB4" i="1"/>
  <c r="AA4" i="1"/>
  <c r="Z4" i="1"/>
  <c r="Y4" i="1"/>
  <c r="X4" i="1"/>
  <c r="W4" i="1"/>
  <c r="V4" i="1"/>
  <c r="U4" i="1"/>
  <c r="T4" i="1"/>
  <c r="G21" i="1" a="1"/>
  <c r="G21" i="1" s="1"/>
  <c r="AQ42" i="1" l="1"/>
  <c r="AG27" i="1"/>
  <c r="AM22" i="1"/>
  <c r="AO28" i="1"/>
  <c r="AP25" i="1"/>
  <c r="AO40" i="1"/>
  <c r="AJ41" i="1"/>
  <c r="AL35" i="1"/>
  <c r="AH40" i="1"/>
  <c r="U51" i="1"/>
  <c r="AH51" i="1" s="1"/>
  <c r="AK24" i="1"/>
  <c r="AQ19" i="1"/>
  <c r="AI21" i="1"/>
  <c r="AJ22" i="1"/>
  <c r="AL25" i="1"/>
  <c r="AM26" i="1"/>
  <c r="AP20" i="1"/>
  <c r="AQ21" i="1"/>
  <c r="AJ49" i="1"/>
  <c r="AI52" i="1"/>
  <c r="AL55" i="1"/>
  <c r="AM56" i="1"/>
  <c r="AP51" i="1"/>
  <c r="AQ52" i="1"/>
  <c r="U49" i="1"/>
  <c r="AG49" i="1" s="1"/>
  <c r="U19" i="1"/>
  <c r="AG19" i="1" s="1"/>
  <c r="AH34" i="1"/>
  <c r="AK34" i="1"/>
  <c r="AP34" i="1"/>
  <c r="AP49" i="1"/>
  <c r="AO19" i="1"/>
  <c r="AG43" i="1"/>
  <c r="AH28" i="1"/>
  <c r="AG39" i="1"/>
  <c r="AH24" i="1"/>
  <c r="U50" i="1"/>
  <c r="AH20" i="1"/>
  <c r="AI40" i="1"/>
  <c r="AM36" i="1"/>
  <c r="AP39" i="1"/>
  <c r="AL24" i="1"/>
  <c r="AM25" i="1"/>
  <c r="AI38" i="1"/>
  <c r="AJ39" i="1"/>
  <c r="AK40" i="1"/>
  <c r="AL41" i="1"/>
  <c r="AM42" i="1"/>
  <c r="AN43" i="1"/>
  <c r="AN35" i="1"/>
  <c r="AO36" i="1"/>
  <c r="AQ37" i="1"/>
  <c r="AQ49" i="1"/>
  <c r="AJ52" i="1"/>
  <c r="AK53" i="1"/>
  <c r="AN56" i="1"/>
  <c r="AO57" i="1"/>
  <c r="AO58" i="1"/>
  <c r="AQ51" i="1"/>
  <c r="AH43" i="1"/>
  <c r="AH54" i="1"/>
  <c r="AH35" i="1"/>
  <c r="AH50" i="1"/>
  <c r="AI36" i="1"/>
  <c r="AK37" i="1"/>
  <c r="AL43" i="1"/>
  <c r="AL39" i="1"/>
  <c r="AM40" i="1"/>
  <c r="AN41" i="1"/>
  <c r="AN37" i="1"/>
  <c r="AO42" i="1"/>
  <c r="AP53" i="1"/>
  <c r="AQ43" i="1"/>
  <c r="AQ58" i="1"/>
  <c r="AQ39" i="1"/>
  <c r="AQ54" i="1"/>
  <c r="AQ35" i="1"/>
  <c r="AQ50" i="1"/>
  <c r="AG26" i="1"/>
  <c r="AL19" i="1"/>
  <c r="AL21" i="1"/>
  <c r="AO23" i="1"/>
  <c r="AO24" i="1"/>
  <c r="AQ25" i="1"/>
  <c r="AO34" i="1"/>
  <c r="AG58" i="1"/>
  <c r="AJ57" i="1"/>
  <c r="AK58" i="1"/>
  <c r="AM52" i="1"/>
  <c r="AN53" i="1"/>
  <c r="AQ56" i="1"/>
  <c r="AH23" i="1"/>
  <c r="AH53" i="1"/>
  <c r="AJ28" i="1"/>
  <c r="AJ54" i="1"/>
  <c r="AJ24" i="1"/>
  <c r="AJ20" i="1"/>
  <c r="AK25" i="1"/>
  <c r="AK21" i="1"/>
  <c r="AL56" i="1"/>
  <c r="AL26" i="1"/>
  <c r="AL22" i="1"/>
  <c r="AM27" i="1"/>
  <c r="AM23" i="1"/>
  <c r="AN58" i="1"/>
  <c r="AN28" i="1"/>
  <c r="AN24" i="1"/>
  <c r="AN20" i="1"/>
  <c r="AO25" i="1"/>
  <c r="AO51" i="1"/>
  <c r="AO21" i="1"/>
  <c r="AP26" i="1"/>
  <c r="AP22" i="1"/>
  <c r="AQ57" i="1"/>
  <c r="AQ27" i="1"/>
  <c r="AQ53" i="1"/>
  <c r="AQ23" i="1"/>
  <c r="AI25" i="1"/>
  <c r="AM20" i="1"/>
  <c r="AQ24" i="1"/>
  <c r="AI42" i="1"/>
  <c r="AJ43" i="1"/>
  <c r="AJ35" i="1"/>
  <c r="AK36" i="1"/>
  <c r="AL37" i="1"/>
  <c r="AN39" i="1"/>
  <c r="AQ41" i="1"/>
  <c r="AI55" i="1"/>
  <c r="AL50" i="1"/>
  <c r="AO54" i="1"/>
  <c r="AQ55" i="1"/>
  <c r="AG22" i="1"/>
  <c r="AI50" i="1"/>
  <c r="AP28" i="1"/>
  <c r="AH36" i="1"/>
  <c r="AP37" i="1"/>
  <c r="AN49" i="1"/>
  <c r="AO50" i="1"/>
  <c r="AJ37" i="1"/>
  <c r="AJ51" i="1"/>
  <c r="AL53" i="1"/>
  <c r="AN51" i="1"/>
  <c r="AP57" i="1"/>
  <c r="AN57" i="1"/>
  <c r="AH57" i="1"/>
  <c r="AO38" i="1"/>
  <c r="AM38" i="1"/>
  <c r="AK42" i="1"/>
  <c r="AK38" i="1"/>
  <c r="AI51" i="1"/>
  <c r="AJ56" i="1"/>
  <c r="AL58" i="1"/>
  <c r="AL54" i="1"/>
  <c r="AM55" i="1"/>
  <c r="AM51" i="1"/>
  <c r="AO53" i="1"/>
  <c r="AP58" i="1"/>
  <c r="AI41" i="1"/>
  <c r="AI37" i="1"/>
  <c r="AK43" i="1"/>
  <c r="AK39" i="1"/>
  <c r="AK35" i="1"/>
  <c r="AL40" i="1"/>
  <c r="AL36" i="1"/>
  <c r="AM41" i="1"/>
  <c r="AN38" i="1"/>
  <c r="AO43" i="1"/>
  <c r="AO39" i="1"/>
  <c r="AO35" i="1"/>
  <c r="AP40" i="1"/>
  <c r="AP36" i="1"/>
  <c r="AI26" i="1"/>
  <c r="AO27" i="1"/>
  <c r="AN27" i="1"/>
  <c r="AN23" i="1"/>
  <c r="AK27" i="1"/>
  <c r="AK23" i="1"/>
  <c r="AJ27" i="1"/>
  <c r="AJ23" i="1"/>
  <c r="AI27" i="1"/>
  <c r="AI23" i="1"/>
  <c r="AJ19" i="1"/>
  <c r="AN34" i="1"/>
  <c r="AJ34" i="1"/>
  <c r="AM49" i="1"/>
  <c r="AI49" i="1"/>
  <c r="AP50" i="1"/>
  <c r="AH27" i="1"/>
  <c r="AM19" i="1"/>
  <c r="AI19" i="1"/>
  <c r="AH42" i="1"/>
  <c r="AH38" i="1"/>
  <c r="AM34" i="1"/>
  <c r="AI34" i="1"/>
  <c r="AL49" i="1"/>
  <c r="AP19" i="1"/>
  <c r="AI28" i="1"/>
  <c r="AI20" i="1"/>
  <c r="AJ21" i="1"/>
  <c r="AK22" i="1"/>
  <c r="AL23" i="1"/>
  <c r="AM24" i="1"/>
  <c r="AN25" i="1"/>
  <c r="AO26" i="1"/>
  <c r="AP27" i="1"/>
  <c r="AH41" i="1"/>
  <c r="AH37" i="1"/>
  <c r="AL34" i="1"/>
  <c r="AI43" i="1"/>
  <c r="AI39" i="1"/>
  <c r="AJ40" i="1"/>
  <c r="AJ36" i="1"/>
  <c r="AK41" i="1"/>
  <c r="AL42" i="1"/>
  <c r="AL38" i="1"/>
  <c r="AM43" i="1"/>
  <c r="AM35" i="1"/>
  <c r="AN40" i="1"/>
  <c r="AN36" i="1"/>
  <c r="AO37" i="1"/>
  <c r="AP42" i="1"/>
  <c r="AP38" i="1"/>
  <c r="AO49" i="1"/>
  <c r="AK49" i="1"/>
  <c r="AI53" i="1"/>
  <c r="AJ58" i="1"/>
  <c r="AJ50" i="1"/>
  <c r="AK55" i="1"/>
  <c r="AK51" i="1"/>
  <c r="AM57" i="1"/>
  <c r="AM53" i="1"/>
  <c r="AN54" i="1"/>
  <c r="AN50" i="1"/>
  <c r="AO55" i="1"/>
  <c r="AP52" i="1"/>
  <c r="AH58" i="1"/>
  <c r="AG25" i="1"/>
  <c r="AG21" i="1"/>
  <c r="AH26" i="1"/>
  <c r="AH22" i="1"/>
  <c r="AG42" i="1"/>
  <c r="AG38" i="1"/>
  <c r="AH49" i="1"/>
  <c r="AG55" i="1"/>
  <c r="AH56" i="1"/>
  <c r="AH52" i="1"/>
  <c r="AG28" i="1"/>
  <c r="AG20" i="1"/>
  <c r="AG41" i="1"/>
  <c r="AG37" i="1"/>
  <c r="AG54" i="1"/>
  <c r="AG50" i="1"/>
  <c r="AG23" i="1"/>
  <c r="AG36" i="1"/>
  <c r="AG57" i="1"/>
  <c r="AG53" i="1"/>
  <c r="AL20" i="1" l="1"/>
  <c r="AP35" i="1"/>
  <c r="AP21" i="1"/>
  <c r="AP23" i="1"/>
  <c r="AM28" i="1"/>
  <c r="AI24" i="1"/>
  <c r="AP24" i="1"/>
  <c r="AJ53" i="1"/>
  <c r="AL28" i="1"/>
  <c r="AO52" i="1"/>
  <c r="AM50" i="1"/>
  <c r="AL57" i="1"/>
  <c r="AJ55" i="1"/>
  <c r="AI22" i="1"/>
  <c r="AK28" i="1"/>
  <c r="AG51" i="1"/>
  <c r="AH39" i="1"/>
  <c r="AG34" i="1"/>
  <c r="AP56" i="1"/>
  <c r="AL52" i="1"/>
  <c r="AI57" i="1"/>
  <c r="AH55" i="1"/>
  <c r="AO41" i="1"/>
  <c r="AM39" i="1"/>
  <c r="AI35" i="1"/>
  <c r="AN19" i="1"/>
  <c r="AN26" i="1"/>
  <c r="AN42" i="1"/>
  <c r="AJ38" i="1"/>
  <c r="AP54" i="1"/>
  <c r="AN52" i="1"/>
  <c r="AK57" i="1"/>
  <c r="AP41" i="1"/>
  <c r="AP55" i="1"/>
  <c r="AL51" i="1"/>
  <c r="AI56" i="1"/>
  <c r="AN22" i="1"/>
  <c r="AP43" i="1"/>
  <c r="AK19" i="1"/>
  <c r="AK54" i="1"/>
  <c r="AH21" i="1"/>
  <c r="AO20" i="1"/>
  <c r="AK20" i="1"/>
  <c r="AN21" i="1"/>
  <c r="AK26" i="1"/>
  <c r="AG24" i="1"/>
  <c r="AM58" i="1"/>
  <c r="AK56" i="1"/>
  <c r="AI54" i="1"/>
  <c r="AG40" i="1"/>
  <c r="AH19" i="1"/>
  <c r="AO22" i="1"/>
  <c r="AL27" i="1"/>
  <c r="AJ25" i="1"/>
  <c r="AM37" i="1"/>
  <c r="AJ42" i="1"/>
  <c r="AH25" i="1"/>
  <c r="AK50" i="1"/>
  <c r="AM21" i="1"/>
  <c r="AJ26" i="1"/>
  <c r="AO56" i="1"/>
  <c r="AN55" i="1"/>
  <c r="AM54" i="1"/>
  <c r="AK52" i="1"/>
  <c r="AI5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<sst xmlns="http://schemas.openxmlformats.org/spreadsheetml/2006/main" count="206" uniqueCount="28">
  <si>
    <t>Date</t>
  </si>
  <si>
    <t>Zfactor_2</t>
  </si>
  <si>
    <t>Matrice TTC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</si>
  <si>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</si>
  <si>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</si>
  <si>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</si>
  <si>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</si>
  <si>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</si>
  <si>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</si>
  <si>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</si>
  <si>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</si>
  <si>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</si>
  <si>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</si>
  <si>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</si>
  <si>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Coefficient de correlation</t>
  </si>
  <si>
    <t>MATRICE TTC LOI NORMALE INVERSE</t>
  </si>
  <si>
    <t>Zfactor1</t>
  </si>
  <si>
    <t>Matrice TTC cumulée</t>
  </si>
  <si>
    <t>Matrice projetée pour 2019</t>
  </si>
  <si>
    <t>Matrice projetée pour 2020</t>
  </si>
  <si>
    <t>Marice de migration projetée pour l'année 2018</t>
  </si>
  <si>
    <t>Matrice de migration M1 pour l'année 2020</t>
  </si>
  <si>
    <t>Matrice de migration M1 pour l'année 2019</t>
  </si>
  <si>
    <t>Matrice de migration projetée M1 pour l'année 2018</t>
  </si>
  <si>
    <t>coeff corrélation estimé</t>
  </si>
  <si>
    <t>Z projetée 2017</t>
  </si>
  <si>
    <t>Z projetée 2019</t>
  </si>
  <si>
    <t>Z projetée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</si>
</sst>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rgb="FF212121"/>
      <name val="Roboto"/>
      <charset val="1"/>
    </font>
    <font>
      <sz val="11"/>
      <color rgb="FF212121"/>
      <name val="Roboto"/>
      <charset val="1"/>
    </font>
    <font>
      <b/>
      <sz val="11"/>
      <color rgb="FF212121"/>
      <name val="Var(--Colab-Code-Font-Family)"/>
      <charset val="1"/>
    </font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2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6"/>
      <color theme="1"/>
      <name val="Cambria"/>
      <family val="1"/>
    </font>
    <font>
      <b/>
      <sz val="12"/>
      <color rgb="FF212121"/>
      <name val="Var(--Colab-Code-Font-Family)"/>
      <charset val="1"/>
    </font>
    <font>
      <b/>
      <sz val="12"/>
      <color rgb="FF21212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8">
    <xf numFmtId="0" fontId="0" fillId="0" borderId="0" xfId="0"/>
    <xf numFmtId="14" fontId="0" fillId="0" borderId="1" xfId="0" applyNumberFormat="1" applyBorder="1"/>
    <xf numFmtId="0" fontId="1" fillId="2" borderId="2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10" fontId="2" fillId="2" borderId="3" xfId="0" applyNumberFormat="1" applyFont="1" applyFill="1" applyBorder="1" applyAlignment="1">
      <alignment wrapText="1"/>
    </xf>
    <xf numFmtId="10" fontId="2" fillId="2" borderId="4" xfId="0" applyNumberFormat="1" applyFont="1" applyFill="1" applyBorder="1" applyAlignment="1">
      <alignment wrapText="1"/>
    </xf>
    <xf numFmtId="10" fontId="2" fillId="2" borderId="0" xfId="0" applyNumberFormat="1" applyFont="1" applyFill="1" applyAlignment="1">
      <alignment wrapText="1"/>
    </xf>
    <xf numFmtId="10" fontId="2" fillId="2" borderId="6" xfId="0" applyNumberFormat="1" applyFont="1" applyFill="1" applyBorder="1" applyAlignment="1">
      <alignment wrapText="1"/>
    </xf>
    <xf numFmtId="10" fontId="2" fillId="2" borderId="8" xfId="0" applyNumberFormat="1" applyFont="1" applyFill="1" applyBorder="1" applyAlignment="1">
      <alignment wrapText="1"/>
    </xf>
    <xf numFmtId="10" fontId="2" fillId="2" borderId="9" xfId="0" applyNumberFormat="1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12" xfId="0" applyFont="1" applyFill="1" applyBorder="1" applyAlignment="1">
      <alignment wrapText="1"/>
    </xf>
    <xf numFmtId="10" fontId="0" fillId="0" borderId="0" xfId="0" applyNumberFormat="1"/>
    <xf numFmtId="0" fontId="5" fillId="0" borderId="0" xfId="0" quotePrefix="1" applyFont="1"/>
    <xf numFmtId="10" fontId="0" fillId="0" borderId="0" xfId="1" applyNumberFormat="1" applyFont="1"/>
    <xf numFmtId="0" fontId="7" fillId="0" borderId="0" xfId="0" applyFont="1"/>
    <xf numFmtId="0" fontId="8" fillId="0" borderId="0" xfId="0" applyFont="1"/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0" fontId="0" fillId="0" borderId="1" xfId="1" applyNumberFormat="1" applyFont="1" applyBorder="1"/>
    <xf numFmtId="0" fontId="0" fillId="3" borderId="1" xfId="0" applyFill="1" applyBorder="1"/>
    <xf numFmtId="10" fontId="0" fillId="0" borderId="1" xfId="0" applyNumberFormat="1" applyBorder="1"/>
    <xf numFmtId="0" fontId="9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10" fontId="6" fillId="0" borderId="1" xfId="0" applyNumberFormat="1" applyFont="1" applyBorder="1"/>
    <xf numFmtId="0" fontId="6" fillId="3" borderId="1" xfId="0" applyFont="1" applyFill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9"/>
  <sheetViews>
    <sheetView tabSelected="1" topLeftCell="C13" zoomScale="95" zoomScaleNormal="95" workbookViewId="0">
      <selection activeCell="I11" sqref="I11"/>
    </sheetView>
  </sheetViews>
  <sheetFormatPr baseColWidth="10" defaultColWidth="8.7265625" defaultRowHeight="14.5"/>
  <cols>
    <col min="1" max="1" width="11.453125" bestFit="1" customWidth="1"/>
    <col min="4" max="4" width="12.26953125" customWidth="1"/>
    <col min="5" max="5" width="12.7265625" customWidth="1"/>
    <col min="20" max="20" width="10.08984375" bestFit="1" customWidth="1"/>
    <col min="21" max="21" width="9.26953125" bestFit="1" customWidth="1"/>
    <col min="22" max="22" width="10.08984375" bestFit="1" customWidth="1"/>
    <col min="23" max="30" width="8.90625" bestFit="1" customWidth="1"/>
  </cols>
  <sheetData>
    <row r="1" spans="1:31">
      <c r="A1" t="s">
        <v>0</v>
      </c>
      <c r="B1" t="s">
        <v>1</v>
      </c>
      <c r="C1" t="s">
        <v>16</v>
      </c>
    </row>
    <row r="2" spans="1:31">
      <c r="A2" s="1">
        <v>43131</v>
      </c>
      <c r="B2">
        <v>21.582391342740198</v>
      </c>
      <c r="C2">
        <v>1.6653235883829791</v>
      </c>
      <c r="F2" t="s">
        <v>2</v>
      </c>
      <c r="S2" t="s">
        <v>17</v>
      </c>
    </row>
    <row r="3" spans="1:31">
      <c r="A3" s="1">
        <v>43159</v>
      </c>
      <c r="B3">
        <v>21.598028760695041</v>
      </c>
      <c r="C3">
        <v>1.6675982088593004</v>
      </c>
      <c r="G3" s="11" t="s">
        <v>3</v>
      </c>
      <c r="H3" s="12" t="s">
        <v>4</v>
      </c>
      <c r="I3" s="12" t="s">
        <v>5</v>
      </c>
      <c r="J3" s="12" t="s">
        <v>6</v>
      </c>
      <c r="K3" s="12" t="s">
        <v>7</v>
      </c>
      <c r="L3" s="12" t="s">
        <v>8</v>
      </c>
      <c r="M3" s="12" t="s">
        <v>9</v>
      </c>
      <c r="N3" s="12" t="s">
        <v>10</v>
      </c>
      <c r="O3" s="12" t="s">
        <v>11</v>
      </c>
      <c r="P3" s="12" t="s">
        <v>12</v>
      </c>
      <c r="Q3" s="13" t="s">
        <v>13</v>
      </c>
      <c r="T3" s="11" t="s">
        <v>3</v>
      </c>
      <c r="U3" s="12" t="s">
        <v>4</v>
      </c>
      <c r="V3" s="12" t="s">
        <v>5</v>
      </c>
      <c r="W3" s="12" t="s">
        <v>6</v>
      </c>
      <c r="X3" s="12" t="s">
        <v>7</v>
      </c>
      <c r="Y3" s="12" t="s">
        <v>8</v>
      </c>
      <c r="Z3" s="12" t="s">
        <v>9</v>
      </c>
      <c r="AA3" s="12" t="s">
        <v>10</v>
      </c>
      <c r="AB3" s="12" t="s">
        <v>11</v>
      </c>
      <c r="AC3" s="12" t="s">
        <v>12</v>
      </c>
      <c r="AD3" s="13" t="s">
        <v>13</v>
      </c>
    </row>
    <row r="4" spans="1:31">
      <c r="A4" s="1">
        <v>43190</v>
      </c>
      <c r="B4">
        <v>21.819153879327001</v>
      </c>
      <c r="C4">
        <v>1.6995120494634424</v>
      </c>
      <c r="F4" s="2" t="s">
        <v>3</v>
      </c>
      <c r="G4" s="5">
        <v>0.97035700000000003</v>
      </c>
      <c r="H4" s="5">
        <v>1.4852000000000001E-2</v>
      </c>
      <c r="I4" s="5">
        <v>1.1743999999999999E-2</v>
      </c>
      <c r="J4" s="5">
        <v>2.3449999999999999E-3</v>
      </c>
      <c r="K4" s="5">
        <v>1.76E-4</v>
      </c>
      <c r="L4" s="5">
        <v>3.8299999999999999E-4</v>
      </c>
      <c r="M4" s="5">
        <v>6.8999999999999997E-5</v>
      </c>
      <c r="N4" s="5">
        <v>4.3000000000000002E-5</v>
      </c>
      <c r="O4" s="5">
        <v>2.3E-5</v>
      </c>
      <c r="P4" s="5">
        <v>3.0000000000000001E-6</v>
      </c>
      <c r="Q4" s="6">
        <v>6.9999999999999999E-6</v>
      </c>
      <c r="S4" s="2" t="s">
        <v>3</v>
      </c>
      <c r="T4" s="14">
        <f>SUM(G4:Q4)</f>
        <v>1.0000020000000001</v>
      </c>
      <c r="U4" s="14">
        <f>SUM(H4:Q4)</f>
        <v>2.9645000000000001E-2</v>
      </c>
      <c r="V4" s="14">
        <f>SUM(I4:Q4)</f>
        <v>1.4792999999999999E-2</v>
      </c>
      <c r="W4" s="14">
        <f>SUM(J4:Q4)</f>
        <v>3.0490000000000001E-3</v>
      </c>
      <c r="X4" s="14">
        <f>SUM(K4:Q4)</f>
        <v>7.0399999999999998E-4</v>
      </c>
      <c r="Y4" s="14">
        <f>SUM(L4:Q4)</f>
        <v>5.2799999999999993E-4</v>
      </c>
      <c r="Z4" s="14">
        <f>SUM(M4:Q4)</f>
        <v>1.45E-4</v>
      </c>
      <c r="AA4" s="14">
        <f>SUM(N4:Q4)</f>
        <v>7.6000000000000004E-5</v>
      </c>
      <c r="AB4" s="14">
        <f>SUM(O4:Q4)</f>
        <v>3.3000000000000003E-5</v>
      </c>
      <c r="AC4" s="14">
        <f>SUM(P4:Q4)</f>
        <v>9.9999999999999991E-6</v>
      </c>
      <c r="AD4" s="14">
        <f>SUM(Q4)</f>
        <v>6.9999999999999999E-6</v>
      </c>
    </row>
    <row r="5" spans="1:31">
      <c r="A5" s="1">
        <v>43220</v>
      </c>
      <c r="B5">
        <v>21.518657108591228</v>
      </c>
      <c r="C5">
        <v>1.6560282316500365</v>
      </c>
      <c r="F5" s="3" t="s">
        <v>4</v>
      </c>
      <c r="G5" s="7">
        <v>2.5838E-2</v>
      </c>
      <c r="H5" s="7">
        <v>0.95949600000000002</v>
      </c>
      <c r="I5" s="7">
        <v>1.567E-3</v>
      </c>
      <c r="J5" s="7">
        <v>2.8700000000000002E-3</v>
      </c>
      <c r="K5" s="7">
        <v>4.1580000000000002E-3</v>
      </c>
      <c r="L5" s="7">
        <v>4.8690000000000001E-3</v>
      </c>
      <c r="M5" s="7">
        <v>1.023E-3</v>
      </c>
      <c r="N5" s="7">
        <v>7.8999999999999996E-5</v>
      </c>
      <c r="O5" s="7">
        <v>8.5000000000000006E-5</v>
      </c>
      <c r="P5" s="7">
        <v>3.9999999999999998E-6</v>
      </c>
      <c r="Q5" s="8">
        <v>1.0000000000000001E-5</v>
      </c>
      <c r="S5" s="3" t="s">
        <v>4</v>
      </c>
      <c r="T5" s="14">
        <f t="shared" ref="T5:T13" si="0">SUM(G5:Q5)</f>
        <v>0.99999900000000008</v>
      </c>
      <c r="U5" s="14">
        <f t="shared" ref="U5:U13" si="1">SUM(H5:Q5)</f>
        <v>0.97416100000000005</v>
      </c>
      <c r="V5" s="14">
        <f t="shared" ref="V5:V13" si="2">SUM(I5:Q5)</f>
        <v>1.4664999999999999E-2</v>
      </c>
      <c r="W5" s="14">
        <f t="shared" ref="W5:W13" si="3">SUM(J5:Q5)</f>
        <v>1.3098E-2</v>
      </c>
      <c r="X5" s="14">
        <f t="shared" ref="X5:X13" si="4">SUM(K5:Q5)</f>
        <v>1.0227999999999999E-2</v>
      </c>
      <c r="Y5" s="14">
        <f t="shared" ref="Y5:Y13" si="5">SUM(L5:Q5)</f>
        <v>6.069999999999999E-3</v>
      </c>
      <c r="Z5" s="14">
        <f t="shared" ref="Z5:Z13" si="6">SUM(M5:Q5)</f>
        <v>1.2010000000000002E-3</v>
      </c>
      <c r="AA5" s="14">
        <f t="shared" ref="AA5:AA13" si="7">SUM(N5:Q5)</f>
        <v>1.7799999999999999E-4</v>
      </c>
      <c r="AB5" s="14">
        <f t="shared" ref="AB5:AB13" si="8">SUM(O5:Q5)</f>
        <v>9.9000000000000008E-5</v>
      </c>
      <c r="AC5" s="14">
        <f t="shared" ref="AC5:AC13" si="9">SUM(P5:Q5)</f>
        <v>1.4000000000000001E-5</v>
      </c>
      <c r="AD5" s="14">
        <f t="shared" ref="AD5:AD13" si="10">SUM(Q5)</f>
        <v>1.0000000000000001E-5</v>
      </c>
    </row>
    <row r="6" spans="1:31">
      <c r="A6" s="1">
        <v>43251</v>
      </c>
      <c r="B6">
        <v>21.876597000501949</v>
      </c>
      <c r="C6">
        <v>1.7077267470561062</v>
      </c>
      <c r="F6" s="3" t="s">
        <v>5</v>
      </c>
      <c r="G6" s="7">
        <v>4.8180000000000002E-3</v>
      </c>
      <c r="H6" s="7">
        <v>2.776E-2</v>
      </c>
      <c r="I6" s="7">
        <v>0.955731</v>
      </c>
      <c r="J6" s="7">
        <v>3.4099999999999999E-4</v>
      </c>
      <c r="K6" s="7">
        <v>3.8400000000000001E-4</v>
      </c>
      <c r="L6" s="7">
        <v>4.3160000000000004E-3</v>
      </c>
      <c r="M6" s="7">
        <v>4.9639999999999997E-3</v>
      </c>
      <c r="N6" s="7">
        <v>1.3760000000000001E-3</v>
      </c>
      <c r="O6" s="7">
        <v>1.9000000000000001E-4</v>
      </c>
      <c r="P6" s="7">
        <v>1.01E-4</v>
      </c>
      <c r="Q6" s="8">
        <v>1.9000000000000001E-5</v>
      </c>
      <c r="S6" s="3" t="s">
        <v>5</v>
      </c>
      <c r="T6" s="14">
        <f t="shared" si="0"/>
        <v>1.0000000000000002</v>
      </c>
      <c r="U6" s="14">
        <f t="shared" si="1"/>
        <v>0.99518200000000012</v>
      </c>
      <c r="V6" s="14">
        <f t="shared" si="2"/>
        <v>0.96742200000000012</v>
      </c>
      <c r="W6" s="14">
        <f t="shared" si="3"/>
        <v>1.1691E-2</v>
      </c>
      <c r="X6" s="14">
        <f t="shared" si="4"/>
        <v>1.1349999999999999E-2</v>
      </c>
      <c r="Y6" s="14">
        <f t="shared" si="5"/>
        <v>1.0966E-2</v>
      </c>
      <c r="Z6" s="14">
        <f t="shared" si="6"/>
        <v>6.6500000000000005E-3</v>
      </c>
      <c r="AA6" s="14">
        <f t="shared" si="7"/>
        <v>1.686E-3</v>
      </c>
      <c r="AB6" s="14">
        <f t="shared" si="8"/>
        <v>3.1000000000000005E-4</v>
      </c>
      <c r="AC6" s="14">
        <f t="shared" si="9"/>
        <v>1.2E-4</v>
      </c>
      <c r="AD6" s="14">
        <f t="shared" si="10"/>
        <v>1.9000000000000001E-5</v>
      </c>
    </row>
    <row r="7" spans="1:31">
      <c r="A7" s="1">
        <v>43281</v>
      </c>
      <c r="B7">
        <v>21.43597923442082</v>
      </c>
      <c r="C7">
        <v>1.6439108350890874</v>
      </c>
      <c r="F7" s="3" t="s">
        <v>6</v>
      </c>
      <c r="G7" s="7">
        <v>6.0000000000000002E-5</v>
      </c>
      <c r="H7" s="7">
        <v>1.3048000000000001E-2</v>
      </c>
      <c r="I7" s="7">
        <v>3.0363999999999999E-2</v>
      </c>
      <c r="J7" s="7">
        <v>0.94081199999999998</v>
      </c>
      <c r="K7" s="7">
        <v>4.8099999999999998E-4</v>
      </c>
      <c r="L7" s="7">
        <v>6.9899999999999997E-4</v>
      </c>
      <c r="M7" s="7">
        <v>1.1098999999999999E-2</v>
      </c>
      <c r="N7" s="7">
        <v>1.05E-4</v>
      </c>
      <c r="O7" s="7">
        <v>3.0890000000000002E-3</v>
      </c>
      <c r="P7" s="7">
        <v>1.7100000000000001E-4</v>
      </c>
      <c r="Q7" s="8">
        <v>7.2999999999999999E-5</v>
      </c>
      <c r="S7" s="3" t="s">
        <v>6</v>
      </c>
      <c r="T7" s="14">
        <f t="shared" si="0"/>
        <v>1.0000009999999999</v>
      </c>
      <c r="U7" s="14">
        <f t="shared" si="1"/>
        <v>0.99994099999999997</v>
      </c>
      <c r="V7" s="14">
        <f t="shared" si="2"/>
        <v>0.98689299999999991</v>
      </c>
      <c r="W7" s="14">
        <f t="shared" si="3"/>
        <v>0.95652899999999996</v>
      </c>
      <c r="X7" s="14">
        <f t="shared" si="4"/>
        <v>1.5716999999999998E-2</v>
      </c>
      <c r="Y7" s="14">
        <f t="shared" si="5"/>
        <v>1.5235999999999998E-2</v>
      </c>
      <c r="Z7" s="14">
        <f t="shared" si="6"/>
        <v>1.4536999999999998E-2</v>
      </c>
      <c r="AA7" s="14">
        <f t="shared" si="7"/>
        <v>3.4380000000000005E-3</v>
      </c>
      <c r="AB7" s="14">
        <f t="shared" si="8"/>
        <v>3.3330000000000005E-3</v>
      </c>
      <c r="AC7" s="14">
        <f t="shared" si="9"/>
        <v>2.4400000000000002E-4</v>
      </c>
      <c r="AD7" s="14">
        <f t="shared" si="10"/>
        <v>7.2999999999999999E-5</v>
      </c>
    </row>
    <row r="8" spans="1:31">
      <c r="A8" s="1">
        <v>43312</v>
      </c>
      <c r="B8">
        <v>21.85700107554441</v>
      </c>
      <c r="C8">
        <v>1.7049278895152846</v>
      </c>
      <c r="F8" s="3" t="s">
        <v>7</v>
      </c>
      <c r="G8" s="7">
        <v>5.8999999999999998E-5</v>
      </c>
      <c r="H8" s="7">
        <v>9.8189999999999996E-3</v>
      </c>
      <c r="I8" s="7">
        <v>8.6800000000000002E-3</v>
      </c>
      <c r="J8" s="7">
        <v>2.2321000000000001E-2</v>
      </c>
      <c r="K8" s="7">
        <v>0.94084599999999996</v>
      </c>
      <c r="L8" s="7">
        <v>6.6399999999999999E-4</v>
      </c>
      <c r="M8" s="7">
        <v>1.235E-2</v>
      </c>
      <c r="N8" s="7">
        <v>4.2000000000000002E-4</v>
      </c>
      <c r="O8" s="7">
        <v>4.5019999999999999E-3</v>
      </c>
      <c r="P8" s="7">
        <v>2.2800000000000001E-4</v>
      </c>
      <c r="Q8" s="8">
        <v>1.13E-4</v>
      </c>
      <c r="S8" s="3" t="s">
        <v>7</v>
      </c>
      <c r="T8" s="14">
        <f t="shared" si="0"/>
        <v>1.0000019999999998</v>
      </c>
      <c r="U8" s="14">
        <f t="shared" si="1"/>
        <v>0.99994299999999992</v>
      </c>
      <c r="V8" s="14">
        <f t="shared" si="2"/>
        <v>0.99012399999999989</v>
      </c>
      <c r="W8" s="14">
        <f t="shared" si="3"/>
        <v>0.98144399999999998</v>
      </c>
      <c r="X8" s="14">
        <f t="shared" si="4"/>
        <v>0.95912299999999995</v>
      </c>
      <c r="Y8" s="14">
        <f t="shared" si="5"/>
        <v>1.8276999999999998E-2</v>
      </c>
      <c r="Z8" s="14">
        <f t="shared" si="6"/>
        <v>1.7612999999999997E-2</v>
      </c>
      <c r="AA8" s="14">
        <f t="shared" si="7"/>
        <v>5.2630000000000003E-3</v>
      </c>
      <c r="AB8" s="14">
        <f t="shared" si="8"/>
        <v>4.8430000000000001E-3</v>
      </c>
      <c r="AC8" s="14">
        <f t="shared" si="9"/>
        <v>3.4099999999999999E-4</v>
      </c>
      <c r="AD8" s="14">
        <f t="shared" si="10"/>
        <v>1.13E-4</v>
      </c>
    </row>
    <row r="9" spans="1:31">
      <c r="A9" s="1">
        <v>43343</v>
      </c>
      <c r="B9">
        <v>22.045671025622159</v>
      </c>
      <c r="C9">
        <v>1.7317274391450765</v>
      </c>
      <c r="F9" s="3" t="s">
        <v>8</v>
      </c>
      <c r="G9" s="7">
        <v>7.3999999999999996E-5</v>
      </c>
      <c r="H9" s="7">
        <v>9.3199999999999999E-4</v>
      </c>
      <c r="I9" s="7">
        <v>1.4678E-2</v>
      </c>
      <c r="J9" s="7">
        <v>1.8240000000000001E-3</v>
      </c>
      <c r="K9" s="7">
        <v>1.5821999999999999E-2</v>
      </c>
      <c r="L9" s="7">
        <v>0.94091499999999995</v>
      </c>
      <c r="M9" s="7">
        <v>1.8109999999999999E-3</v>
      </c>
      <c r="N9" s="7">
        <v>1.409E-2</v>
      </c>
      <c r="O9" s="7">
        <v>6.8339999999999998E-3</v>
      </c>
      <c r="P9" s="7">
        <v>2.751E-3</v>
      </c>
      <c r="Q9" s="8">
        <v>2.6899999999999998E-4</v>
      </c>
      <c r="S9" s="3" t="s">
        <v>8</v>
      </c>
      <c r="T9" s="14">
        <f t="shared" si="0"/>
        <v>0.99999999999999989</v>
      </c>
      <c r="U9" s="14">
        <f t="shared" si="1"/>
        <v>0.99992599999999987</v>
      </c>
      <c r="V9" s="14">
        <f t="shared" si="2"/>
        <v>0.99899399999999994</v>
      </c>
      <c r="W9" s="14">
        <f t="shared" si="3"/>
        <v>0.98431599999999997</v>
      </c>
      <c r="X9" s="14">
        <f t="shared" si="4"/>
        <v>0.98249199999999992</v>
      </c>
      <c r="Y9" s="14">
        <f t="shared" si="5"/>
        <v>0.96666999999999992</v>
      </c>
      <c r="Z9" s="14">
        <f t="shared" si="6"/>
        <v>2.5754999999999997E-2</v>
      </c>
      <c r="AA9" s="14">
        <f t="shared" si="7"/>
        <v>2.3943999999999997E-2</v>
      </c>
      <c r="AB9" s="14">
        <f t="shared" si="8"/>
        <v>9.8539999999999999E-3</v>
      </c>
      <c r="AC9" s="14">
        <f t="shared" si="9"/>
        <v>3.0200000000000001E-3</v>
      </c>
      <c r="AD9" s="14">
        <f t="shared" si="10"/>
        <v>2.6899999999999998E-4</v>
      </c>
    </row>
    <row r="10" spans="1:31">
      <c r="A10" s="1">
        <v>43373</v>
      </c>
      <c r="B10">
        <v>21.506400493228615</v>
      </c>
      <c r="C10">
        <v>1.6542361174186442</v>
      </c>
      <c r="F10" s="3" t="s">
        <v>9</v>
      </c>
      <c r="G10" s="7">
        <v>4.0000000000000003E-5</v>
      </c>
      <c r="H10" s="7">
        <v>9.5E-4</v>
      </c>
      <c r="I10" s="7">
        <v>2.5070000000000001E-3</v>
      </c>
      <c r="J10" s="7">
        <v>8.9020000000000002E-3</v>
      </c>
      <c r="K10" s="7">
        <v>9.4299999999999991E-3</v>
      </c>
      <c r="L10" s="7">
        <v>1.7108999999999999E-2</v>
      </c>
      <c r="M10" s="7">
        <v>0.91731099999999999</v>
      </c>
      <c r="N10" s="7">
        <v>1.8959999999999999E-3</v>
      </c>
      <c r="O10" s="7">
        <v>2.2824000000000001E-2</v>
      </c>
      <c r="P10" s="7">
        <v>1.7996999999999999E-2</v>
      </c>
      <c r="Q10" s="8">
        <v>1.034E-3</v>
      </c>
      <c r="S10" s="3" t="s">
        <v>9</v>
      </c>
      <c r="T10" s="14">
        <f t="shared" si="0"/>
        <v>1</v>
      </c>
      <c r="U10" s="14">
        <f t="shared" si="1"/>
        <v>0.99995999999999996</v>
      </c>
      <c r="V10" s="14">
        <f t="shared" si="2"/>
        <v>0.99900999999999995</v>
      </c>
      <c r="W10" s="14">
        <f t="shared" si="3"/>
        <v>0.99650300000000003</v>
      </c>
      <c r="X10" s="14">
        <f t="shared" si="4"/>
        <v>0.98760099999999995</v>
      </c>
      <c r="Y10" s="14">
        <f t="shared" si="5"/>
        <v>0.97817100000000001</v>
      </c>
      <c r="Z10" s="14">
        <f t="shared" si="6"/>
        <v>0.96106199999999997</v>
      </c>
      <c r="AA10" s="14">
        <f t="shared" si="7"/>
        <v>4.3750999999999998E-2</v>
      </c>
      <c r="AB10" s="14">
        <f t="shared" si="8"/>
        <v>4.1854999999999996E-2</v>
      </c>
      <c r="AC10" s="14">
        <f t="shared" si="9"/>
        <v>1.9030999999999999E-2</v>
      </c>
      <c r="AD10" s="14">
        <f t="shared" si="10"/>
        <v>1.034E-3</v>
      </c>
    </row>
    <row r="11" spans="1:31">
      <c r="A11" s="1">
        <v>43404</v>
      </c>
      <c r="B11">
        <v>21.689415961939666</v>
      </c>
      <c r="C11">
        <v>1.6808442422388628</v>
      </c>
      <c r="F11" s="3" t="s">
        <v>10</v>
      </c>
      <c r="G11" s="7">
        <v>4.0000000000000003E-5</v>
      </c>
      <c r="H11" s="7">
        <v>3.8699999999999997E-4</v>
      </c>
      <c r="I11" s="7">
        <v>6.0369999999999998E-3</v>
      </c>
      <c r="J11" s="7">
        <v>1.126E-3</v>
      </c>
      <c r="K11" s="7">
        <v>1.1789999999999999E-3</v>
      </c>
      <c r="L11" s="7">
        <v>4.3848999999999999E-2</v>
      </c>
      <c r="M11" s="7">
        <v>3.6727999999999997E-2</v>
      </c>
      <c r="N11" s="7">
        <v>0.83213199999999998</v>
      </c>
      <c r="O11" s="7">
        <v>1.4491E-2</v>
      </c>
      <c r="P11" s="7">
        <v>6.0491000000000003E-2</v>
      </c>
      <c r="Q11" s="8">
        <v>3.5400000000000002E-3</v>
      </c>
      <c r="S11" s="3" t="s">
        <v>10</v>
      </c>
      <c r="T11" s="14">
        <f t="shared" si="0"/>
        <v>1</v>
      </c>
      <c r="U11" s="14">
        <f t="shared" si="1"/>
        <v>0.99995999999999996</v>
      </c>
      <c r="V11" s="14">
        <f t="shared" si="2"/>
        <v>0.99957299999999993</v>
      </c>
      <c r="W11" s="14">
        <f t="shared" si="3"/>
        <v>0.99353599999999997</v>
      </c>
      <c r="X11" s="14">
        <f t="shared" si="4"/>
        <v>0.99241000000000001</v>
      </c>
      <c r="Y11" s="14">
        <f t="shared" si="5"/>
        <v>0.99123099999999997</v>
      </c>
      <c r="Z11" s="14">
        <f t="shared" si="6"/>
        <v>0.94738199999999995</v>
      </c>
      <c r="AA11" s="14">
        <f t="shared" si="7"/>
        <v>0.91065399999999996</v>
      </c>
      <c r="AB11" s="14">
        <f t="shared" si="8"/>
        <v>7.8522000000000008E-2</v>
      </c>
      <c r="AC11" s="14">
        <f t="shared" si="9"/>
        <v>6.4031000000000005E-2</v>
      </c>
      <c r="AD11" s="14">
        <f t="shared" si="10"/>
        <v>3.5400000000000002E-3</v>
      </c>
    </row>
    <row r="12" spans="1:31">
      <c r="A12" s="1">
        <v>43434</v>
      </c>
      <c r="B12">
        <v>21.921137256114235</v>
      </c>
      <c r="C12">
        <v>1.7140750500893096</v>
      </c>
      <c r="F12" s="3" t="s">
        <v>11</v>
      </c>
      <c r="G12" s="7">
        <v>4.1E-5</v>
      </c>
      <c r="H12" s="7">
        <v>6.8199999999999999E-4</v>
      </c>
      <c r="I12" s="7">
        <v>1.3129999999999999E-3</v>
      </c>
      <c r="J12" s="7">
        <v>6.1780000000000003E-3</v>
      </c>
      <c r="K12" s="7">
        <v>9.4929999999999997E-3</v>
      </c>
      <c r="L12" s="7">
        <v>2.4608000000000001E-2</v>
      </c>
      <c r="M12" s="7">
        <v>9.0553999999999996E-2</v>
      </c>
      <c r="N12" s="7">
        <v>2.0750000000000001E-2</v>
      </c>
      <c r="O12" s="7">
        <v>0.70708700000000002</v>
      </c>
      <c r="P12" s="7">
        <v>0.121018</v>
      </c>
      <c r="Q12" s="8">
        <v>1.8276000000000001E-2</v>
      </c>
      <c r="S12" s="3" t="s">
        <v>11</v>
      </c>
      <c r="T12" s="14">
        <f t="shared" si="0"/>
        <v>0.99999999999999989</v>
      </c>
      <c r="U12" s="14">
        <f t="shared" si="1"/>
        <v>0.99995899999999993</v>
      </c>
      <c r="V12" s="14">
        <f t="shared" si="2"/>
        <v>0.99927699999999986</v>
      </c>
      <c r="W12" s="14">
        <f t="shared" si="3"/>
        <v>0.99796399999999996</v>
      </c>
      <c r="X12" s="14">
        <f t="shared" si="4"/>
        <v>0.99178599999999995</v>
      </c>
      <c r="Y12" s="14">
        <f t="shared" si="5"/>
        <v>0.98229299999999997</v>
      </c>
      <c r="Z12" s="14">
        <f t="shared" si="6"/>
        <v>0.9576849999999999</v>
      </c>
      <c r="AA12" s="14">
        <f t="shared" si="7"/>
        <v>0.86713099999999999</v>
      </c>
      <c r="AB12" s="14">
        <f t="shared" si="8"/>
        <v>0.84638099999999994</v>
      </c>
      <c r="AC12" s="14">
        <f t="shared" si="9"/>
        <v>0.139294</v>
      </c>
      <c r="AD12" s="14">
        <f t="shared" si="10"/>
        <v>1.8276000000000001E-2</v>
      </c>
    </row>
    <row r="13" spans="1:31">
      <c r="A13" s="1">
        <v>43465</v>
      </c>
      <c r="B13">
        <v>20.95211203990722</v>
      </c>
      <c r="C13">
        <v>1.5716181997421965</v>
      </c>
      <c r="F13" s="4" t="s">
        <v>12</v>
      </c>
      <c r="G13" s="9">
        <v>6.9999999999999999E-6</v>
      </c>
      <c r="H13" s="9">
        <v>9.2999999999999997E-5</v>
      </c>
      <c r="I13" s="9">
        <v>5.4299999999999997E-4</v>
      </c>
      <c r="J13" s="9">
        <v>1.307E-3</v>
      </c>
      <c r="K13" s="9">
        <v>1.9620000000000002E-3</v>
      </c>
      <c r="L13" s="9">
        <v>1.5094E-2</v>
      </c>
      <c r="M13" s="9">
        <v>9.4368999999999995E-2</v>
      </c>
      <c r="N13" s="9">
        <v>9.0276999999999996E-2</v>
      </c>
      <c r="O13" s="9">
        <v>0.120083</v>
      </c>
      <c r="P13" s="9">
        <v>0.49284899999999998</v>
      </c>
      <c r="Q13" s="10">
        <v>0.18341499999999999</v>
      </c>
      <c r="S13" s="4" t="s">
        <v>12</v>
      </c>
      <c r="T13" s="14">
        <f t="shared" si="0"/>
        <v>0.99999899999999997</v>
      </c>
      <c r="U13" s="14">
        <f t="shared" si="1"/>
        <v>0.99999199999999999</v>
      </c>
      <c r="V13" s="14">
        <f t="shared" si="2"/>
        <v>0.99989899999999998</v>
      </c>
      <c r="W13" s="14">
        <f t="shared" si="3"/>
        <v>0.99935600000000002</v>
      </c>
      <c r="X13" s="14">
        <f t="shared" si="4"/>
        <v>0.99804899999999996</v>
      </c>
      <c r="Y13" s="14">
        <f t="shared" si="5"/>
        <v>0.99608699999999994</v>
      </c>
      <c r="Z13" s="14">
        <f t="shared" si="6"/>
        <v>0.98099299999999989</v>
      </c>
      <c r="AA13" s="14">
        <f t="shared" si="7"/>
        <v>0.88662399999999997</v>
      </c>
      <c r="AB13" s="14">
        <f t="shared" si="8"/>
        <v>0.79634700000000003</v>
      </c>
      <c r="AC13" s="14">
        <f t="shared" si="9"/>
        <v>0.67626399999999998</v>
      </c>
      <c r="AD13" s="14">
        <f t="shared" si="10"/>
        <v>0.18341499999999999</v>
      </c>
    </row>
    <row r="14" spans="1:31">
      <c r="A14" s="1">
        <v>43496</v>
      </c>
      <c r="B14">
        <v>21.339707869084222</v>
      </c>
      <c r="C14">
        <v>1.62971604942139</v>
      </c>
    </row>
    <row r="15" spans="1:31">
      <c r="A15" s="1">
        <v>43524</v>
      </c>
      <c r="B15">
        <v>21.151334918458502</v>
      </c>
      <c r="C15">
        <v>1.6016723261515868</v>
      </c>
      <c r="AE15" s="15"/>
    </row>
    <row r="16" spans="1:31">
      <c r="A16" s="1">
        <v>43555</v>
      </c>
      <c r="B16">
        <v>21.255681990685844</v>
      </c>
      <c r="C16">
        <v>1.617251140906345</v>
      </c>
      <c r="F16" t="s">
        <v>14</v>
      </c>
      <c r="J16" t="s">
        <v>24</v>
      </c>
      <c r="M16" t="s">
        <v>25</v>
      </c>
      <c r="O16" t="s">
        <v>26</v>
      </c>
      <c r="Q16" t="s">
        <v>27</v>
      </c>
    </row>
    <row r="17" spans="1:43" ht="20">
      <c r="A17" s="1">
        <v>43585</v>
      </c>
      <c r="B17">
        <v>21.036766592868126</v>
      </c>
      <c r="C17">
        <v>1.5844391602114423</v>
      </c>
      <c r="F17">
        <v>1.264639E-2</v>
      </c>
      <c r="J17">
        <v>8.8898169999999995E-3</v>
      </c>
      <c r="M17">
        <v>1.6274509850000001</v>
      </c>
      <c r="O17">
        <v>1.6277415660000001</v>
      </c>
      <c r="Q17">
        <v>1.7331205409999999</v>
      </c>
      <c r="S17" s="18" t="s">
        <v>20</v>
      </c>
      <c r="AF17" s="18" t="s">
        <v>23</v>
      </c>
    </row>
    <row r="18" spans="1:43">
      <c r="A18" s="1">
        <v>43616</v>
      </c>
      <c r="B18">
        <v>21.28611531714926</v>
      </c>
      <c r="C18">
        <v>1.6217740020266735</v>
      </c>
      <c r="S18" s="22"/>
      <c r="T18" s="19" t="s">
        <v>3</v>
      </c>
      <c r="U18" s="19" t="s">
        <v>4</v>
      </c>
      <c r="V18" s="19" t="s">
        <v>5</v>
      </c>
      <c r="W18" s="19" t="s">
        <v>6</v>
      </c>
      <c r="X18" s="19" t="s">
        <v>7</v>
      </c>
      <c r="Y18" s="19" t="s">
        <v>8</v>
      </c>
      <c r="Z18" s="19" t="s">
        <v>9</v>
      </c>
      <c r="AA18" s="19" t="s">
        <v>10</v>
      </c>
      <c r="AB18" s="19" t="s">
        <v>11</v>
      </c>
      <c r="AC18" s="19" t="s">
        <v>12</v>
      </c>
      <c r="AD18" s="19" t="s">
        <v>13</v>
      </c>
      <c r="AF18" s="22"/>
      <c r="AG18" s="19" t="s">
        <v>3</v>
      </c>
      <c r="AH18" s="19" t="s">
        <v>4</v>
      </c>
      <c r="AI18" s="19" t="s">
        <v>5</v>
      </c>
      <c r="AJ18" s="19" t="s">
        <v>6</v>
      </c>
      <c r="AK18" s="19" t="s">
        <v>7</v>
      </c>
      <c r="AL18" s="19" t="s">
        <v>8</v>
      </c>
      <c r="AM18" s="19" t="s">
        <v>9</v>
      </c>
      <c r="AN18" s="19" t="s">
        <v>10</v>
      </c>
      <c r="AO18" s="19" t="s">
        <v>11</v>
      </c>
      <c r="AP18" s="19" t="s">
        <v>12</v>
      </c>
      <c r="AQ18" s="19" t="s">
        <v>13</v>
      </c>
    </row>
    <row r="19" spans="1:43">
      <c r="A19" s="1">
        <v>43646</v>
      </c>
      <c r="B19">
        <v>21.164045489640511</v>
      </c>
      <c r="C19">
        <v>1.6035759187008716</v>
      </c>
      <c r="F19" t="s">
        <v>15</v>
      </c>
      <c r="S19" s="20" t="s">
        <v>3</v>
      </c>
      <c r="T19" s="21">
        <v>1</v>
      </c>
      <c r="U19" s="21">
        <f>_xlfn.NORM.DIST((_xlfn.NORM.INV(U4,0,1)-SQRT($F$17)*$M$17)/(SQRT(1-$J$17)),0,1,TRUE)</f>
        <v>1.8840306637110952E-2</v>
      </c>
      <c r="V19" s="21">
        <f t="shared" ref="V19:AD19" si="11">_xlfn.NORM.DIST((_xlfn.NORM.INV(V4,0,1)-SQRT($F$17)*$M$17)/(SQRT(1-$J$17)),0,1,TRUE)</f>
        <v>8.9142646067202711E-3</v>
      </c>
      <c r="W19" s="21">
        <f t="shared" si="11"/>
        <v>1.6486378158945304E-3</v>
      </c>
      <c r="X19" s="21">
        <f t="shared" si="11"/>
        <v>3.4802556347612087E-4</v>
      </c>
      <c r="Y19" s="21">
        <f t="shared" si="11"/>
        <v>2.5670825807889953E-4</v>
      </c>
      <c r="Z19" s="21">
        <f t="shared" si="11"/>
        <v>6.5618538324541622E-5</v>
      </c>
      <c r="AA19" s="21">
        <f t="shared" si="11"/>
        <v>3.3237204857717555E-5</v>
      </c>
      <c r="AB19" s="21">
        <f t="shared" si="11"/>
        <v>1.3828067175324877E-5</v>
      </c>
      <c r="AC19" s="21">
        <f t="shared" si="11"/>
        <v>3.9512030360892002E-6</v>
      </c>
      <c r="AD19" s="21">
        <f t="shared" si="11"/>
        <v>2.7190584346032413E-6</v>
      </c>
      <c r="AF19" s="20" t="s">
        <v>3</v>
      </c>
      <c r="AG19" s="23">
        <f>T19-U19</f>
        <v>0.981159693362889</v>
      </c>
      <c r="AH19" s="23">
        <f t="shared" ref="AH19:AQ28" si="12">U19-V19</f>
        <v>9.9260420303906808E-3</v>
      </c>
      <c r="AI19" s="23">
        <f t="shared" si="12"/>
        <v>7.2656267908257407E-3</v>
      </c>
      <c r="AJ19" s="23">
        <f t="shared" si="12"/>
        <v>1.3006122524184096E-3</v>
      </c>
      <c r="AK19" s="23">
        <f t="shared" si="12"/>
        <v>9.131730539722134E-5</v>
      </c>
      <c r="AL19" s="23">
        <f t="shared" si="12"/>
        <v>1.9108971975435792E-4</v>
      </c>
      <c r="AM19" s="23">
        <f t="shared" si="12"/>
        <v>3.2381333466824067E-5</v>
      </c>
      <c r="AN19" s="23">
        <f t="shared" si="12"/>
        <v>1.9409137682392678E-5</v>
      </c>
      <c r="AO19" s="23">
        <f t="shared" si="12"/>
        <v>9.8768641392356775E-6</v>
      </c>
      <c r="AP19" s="23">
        <f t="shared" si="12"/>
        <v>1.2321446014859588E-6</v>
      </c>
      <c r="AQ19" s="23">
        <f t="shared" si="12"/>
        <v>2.7190584346032413E-6</v>
      </c>
    </row>
    <row r="20" spans="1:43">
      <c r="A20" s="1">
        <v>43677</v>
      </c>
      <c r="B20">
        <v>21.271411855650442</v>
      </c>
      <c r="C20">
        <v>1.6195900067887143</v>
      </c>
      <c r="G20" s="11" t="s">
        <v>3</v>
      </c>
      <c r="H20" s="12" t="s">
        <v>4</v>
      </c>
      <c r="I20" s="12" t="s">
        <v>5</v>
      </c>
      <c r="J20" s="12" t="s">
        <v>6</v>
      </c>
      <c r="K20" s="12" t="s">
        <v>7</v>
      </c>
      <c r="L20" s="12" t="s">
        <v>8</v>
      </c>
      <c r="M20" s="12" t="s">
        <v>9</v>
      </c>
      <c r="N20" s="12" t="s">
        <v>10</v>
      </c>
      <c r="O20" s="12" t="s">
        <v>11</v>
      </c>
      <c r="P20" s="12" t="s">
        <v>12</v>
      </c>
      <c r="Q20" s="13" t="s">
        <v>13</v>
      </c>
      <c r="S20" s="20" t="s">
        <v>4</v>
      </c>
      <c r="T20" s="21">
        <v>1</v>
      </c>
      <c r="U20" s="21">
        <f t="shared" ref="U20:AD28" si="13">_xlfn.NORM.DIST((_xlfn.NORM.INV(U5,0,1)-SQRT($F$17)*$M$17)/(SQRT(1-$J$17)),0,1,TRUE)</f>
        <v>0.96169283216497892</v>
      </c>
      <c r="V20" s="21">
        <f t="shared" si="13"/>
        <v>8.8314769563806912E-3</v>
      </c>
      <c r="W20" s="21">
        <f t="shared" si="13"/>
        <v>7.822825361505201E-3</v>
      </c>
      <c r="X20" s="21">
        <f t="shared" si="13"/>
        <v>6.0010097968752089E-3</v>
      </c>
      <c r="Y20" s="21">
        <f t="shared" si="13"/>
        <v>3.4347283510762845E-3</v>
      </c>
      <c r="Z20" s="21">
        <f t="shared" si="13"/>
        <v>6.1283129423377546E-4</v>
      </c>
      <c r="AA20" s="21">
        <f t="shared" si="13"/>
        <v>8.1448991121490526E-5</v>
      </c>
      <c r="AB20" s="21">
        <f t="shared" si="13"/>
        <v>4.3900549805422926E-5</v>
      </c>
      <c r="AC20" s="21">
        <f t="shared" si="13"/>
        <v>5.6225534037904975E-6</v>
      </c>
      <c r="AD20" s="21">
        <f t="shared" si="13"/>
        <v>3.9512030360892002E-6</v>
      </c>
      <c r="AF20" s="20" t="s">
        <v>4</v>
      </c>
      <c r="AG20" s="23">
        <f t="shared" ref="AG20:AG28" si="14">T20-U20</f>
        <v>3.8307167835021083E-2</v>
      </c>
      <c r="AH20" s="23">
        <f t="shared" si="12"/>
        <v>0.95286135520859827</v>
      </c>
      <c r="AI20" s="23">
        <f t="shared" si="12"/>
        <v>1.0086515948754902E-3</v>
      </c>
      <c r="AJ20" s="23">
        <f t="shared" si="12"/>
        <v>1.8218155646299921E-3</v>
      </c>
      <c r="AK20" s="23">
        <f t="shared" si="12"/>
        <v>2.5662814457989244E-3</v>
      </c>
      <c r="AL20" s="23">
        <f t="shared" si="12"/>
        <v>2.8218970568425093E-3</v>
      </c>
      <c r="AM20" s="23">
        <f t="shared" si="12"/>
        <v>5.3138230311228489E-4</v>
      </c>
      <c r="AN20" s="23">
        <f t="shared" si="12"/>
        <v>3.75484413160676E-5</v>
      </c>
      <c r="AO20" s="23">
        <f t="shared" si="12"/>
        <v>3.8277996401632426E-5</v>
      </c>
      <c r="AP20" s="23">
        <f t="shared" si="12"/>
        <v>1.6713503677012974E-6</v>
      </c>
      <c r="AQ20" s="23">
        <f t="shared" si="12"/>
        <v>3.9512030360892002E-6</v>
      </c>
    </row>
    <row r="21" spans="1:43">
      <c r="A21" s="1">
        <v>43708</v>
      </c>
      <c r="B21">
        <v>21.028037135753024</v>
      </c>
      <c r="C21">
        <v>1.5831205317912069</v>
      </c>
      <c r="F21" s="2" t="s">
        <v>3</v>
      </c>
      <c r="G21" cm="1">
        <f t="array" ref="G21:Q30">_xlfn.NORM.S.INV(G4:Q13)</f>
        <v>1.8860664550598039</v>
      </c>
      <c r="H21">
        <v>-2.1740151160236416</v>
      </c>
      <c r="I21">
        <v>-2.2654023543173802</v>
      </c>
      <c r="J21">
        <v>-2.8275888407455576</v>
      </c>
      <c r="K21">
        <v>-3.5736793095414554</v>
      </c>
      <c r="L21">
        <v>-3.3647969781160265</v>
      </c>
      <c r="M21">
        <v>-3.8117256433979922</v>
      </c>
      <c r="N21">
        <v>-3.9270335186561454</v>
      </c>
      <c r="O21">
        <v>-4.075072569249186</v>
      </c>
      <c r="P21">
        <v>-4.5263893213935935</v>
      </c>
      <c r="Q21">
        <v>-4.3438611831659548</v>
      </c>
      <c r="S21" s="20" t="s">
        <v>5</v>
      </c>
      <c r="T21" s="21">
        <v>1</v>
      </c>
      <c r="U21" s="21">
        <f t="shared" si="13"/>
        <v>0.99216199260920834</v>
      </c>
      <c r="V21" s="21">
        <f t="shared" si="13"/>
        <v>0.9524019283379892</v>
      </c>
      <c r="W21" s="21">
        <f t="shared" si="13"/>
        <v>6.9252897975180649E-3</v>
      </c>
      <c r="X21" s="21">
        <f t="shared" si="13"/>
        <v>6.7090045584351186E-3</v>
      </c>
      <c r="Y21" s="21">
        <f t="shared" si="13"/>
        <v>6.4660542713413458E-3</v>
      </c>
      <c r="Z21" s="21">
        <f t="shared" si="13"/>
        <v>3.7863848798372016E-3</v>
      </c>
      <c r="AA21" s="21">
        <f t="shared" si="13"/>
        <v>8.7828593462759854E-4</v>
      </c>
      <c r="AB21" s="21">
        <f t="shared" si="13"/>
        <v>1.4624478967534358E-4</v>
      </c>
      <c r="AC21" s="21">
        <f t="shared" si="13"/>
        <v>5.3758181315397642E-5</v>
      </c>
      <c r="AD21" s="21">
        <f t="shared" si="13"/>
        <v>7.7456506636712064E-6</v>
      </c>
      <c r="AF21" s="20" t="s">
        <v>5</v>
      </c>
      <c r="AG21" s="23">
        <f t="shared" si="14"/>
        <v>7.838007390791657E-3</v>
      </c>
      <c r="AH21" s="23">
        <f t="shared" si="12"/>
        <v>3.9760064271219142E-2</v>
      </c>
      <c r="AI21" s="23">
        <f t="shared" si="12"/>
        <v>0.94547663854047115</v>
      </c>
      <c r="AJ21" s="23">
        <f t="shared" si="12"/>
        <v>2.1628523908294624E-4</v>
      </c>
      <c r="AK21" s="23">
        <f t="shared" si="12"/>
        <v>2.4295028709377282E-4</v>
      </c>
      <c r="AL21" s="23">
        <f t="shared" si="12"/>
        <v>2.6796693915041442E-3</v>
      </c>
      <c r="AM21" s="23">
        <f t="shared" si="12"/>
        <v>2.9080989452096029E-3</v>
      </c>
      <c r="AN21" s="23">
        <f t="shared" si="12"/>
        <v>7.3204114495225496E-4</v>
      </c>
      <c r="AO21" s="23">
        <f t="shared" si="12"/>
        <v>9.2486608359945938E-5</v>
      </c>
      <c r="AP21" s="23">
        <f t="shared" si="12"/>
        <v>4.6012530651726437E-5</v>
      </c>
      <c r="AQ21" s="23">
        <f t="shared" si="12"/>
        <v>7.7456506636712064E-6</v>
      </c>
    </row>
    <row r="22" spans="1:43">
      <c r="A22" s="1">
        <v>43738</v>
      </c>
      <c r="B22">
        <v>21.049542506450116</v>
      </c>
      <c r="C22">
        <v>1.5863676013781183</v>
      </c>
      <c r="F22" s="3" t="s">
        <v>4</v>
      </c>
      <c r="G22">
        <v>-1.9458230401603269</v>
      </c>
      <c r="H22">
        <v>1.7448671310623018</v>
      </c>
      <c r="I22">
        <v>-2.9542795234659245</v>
      </c>
      <c r="J22">
        <v>-2.7622756213472193</v>
      </c>
      <c r="K22">
        <v>-2.6389632307315147</v>
      </c>
      <c r="L22">
        <v>-2.5849964501546352</v>
      </c>
      <c r="M22">
        <v>-3.08347252746147</v>
      </c>
      <c r="N22">
        <v>-3.7781463868251506</v>
      </c>
      <c r="O22">
        <v>-3.759872464778319</v>
      </c>
      <c r="P22">
        <v>-4.4651839155848227</v>
      </c>
      <c r="Q22">
        <v>-4.2648907939228256</v>
      </c>
      <c r="S22" s="20" t="s">
        <v>6</v>
      </c>
      <c r="T22" s="21">
        <v>1</v>
      </c>
      <c r="U22" s="21">
        <f t="shared" si="13"/>
        <v>0.99988503542554552</v>
      </c>
      <c r="V22" s="21">
        <f t="shared" si="13"/>
        <v>0.97977570613145792</v>
      </c>
      <c r="W22" s="21">
        <f t="shared" si="13"/>
        <v>0.93767903167115585</v>
      </c>
      <c r="X22" s="21">
        <f t="shared" si="13"/>
        <v>9.5135798786892337E-3</v>
      </c>
      <c r="Y22" s="21">
        <f t="shared" si="13"/>
        <v>9.2012314854060494E-3</v>
      </c>
      <c r="Z22" s="21">
        <f t="shared" si="13"/>
        <v>8.7487475465552068E-3</v>
      </c>
      <c r="AA22" s="21">
        <f t="shared" si="13"/>
        <v>1.8734403982002142E-3</v>
      </c>
      <c r="AB22" s="21">
        <f t="shared" si="13"/>
        <v>1.8125788117855292E-3</v>
      </c>
      <c r="AC22" s="21">
        <f t="shared" si="13"/>
        <v>1.135910293318822E-4</v>
      </c>
      <c r="AD22" s="21">
        <f t="shared" si="13"/>
        <v>3.1858280809863886E-5</v>
      </c>
      <c r="AF22" s="20" t="s">
        <v>6</v>
      </c>
      <c r="AG22" s="23">
        <f t="shared" si="14"/>
        <v>1.1496457445447916E-4</v>
      </c>
      <c r="AH22" s="23">
        <f t="shared" si="12"/>
        <v>2.0109329294087597E-2</v>
      </c>
      <c r="AI22" s="23">
        <f t="shared" si="12"/>
        <v>4.2096674460302075E-2</v>
      </c>
      <c r="AJ22" s="23">
        <f t="shared" si="12"/>
        <v>0.92816545179246657</v>
      </c>
      <c r="AK22" s="23">
        <f t="shared" si="12"/>
        <v>3.1234839328318428E-4</v>
      </c>
      <c r="AL22" s="23">
        <f t="shared" si="12"/>
        <v>4.5248393885084261E-4</v>
      </c>
      <c r="AM22" s="23">
        <f t="shared" si="12"/>
        <v>6.8753071483549921E-3</v>
      </c>
      <c r="AN22" s="23">
        <f t="shared" si="12"/>
        <v>6.0861586414684985E-5</v>
      </c>
      <c r="AO22" s="23">
        <f t="shared" si="12"/>
        <v>1.6989877824536471E-3</v>
      </c>
      <c r="AP22" s="23">
        <f t="shared" si="12"/>
        <v>8.1732748522018317E-5</v>
      </c>
      <c r="AQ22" s="23">
        <f t="shared" si="12"/>
        <v>3.1858280809863886E-5</v>
      </c>
    </row>
    <row r="23" spans="1:43">
      <c r="A23" s="1">
        <v>43769</v>
      </c>
      <c r="B23">
        <v>21.372137413183285</v>
      </c>
      <c r="C23">
        <v>1.6345079323078655</v>
      </c>
      <c r="F23" s="3" t="s">
        <v>5</v>
      </c>
      <c r="G23">
        <v>-2.5886248817061839</v>
      </c>
      <c r="H23">
        <v>-1.9147844372279224</v>
      </c>
      <c r="I23">
        <v>1.7031606949100948</v>
      </c>
      <c r="J23">
        <v>-3.3967148297509433</v>
      </c>
      <c r="K23">
        <v>-3.3640774057353995</v>
      </c>
      <c r="L23">
        <v>-2.6262948839102171</v>
      </c>
      <c r="M23">
        <v>-2.5783269943342955</v>
      </c>
      <c r="N23">
        <v>-2.9941617590480738</v>
      </c>
      <c r="O23">
        <v>-3.5535977143914801</v>
      </c>
      <c r="P23">
        <v>-3.7165020536151836</v>
      </c>
      <c r="Q23">
        <v>-4.1193152267711746</v>
      </c>
      <c r="S23" s="20" t="s">
        <v>7</v>
      </c>
      <c r="T23" s="21">
        <v>1</v>
      </c>
      <c r="U23" s="21">
        <f t="shared" si="13"/>
        <v>0.99988880077355224</v>
      </c>
      <c r="V23" s="21">
        <f t="shared" si="13"/>
        <v>0.98452133377641871</v>
      </c>
      <c r="W23" s="21">
        <f t="shared" si="13"/>
        <v>0.97193479342703049</v>
      </c>
      <c r="X23" s="21">
        <f t="shared" si="13"/>
        <v>0.94115592216029698</v>
      </c>
      <c r="Y23" s="21">
        <f t="shared" si="13"/>
        <v>1.1188643769921585E-2</v>
      </c>
      <c r="Z23" s="21">
        <f t="shared" si="13"/>
        <v>1.075220119938184E-2</v>
      </c>
      <c r="AA23" s="21">
        <f t="shared" si="13"/>
        <v>2.9495685177752589E-3</v>
      </c>
      <c r="AB23" s="21">
        <f t="shared" si="13"/>
        <v>2.6991440009381902E-3</v>
      </c>
      <c r="AC23" s="21">
        <f t="shared" si="13"/>
        <v>1.6172904151591654E-4</v>
      </c>
      <c r="AD23" s="21">
        <f t="shared" si="13"/>
        <v>5.0460775351900531E-5</v>
      </c>
      <c r="AF23" s="20" t="s">
        <v>7</v>
      </c>
      <c r="AG23" s="23">
        <f t="shared" si="14"/>
        <v>1.1119922644775571E-4</v>
      </c>
      <c r="AH23" s="23">
        <f t="shared" si="12"/>
        <v>1.5367466997133539E-2</v>
      </c>
      <c r="AI23" s="23">
        <f t="shared" si="12"/>
        <v>1.258654034938822E-2</v>
      </c>
      <c r="AJ23" s="23">
        <f t="shared" si="12"/>
        <v>3.077887126673351E-2</v>
      </c>
      <c r="AK23" s="23">
        <f t="shared" si="12"/>
        <v>0.92996727839037541</v>
      </c>
      <c r="AL23" s="23">
        <f t="shared" si="12"/>
        <v>4.3644257053974435E-4</v>
      </c>
      <c r="AM23" s="23">
        <f t="shared" si="12"/>
        <v>7.8026326816065814E-3</v>
      </c>
      <c r="AN23" s="23">
        <f t="shared" si="12"/>
        <v>2.5042451683706876E-4</v>
      </c>
      <c r="AO23" s="23">
        <f t="shared" si="12"/>
        <v>2.5374149594222738E-3</v>
      </c>
      <c r="AP23" s="23">
        <f t="shared" si="12"/>
        <v>1.1126826616401602E-4</v>
      </c>
      <c r="AQ23" s="23">
        <f t="shared" si="12"/>
        <v>5.0460775351900531E-5</v>
      </c>
    </row>
    <row r="24" spans="1:43">
      <c r="A24" s="1">
        <v>43799</v>
      </c>
      <c r="B24">
        <v>21.575814294004463</v>
      </c>
      <c r="C24">
        <v>1.664366182308044</v>
      </c>
      <c r="F24" s="3" t="s">
        <v>6</v>
      </c>
      <c r="G24">
        <v>-3.8461261445426884</v>
      </c>
      <c r="H24">
        <v>-2.2247801587653191</v>
      </c>
      <c r="I24">
        <v>-1.8754706759899351</v>
      </c>
      <c r="J24">
        <v>1.5616265122985062</v>
      </c>
      <c r="K24">
        <v>-3.3014105615886513</v>
      </c>
      <c r="L24">
        <v>-3.1950636606263942</v>
      </c>
      <c r="M24">
        <v>-2.2869627058089947</v>
      </c>
      <c r="N24">
        <v>-3.7066727633500083</v>
      </c>
      <c r="O24">
        <v>-2.7381813388837029</v>
      </c>
      <c r="P24">
        <v>-3.5812150524168871</v>
      </c>
      <c r="Q24">
        <v>-3.7977762877976184</v>
      </c>
      <c r="S24" s="20" t="s">
        <v>8</v>
      </c>
      <c r="T24" s="21">
        <v>1</v>
      </c>
      <c r="U24" s="21">
        <f t="shared" si="13"/>
        <v>0.99985693539167719</v>
      </c>
      <c r="V24" s="21">
        <f t="shared" si="13"/>
        <v>0.99824105928786921</v>
      </c>
      <c r="W24" s="21">
        <f t="shared" si="13"/>
        <v>0.97604514139354637</v>
      </c>
      <c r="X24" s="21">
        <f t="shared" si="13"/>
        <v>0.9734293576730082</v>
      </c>
      <c r="Y24" s="21">
        <f t="shared" si="13"/>
        <v>0.95137458369879746</v>
      </c>
      <c r="Z24" s="21">
        <f t="shared" si="13"/>
        <v>1.6187265236383398E-2</v>
      </c>
      <c r="AA24" s="21">
        <f t="shared" si="13"/>
        <v>1.4963714339408379E-2</v>
      </c>
      <c r="AB24" s="21">
        <f t="shared" si="13"/>
        <v>5.7663155177756064E-3</v>
      </c>
      <c r="AC24" s="21">
        <f t="shared" si="13"/>
        <v>1.6319549009117134E-3</v>
      </c>
      <c r="AD24" s="21">
        <f t="shared" si="13"/>
        <v>1.2590606063706295E-4</v>
      </c>
      <c r="AF24" s="20" t="s">
        <v>8</v>
      </c>
      <c r="AG24" s="23">
        <f t="shared" si="14"/>
        <v>1.430646083228071E-4</v>
      </c>
      <c r="AH24" s="23">
        <f t="shared" si="12"/>
        <v>1.6158761038079783E-3</v>
      </c>
      <c r="AI24" s="23">
        <f t="shared" si="12"/>
        <v>2.2195917894322847E-2</v>
      </c>
      <c r="AJ24" s="23">
        <f t="shared" si="12"/>
        <v>2.6157837205381673E-3</v>
      </c>
      <c r="AK24" s="23">
        <f t="shared" si="12"/>
        <v>2.205477397421074E-2</v>
      </c>
      <c r="AL24" s="23">
        <f t="shared" si="12"/>
        <v>0.9351873184624141</v>
      </c>
      <c r="AM24" s="23">
        <f t="shared" si="12"/>
        <v>1.2235508969750189E-3</v>
      </c>
      <c r="AN24" s="23">
        <f t="shared" si="12"/>
        <v>9.197398821632773E-3</v>
      </c>
      <c r="AO24" s="23">
        <f t="shared" si="12"/>
        <v>4.1343606168638934E-3</v>
      </c>
      <c r="AP24" s="23">
        <f t="shared" si="12"/>
        <v>1.5060488402746505E-3</v>
      </c>
      <c r="AQ24" s="23">
        <f t="shared" si="12"/>
        <v>1.2590606063706295E-4</v>
      </c>
    </row>
    <row r="25" spans="1:43">
      <c r="A25" s="1">
        <v>43830</v>
      </c>
      <c r="B25">
        <v>21.404704523752102</v>
      </c>
      <c r="C25">
        <v>1.6393096076163984</v>
      </c>
      <c r="F25" s="3" t="s">
        <v>7</v>
      </c>
      <c r="G25">
        <v>-3.8502444365298532</v>
      </c>
      <c r="H25">
        <v>-2.3331933444951272</v>
      </c>
      <c r="I25">
        <v>-2.3789931194797016</v>
      </c>
      <c r="J25">
        <v>-2.0080121553708481</v>
      </c>
      <c r="K25">
        <v>1.5619150607595285</v>
      </c>
      <c r="L25">
        <v>-3.2098592115071432</v>
      </c>
      <c r="M25">
        <v>-2.2460625764227706</v>
      </c>
      <c r="N25">
        <v>-3.3392662889509244</v>
      </c>
      <c r="O25">
        <v>-2.6119022293321925</v>
      </c>
      <c r="P25">
        <v>-3.5053543073591027</v>
      </c>
      <c r="Q25">
        <v>-3.6880266327512663</v>
      </c>
      <c r="S25" s="20" t="s">
        <v>9</v>
      </c>
      <c r="T25" s="21">
        <v>1</v>
      </c>
      <c r="U25" s="21">
        <f t="shared" si="13"/>
        <v>0.99992102159580087</v>
      </c>
      <c r="V25" s="21">
        <f t="shared" si="13"/>
        <v>0.99826785011455377</v>
      </c>
      <c r="W25" s="21">
        <f t="shared" si="13"/>
        <v>0.99422105777954339</v>
      </c>
      <c r="X25" s="21">
        <f t="shared" si="13"/>
        <v>0.9808085856030464</v>
      </c>
      <c r="Y25" s="21">
        <f t="shared" si="13"/>
        <v>0.96730269953344372</v>
      </c>
      <c r="Z25" s="21">
        <f t="shared" si="13"/>
        <v>0.94376621179967424</v>
      </c>
      <c r="AA25" s="21">
        <f t="shared" si="13"/>
        <v>2.8703014889601291E-2</v>
      </c>
      <c r="AB25" s="21">
        <f t="shared" si="13"/>
        <v>2.7357713263579241E-2</v>
      </c>
      <c r="AC25" s="21">
        <f t="shared" si="13"/>
        <v>1.168583707443388E-2</v>
      </c>
      <c r="AD25" s="21">
        <f t="shared" si="13"/>
        <v>5.2289704067764228E-4</v>
      </c>
      <c r="AF25" s="20" t="s">
        <v>9</v>
      </c>
      <c r="AG25" s="23">
        <f t="shared" si="14"/>
        <v>7.897840419912594E-5</v>
      </c>
      <c r="AH25" s="23">
        <f t="shared" si="12"/>
        <v>1.6531714812471066E-3</v>
      </c>
      <c r="AI25" s="23">
        <f t="shared" si="12"/>
        <v>4.0467923350103741E-3</v>
      </c>
      <c r="AJ25" s="23">
        <f t="shared" si="12"/>
        <v>1.3412472176496992E-2</v>
      </c>
      <c r="AK25" s="23">
        <f t="shared" si="12"/>
        <v>1.3505886069602679E-2</v>
      </c>
      <c r="AL25" s="23">
        <f t="shared" si="12"/>
        <v>2.3536487733769484E-2</v>
      </c>
      <c r="AM25" s="23">
        <f t="shared" si="12"/>
        <v>0.91506319691007298</v>
      </c>
      <c r="AN25" s="23">
        <f t="shared" si="12"/>
        <v>1.3453016260220503E-3</v>
      </c>
      <c r="AO25" s="23">
        <f t="shared" si="12"/>
        <v>1.567187618914536E-2</v>
      </c>
      <c r="AP25" s="23">
        <f t="shared" si="12"/>
        <v>1.1162940033756237E-2</v>
      </c>
      <c r="AQ25" s="23">
        <f t="shared" si="12"/>
        <v>5.2289704067764228E-4</v>
      </c>
    </row>
    <row r="26" spans="1:43">
      <c r="A26" s="1">
        <v>43861</v>
      </c>
      <c r="B26">
        <v>21.404704523752102</v>
      </c>
      <c r="C26">
        <v>1.6393096076163984</v>
      </c>
      <c r="F26" s="3" t="s">
        <v>8</v>
      </c>
      <c r="G26">
        <v>-3.794401533908029</v>
      </c>
      <c r="H26">
        <v>-3.111087020730007</v>
      </c>
      <c r="I26">
        <v>-2.1786725816841401</v>
      </c>
      <c r="J26">
        <v>-2.9070970496674731</v>
      </c>
      <c r="K26">
        <v>-2.1488789104330581</v>
      </c>
      <c r="L26">
        <v>1.5625010444850425</v>
      </c>
      <c r="M26">
        <v>-2.9093337225090892</v>
      </c>
      <c r="N26">
        <v>-2.1947714003996581</v>
      </c>
      <c r="O26">
        <v>-2.4658724379761012</v>
      </c>
      <c r="P26">
        <v>-2.7760721338665504</v>
      </c>
      <c r="Q26">
        <v>-3.4610864573424074</v>
      </c>
      <c r="S26" s="20" t="s">
        <v>10</v>
      </c>
      <c r="T26" s="21">
        <v>1</v>
      </c>
      <c r="U26" s="21">
        <f t="shared" si="13"/>
        <v>0.99992102159580087</v>
      </c>
      <c r="V26" s="21">
        <f t="shared" si="13"/>
        <v>0.99922660351568504</v>
      </c>
      <c r="W26" s="21">
        <f t="shared" si="13"/>
        <v>0.98963961027288039</v>
      </c>
      <c r="X26" s="21">
        <f t="shared" si="13"/>
        <v>0.98793600616488186</v>
      </c>
      <c r="Y26" s="21">
        <f t="shared" si="13"/>
        <v>0.98616816227984017</v>
      </c>
      <c r="Z26" s="21">
        <f t="shared" si="13"/>
        <v>0.92554550374693001</v>
      </c>
      <c r="AA26" s="21">
        <f t="shared" si="13"/>
        <v>0.87838977859109191</v>
      </c>
      <c r="AB26" s="21">
        <f t="shared" si="13"/>
        <v>5.4219225078630778E-2</v>
      </c>
      <c r="AC26" s="21">
        <f t="shared" si="13"/>
        <v>4.3408327207726652E-2</v>
      </c>
      <c r="AD26" s="21">
        <f t="shared" si="13"/>
        <v>1.9326868552650676E-3</v>
      </c>
      <c r="AF26" s="20" t="s">
        <v>10</v>
      </c>
      <c r="AG26" s="23">
        <f t="shared" si="14"/>
        <v>7.897840419912594E-5</v>
      </c>
      <c r="AH26" s="23">
        <f t="shared" si="12"/>
        <v>6.9441808011583284E-4</v>
      </c>
      <c r="AI26" s="23">
        <f t="shared" si="12"/>
        <v>9.5869932428046534E-3</v>
      </c>
      <c r="AJ26" s="23">
        <f t="shared" si="12"/>
        <v>1.7036041079985242E-3</v>
      </c>
      <c r="AK26" s="23">
        <f t="shared" si="12"/>
        <v>1.7678438850416978E-3</v>
      </c>
      <c r="AL26" s="23">
        <f t="shared" si="12"/>
        <v>6.0622658532910156E-2</v>
      </c>
      <c r="AM26" s="23">
        <f t="shared" si="12"/>
        <v>4.7155725155838102E-2</v>
      </c>
      <c r="AN26" s="23">
        <f t="shared" si="12"/>
        <v>0.82417055351246116</v>
      </c>
      <c r="AO26" s="23">
        <f t="shared" si="12"/>
        <v>1.0810897870904126E-2</v>
      </c>
      <c r="AP26" s="23">
        <f t="shared" si="12"/>
        <v>4.1475640352461582E-2</v>
      </c>
      <c r="AQ26" s="23">
        <f t="shared" si="12"/>
        <v>1.9326868552650676E-3</v>
      </c>
    </row>
    <row r="27" spans="1:43">
      <c r="A27" s="1">
        <v>43890</v>
      </c>
      <c r="B27">
        <v>19.335435972169869</v>
      </c>
      <c r="C27">
        <v>1.3114603362550601</v>
      </c>
      <c r="F27" s="3" t="s">
        <v>9</v>
      </c>
      <c r="G27">
        <v>-3.9444000841594509</v>
      </c>
      <c r="H27">
        <v>-3.1054340272627861</v>
      </c>
      <c r="I27">
        <v>-2.8061329500857823</v>
      </c>
      <c r="J27">
        <v>-2.3696693385001981</v>
      </c>
      <c r="K27">
        <v>-2.3482866599767167</v>
      </c>
      <c r="L27">
        <v>-2.1174933392719146</v>
      </c>
      <c r="M27">
        <v>1.387209137381848</v>
      </c>
      <c r="N27">
        <v>-2.8949656709864815</v>
      </c>
      <c r="O27">
        <v>-1.9986337122577786</v>
      </c>
      <c r="P27">
        <v>-2.0969952028634991</v>
      </c>
      <c r="Q27">
        <v>-3.0802887477797407</v>
      </c>
      <c r="S27" s="20" t="s">
        <v>11</v>
      </c>
      <c r="T27" s="21">
        <v>1</v>
      </c>
      <c r="U27" s="21">
        <f t="shared" si="13"/>
        <v>0.99991911424608071</v>
      </c>
      <c r="V27" s="21">
        <f t="shared" si="13"/>
        <v>0.99871817462668511</v>
      </c>
      <c r="W27" s="21">
        <f t="shared" si="13"/>
        <v>0.99654911978885818</v>
      </c>
      <c r="X27" s="21">
        <f t="shared" si="13"/>
        <v>0.98699845955457166</v>
      </c>
      <c r="Y27" s="21">
        <f t="shared" si="13"/>
        <v>0.97314510841534119</v>
      </c>
      <c r="Z27" s="21">
        <f t="shared" si="13"/>
        <v>0.93922639285467735</v>
      </c>
      <c r="AA27" s="21">
        <f t="shared" si="13"/>
        <v>0.82486749872374832</v>
      </c>
      <c r="AB27" s="21">
        <f t="shared" si="13"/>
        <v>0.80004101014336726</v>
      </c>
      <c r="AC27" s="21">
        <f t="shared" si="13"/>
        <v>0.10165441043626515</v>
      </c>
      <c r="AD27" s="21">
        <f t="shared" si="13"/>
        <v>1.1187985477513167E-2</v>
      </c>
      <c r="AF27" s="20" t="s">
        <v>11</v>
      </c>
      <c r="AG27" s="23">
        <f t="shared" si="14"/>
        <v>8.088575391929087E-5</v>
      </c>
      <c r="AH27" s="23">
        <f t="shared" si="12"/>
        <v>1.2009396193956023E-3</v>
      </c>
      <c r="AI27" s="23">
        <f t="shared" si="12"/>
        <v>2.1690548378269225E-3</v>
      </c>
      <c r="AJ27" s="23">
        <f t="shared" si="12"/>
        <v>9.5506602342865232E-3</v>
      </c>
      <c r="AK27" s="23">
        <f t="shared" si="12"/>
        <v>1.3853351139230474E-2</v>
      </c>
      <c r="AL27" s="23">
        <f t="shared" si="12"/>
        <v>3.3918715560663837E-2</v>
      </c>
      <c r="AM27" s="23">
        <f t="shared" si="12"/>
        <v>0.11435889413092903</v>
      </c>
      <c r="AN27" s="23">
        <f t="shared" si="12"/>
        <v>2.4826488580381056E-2</v>
      </c>
      <c r="AO27" s="23">
        <f t="shared" si="12"/>
        <v>0.69838659970710215</v>
      </c>
      <c r="AP27" s="23">
        <f t="shared" si="12"/>
        <v>9.0466424958751984E-2</v>
      </c>
      <c r="AQ27" s="23">
        <f t="shared" si="12"/>
        <v>1.1187985477513167E-2</v>
      </c>
    </row>
    <row r="28" spans="1:43">
      <c r="A28" s="1">
        <v>43921</v>
      </c>
      <c r="B28">
        <v>25.500850268786067</v>
      </c>
      <c r="C28">
        <v>2.1728402195459466</v>
      </c>
      <c r="F28" s="3" t="s">
        <v>10</v>
      </c>
      <c r="G28">
        <v>-3.9444000841594509</v>
      </c>
      <c r="H28">
        <v>-3.3619290796682271</v>
      </c>
      <c r="I28">
        <v>-2.5099741495308874</v>
      </c>
      <c r="J28">
        <v>-3.0548141842145009</v>
      </c>
      <c r="K28">
        <v>-3.0409921224260166</v>
      </c>
      <c r="L28">
        <v>-1.7076678007574098</v>
      </c>
      <c r="M28">
        <v>-1.7899870081150275</v>
      </c>
      <c r="N28">
        <v>0.96262449581169163</v>
      </c>
      <c r="O28">
        <v>-2.1837312779429983</v>
      </c>
      <c r="P28">
        <v>-1.550664942764937</v>
      </c>
      <c r="Q28">
        <v>-2.6930577709256776</v>
      </c>
      <c r="S28" s="20" t="s">
        <v>12</v>
      </c>
      <c r="T28" s="21">
        <v>1</v>
      </c>
      <c r="U28" s="21">
        <f t="shared" si="13"/>
        <v>0.99998337052095665</v>
      </c>
      <c r="V28" s="21">
        <f t="shared" si="13"/>
        <v>0.99980686917838024</v>
      </c>
      <c r="W28" s="21">
        <f t="shared" si="13"/>
        <v>0.99885276827121838</v>
      </c>
      <c r="X28" s="21">
        <f t="shared" si="13"/>
        <v>0.99668676931578171</v>
      </c>
      <c r="Y28" s="21">
        <f t="shared" si="13"/>
        <v>0.9935686929901193</v>
      </c>
      <c r="Z28" s="21">
        <f t="shared" si="13"/>
        <v>0.9712933925218511</v>
      </c>
      <c r="AA28" s="21">
        <f t="shared" si="13"/>
        <v>0.848575035295557</v>
      </c>
      <c r="AB28" s="21">
        <f t="shared" si="13"/>
        <v>0.74167434061520376</v>
      </c>
      <c r="AC28" s="21">
        <f t="shared" si="13"/>
        <v>0.60852905505686461</v>
      </c>
      <c r="AD28" s="21">
        <f t="shared" si="13"/>
        <v>0.13779025025964953</v>
      </c>
      <c r="AF28" s="20" t="s">
        <v>12</v>
      </c>
      <c r="AG28" s="23">
        <f t="shared" si="14"/>
        <v>1.662947904335077E-5</v>
      </c>
      <c r="AH28" s="23">
        <f t="shared" si="12"/>
        <v>1.7650134257640726E-4</v>
      </c>
      <c r="AI28" s="23">
        <f t="shared" si="12"/>
        <v>9.5410090716185891E-4</v>
      </c>
      <c r="AJ28" s="23">
        <f t="shared" si="12"/>
        <v>2.1659989554366765E-3</v>
      </c>
      <c r="AK28" s="23">
        <f t="shared" si="12"/>
        <v>3.1180763256624111E-3</v>
      </c>
      <c r="AL28" s="23">
        <f t="shared" si="12"/>
        <v>2.22753004682682E-2</v>
      </c>
      <c r="AM28" s="23">
        <f t="shared" si="12"/>
        <v>0.12271835722629409</v>
      </c>
      <c r="AN28" s="23">
        <f t="shared" si="12"/>
        <v>0.10690069468035324</v>
      </c>
      <c r="AO28" s="23">
        <f t="shared" si="12"/>
        <v>0.13314528555833915</v>
      </c>
      <c r="AP28" s="23">
        <f t="shared" si="12"/>
        <v>0.47073880479721508</v>
      </c>
      <c r="AQ28" s="23">
        <f t="shared" si="12"/>
        <v>0.13779025025964953</v>
      </c>
    </row>
    <row r="29" spans="1:43">
      <c r="A29" s="1">
        <v>43951</v>
      </c>
      <c r="B29">
        <v>22.228507435447501</v>
      </c>
      <c r="C29">
        <v>1.7573882254701518</v>
      </c>
      <c r="F29" s="3" t="s">
        <v>11</v>
      </c>
      <c r="G29">
        <v>-3.9384783252430555</v>
      </c>
      <c r="H29">
        <v>-3.2021625626976564</v>
      </c>
      <c r="I29">
        <v>-3.0084314925975808</v>
      </c>
      <c r="J29">
        <v>-2.5018106184598854</v>
      </c>
      <c r="K29">
        <v>-2.3458057392404603</v>
      </c>
      <c r="L29">
        <v>-1.9667156641483392</v>
      </c>
      <c r="M29">
        <v>-1.3373512786844008</v>
      </c>
      <c r="N29">
        <v>-2.0384995471206282</v>
      </c>
      <c r="O29">
        <v>0.54489461516444371</v>
      </c>
      <c r="P29">
        <v>-1.1699129547302745</v>
      </c>
      <c r="Q29">
        <v>-2.0907330564548663</v>
      </c>
      <c r="AO29" s="14"/>
    </row>
    <row r="30" spans="1:43">
      <c r="A30" s="1">
        <v>43982</v>
      </c>
      <c r="B30">
        <v>23.011478623612675</v>
      </c>
      <c r="C30">
        <v>1.8639967931523613</v>
      </c>
      <c r="F30" s="4" t="s">
        <v>12</v>
      </c>
      <c r="G30">
        <v>-4.3438611831659548</v>
      </c>
      <c r="H30">
        <v>-3.7373093852766894</v>
      </c>
      <c r="I30">
        <v>-3.2672440938883844</v>
      </c>
      <c r="J30">
        <v>-3.0098229691055947</v>
      </c>
      <c r="K30">
        <v>-2.88420758142431</v>
      </c>
      <c r="L30">
        <v>-2.1676148885586191</v>
      </c>
      <c r="M30">
        <v>-1.3143216040433094</v>
      </c>
      <c r="N30">
        <v>-1.3390512169822917</v>
      </c>
      <c r="O30">
        <v>-1.1745719771482988</v>
      </c>
      <c r="P30">
        <v>-1.7925858784141189E-2</v>
      </c>
      <c r="Q30">
        <v>-0.90242715767492365</v>
      </c>
      <c r="AO30" s="14"/>
    </row>
    <row r="31" spans="1:43">
      <c r="A31" s="1">
        <v>44012</v>
      </c>
      <c r="B31">
        <v>22.521283648923312</v>
      </c>
      <c r="C31">
        <v>1.7978615073981641</v>
      </c>
      <c r="AA31" s="15"/>
    </row>
    <row r="32" spans="1:43" ht="20">
      <c r="A32" s="1">
        <v>44043</v>
      </c>
      <c r="B32">
        <v>28.041176278496383</v>
      </c>
      <c r="C32">
        <v>2.4529089598635463</v>
      </c>
      <c r="S32" s="18" t="s">
        <v>18</v>
      </c>
      <c r="AF32" s="18" t="s">
        <v>22</v>
      </c>
    </row>
    <row r="33" spans="1:43" ht="15.5">
      <c r="A33" s="1">
        <v>44074</v>
      </c>
      <c r="B33">
        <v>26.794514857471995</v>
      </c>
      <c r="C33">
        <v>2.3190098284762302</v>
      </c>
      <c r="S33" s="22"/>
      <c r="T33" s="19" t="s">
        <v>3</v>
      </c>
      <c r="U33" s="19" t="s">
        <v>4</v>
      </c>
      <c r="V33" s="19" t="s">
        <v>5</v>
      </c>
      <c r="W33" s="19" t="s">
        <v>6</v>
      </c>
      <c r="X33" s="19" t="s">
        <v>7</v>
      </c>
      <c r="Y33" s="19" t="s">
        <v>8</v>
      </c>
      <c r="Z33" s="19" t="s">
        <v>9</v>
      </c>
      <c r="AA33" s="19" t="s">
        <v>10</v>
      </c>
      <c r="AB33" s="19" t="s">
        <v>11</v>
      </c>
      <c r="AC33" s="19" t="s">
        <v>12</v>
      </c>
      <c r="AD33" s="19" t="s">
        <v>13</v>
      </c>
      <c r="AF33" s="27"/>
      <c r="AG33" s="24" t="s">
        <v>3</v>
      </c>
      <c r="AH33" s="24" t="s">
        <v>4</v>
      </c>
      <c r="AI33" s="24" t="s">
        <v>5</v>
      </c>
      <c r="AJ33" s="24" t="s">
        <v>6</v>
      </c>
      <c r="AK33" s="24" t="s">
        <v>7</v>
      </c>
      <c r="AL33" s="24" t="s">
        <v>8</v>
      </c>
      <c r="AM33" s="24" t="s">
        <v>9</v>
      </c>
      <c r="AN33" s="24" t="s">
        <v>10</v>
      </c>
      <c r="AO33" s="24" t="s">
        <v>11</v>
      </c>
      <c r="AP33" s="24" t="s">
        <v>12</v>
      </c>
      <c r="AQ33" s="24" t="s">
        <v>13</v>
      </c>
    </row>
    <row r="34" spans="1:43" ht="15.5">
      <c r="A34" s="1">
        <v>44104</v>
      </c>
      <c r="B34">
        <v>27.531112953609249</v>
      </c>
      <c r="C34">
        <v>2.3988538951935285</v>
      </c>
      <c r="S34" s="20" t="s">
        <v>3</v>
      </c>
      <c r="T34" s="21">
        <v>1</v>
      </c>
      <c r="U34" s="21">
        <f>_xlfn.NORM.DIST((_xlfn.NORM.INV(U4,0,1)-SQRT($F$17)*$O$17)/(SQRT(1-$J$17)),0,1,TRUE)</f>
        <v>1.8838796059709437E-2</v>
      </c>
      <c r="V34" s="21">
        <f t="shared" ref="V34:AD34" si="15">_xlfn.NORM.DIST((_xlfn.NORM.INV(V4,0,1)-SQRT($F$17)*$O$17)/(SQRT(1-$J$17)),0,1,TRUE)</f>
        <v>8.9134734680627534E-3</v>
      </c>
      <c r="W34" s="21">
        <f t="shared" si="15"/>
        <v>1.6484632469341842E-3</v>
      </c>
      <c r="X34" s="21">
        <f t="shared" si="15"/>
        <v>3.4798388288223168E-4</v>
      </c>
      <c r="Y34" s="21">
        <f t="shared" si="15"/>
        <v>2.5667685933216593E-4</v>
      </c>
      <c r="Z34" s="21">
        <f t="shared" si="15"/>
        <v>6.5609798049938553E-5</v>
      </c>
      <c r="AA34" s="21">
        <f t="shared" si="15"/>
        <v>3.3232607027727397E-5</v>
      </c>
      <c r="AB34" s="21">
        <f t="shared" si="15"/>
        <v>1.3826066146110427E-5</v>
      </c>
      <c r="AC34" s="21">
        <f t="shared" si="15"/>
        <v>3.9505969716238229E-6</v>
      </c>
      <c r="AD34" s="21">
        <f t="shared" si="15"/>
        <v>2.7186345609843392E-6</v>
      </c>
      <c r="AF34" s="25" t="s">
        <v>3</v>
      </c>
      <c r="AG34" s="26">
        <f>T34-U34</f>
        <v>0.9811612039402906</v>
      </c>
      <c r="AH34" s="26">
        <f t="shared" ref="AH34:AQ43" si="16">U34-V34</f>
        <v>9.9253225916466833E-3</v>
      </c>
      <c r="AI34" s="26">
        <f t="shared" si="16"/>
        <v>7.2650102211285691E-3</v>
      </c>
      <c r="AJ34" s="26">
        <f t="shared" si="16"/>
        <v>1.3004793640519524E-3</v>
      </c>
      <c r="AK34" s="26">
        <f t="shared" si="16"/>
        <v>9.1307023550065759E-5</v>
      </c>
      <c r="AL34" s="26">
        <f t="shared" si="16"/>
        <v>1.9106706128222737E-4</v>
      </c>
      <c r="AM34" s="26">
        <f t="shared" si="16"/>
        <v>3.2377191022211156E-5</v>
      </c>
      <c r="AN34" s="26">
        <f t="shared" si="16"/>
        <v>1.9406540881616971E-5</v>
      </c>
      <c r="AO34" s="26">
        <f t="shared" si="16"/>
        <v>9.8754691744866043E-6</v>
      </c>
      <c r="AP34" s="26">
        <f t="shared" si="16"/>
        <v>1.2319624106394837E-6</v>
      </c>
      <c r="AQ34" s="26">
        <f t="shared" si="16"/>
        <v>2.7186345609843392E-6</v>
      </c>
    </row>
    <row r="35" spans="1:43" ht="15.5">
      <c r="A35" s="1">
        <v>44135</v>
      </c>
      <c r="B35">
        <v>28.47681574364859</v>
      </c>
      <c r="C35">
        <v>2.4983572513154435</v>
      </c>
      <c r="S35" s="20" t="s">
        <v>4</v>
      </c>
      <c r="T35" s="21">
        <v>1</v>
      </c>
      <c r="U35" s="21">
        <f>_xlfn.NORM.DIST((_xlfn.NORM.INV(U5,0,1)-SQRT($F$17)*$O$17)/(SQRT(1-$J$17)),0,1,TRUE)</f>
        <v>0.96169010136002142</v>
      </c>
      <c r="V35" s="21">
        <f t="shared" ref="V35:AD35" si="17">_xlfn.NORM.DIST((_xlfn.NORM.INV(V5,0,1)-SQRT($F$17)*$O$17)/(SQRT(1-$J$17)),0,1,TRUE)</f>
        <v>8.8306922601749105E-3</v>
      </c>
      <c r="W35" s="21">
        <f t="shared" si="17"/>
        <v>7.8221199377388455E-3</v>
      </c>
      <c r="X35" s="21">
        <f t="shared" si="17"/>
        <v>6.0004516369369732E-3</v>
      </c>
      <c r="Y35" s="21">
        <f t="shared" si="17"/>
        <v>3.4343891702897072E-3</v>
      </c>
      <c r="Z35" s="21">
        <f t="shared" si="17"/>
        <v>6.1276088725435338E-4</v>
      </c>
      <c r="AA35" s="21">
        <f t="shared" si="17"/>
        <v>8.1438278277996256E-5</v>
      </c>
      <c r="AB35" s="21">
        <f t="shared" si="17"/>
        <v>4.3894568165319158E-5</v>
      </c>
      <c r="AC35" s="21">
        <f t="shared" si="17"/>
        <v>5.6217044550833206E-6</v>
      </c>
      <c r="AD35" s="21">
        <f t="shared" si="17"/>
        <v>3.9505969716238229E-6</v>
      </c>
      <c r="AF35" s="25" t="s">
        <v>4</v>
      </c>
      <c r="AG35" s="26">
        <f t="shared" ref="AG35:AG43" si="18">T35-U35</f>
        <v>3.8309898639978579E-2</v>
      </c>
      <c r="AH35" s="26">
        <f t="shared" si="16"/>
        <v>0.95285940909984657</v>
      </c>
      <c r="AI35" s="26">
        <f t="shared" si="16"/>
        <v>1.0085723224360649E-3</v>
      </c>
      <c r="AJ35" s="26">
        <f t="shared" si="16"/>
        <v>1.8216683008018724E-3</v>
      </c>
      <c r="AK35" s="26">
        <f t="shared" si="16"/>
        <v>2.566062466647266E-3</v>
      </c>
      <c r="AL35" s="26">
        <f t="shared" si="16"/>
        <v>2.8216282830353539E-3</v>
      </c>
      <c r="AM35" s="26">
        <f t="shared" si="16"/>
        <v>5.3132260897635717E-4</v>
      </c>
      <c r="AN35" s="26">
        <f t="shared" si="16"/>
        <v>3.7543710112677098E-5</v>
      </c>
      <c r="AO35" s="26">
        <f t="shared" si="16"/>
        <v>3.8272863710235835E-5</v>
      </c>
      <c r="AP35" s="26">
        <f t="shared" si="16"/>
        <v>1.6711074834594977E-6</v>
      </c>
      <c r="AQ35" s="26">
        <f t="shared" si="16"/>
        <v>3.9505969716238229E-6</v>
      </c>
    </row>
    <row r="36" spans="1:43" ht="15.5">
      <c r="A36" s="1">
        <v>44165</v>
      </c>
      <c r="B36">
        <v>30.586006121923297</v>
      </c>
      <c r="C36">
        <v>2.710674746537864</v>
      </c>
      <c r="S36" s="20" t="s">
        <v>5</v>
      </c>
      <c r="T36" s="21">
        <v>1</v>
      </c>
      <c r="U36" s="21">
        <f t="shared" ref="U36:AD43" si="19">_xlfn.NORM.DIST((_xlfn.NORM.INV(U6,0,1)-SQRT($F$17)*$O$17)/(SQRT(1-$J$17)),0,1,TRUE)</f>
        <v>0.99216128592510022</v>
      </c>
      <c r="V36" s="21">
        <f t="shared" si="19"/>
        <v>0.95239867355118324</v>
      </c>
      <c r="W36" s="21">
        <f t="shared" si="19"/>
        <v>6.9246562169426318E-3</v>
      </c>
      <c r="X36" s="21">
        <f t="shared" si="19"/>
        <v>6.7083884896432053E-3</v>
      </c>
      <c r="Y36" s="21">
        <f t="shared" si="19"/>
        <v>6.4654579709781607E-3</v>
      </c>
      <c r="Z36" s="21">
        <f t="shared" si="19"/>
        <v>3.7860146896687755E-3</v>
      </c>
      <c r="AA36" s="21">
        <f t="shared" si="19"/>
        <v>8.7818783973149549E-4</v>
      </c>
      <c r="AB36" s="21">
        <f t="shared" si="19"/>
        <v>1.4622623041785575E-4</v>
      </c>
      <c r="AC36" s="21">
        <f t="shared" si="19"/>
        <v>5.3750938904802205E-5</v>
      </c>
      <c r="AD36" s="21">
        <f t="shared" si="19"/>
        <v>7.7444982520060674E-6</v>
      </c>
      <c r="AF36" s="25" t="s">
        <v>5</v>
      </c>
      <c r="AG36" s="26">
        <f t="shared" si="18"/>
        <v>7.8387140748997775E-3</v>
      </c>
      <c r="AH36" s="26">
        <f t="shared" si="16"/>
        <v>3.9762612373916983E-2</v>
      </c>
      <c r="AI36" s="26">
        <f t="shared" si="16"/>
        <v>0.94547401733424064</v>
      </c>
      <c r="AJ36" s="26">
        <f t="shared" si="16"/>
        <v>2.1626772729942643E-4</v>
      </c>
      <c r="AK36" s="26">
        <f t="shared" si="16"/>
        <v>2.4293051866504465E-4</v>
      </c>
      <c r="AL36" s="26">
        <f t="shared" si="16"/>
        <v>2.6794432813093852E-3</v>
      </c>
      <c r="AM36" s="26">
        <f t="shared" si="16"/>
        <v>2.9078268499372799E-3</v>
      </c>
      <c r="AN36" s="26">
        <f t="shared" si="16"/>
        <v>7.3196160931363974E-4</v>
      </c>
      <c r="AO36" s="26">
        <f t="shared" si="16"/>
        <v>9.2475291513053549E-5</v>
      </c>
      <c r="AP36" s="26">
        <f t="shared" si="16"/>
        <v>4.6006440652796139E-5</v>
      </c>
      <c r="AQ36" s="26">
        <f t="shared" si="16"/>
        <v>7.7444982520060674E-6</v>
      </c>
    </row>
    <row r="37" spans="1:43" ht="15.5">
      <c r="A37" s="1">
        <v>44196</v>
      </c>
      <c r="B37">
        <v>32.524917669763312</v>
      </c>
      <c r="C37">
        <v>2.8974819889591266</v>
      </c>
      <c r="S37" s="20" t="s">
        <v>6</v>
      </c>
      <c r="T37" s="21">
        <v>1</v>
      </c>
      <c r="U37" s="21">
        <f t="shared" si="19"/>
        <v>0.99988502061351192</v>
      </c>
      <c r="V37" s="21">
        <f t="shared" si="19"/>
        <v>0.97977410170474388</v>
      </c>
      <c r="W37" s="21">
        <f t="shared" si="19"/>
        <v>0.93767500378251523</v>
      </c>
      <c r="X37" s="21">
        <f t="shared" si="19"/>
        <v>9.5127423756824394E-3</v>
      </c>
      <c r="Y37" s="21">
        <f t="shared" si="19"/>
        <v>9.2004180870415755E-3</v>
      </c>
      <c r="Z37" s="21">
        <f t="shared" si="19"/>
        <v>8.7479692976684328E-3</v>
      </c>
      <c r="AA37" s="21">
        <f t="shared" si="19"/>
        <v>1.8732442966365437E-3</v>
      </c>
      <c r="AB37" s="21">
        <f t="shared" si="19"/>
        <v>1.812388511063694E-3</v>
      </c>
      <c r="AC37" s="21">
        <f t="shared" si="19"/>
        <v>1.1357638522557386E-4</v>
      </c>
      <c r="AD37" s="21">
        <f t="shared" si="19"/>
        <v>3.1853863723298688E-5</v>
      </c>
      <c r="AF37" s="25" t="s">
        <v>6</v>
      </c>
      <c r="AG37" s="26">
        <f t="shared" si="18"/>
        <v>1.1497938648807882E-4</v>
      </c>
      <c r="AH37" s="26">
        <f t="shared" si="16"/>
        <v>2.0110918908768038E-2</v>
      </c>
      <c r="AI37" s="26">
        <f t="shared" si="16"/>
        <v>4.2099097922228657E-2</v>
      </c>
      <c r="AJ37" s="26">
        <f t="shared" si="16"/>
        <v>0.92816226140683278</v>
      </c>
      <c r="AK37" s="26">
        <f t="shared" si="16"/>
        <v>3.1232428864086392E-4</v>
      </c>
      <c r="AL37" s="26">
        <f t="shared" si="16"/>
        <v>4.5244878937314263E-4</v>
      </c>
      <c r="AM37" s="26">
        <f t="shared" si="16"/>
        <v>6.8747250010318889E-3</v>
      </c>
      <c r="AN37" s="26">
        <f t="shared" si="16"/>
        <v>6.0855785572849676E-5</v>
      </c>
      <c r="AO37" s="26">
        <f t="shared" si="16"/>
        <v>1.6988121258381202E-3</v>
      </c>
      <c r="AP37" s="26">
        <f t="shared" si="16"/>
        <v>8.1722521502275176E-5</v>
      </c>
      <c r="AQ37" s="26">
        <f t="shared" si="16"/>
        <v>3.1853863723298688E-5</v>
      </c>
    </row>
    <row r="38" spans="1:43" ht="15.5">
      <c r="S38" s="20" t="s">
        <v>7</v>
      </c>
      <c r="T38" s="21">
        <v>1</v>
      </c>
      <c r="U38" s="21">
        <f t="shared" si="19"/>
        <v>0.9998887864173378</v>
      </c>
      <c r="V38" s="21">
        <f t="shared" si="19"/>
        <v>0.98452005668047826</v>
      </c>
      <c r="W38" s="21">
        <f t="shared" si="19"/>
        <v>0.97193268032571811</v>
      </c>
      <c r="X38" s="21">
        <f t="shared" si="19"/>
        <v>0.94115207116293031</v>
      </c>
      <c r="Y38" s="21">
        <f t="shared" si="19"/>
        <v>1.1187679057196259E-2</v>
      </c>
      <c r="Z38" s="21">
        <f t="shared" si="19"/>
        <v>1.0751269311799776E-2</v>
      </c>
      <c r="AA38" s="21">
        <f t="shared" si="19"/>
        <v>2.9492727725948962E-3</v>
      </c>
      <c r="AB38" s="21">
        <f t="shared" si="19"/>
        <v>2.6988710042601537E-3</v>
      </c>
      <c r="AC38" s="21">
        <f t="shared" si="19"/>
        <v>1.6170864827707665E-4</v>
      </c>
      <c r="AD38" s="21">
        <f t="shared" si="19"/>
        <v>5.0453952926619225E-5</v>
      </c>
      <c r="AF38" s="25" t="s">
        <v>7</v>
      </c>
      <c r="AG38" s="26">
        <f t="shared" si="18"/>
        <v>1.1121358266219517E-4</v>
      </c>
      <c r="AH38" s="26">
        <f t="shared" si="16"/>
        <v>1.5368729736859543E-2</v>
      </c>
      <c r="AI38" s="26">
        <f t="shared" si="16"/>
        <v>1.2587376354760149E-2</v>
      </c>
      <c r="AJ38" s="26">
        <f t="shared" si="16"/>
        <v>3.0780609162787798E-2</v>
      </c>
      <c r="AK38" s="26">
        <f t="shared" si="16"/>
        <v>0.92996439210573401</v>
      </c>
      <c r="AL38" s="26">
        <f t="shared" si="16"/>
        <v>4.3640974539648283E-4</v>
      </c>
      <c r="AM38" s="26">
        <f t="shared" si="16"/>
        <v>7.8019965392048798E-3</v>
      </c>
      <c r="AN38" s="26">
        <f t="shared" si="16"/>
        <v>2.5040176833474254E-4</v>
      </c>
      <c r="AO38" s="26">
        <f t="shared" si="16"/>
        <v>2.5371623559830771E-3</v>
      </c>
      <c r="AP38" s="26">
        <f t="shared" si="16"/>
        <v>1.1125469535045742E-4</v>
      </c>
      <c r="AQ38" s="26">
        <f t="shared" si="16"/>
        <v>5.0453952926619225E-5</v>
      </c>
    </row>
    <row r="39" spans="1:43" ht="15.5">
      <c r="S39" s="20" t="s">
        <v>8</v>
      </c>
      <c r="T39" s="21">
        <v>1</v>
      </c>
      <c r="U39" s="21">
        <f t="shared" si="19"/>
        <v>0.99985691720860048</v>
      </c>
      <c r="V39" s="21">
        <f t="shared" si="19"/>
        <v>0.99824087409912932</v>
      </c>
      <c r="W39" s="21">
        <f t="shared" si="19"/>
        <v>0.97604329048926608</v>
      </c>
      <c r="X39" s="21">
        <f t="shared" si="19"/>
        <v>0.97342733885258448</v>
      </c>
      <c r="Y39" s="21">
        <f t="shared" si="19"/>
        <v>0.95137127281707701</v>
      </c>
      <c r="Z39" s="21">
        <f t="shared" si="19"/>
        <v>1.6185938257369453E-2</v>
      </c>
      <c r="AA39" s="21">
        <f t="shared" si="19"/>
        <v>1.4962473915454293E-2</v>
      </c>
      <c r="AB39" s="21">
        <f t="shared" si="19"/>
        <v>5.7657767629689235E-3</v>
      </c>
      <c r="AC39" s="21">
        <f t="shared" si="19"/>
        <v>1.6317819418991226E-3</v>
      </c>
      <c r="AD39" s="21">
        <f t="shared" si="19"/>
        <v>1.2588993175022761E-4</v>
      </c>
      <c r="AF39" s="25" t="s">
        <v>8</v>
      </c>
      <c r="AG39" s="26">
        <f t="shared" si="18"/>
        <v>1.4308279139951807E-4</v>
      </c>
      <c r="AH39" s="26">
        <f t="shared" si="16"/>
        <v>1.6160431094711658E-3</v>
      </c>
      <c r="AI39" s="26">
        <f t="shared" si="16"/>
        <v>2.2197583609863236E-2</v>
      </c>
      <c r="AJ39" s="26">
        <f t="shared" si="16"/>
        <v>2.6159516366816016E-3</v>
      </c>
      <c r="AK39" s="26">
        <f t="shared" si="16"/>
        <v>2.2056066035507471E-2</v>
      </c>
      <c r="AL39" s="26">
        <f t="shared" si="16"/>
        <v>0.93518533455970754</v>
      </c>
      <c r="AM39" s="26">
        <f t="shared" si="16"/>
        <v>1.2234643419151599E-3</v>
      </c>
      <c r="AN39" s="26">
        <f t="shared" si="16"/>
        <v>9.1966971524853683E-3</v>
      </c>
      <c r="AO39" s="26">
        <f t="shared" si="16"/>
        <v>4.1339948210698009E-3</v>
      </c>
      <c r="AP39" s="26">
        <f t="shared" si="16"/>
        <v>1.505892010148895E-3</v>
      </c>
      <c r="AQ39" s="26">
        <f t="shared" si="16"/>
        <v>1.2588993175022761E-4</v>
      </c>
    </row>
    <row r="40" spans="1:43" ht="15.5">
      <c r="S40" s="20" t="s">
        <v>9</v>
      </c>
      <c r="T40" s="21">
        <v>1</v>
      </c>
      <c r="U40" s="21">
        <f t="shared" si="19"/>
        <v>0.99992101118772747</v>
      </c>
      <c r="V40" s="21">
        <f t="shared" si="19"/>
        <v>0.99826766749443197</v>
      </c>
      <c r="W40" s="21">
        <f t="shared" si="19"/>
        <v>0.99422051793321253</v>
      </c>
      <c r="X40" s="21">
        <f t="shared" si="19"/>
        <v>0.98080705101375598</v>
      </c>
      <c r="Y40" s="21">
        <f t="shared" si="19"/>
        <v>0.96730030125752064</v>
      </c>
      <c r="Z40" s="21">
        <f t="shared" si="19"/>
        <v>0.94376249581922411</v>
      </c>
      <c r="AA40" s="21">
        <f t="shared" si="19"/>
        <v>2.8700862037804531E-2</v>
      </c>
      <c r="AB40" s="21">
        <f t="shared" si="19"/>
        <v>2.7355644778014838E-2</v>
      </c>
      <c r="AC40" s="21">
        <f t="shared" si="19"/>
        <v>1.1684835226298188E-2</v>
      </c>
      <c r="AD40" s="21">
        <f t="shared" si="19"/>
        <v>5.2283624143423647E-4</v>
      </c>
      <c r="AF40" s="25" t="s">
        <v>9</v>
      </c>
      <c r="AG40" s="26">
        <f t="shared" si="18"/>
        <v>7.8988812272529074E-5</v>
      </c>
      <c r="AH40" s="26">
        <f t="shared" si="16"/>
        <v>1.6533436932955059E-3</v>
      </c>
      <c r="AI40" s="26">
        <f t="shared" si="16"/>
        <v>4.0471495612194319E-3</v>
      </c>
      <c r="AJ40" s="26">
        <f t="shared" si="16"/>
        <v>1.3413466919456551E-2</v>
      </c>
      <c r="AK40" s="26">
        <f t="shared" si="16"/>
        <v>1.3506749756235337E-2</v>
      </c>
      <c r="AL40" s="26">
        <f t="shared" si="16"/>
        <v>2.3537805438296533E-2</v>
      </c>
      <c r="AM40" s="26">
        <f t="shared" si="16"/>
        <v>0.91506163378141958</v>
      </c>
      <c r="AN40" s="26">
        <f t="shared" si="16"/>
        <v>1.3452172597896925E-3</v>
      </c>
      <c r="AO40" s="26">
        <f t="shared" si="16"/>
        <v>1.5670809551716652E-2</v>
      </c>
      <c r="AP40" s="26">
        <f t="shared" si="16"/>
        <v>1.1161998984863952E-2</v>
      </c>
      <c r="AQ40" s="26">
        <f t="shared" si="16"/>
        <v>5.2283624143423647E-4</v>
      </c>
    </row>
    <row r="41" spans="1:43" ht="15.5">
      <c r="S41" s="20" t="s">
        <v>10</v>
      </c>
      <c r="T41" s="21">
        <v>1</v>
      </c>
      <c r="U41" s="21">
        <f t="shared" si="19"/>
        <v>0.99992101118772747</v>
      </c>
      <c r="V41" s="21">
        <f t="shared" si="19"/>
        <v>0.99922651624527026</v>
      </c>
      <c r="W41" s="21">
        <f t="shared" si="19"/>
        <v>0.98963870797259235</v>
      </c>
      <c r="X41" s="21">
        <f t="shared" si="19"/>
        <v>0.98793497617448134</v>
      </c>
      <c r="Y41" s="21">
        <f t="shared" si="19"/>
        <v>0.98616700299869731</v>
      </c>
      <c r="Z41" s="21">
        <f t="shared" si="19"/>
        <v>0.92554088305354865</v>
      </c>
      <c r="AA41" s="21">
        <f t="shared" si="19"/>
        <v>0.87838315047484494</v>
      </c>
      <c r="AB41" s="21">
        <f t="shared" si="19"/>
        <v>5.4215614838770833E-2</v>
      </c>
      <c r="AC41" s="21">
        <f t="shared" si="19"/>
        <v>4.3405305043876852E-2</v>
      </c>
      <c r="AD41" s="21">
        <f t="shared" si="19"/>
        <v>1.9324851263540963E-3</v>
      </c>
      <c r="AF41" s="25" t="s">
        <v>10</v>
      </c>
      <c r="AG41" s="26">
        <f t="shared" si="18"/>
        <v>7.8988812272529074E-5</v>
      </c>
      <c r="AH41" s="26">
        <f t="shared" si="16"/>
        <v>6.9449494245721333E-4</v>
      </c>
      <c r="AI41" s="26">
        <f t="shared" si="16"/>
        <v>9.5878082726779112E-3</v>
      </c>
      <c r="AJ41" s="26">
        <f t="shared" si="16"/>
        <v>1.7037317981110078E-3</v>
      </c>
      <c r="AK41" s="26">
        <f t="shared" si="16"/>
        <v>1.7679731757840322E-3</v>
      </c>
      <c r="AL41" s="26">
        <f t="shared" si="16"/>
        <v>6.062611994514866E-2</v>
      </c>
      <c r="AM41" s="26">
        <f t="shared" si="16"/>
        <v>4.7157732578703704E-2</v>
      </c>
      <c r="AN41" s="26">
        <f t="shared" si="16"/>
        <v>0.82416753563607414</v>
      </c>
      <c r="AO41" s="26">
        <f t="shared" si="16"/>
        <v>1.0810309794893981E-2</v>
      </c>
      <c r="AP41" s="26">
        <f t="shared" si="16"/>
        <v>4.1472819917522753E-2</v>
      </c>
      <c r="AQ41" s="26">
        <f t="shared" si="16"/>
        <v>1.9324851263540963E-3</v>
      </c>
    </row>
    <row r="42" spans="1:43" ht="15.5">
      <c r="S42" s="20" t="s">
        <v>11</v>
      </c>
      <c r="T42" s="21">
        <v>1</v>
      </c>
      <c r="U42" s="21">
        <f t="shared" si="19"/>
        <v>0.99991910360163949</v>
      </c>
      <c r="V42" s="21">
        <f t="shared" si="19"/>
        <v>0.99871803587013708</v>
      </c>
      <c r="W42" s="21">
        <f t="shared" si="19"/>
        <v>0.99654877914523865</v>
      </c>
      <c r="X42" s="21">
        <f t="shared" si="19"/>
        <v>0.98699736061418541</v>
      </c>
      <c r="Y42" s="21">
        <f t="shared" si="19"/>
        <v>0.97314307157361213</v>
      </c>
      <c r="Z42" s="21">
        <f t="shared" si="19"/>
        <v>0.93922244328205273</v>
      </c>
      <c r="AA42" s="21">
        <f t="shared" si="19"/>
        <v>0.82485903335323529</v>
      </c>
      <c r="AB42" s="21">
        <f t="shared" si="19"/>
        <v>0.80003182172113152</v>
      </c>
      <c r="AC42" s="21">
        <f t="shared" si="19"/>
        <v>0.10164858068832376</v>
      </c>
      <c r="AD42" s="21">
        <f t="shared" si="19"/>
        <v>1.1187020814136433E-2</v>
      </c>
      <c r="AF42" s="25" t="s">
        <v>11</v>
      </c>
      <c r="AG42" s="26">
        <f t="shared" si="18"/>
        <v>8.0896398360508215E-5</v>
      </c>
      <c r="AH42" s="26">
        <f t="shared" si="16"/>
        <v>1.2010677315024143E-3</v>
      </c>
      <c r="AI42" s="26">
        <f t="shared" si="16"/>
        <v>2.1692567248984274E-3</v>
      </c>
      <c r="AJ42" s="26">
        <f t="shared" si="16"/>
        <v>9.5514185310532351E-3</v>
      </c>
      <c r="AK42" s="26">
        <f t="shared" si="16"/>
        <v>1.3854289040573287E-2</v>
      </c>
      <c r="AL42" s="26">
        <f t="shared" si="16"/>
        <v>3.3920628291559396E-2</v>
      </c>
      <c r="AM42" s="26">
        <f t="shared" si="16"/>
        <v>0.11436340992881744</v>
      </c>
      <c r="AN42" s="26">
        <f t="shared" si="16"/>
        <v>2.4827211632103774E-2</v>
      </c>
      <c r="AO42" s="26">
        <f t="shared" si="16"/>
        <v>0.6983832410328078</v>
      </c>
      <c r="AP42" s="26">
        <f t="shared" si="16"/>
        <v>9.0461559874187331E-2</v>
      </c>
      <c r="AQ42" s="26">
        <f t="shared" si="16"/>
        <v>1.1187020814136433E-2</v>
      </c>
    </row>
    <row r="43" spans="1:43" ht="15.5">
      <c r="S43" s="20" t="s">
        <v>12</v>
      </c>
      <c r="T43" s="21">
        <v>1</v>
      </c>
      <c r="U43" s="21">
        <f t="shared" si="19"/>
        <v>0.99998336813615307</v>
      </c>
      <c r="V43" s="21">
        <f t="shared" si="19"/>
        <v>0.99980684510089957</v>
      </c>
      <c r="W43" s="21">
        <f t="shared" si="19"/>
        <v>0.99885264291109077</v>
      </c>
      <c r="X43" s="21">
        <f t="shared" si="19"/>
        <v>0.99668644090906067</v>
      </c>
      <c r="Y43" s="21">
        <f t="shared" si="19"/>
        <v>0.99356809947725433</v>
      </c>
      <c r="Z43" s="21">
        <f t="shared" si="19"/>
        <v>0.97129123931169326</v>
      </c>
      <c r="AA43" s="21">
        <f t="shared" si="19"/>
        <v>0.84856733366217219</v>
      </c>
      <c r="AB43" s="21">
        <f t="shared" si="19"/>
        <v>0.74166372908597922</v>
      </c>
      <c r="AC43" s="21">
        <f t="shared" si="19"/>
        <v>0.60851644777244762</v>
      </c>
      <c r="AD43" s="21">
        <f t="shared" si="19"/>
        <v>0.13778302328384776</v>
      </c>
      <c r="AF43" s="25" t="s">
        <v>12</v>
      </c>
      <c r="AG43" s="26">
        <f t="shared" si="18"/>
        <v>1.6631863846927608E-5</v>
      </c>
      <c r="AH43" s="26">
        <f t="shared" si="16"/>
        <v>1.7652303525350632E-4</v>
      </c>
      <c r="AI43" s="26">
        <f t="shared" si="16"/>
        <v>9.542021898087949E-4</v>
      </c>
      <c r="AJ43" s="26">
        <f t="shared" si="16"/>
        <v>2.1662020020301043E-3</v>
      </c>
      <c r="AK43" s="26">
        <f t="shared" si="16"/>
        <v>3.1183414318063374E-3</v>
      </c>
      <c r="AL43" s="26">
        <f t="shared" si="16"/>
        <v>2.2276860165561074E-2</v>
      </c>
      <c r="AM43" s="26">
        <f t="shared" si="16"/>
        <v>0.12272390564952107</v>
      </c>
      <c r="AN43" s="26">
        <f t="shared" si="16"/>
        <v>0.10690360457619297</v>
      </c>
      <c r="AO43" s="26">
        <f t="shared" si="16"/>
        <v>0.1331472813135316</v>
      </c>
      <c r="AP43" s="26">
        <f t="shared" si="16"/>
        <v>0.47073342448859989</v>
      </c>
      <c r="AQ43" s="26">
        <f t="shared" si="16"/>
        <v>0.13778302328384776</v>
      </c>
    </row>
    <row r="47" spans="1:43" ht="21">
      <c r="S47" s="18" t="s">
        <v>19</v>
      </c>
      <c r="AF47" s="17" t="s">
        <v>21</v>
      </c>
    </row>
    <row r="48" spans="1:43">
      <c r="S48" s="22"/>
      <c r="T48" s="19" t="s">
        <v>3</v>
      </c>
      <c r="U48" s="19" t="s">
        <v>4</v>
      </c>
      <c r="V48" s="19" t="s">
        <v>5</v>
      </c>
      <c r="W48" s="19" t="s">
        <v>6</v>
      </c>
      <c r="X48" s="19" t="s">
        <v>7</v>
      </c>
      <c r="Y48" s="19" t="s">
        <v>8</v>
      </c>
      <c r="Z48" s="19" t="s">
        <v>9</v>
      </c>
      <c r="AA48" s="19" t="s">
        <v>10</v>
      </c>
      <c r="AB48" s="19" t="s">
        <v>11</v>
      </c>
      <c r="AC48" s="19" t="s">
        <v>12</v>
      </c>
      <c r="AD48" s="19" t="s">
        <v>13</v>
      </c>
      <c r="AF48" s="22"/>
      <c r="AG48" s="19" t="s">
        <v>3</v>
      </c>
      <c r="AH48" s="19" t="s">
        <v>4</v>
      </c>
      <c r="AI48" s="19" t="s">
        <v>5</v>
      </c>
      <c r="AJ48" s="19" t="s">
        <v>6</v>
      </c>
      <c r="AK48" s="19" t="s">
        <v>7</v>
      </c>
      <c r="AL48" s="19" t="s">
        <v>8</v>
      </c>
      <c r="AM48" s="19" t="s">
        <v>9</v>
      </c>
      <c r="AN48" s="19" t="s">
        <v>10</v>
      </c>
      <c r="AO48" s="19" t="s">
        <v>11</v>
      </c>
      <c r="AP48" s="19" t="s">
        <v>12</v>
      </c>
      <c r="AQ48" s="19" t="s">
        <v>13</v>
      </c>
    </row>
    <row r="49" spans="19:43">
      <c r="S49" s="20" t="s">
        <v>3</v>
      </c>
      <c r="T49" s="21">
        <v>1</v>
      </c>
      <c r="U49" s="21">
        <f>_xlfn.NORM.DIST((_xlfn.NORM.INV(U4,0,1)-SQRT($F$17)*$Q$17)/(SQRT(1-$J$17)),0,1,TRUE)</f>
        <v>1.8297738266509683E-2</v>
      </c>
      <c r="V49" s="21">
        <f t="shared" ref="V49:AD49" si="20">_xlfn.NORM.DIST((_xlfn.NORM.INV(V4,0,1)-SQRT($F$17)*$Q$17)/(SQRT(1-$J$17)),0,1,TRUE)</f>
        <v>8.6305931433726737E-3</v>
      </c>
      <c r="W49" s="21">
        <f t="shared" si="20"/>
        <v>1.5862548457054866E-3</v>
      </c>
      <c r="X49" s="21">
        <f t="shared" si="20"/>
        <v>3.3317063584266431E-4</v>
      </c>
      <c r="Y49" s="21">
        <f t="shared" si="20"/>
        <v>2.455232294396906E-4</v>
      </c>
      <c r="Z49" s="21">
        <f t="shared" si="20"/>
        <v>6.2511471664329865E-5</v>
      </c>
      <c r="AA49" s="21">
        <f t="shared" si="20"/>
        <v>3.1604315816783848E-5</v>
      </c>
      <c r="AB49" s="21">
        <f t="shared" si="20"/>
        <v>1.3118267555029978E-5</v>
      </c>
      <c r="AC49" s="21">
        <f t="shared" si="20"/>
        <v>3.7365711301685469E-6</v>
      </c>
      <c r="AD49" s="21">
        <f t="shared" si="20"/>
        <v>2.5690178813945969E-6</v>
      </c>
      <c r="AF49" s="20" t="s">
        <v>3</v>
      </c>
      <c r="AG49" s="23">
        <f>T49-U49</f>
        <v>0.98170226173349029</v>
      </c>
      <c r="AH49" s="23">
        <f t="shared" ref="AH49:AQ58" si="21">U49-V49</f>
        <v>9.6671451231370095E-3</v>
      </c>
      <c r="AI49" s="23">
        <f t="shared" si="21"/>
        <v>7.0443382976671867E-3</v>
      </c>
      <c r="AJ49" s="23">
        <f t="shared" si="21"/>
        <v>1.2530842098628222E-3</v>
      </c>
      <c r="AK49" s="23">
        <f t="shared" si="21"/>
        <v>8.7647406402973716E-5</v>
      </c>
      <c r="AL49" s="23">
        <f t="shared" si="21"/>
        <v>1.8301175777536073E-4</v>
      </c>
      <c r="AM49" s="23">
        <f t="shared" si="21"/>
        <v>3.0907155847546017E-5</v>
      </c>
      <c r="AN49" s="23">
        <f t="shared" si="21"/>
        <v>1.8486048261753872E-5</v>
      </c>
      <c r="AO49" s="23">
        <f t="shared" si="21"/>
        <v>9.3816964248614309E-6</v>
      </c>
      <c r="AP49" s="23">
        <f t="shared" si="21"/>
        <v>1.16755324877395E-6</v>
      </c>
      <c r="AQ49" s="23">
        <f t="shared" si="21"/>
        <v>2.5690178813945969E-6</v>
      </c>
    </row>
    <row r="50" spans="19:43">
      <c r="S50" s="20" t="s">
        <v>4</v>
      </c>
      <c r="T50" s="21">
        <v>1</v>
      </c>
      <c r="U50" s="21">
        <f t="shared" ref="U50:AD58" si="22">_xlfn.NORM.DIST((_xlfn.NORM.INV(U5,0,1)-SQRT($F$17)*$Q$17)/(SQRT(1-$J$17)),0,1,TRUE)</f>
        <v>0.96068926151114131</v>
      </c>
      <c r="V50" s="21">
        <f t="shared" si="22"/>
        <v>8.5501212527334825E-3</v>
      </c>
      <c r="W50" s="21">
        <f t="shared" si="22"/>
        <v>7.5699596964714407E-3</v>
      </c>
      <c r="X50" s="21">
        <f t="shared" si="22"/>
        <v>5.8010447575062548E-3</v>
      </c>
      <c r="Y50" s="21">
        <f t="shared" si="22"/>
        <v>3.313351610859475E-3</v>
      </c>
      <c r="Z50" s="21">
        <f t="shared" si="22"/>
        <v>5.8771481284568034E-4</v>
      </c>
      <c r="AA50" s="21">
        <f t="shared" si="22"/>
        <v>7.7639493343739158E-5</v>
      </c>
      <c r="AB50" s="21">
        <f t="shared" si="22"/>
        <v>4.1775375138789308E-5</v>
      </c>
      <c r="AC50" s="21">
        <f t="shared" si="22"/>
        <v>5.321771418245974E-6</v>
      </c>
      <c r="AD50" s="21">
        <f t="shared" si="22"/>
        <v>3.7365711301685469E-6</v>
      </c>
      <c r="AF50" s="20" t="s">
        <v>4</v>
      </c>
      <c r="AG50" s="23">
        <f t="shared" ref="AG50:AG58" si="23">T50-U50</f>
        <v>3.9310738488858687E-2</v>
      </c>
      <c r="AH50" s="23">
        <f t="shared" si="21"/>
        <v>0.95213914025840785</v>
      </c>
      <c r="AI50" s="23">
        <f t="shared" si="21"/>
        <v>9.8016155626204186E-4</v>
      </c>
      <c r="AJ50" s="23">
        <f t="shared" si="21"/>
        <v>1.7689149389651859E-3</v>
      </c>
      <c r="AK50" s="23">
        <f t="shared" si="21"/>
        <v>2.4876931466467798E-3</v>
      </c>
      <c r="AL50" s="23">
        <f t="shared" si="21"/>
        <v>2.7256367980137948E-3</v>
      </c>
      <c r="AM50" s="23">
        <f t="shared" si="21"/>
        <v>5.100753195019412E-4</v>
      </c>
      <c r="AN50" s="23">
        <f t="shared" si="21"/>
        <v>3.5864118204949851E-5</v>
      </c>
      <c r="AO50" s="23">
        <f t="shared" si="21"/>
        <v>3.6453603720543336E-5</v>
      </c>
      <c r="AP50" s="23">
        <f t="shared" si="21"/>
        <v>1.5852002880774271E-6</v>
      </c>
      <c r="AQ50" s="23">
        <f t="shared" si="21"/>
        <v>3.7365711301685469E-6</v>
      </c>
    </row>
    <row r="51" spans="19:43">
      <c r="S51" s="20" t="s">
        <v>5</v>
      </c>
      <c r="T51" s="21">
        <v>1</v>
      </c>
      <c r="U51" s="21">
        <f t="shared" si="22"/>
        <v>0.99190128209129835</v>
      </c>
      <c r="V51" s="21">
        <f t="shared" si="22"/>
        <v>0.9512065233319188</v>
      </c>
      <c r="W51" s="21">
        <f t="shared" si="22"/>
        <v>6.698236215844448E-3</v>
      </c>
      <c r="X51" s="21">
        <f t="shared" si="22"/>
        <v>6.488241456374659E-3</v>
      </c>
      <c r="Y51" s="21">
        <f t="shared" si="22"/>
        <v>6.2523916680205681E-3</v>
      </c>
      <c r="Z51" s="21">
        <f t="shared" si="22"/>
        <v>3.6538858138822228E-3</v>
      </c>
      <c r="AA51" s="21">
        <f t="shared" si="22"/>
        <v>8.4327067956879611E-4</v>
      </c>
      <c r="AB51" s="21">
        <f t="shared" si="22"/>
        <v>1.396393000438226E-4</v>
      </c>
      <c r="AC51" s="21">
        <f t="shared" si="22"/>
        <v>5.1184330633915235E-5</v>
      </c>
      <c r="AD51" s="21">
        <f t="shared" si="22"/>
        <v>7.3371829266791645E-6</v>
      </c>
      <c r="AF51" s="20" t="s">
        <v>5</v>
      </c>
      <c r="AG51" s="23">
        <f t="shared" si="23"/>
        <v>8.098717908701647E-3</v>
      </c>
      <c r="AH51" s="23">
        <f t="shared" si="21"/>
        <v>4.0694758759379557E-2</v>
      </c>
      <c r="AI51" s="23">
        <f t="shared" si="21"/>
        <v>0.94450828711607437</v>
      </c>
      <c r="AJ51" s="23">
        <f t="shared" si="21"/>
        <v>2.0999475946978895E-4</v>
      </c>
      <c r="AK51" s="23">
        <f t="shared" si="21"/>
        <v>2.3584978835409099E-4</v>
      </c>
      <c r="AL51" s="23">
        <f t="shared" si="21"/>
        <v>2.5985058541383452E-3</v>
      </c>
      <c r="AM51" s="23">
        <f t="shared" si="21"/>
        <v>2.8106151343134265E-3</v>
      </c>
      <c r="AN51" s="23">
        <f t="shared" si="21"/>
        <v>7.0363137952497354E-4</v>
      </c>
      <c r="AO51" s="23">
        <f t="shared" si="21"/>
        <v>8.8454969409907373E-5</v>
      </c>
      <c r="AP51" s="23">
        <f t="shared" si="21"/>
        <v>4.3847147707236073E-5</v>
      </c>
      <c r="AQ51" s="23">
        <f t="shared" si="21"/>
        <v>7.3371829266791645E-6</v>
      </c>
    </row>
    <row r="52" spans="19:43">
      <c r="S52" s="20" t="s">
        <v>6</v>
      </c>
      <c r="T52" s="21">
        <v>1</v>
      </c>
      <c r="U52" s="21">
        <f t="shared" si="22"/>
        <v>0.99987952933356206</v>
      </c>
      <c r="V52" s="21">
        <f t="shared" si="22"/>
        <v>0.9791850976757932</v>
      </c>
      <c r="W52" s="21">
        <f t="shared" si="22"/>
        <v>0.93620085944373987</v>
      </c>
      <c r="X52" s="21">
        <f t="shared" si="22"/>
        <v>9.2132409845103892E-3</v>
      </c>
      <c r="Y52" s="21">
        <f t="shared" si="22"/>
        <v>8.9095582742718098E-3</v>
      </c>
      <c r="Z52" s="21">
        <f t="shared" si="22"/>
        <v>8.4697092961803205E-3</v>
      </c>
      <c r="AA52" s="21">
        <f t="shared" si="22"/>
        <v>1.8033461329567935E-3</v>
      </c>
      <c r="AB52" s="21">
        <f t="shared" si="22"/>
        <v>1.7445621529996519E-3</v>
      </c>
      <c r="AC52" s="21">
        <f t="shared" si="22"/>
        <v>1.0838099092701537E-4</v>
      </c>
      <c r="AD52" s="21">
        <f t="shared" si="22"/>
        <v>3.0289674613603516E-5</v>
      </c>
      <c r="AF52" s="20" t="s">
        <v>6</v>
      </c>
      <c r="AG52" s="23">
        <f t="shared" si="23"/>
        <v>1.2047066643794402E-4</v>
      </c>
      <c r="AH52" s="23">
        <f t="shared" si="21"/>
        <v>2.0694431657768853E-2</v>
      </c>
      <c r="AI52" s="23">
        <f t="shared" si="21"/>
        <v>4.2984238232053329E-2</v>
      </c>
      <c r="AJ52" s="23">
        <f t="shared" si="21"/>
        <v>0.9269876184592295</v>
      </c>
      <c r="AK52" s="23">
        <f t="shared" si="21"/>
        <v>3.0368271023857932E-4</v>
      </c>
      <c r="AL52" s="23">
        <f t="shared" si="21"/>
        <v>4.3984897809148937E-4</v>
      </c>
      <c r="AM52" s="23">
        <f t="shared" si="21"/>
        <v>6.6663631632235265E-3</v>
      </c>
      <c r="AN52" s="23">
        <f t="shared" si="21"/>
        <v>5.8783979957141661E-5</v>
      </c>
      <c r="AO52" s="23">
        <f t="shared" si="21"/>
        <v>1.6361811620726366E-3</v>
      </c>
      <c r="AP52" s="23">
        <f t="shared" si="21"/>
        <v>7.809131631341186E-5</v>
      </c>
      <c r="AQ52" s="23">
        <f t="shared" si="21"/>
        <v>3.0289674613603516E-5</v>
      </c>
    </row>
    <row r="53" spans="19:43">
      <c r="S53" s="20" t="s">
        <v>7</v>
      </c>
      <c r="T53" s="21">
        <v>1</v>
      </c>
      <c r="U53" s="21">
        <f t="shared" si="22"/>
        <v>0.99988346385250937</v>
      </c>
      <c r="V53" s="21">
        <f t="shared" si="22"/>
        <v>0.98405091474742601</v>
      </c>
      <c r="W53" s="21">
        <f t="shared" si="22"/>
        <v>0.97115758215907011</v>
      </c>
      <c r="X53" s="21">
        <f t="shared" si="22"/>
        <v>0.93974242178997536</v>
      </c>
      <c r="Y53" s="21">
        <f t="shared" si="22"/>
        <v>1.0842560662188168E-2</v>
      </c>
      <c r="Z53" s="21">
        <f t="shared" si="22"/>
        <v>1.041792377419404E-2</v>
      </c>
      <c r="AA53" s="21">
        <f t="shared" si="22"/>
        <v>2.8437667853375339E-3</v>
      </c>
      <c r="AB53" s="21">
        <f t="shared" si="22"/>
        <v>2.6014971747015088E-3</v>
      </c>
      <c r="AC53" s="21">
        <f t="shared" si="22"/>
        <v>1.5446969324100658E-4</v>
      </c>
      <c r="AD53" s="21">
        <f t="shared" si="22"/>
        <v>4.8036401945682113E-5</v>
      </c>
      <c r="AF53" s="20" t="s">
        <v>7</v>
      </c>
      <c r="AG53" s="23">
        <f t="shared" si="23"/>
        <v>1.1653614749063124E-4</v>
      </c>
      <c r="AH53" s="23">
        <f t="shared" si="21"/>
        <v>1.583254910508336E-2</v>
      </c>
      <c r="AI53" s="23">
        <f t="shared" si="21"/>
        <v>1.2893332588355899E-2</v>
      </c>
      <c r="AJ53" s="23">
        <f t="shared" si="21"/>
        <v>3.1415160369094752E-2</v>
      </c>
      <c r="AK53" s="23">
        <f t="shared" si="21"/>
        <v>0.92889986112778722</v>
      </c>
      <c r="AL53" s="23">
        <f t="shared" si="21"/>
        <v>4.2463688799412869E-4</v>
      </c>
      <c r="AM53" s="23">
        <f t="shared" si="21"/>
        <v>7.5741569888565057E-3</v>
      </c>
      <c r="AN53" s="23">
        <f t="shared" si="21"/>
        <v>2.4226961063602507E-4</v>
      </c>
      <c r="AO53" s="23">
        <f t="shared" si="21"/>
        <v>2.4470274814605022E-3</v>
      </c>
      <c r="AP53" s="23">
        <f t="shared" si="21"/>
        <v>1.0643329129532447E-4</v>
      </c>
      <c r="AQ53" s="23">
        <f t="shared" si="21"/>
        <v>4.8036401945682113E-5</v>
      </c>
    </row>
    <row r="54" spans="19:43">
      <c r="S54" s="20" t="s">
        <v>8</v>
      </c>
      <c r="T54" s="21">
        <v>1</v>
      </c>
      <c r="U54" s="21">
        <f t="shared" si="22"/>
        <v>0.99985017845115232</v>
      </c>
      <c r="V54" s="21">
        <f t="shared" si="22"/>
        <v>0.99817253375087456</v>
      </c>
      <c r="W54" s="21">
        <f t="shared" si="22"/>
        <v>0.97536409051706341</v>
      </c>
      <c r="X54" s="21">
        <f t="shared" si="22"/>
        <v>0.9726867181122445</v>
      </c>
      <c r="Y54" s="21">
        <f t="shared" si="22"/>
        <v>0.9501586509677209</v>
      </c>
      <c r="Z54" s="21">
        <f t="shared" si="22"/>
        <v>1.5710815167538826E-2</v>
      </c>
      <c r="AA54" s="21">
        <f t="shared" si="22"/>
        <v>1.4518424338406475E-2</v>
      </c>
      <c r="AB54" s="21">
        <f t="shared" si="22"/>
        <v>5.573318568536028E-3</v>
      </c>
      <c r="AC54" s="21">
        <f t="shared" si="22"/>
        <v>1.5701484049019782E-3</v>
      </c>
      <c r="AD54" s="21">
        <f t="shared" si="22"/>
        <v>1.2016687992632798E-4</v>
      </c>
      <c r="AF54" s="20" t="s">
        <v>8</v>
      </c>
      <c r="AG54" s="23">
        <f t="shared" si="23"/>
        <v>1.4982154884768395E-4</v>
      </c>
      <c r="AH54" s="23">
        <f t="shared" si="21"/>
        <v>1.6776447002777584E-3</v>
      </c>
      <c r="AI54" s="23">
        <f t="shared" si="21"/>
        <v>2.2808443233811149E-2</v>
      </c>
      <c r="AJ54" s="23">
        <f t="shared" si="21"/>
        <v>2.6773724048189118E-3</v>
      </c>
      <c r="AK54" s="23">
        <f t="shared" si="21"/>
        <v>2.25280671445236E-2</v>
      </c>
      <c r="AL54" s="23">
        <f t="shared" si="21"/>
        <v>0.93444783580018209</v>
      </c>
      <c r="AM54" s="23">
        <f t="shared" si="21"/>
        <v>1.1923908291323511E-3</v>
      </c>
      <c r="AN54" s="23">
        <f t="shared" si="21"/>
        <v>8.945105769870447E-3</v>
      </c>
      <c r="AO54" s="23">
        <f t="shared" si="21"/>
        <v>4.0031701636340494E-3</v>
      </c>
      <c r="AP54" s="23">
        <f t="shared" si="21"/>
        <v>1.4499815249756501E-3</v>
      </c>
      <c r="AQ54" s="23">
        <f t="shared" si="21"/>
        <v>1.2016687992632798E-4</v>
      </c>
    </row>
    <row r="55" spans="19:43">
      <c r="S55" s="20" t="s">
        <v>9</v>
      </c>
      <c r="T55" s="21">
        <v>1</v>
      </c>
      <c r="U55" s="21">
        <f t="shared" si="22"/>
        <v>0.99991715039763129</v>
      </c>
      <c r="V55" s="21">
        <f t="shared" si="22"/>
        <v>0.99820027311089277</v>
      </c>
      <c r="W55" s="21">
        <f t="shared" si="22"/>
        <v>0.99402176732970093</v>
      </c>
      <c r="X55" s="21">
        <f t="shared" si="22"/>
        <v>0.98024361218903167</v>
      </c>
      <c r="Y55" s="21">
        <f t="shared" si="22"/>
        <v>0.96642095481824064</v>
      </c>
      <c r="Z55" s="21">
        <f t="shared" si="22"/>
        <v>0.94240208466099218</v>
      </c>
      <c r="AA55" s="21">
        <f t="shared" si="22"/>
        <v>2.7928937891582139E-2</v>
      </c>
      <c r="AB55" s="21">
        <f t="shared" si="22"/>
        <v>2.6614063150478054E-2</v>
      </c>
      <c r="AC55" s="21">
        <f t="shared" si="22"/>
        <v>1.1326396584648676E-2</v>
      </c>
      <c r="AD55" s="21">
        <f t="shared" si="22"/>
        <v>5.0121373338436986E-4</v>
      </c>
      <c r="AF55" s="20" t="s">
        <v>9</v>
      </c>
      <c r="AG55" s="23">
        <f t="shared" si="23"/>
        <v>8.2849602368706421E-5</v>
      </c>
      <c r="AH55" s="23">
        <f t="shared" si="21"/>
        <v>1.7168772867385274E-3</v>
      </c>
      <c r="AI55" s="23">
        <f t="shared" si="21"/>
        <v>4.1785057811918325E-3</v>
      </c>
      <c r="AJ55" s="23">
        <f t="shared" si="21"/>
        <v>1.3778155140669268E-2</v>
      </c>
      <c r="AK55" s="23">
        <f t="shared" si="21"/>
        <v>1.3822657370791025E-2</v>
      </c>
      <c r="AL55" s="23">
        <f t="shared" si="21"/>
        <v>2.4018870157248462E-2</v>
      </c>
      <c r="AM55" s="23">
        <f t="shared" si="21"/>
        <v>0.91447314676941005</v>
      </c>
      <c r="AN55" s="23">
        <f t="shared" si="21"/>
        <v>1.3148747411040849E-3</v>
      </c>
      <c r="AO55" s="23">
        <f t="shared" si="21"/>
        <v>1.5287666565829378E-2</v>
      </c>
      <c r="AP55" s="23">
        <f t="shared" si="21"/>
        <v>1.0825182851264306E-2</v>
      </c>
      <c r="AQ55" s="23">
        <f t="shared" si="21"/>
        <v>5.0121373338436986E-4</v>
      </c>
    </row>
    <row r="56" spans="19:43">
      <c r="S56" s="20" t="s">
        <v>10</v>
      </c>
      <c r="T56" s="21">
        <v>1</v>
      </c>
      <c r="U56" s="21">
        <f t="shared" si="22"/>
        <v>0.99991715039763129</v>
      </c>
      <c r="V56" s="21">
        <f t="shared" si="22"/>
        <v>0.99919426291680469</v>
      </c>
      <c r="W56" s="21">
        <f t="shared" si="22"/>
        <v>0.98930693849865259</v>
      </c>
      <c r="X56" s="21">
        <f t="shared" si="22"/>
        <v>0.98755638749099817</v>
      </c>
      <c r="Y56" s="21">
        <f t="shared" si="22"/>
        <v>0.98574102704501299</v>
      </c>
      <c r="Z56" s="21">
        <f t="shared" si="22"/>
        <v>0.9238507142863539</v>
      </c>
      <c r="AA56" s="21">
        <f t="shared" si="22"/>
        <v>0.87596270821039846</v>
      </c>
      <c r="AB56" s="21">
        <f t="shared" si="22"/>
        <v>5.2918858447429697E-2</v>
      </c>
      <c r="AC56" s="21">
        <f t="shared" si="22"/>
        <v>4.2320470640707368E-2</v>
      </c>
      <c r="AD56" s="21">
        <f t="shared" si="22"/>
        <v>1.8605769874175443E-3</v>
      </c>
      <c r="AF56" s="20" t="s">
        <v>10</v>
      </c>
      <c r="AG56" s="23">
        <f t="shared" si="23"/>
        <v>8.2849602368706421E-5</v>
      </c>
      <c r="AH56" s="23">
        <f t="shared" si="21"/>
        <v>7.2288748082660614E-4</v>
      </c>
      <c r="AI56" s="23">
        <f t="shared" si="21"/>
        <v>9.8873244181520992E-3</v>
      </c>
      <c r="AJ56" s="23">
        <f t="shared" si="21"/>
        <v>1.7505510076544217E-3</v>
      </c>
      <c r="AK56" s="23">
        <f t="shared" si="21"/>
        <v>1.8153604459851813E-3</v>
      </c>
      <c r="AL56" s="23">
        <f t="shared" si="21"/>
        <v>6.1890312758659083E-2</v>
      </c>
      <c r="AM56" s="23">
        <f t="shared" si="21"/>
        <v>4.7888006075955447E-2</v>
      </c>
      <c r="AN56" s="23">
        <f t="shared" si="21"/>
        <v>0.82304384976296874</v>
      </c>
      <c r="AO56" s="23">
        <f t="shared" si="21"/>
        <v>1.0598387806722329E-2</v>
      </c>
      <c r="AP56" s="23">
        <f t="shared" si="21"/>
        <v>4.0459893653289822E-2</v>
      </c>
      <c r="AQ56" s="23">
        <f t="shared" si="21"/>
        <v>1.8605769874175443E-3</v>
      </c>
    </row>
    <row r="57" spans="19:43">
      <c r="S57" s="20" t="s">
        <v>11</v>
      </c>
      <c r="T57" s="21">
        <v>1</v>
      </c>
      <c r="U57" s="21">
        <f t="shared" si="22"/>
        <v>0.99991515527406893</v>
      </c>
      <c r="V57" s="21">
        <f t="shared" ref="V57:AD57" si="24">_xlfn.NORM.DIST((_xlfn.NORM.INV(V12,0,1)-SQRT($F$17)*$Q$17)/(SQRT(1-$J$17)),0,1,TRUE)</f>
        <v>0.99866680051676138</v>
      </c>
      <c r="W57" s="21">
        <f t="shared" si="24"/>
        <v>0.99642323467795291</v>
      </c>
      <c r="X57" s="21">
        <f t="shared" si="24"/>
        <v>0.98659349833090615</v>
      </c>
      <c r="Y57" s="21">
        <f t="shared" si="24"/>
        <v>0.97239586016798873</v>
      </c>
      <c r="Z57" s="21">
        <f t="shared" si="24"/>
        <v>0.93777685118890941</v>
      </c>
      <c r="AA57" s="21">
        <f t="shared" si="24"/>
        <v>0.8217719690880827</v>
      </c>
      <c r="AB57" s="21">
        <f t="shared" si="24"/>
        <v>0.79668293105291765</v>
      </c>
      <c r="AC57" s="21">
        <f t="shared" si="24"/>
        <v>9.9550447987250087E-2</v>
      </c>
      <c r="AD57" s="21">
        <f t="shared" si="24"/>
        <v>1.0841920119123688E-2</v>
      </c>
      <c r="AF57" s="20" t="s">
        <v>11</v>
      </c>
      <c r="AG57" s="23">
        <f t="shared" si="23"/>
        <v>8.4844725931065845E-5</v>
      </c>
      <c r="AH57" s="23">
        <f t="shared" si="21"/>
        <v>1.2483547573075571E-3</v>
      </c>
      <c r="AI57" s="23">
        <f t="shared" si="21"/>
        <v>2.24356583880847E-3</v>
      </c>
      <c r="AJ57" s="23">
        <f t="shared" si="21"/>
        <v>9.829736347046758E-3</v>
      </c>
      <c r="AK57" s="23">
        <f t="shared" si="21"/>
        <v>1.4197638162917414E-2</v>
      </c>
      <c r="AL57" s="23">
        <f t="shared" si="21"/>
        <v>3.4619008979079324E-2</v>
      </c>
      <c r="AM57" s="23">
        <f t="shared" si="21"/>
        <v>0.11600488210082671</v>
      </c>
      <c r="AN57" s="23">
        <f t="shared" si="21"/>
        <v>2.5089038035165045E-2</v>
      </c>
      <c r="AO57" s="23">
        <f t="shared" si="21"/>
        <v>0.69713248306566755</v>
      </c>
      <c r="AP57" s="23">
        <f t="shared" si="21"/>
        <v>8.8708527868126399E-2</v>
      </c>
      <c r="AQ57" s="23">
        <f t="shared" si="21"/>
        <v>1.0841920119123688E-2</v>
      </c>
    </row>
    <row r="58" spans="19:43">
      <c r="S58" s="20" t="s">
        <v>12</v>
      </c>
      <c r="T58" s="21">
        <v>1</v>
      </c>
      <c r="U58" s="21">
        <f t="shared" si="22"/>
        <v>0.99998248153262048</v>
      </c>
      <c r="V58" s="21">
        <f t="shared" ref="V58:AD58" si="25">_xlfn.NORM.DIST((_xlfn.NORM.INV(V13,0,1)-SQRT($F$17)*$Q$17)/(SQRT(1-$J$17)),0,1,TRUE)</f>
        <v>0.99979792603763173</v>
      </c>
      <c r="W58" s="21">
        <f t="shared" si="25"/>
        <v>0.99880634483164255</v>
      </c>
      <c r="X58" s="21">
        <f t="shared" si="25"/>
        <v>0.99656539654983145</v>
      </c>
      <c r="Y58" s="21">
        <f t="shared" si="25"/>
        <v>0.99334964047451579</v>
      </c>
      <c r="Z58" s="21">
        <f t="shared" si="25"/>
        <v>0.97050147567948974</v>
      </c>
      <c r="AA58" s="21">
        <f t="shared" si="25"/>
        <v>0.84575716401606393</v>
      </c>
      <c r="AB58" s="21">
        <f t="shared" si="25"/>
        <v>0.73780062536949631</v>
      </c>
      <c r="AC58" s="21">
        <f t="shared" si="25"/>
        <v>0.60393700959263252</v>
      </c>
      <c r="AD58" s="21">
        <f t="shared" si="25"/>
        <v>0.13517920848226361</v>
      </c>
      <c r="AF58" s="20" t="s">
        <v>12</v>
      </c>
      <c r="AG58" s="23">
        <f t="shared" si="23"/>
        <v>1.7518467379518121E-5</v>
      </c>
      <c r="AH58" s="23">
        <f t="shared" si="21"/>
        <v>1.8455549498874735E-4</v>
      </c>
      <c r="AI58" s="23">
        <f t="shared" si="21"/>
        <v>9.9158120598918931E-4</v>
      </c>
      <c r="AJ58" s="23">
        <f t="shared" si="21"/>
        <v>2.2409482818110948E-3</v>
      </c>
      <c r="AK58" s="23">
        <f t="shared" si="21"/>
        <v>3.2157560753156567E-3</v>
      </c>
      <c r="AL58" s="23">
        <f t="shared" si="21"/>
        <v>2.2848164795026049E-2</v>
      </c>
      <c r="AM58" s="23">
        <f t="shared" si="21"/>
        <v>0.12474431166342581</v>
      </c>
      <c r="AN58" s="23">
        <f t="shared" si="21"/>
        <v>0.10795653864656762</v>
      </c>
      <c r="AO58" s="23">
        <f t="shared" si="21"/>
        <v>0.13386361577686379</v>
      </c>
      <c r="AP58" s="23">
        <f t="shared" si="21"/>
        <v>0.46875780111036891</v>
      </c>
      <c r="AQ58" s="23">
        <f t="shared" si="21"/>
        <v>0.13517920848226361</v>
      </c>
    </row>
    <row r="59" spans="19:43"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G59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ZFactor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Jean-Baptiste Del'chateau</dc:creator>
  <cp:keywords/>
  <dc:description/>
  <cp:lastModifiedBy>Jean-Baptiste Del'chateau</cp:lastModifiedBy>
  <cp:revision/>
  <dcterms:created xsi:type="dcterms:W3CDTF">2021-11-29T09:29:06Z</dcterms:created>
  <dcterms:modified xsi:type="dcterms:W3CDTF">2021-12-12T14:38:08Z</dcterms:modified>
  <cp:category/>
  <cp:contentStatus/>
</cp:coreProperties>
</file>