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888"/>
  </bookViews>
  <sheets>
    <sheet name="Graph1" sheetId="2" r:id="rId1"/>
    <sheet name="Graph2" sheetId="3" r:id="rId2"/>
    <sheet name="5mm(calculated)" sheetId="1" r:id="rId3"/>
    <sheet name="10mm(calculated)" sheetId="4" r:id="rId4"/>
    <sheet name="15mm(calculated)" sheetId="5" r:id="rId5"/>
    <sheet name="5mm(measured)" sheetId="7" r:id="rId6"/>
    <sheet name="10mm(measured)" sheetId="8" r:id="rId7"/>
    <sheet name="15mm(mesuared)"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9" l="1"/>
  <c r="R4" i="9"/>
  <c r="P4" i="9"/>
  <c r="P5" i="9" s="1"/>
  <c r="R3" i="9"/>
  <c r="P3" i="9"/>
  <c r="R5" i="8"/>
  <c r="R4" i="8"/>
  <c r="P4" i="8"/>
  <c r="P5" i="8" s="1"/>
  <c r="R3" i="8"/>
  <c r="P3" i="8"/>
  <c r="R5" i="7"/>
  <c r="R4" i="7"/>
  <c r="R3" i="7"/>
  <c r="P4" i="7"/>
  <c r="P3" i="7"/>
  <c r="K64" i="9"/>
  <c r="L64" i="9"/>
  <c r="K65" i="9"/>
  <c r="L65" i="9"/>
  <c r="K66" i="9"/>
  <c r="L66" i="9"/>
  <c r="K67" i="9"/>
  <c r="L67" i="9"/>
  <c r="K68" i="9"/>
  <c r="L68" i="9"/>
  <c r="K69" i="9"/>
  <c r="L69" i="9"/>
  <c r="K70" i="9"/>
  <c r="L70" i="9"/>
  <c r="K71" i="9"/>
  <c r="L71" i="9"/>
  <c r="K72" i="9"/>
  <c r="L72" i="9"/>
  <c r="K73" i="9"/>
  <c r="L73" i="9"/>
  <c r="K74" i="9"/>
  <c r="L74" i="9"/>
  <c r="K75" i="9"/>
  <c r="L75" i="9"/>
  <c r="K76" i="9"/>
  <c r="L76" i="9"/>
  <c r="K77" i="9"/>
  <c r="L77" i="9"/>
  <c r="K78" i="9"/>
  <c r="L78" i="9"/>
  <c r="K79" i="9"/>
  <c r="L79" i="9"/>
  <c r="K80" i="9"/>
  <c r="L80" i="9"/>
  <c r="K81" i="9"/>
  <c r="L81" i="9"/>
  <c r="K82" i="9"/>
  <c r="L82" i="9"/>
  <c r="K83" i="9"/>
  <c r="L83" i="9"/>
  <c r="K84" i="9"/>
  <c r="L84" i="9"/>
  <c r="K85" i="9"/>
  <c r="L85" i="9"/>
  <c r="K86" i="9"/>
  <c r="L86" i="9"/>
  <c r="K87" i="9"/>
  <c r="L87" i="9"/>
  <c r="K88" i="9"/>
  <c r="L88" i="9"/>
  <c r="K89" i="9"/>
  <c r="L89" i="9"/>
  <c r="K90" i="9"/>
  <c r="L90" i="9"/>
  <c r="K91" i="9"/>
  <c r="L91" i="9"/>
  <c r="K92" i="9"/>
  <c r="L92" i="9"/>
  <c r="K93" i="9"/>
  <c r="L93" i="9"/>
  <c r="K94" i="9"/>
  <c r="L94" i="9"/>
  <c r="K95" i="9"/>
  <c r="L95" i="9"/>
  <c r="K96" i="9"/>
  <c r="L96" i="9"/>
  <c r="K97" i="9"/>
  <c r="L97" i="9"/>
  <c r="K98" i="9"/>
  <c r="L98" i="9"/>
  <c r="K99" i="9"/>
  <c r="L99" i="9"/>
  <c r="K100" i="9"/>
  <c r="L100" i="9"/>
  <c r="K101" i="9"/>
  <c r="L101" i="9"/>
  <c r="K102" i="9"/>
  <c r="L102" i="9"/>
  <c r="K103" i="9"/>
  <c r="L103" i="9"/>
  <c r="K104" i="9"/>
  <c r="L104" i="9"/>
  <c r="K105" i="9"/>
  <c r="L105" i="9"/>
  <c r="K106" i="9"/>
  <c r="L106" i="9"/>
  <c r="K107" i="9"/>
  <c r="L107" i="9"/>
  <c r="K108" i="9"/>
  <c r="L108" i="9"/>
  <c r="K109" i="9"/>
  <c r="L109" i="9"/>
  <c r="K110" i="9"/>
  <c r="L110" i="9"/>
  <c r="K111" i="9"/>
  <c r="L111" i="9"/>
  <c r="K112" i="9"/>
  <c r="L112" i="9"/>
  <c r="K113" i="9"/>
  <c r="L113" i="9"/>
  <c r="K114" i="9"/>
  <c r="L114" i="9"/>
  <c r="K115" i="9"/>
  <c r="L115" i="9"/>
  <c r="K116" i="9"/>
  <c r="L116" i="9"/>
  <c r="K117" i="9"/>
  <c r="L117" i="9"/>
  <c r="K118" i="9"/>
  <c r="L118" i="9"/>
  <c r="K119" i="9"/>
  <c r="L119" i="9"/>
  <c r="K120" i="9"/>
  <c r="L120" i="9"/>
  <c r="K121" i="9"/>
  <c r="L121" i="9"/>
  <c r="K122" i="9"/>
  <c r="L122" i="9"/>
  <c r="K123" i="9"/>
  <c r="L123" i="9"/>
  <c r="K124" i="9"/>
  <c r="L124" i="9"/>
  <c r="K125" i="9"/>
  <c r="L125" i="9"/>
  <c r="K126" i="9"/>
  <c r="L126" i="9"/>
  <c r="K127" i="9"/>
  <c r="L127" i="9"/>
  <c r="K128" i="9"/>
  <c r="L128" i="9"/>
  <c r="K129" i="9"/>
  <c r="L129" i="9"/>
  <c r="K130" i="9"/>
  <c r="L130" i="9"/>
  <c r="K131" i="9"/>
  <c r="L131" i="9"/>
  <c r="K132" i="9"/>
  <c r="L132" i="9"/>
  <c r="K133" i="9"/>
  <c r="L133" i="9"/>
  <c r="K134" i="9"/>
  <c r="L134" i="9"/>
  <c r="K135" i="9"/>
  <c r="L135" i="9"/>
  <c r="K136" i="9"/>
  <c r="L136" i="9"/>
  <c r="K137" i="9"/>
  <c r="L137" i="9"/>
  <c r="K138" i="9"/>
  <c r="L138" i="9"/>
  <c r="K139" i="9"/>
  <c r="L139" i="9"/>
  <c r="K140" i="9"/>
  <c r="L140" i="9"/>
  <c r="K141" i="9"/>
  <c r="L141" i="9"/>
  <c r="K142" i="9"/>
  <c r="L142" i="9"/>
  <c r="K143" i="9"/>
  <c r="L143" i="9"/>
  <c r="K144" i="9"/>
  <c r="L144" i="9"/>
  <c r="K145" i="9"/>
  <c r="L145" i="9"/>
  <c r="K146" i="9"/>
  <c r="L146" i="9"/>
  <c r="K147" i="9"/>
  <c r="L147" i="9"/>
  <c r="K148" i="9"/>
  <c r="L148" i="9"/>
  <c r="K149" i="9"/>
  <c r="L149" i="9"/>
  <c r="K150" i="9"/>
  <c r="L150" i="9"/>
  <c r="K151" i="9"/>
  <c r="L151" i="9"/>
  <c r="K152" i="9"/>
  <c r="L152" i="9"/>
  <c r="K153" i="9"/>
  <c r="L153" i="9"/>
  <c r="K154" i="9"/>
  <c r="L154" i="9"/>
  <c r="K155" i="9"/>
  <c r="L155" i="9"/>
  <c r="K156" i="9"/>
  <c r="L156" i="9"/>
  <c r="K157" i="9"/>
  <c r="L157" i="9"/>
  <c r="K158" i="9"/>
  <c r="L158" i="9"/>
  <c r="K159" i="9"/>
  <c r="L159" i="9"/>
  <c r="K160" i="9"/>
  <c r="L160" i="9"/>
  <c r="K161" i="9"/>
  <c r="L161" i="9"/>
  <c r="K162" i="9"/>
  <c r="L162" i="9"/>
  <c r="K163" i="9"/>
  <c r="L163" i="9"/>
  <c r="K164" i="9"/>
  <c r="L164" i="9"/>
  <c r="K165" i="9"/>
  <c r="L165" i="9"/>
  <c r="K166" i="9"/>
  <c r="L166" i="9"/>
  <c r="K167" i="9"/>
  <c r="L167" i="9"/>
  <c r="K168" i="9"/>
  <c r="L168" i="9"/>
  <c r="K169" i="9"/>
  <c r="L169" i="9"/>
  <c r="K170" i="9"/>
  <c r="L170" i="9"/>
  <c r="K171" i="9"/>
  <c r="L171" i="9"/>
  <c r="K172" i="9"/>
  <c r="L172" i="9"/>
  <c r="K173" i="9"/>
  <c r="L173" i="9"/>
  <c r="K174" i="9"/>
  <c r="L174" i="9"/>
  <c r="K175" i="9"/>
  <c r="L175" i="9"/>
  <c r="K176" i="9"/>
  <c r="L176" i="9"/>
  <c r="K177" i="9"/>
  <c r="L177" i="9"/>
  <c r="K178" i="9"/>
  <c r="L178" i="9"/>
  <c r="K179" i="9"/>
  <c r="L179" i="9"/>
  <c r="K180" i="9"/>
  <c r="L180" i="9"/>
  <c r="K181" i="9"/>
  <c r="L181" i="9"/>
  <c r="K182" i="9"/>
  <c r="L182" i="9"/>
  <c r="K183" i="9"/>
  <c r="L183" i="9"/>
  <c r="K184" i="9"/>
  <c r="L184" i="9"/>
  <c r="K185" i="9"/>
  <c r="L185" i="9"/>
  <c r="K186" i="9"/>
  <c r="L186" i="9"/>
  <c r="K187" i="9"/>
  <c r="L187" i="9"/>
  <c r="K188" i="9"/>
  <c r="L188" i="9"/>
  <c r="K189" i="9"/>
  <c r="L189" i="9"/>
  <c r="K190" i="9"/>
  <c r="L190" i="9"/>
  <c r="K191" i="9"/>
  <c r="L191" i="9"/>
  <c r="K192" i="9"/>
  <c r="L192" i="9"/>
  <c r="K193" i="9"/>
  <c r="L193" i="9"/>
  <c r="K194" i="9"/>
  <c r="L194" i="9"/>
  <c r="K195" i="9"/>
  <c r="L195" i="9"/>
  <c r="K196" i="9"/>
  <c r="L196" i="9"/>
  <c r="K197" i="9"/>
  <c r="L197" i="9"/>
  <c r="K198" i="9"/>
  <c r="L198" i="9"/>
  <c r="K199" i="9"/>
  <c r="L199" i="9"/>
  <c r="K200" i="9"/>
  <c r="L200" i="9"/>
  <c r="K201" i="9"/>
  <c r="L201" i="9"/>
  <c r="K202" i="9"/>
  <c r="L202" i="9"/>
  <c r="K203" i="9"/>
  <c r="L203" i="9"/>
  <c r="K64" i="8"/>
  <c r="L64" i="8"/>
  <c r="K65" i="8"/>
  <c r="L65" i="8"/>
  <c r="K66" i="8"/>
  <c r="L66" i="8"/>
  <c r="K67" i="8"/>
  <c r="L67" i="8"/>
  <c r="K68" i="8"/>
  <c r="L68" i="8"/>
  <c r="K69" i="8"/>
  <c r="L69" i="8"/>
  <c r="K70" i="8"/>
  <c r="L70" i="8"/>
  <c r="K71" i="8"/>
  <c r="L71" i="8"/>
  <c r="K72" i="8"/>
  <c r="L72" i="8"/>
  <c r="K73" i="8"/>
  <c r="L73" i="8"/>
  <c r="K74" i="8"/>
  <c r="L74" i="8"/>
  <c r="K75" i="8"/>
  <c r="L75" i="8"/>
  <c r="K76" i="8"/>
  <c r="L76" i="8"/>
  <c r="K77" i="8"/>
  <c r="L77" i="8"/>
  <c r="K78" i="8"/>
  <c r="L78" i="8"/>
  <c r="K79" i="8"/>
  <c r="L79" i="8"/>
  <c r="K80" i="8"/>
  <c r="L80" i="8"/>
  <c r="K81" i="8"/>
  <c r="L81" i="8"/>
  <c r="K82" i="8"/>
  <c r="L82" i="8"/>
  <c r="K83" i="8"/>
  <c r="L83" i="8"/>
  <c r="K84" i="8"/>
  <c r="L84" i="8"/>
  <c r="K85" i="8"/>
  <c r="L85" i="8"/>
  <c r="K86" i="8"/>
  <c r="L86" i="8"/>
  <c r="K87" i="8"/>
  <c r="L87" i="8"/>
  <c r="K88" i="8"/>
  <c r="L88" i="8"/>
  <c r="K89" i="8"/>
  <c r="L89" i="8"/>
  <c r="K90" i="8"/>
  <c r="L90" i="8"/>
  <c r="K91" i="8"/>
  <c r="L91" i="8"/>
  <c r="K92" i="8"/>
  <c r="L92" i="8"/>
  <c r="K93" i="8"/>
  <c r="L93" i="8"/>
  <c r="K94" i="8"/>
  <c r="L94" i="8"/>
  <c r="K95" i="8"/>
  <c r="L95" i="8"/>
  <c r="K96" i="8"/>
  <c r="L96" i="8"/>
  <c r="K97" i="8"/>
  <c r="L97" i="8"/>
  <c r="K98" i="8"/>
  <c r="L98" i="8"/>
  <c r="K99" i="8"/>
  <c r="L99" i="8"/>
  <c r="K100" i="8"/>
  <c r="L100" i="8"/>
  <c r="K101" i="8"/>
  <c r="L101" i="8"/>
  <c r="K102" i="8"/>
  <c r="L102" i="8"/>
  <c r="K103" i="8"/>
  <c r="L103" i="8"/>
  <c r="K104" i="8"/>
  <c r="L104" i="8"/>
  <c r="K105" i="8"/>
  <c r="L105" i="8"/>
  <c r="K106" i="8"/>
  <c r="L106" i="8"/>
  <c r="K107" i="8"/>
  <c r="L107" i="8"/>
  <c r="K108" i="8"/>
  <c r="L108" i="8"/>
  <c r="K109" i="8"/>
  <c r="L109" i="8"/>
  <c r="K110" i="8"/>
  <c r="L110" i="8"/>
  <c r="K111" i="8"/>
  <c r="L111" i="8"/>
  <c r="K112" i="8"/>
  <c r="L112" i="8"/>
  <c r="K113" i="8"/>
  <c r="L113" i="8"/>
  <c r="K114" i="8"/>
  <c r="L114" i="8"/>
  <c r="K115" i="8"/>
  <c r="L115" i="8"/>
  <c r="K116" i="8"/>
  <c r="L116" i="8"/>
  <c r="K117" i="8"/>
  <c r="L117" i="8"/>
  <c r="K118" i="8"/>
  <c r="L118" i="8"/>
  <c r="K119" i="8"/>
  <c r="L119" i="8"/>
  <c r="K120" i="8"/>
  <c r="L120" i="8"/>
  <c r="K121" i="8"/>
  <c r="L121" i="8"/>
  <c r="K122" i="8"/>
  <c r="L122" i="8"/>
  <c r="K123" i="8"/>
  <c r="L123" i="8"/>
  <c r="K124" i="8"/>
  <c r="L124" i="8"/>
  <c r="K125" i="8"/>
  <c r="L125" i="8"/>
  <c r="K126" i="8"/>
  <c r="L126" i="8"/>
  <c r="K127" i="8"/>
  <c r="L127" i="8"/>
  <c r="K128" i="8"/>
  <c r="L128" i="8"/>
  <c r="K129" i="8"/>
  <c r="L129" i="8"/>
  <c r="K130" i="8"/>
  <c r="L130" i="8"/>
  <c r="K131" i="8"/>
  <c r="L131" i="8"/>
  <c r="K132" i="8"/>
  <c r="L132" i="8"/>
  <c r="K133" i="8"/>
  <c r="L133" i="8"/>
  <c r="K134" i="8"/>
  <c r="L134" i="8"/>
  <c r="K135" i="8"/>
  <c r="L135" i="8"/>
  <c r="K136" i="8"/>
  <c r="L136" i="8"/>
  <c r="K137" i="8"/>
  <c r="L137" i="8"/>
  <c r="K138" i="8"/>
  <c r="L138" i="8"/>
  <c r="K139" i="8"/>
  <c r="L139" i="8"/>
  <c r="K140" i="8"/>
  <c r="L140" i="8"/>
  <c r="K141" i="8"/>
  <c r="L141" i="8"/>
  <c r="K142" i="8"/>
  <c r="L142" i="8"/>
  <c r="K143" i="8"/>
  <c r="L143" i="8"/>
  <c r="K144" i="8"/>
  <c r="L144" i="8"/>
  <c r="K145" i="8"/>
  <c r="L145" i="8"/>
  <c r="K146" i="8"/>
  <c r="L146" i="8"/>
  <c r="K147" i="8"/>
  <c r="L147" i="8"/>
  <c r="K148" i="8"/>
  <c r="L148" i="8"/>
  <c r="K149" i="8"/>
  <c r="L149" i="8"/>
  <c r="K150" i="8"/>
  <c r="L150" i="8"/>
  <c r="K151" i="8"/>
  <c r="L151" i="8"/>
  <c r="K152" i="8"/>
  <c r="L152" i="8"/>
  <c r="K153" i="8"/>
  <c r="L153" i="8"/>
  <c r="K154" i="8"/>
  <c r="L154" i="8"/>
  <c r="K155" i="8"/>
  <c r="L155" i="8"/>
  <c r="K156" i="8"/>
  <c r="L156" i="8"/>
  <c r="K157" i="8"/>
  <c r="L157" i="8"/>
  <c r="K158" i="8"/>
  <c r="L158" i="8"/>
  <c r="K159" i="8"/>
  <c r="L159" i="8"/>
  <c r="K160" i="8"/>
  <c r="L160" i="8"/>
  <c r="K161" i="8"/>
  <c r="L161" i="8"/>
  <c r="K162" i="8"/>
  <c r="L162" i="8"/>
  <c r="K163" i="8"/>
  <c r="L163" i="8"/>
  <c r="K164" i="8"/>
  <c r="L164" i="8"/>
  <c r="K165" i="8"/>
  <c r="L165" i="8"/>
  <c r="K166" i="8"/>
  <c r="L166" i="8"/>
  <c r="K167" i="8"/>
  <c r="L167" i="8"/>
  <c r="K168" i="8"/>
  <c r="L168" i="8"/>
  <c r="K169" i="8"/>
  <c r="L169" i="8"/>
  <c r="K170" i="8"/>
  <c r="L170" i="8"/>
  <c r="K171" i="8"/>
  <c r="L171" i="8"/>
  <c r="K172" i="8"/>
  <c r="L172" i="8"/>
  <c r="K173" i="8"/>
  <c r="L173" i="8"/>
  <c r="K174" i="8"/>
  <c r="L174" i="8"/>
  <c r="K175" i="8"/>
  <c r="L175" i="8"/>
  <c r="K176" i="8"/>
  <c r="L176" i="8"/>
  <c r="K177" i="8"/>
  <c r="L177" i="8"/>
  <c r="K178" i="8"/>
  <c r="L178" i="8"/>
  <c r="K179" i="8"/>
  <c r="L179" i="8"/>
  <c r="K180" i="8"/>
  <c r="L180" i="8"/>
  <c r="K181" i="8"/>
  <c r="L181" i="8"/>
  <c r="K182" i="8"/>
  <c r="L182" i="8"/>
  <c r="K183" i="8"/>
  <c r="L183" i="8"/>
  <c r="K184" i="8"/>
  <c r="L184" i="8"/>
  <c r="K185" i="8"/>
  <c r="L185" i="8"/>
  <c r="K186" i="8"/>
  <c r="L186" i="8"/>
  <c r="K187" i="8"/>
  <c r="L187" i="8"/>
  <c r="K188" i="8"/>
  <c r="L188" i="8"/>
  <c r="K189" i="8"/>
  <c r="L189" i="8"/>
  <c r="K190" i="8"/>
  <c r="L190" i="8"/>
  <c r="K191" i="8"/>
  <c r="L191" i="8"/>
  <c r="K192" i="8"/>
  <c r="L192" i="8"/>
  <c r="K193" i="8"/>
  <c r="L193" i="8"/>
  <c r="K194" i="8"/>
  <c r="L194" i="8"/>
  <c r="K195" i="8"/>
  <c r="L195" i="8"/>
  <c r="K196" i="8"/>
  <c r="L196" i="8"/>
  <c r="K197" i="8"/>
  <c r="L197" i="8"/>
  <c r="K198" i="8"/>
  <c r="L198" i="8"/>
  <c r="K199" i="8"/>
  <c r="L199" i="8"/>
  <c r="K200" i="8"/>
  <c r="L200" i="8"/>
  <c r="K201" i="8"/>
  <c r="L201" i="8"/>
  <c r="K202" i="8"/>
  <c r="L202" i="8"/>
  <c r="K203" i="8"/>
  <c r="L203" i="8"/>
  <c r="K64" i="7"/>
  <c r="L64" i="7"/>
  <c r="K65" i="7"/>
  <c r="L65" i="7"/>
  <c r="K66" i="7"/>
  <c r="L66" i="7"/>
  <c r="K67" i="7"/>
  <c r="L67" i="7"/>
  <c r="K68" i="7"/>
  <c r="L68" i="7"/>
  <c r="K69" i="7"/>
  <c r="L69" i="7"/>
  <c r="K70" i="7"/>
  <c r="L70" i="7"/>
  <c r="K71" i="7"/>
  <c r="L71" i="7"/>
  <c r="K72" i="7"/>
  <c r="L72" i="7"/>
  <c r="K73" i="7"/>
  <c r="L73" i="7"/>
  <c r="K74" i="7"/>
  <c r="L74" i="7"/>
  <c r="K75" i="7"/>
  <c r="L75" i="7"/>
  <c r="K76" i="7"/>
  <c r="L76" i="7"/>
  <c r="K77" i="7"/>
  <c r="L77" i="7"/>
  <c r="K78" i="7"/>
  <c r="L78" i="7"/>
  <c r="K79" i="7"/>
  <c r="L79" i="7"/>
  <c r="K80" i="7"/>
  <c r="L80" i="7"/>
  <c r="K81" i="7"/>
  <c r="L81" i="7"/>
  <c r="K82" i="7"/>
  <c r="L82" i="7"/>
  <c r="K83" i="7"/>
  <c r="L83" i="7"/>
  <c r="K84" i="7"/>
  <c r="L84" i="7"/>
  <c r="K85" i="7"/>
  <c r="L85" i="7"/>
  <c r="K86" i="7"/>
  <c r="L86" i="7"/>
  <c r="K87" i="7"/>
  <c r="L87" i="7"/>
  <c r="K88" i="7"/>
  <c r="L88" i="7"/>
  <c r="K89" i="7"/>
  <c r="L89" i="7"/>
  <c r="K90" i="7"/>
  <c r="L90" i="7"/>
  <c r="K91" i="7"/>
  <c r="L91" i="7"/>
  <c r="K92" i="7"/>
  <c r="L92" i="7"/>
  <c r="K93" i="7"/>
  <c r="L93" i="7"/>
  <c r="K94" i="7"/>
  <c r="L94" i="7"/>
  <c r="K95" i="7"/>
  <c r="L95" i="7"/>
  <c r="K96" i="7"/>
  <c r="L96" i="7"/>
  <c r="K97" i="7"/>
  <c r="L97" i="7"/>
  <c r="K98" i="7"/>
  <c r="L98" i="7"/>
  <c r="K99" i="7"/>
  <c r="L99" i="7"/>
  <c r="K100" i="7"/>
  <c r="L100" i="7"/>
  <c r="K101" i="7"/>
  <c r="L101" i="7"/>
  <c r="K102" i="7"/>
  <c r="L102" i="7"/>
  <c r="K103" i="7"/>
  <c r="L103" i="7"/>
  <c r="K104" i="7"/>
  <c r="L104" i="7"/>
  <c r="K105" i="7"/>
  <c r="L105" i="7"/>
  <c r="K106" i="7"/>
  <c r="L106" i="7"/>
  <c r="K107" i="7"/>
  <c r="L107" i="7"/>
  <c r="K108" i="7"/>
  <c r="L108" i="7"/>
  <c r="K109" i="7"/>
  <c r="L109" i="7"/>
  <c r="K110" i="7"/>
  <c r="L110" i="7"/>
  <c r="K111" i="7"/>
  <c r="L111" i="7"/>
  <c r="K112" i="7"/>
  <c r="L112" i="7"/>
  <c r="K113" i="7"/>
  <c r="L113" i="7"/>
  <c r="K114" i="7"/>
  <c r="L114" i="7"/>
  <c r="K115" i="7"/>
  <c r="L115" i="7"/>
  <c r="K116" i="7"/>
  <c r="L116" i="7"/>
  <c r="K117" i="7"/>
  <c r="L117" i="7"/>
  <c r="K118" i="7"/>
  <c r="L118" i="7"/>
  <c r="K119" i="7"/>
  <c r="L119" i="7"/>
  <c r="K120" i="7"/>
  <c r="L120" i="7"/>
  <c r="K121" i="7"/>
  <c r="L121" i="7"/>
  <c r="K122" i="7"/>
  <c r="L122" i="7"/>
  <c r="K123" i="7"/>
  <c r="L123" i="7"/>
  <c r="K124" i="7"/>
  <c r="L124" i="7"/>
  <c r="K125" i="7"/>
  <c r="L125" i="7"/>
  <c r="K126" i="7"/>
  <c r="L126" i="7"/>
  <c r="K127" i="7"/>
  <c r="L127" i="7"/>
  <c r="K128" i="7"/>
  <c r="L128" i="7"/>
  <c r="K129" i="7"/>
  <c r="L129" i="7"/>
  <c r="K130" i="7"/>
  <c r="L130" i="7"/>
  <c r="K131" i="7"/>
  <c r="L131" i="7"/>
  <c r="K132" i="7"/>
  <c r="L132" i="7"/>
  <c r="K133" i="7"/>
  <c r="L133" i="7"/>
  <c r="K134" i="7"/>
  <c r="L134" i="7"/>
  <c r="K135" i="7"/>
  <c r="L135" i="7"/>
  <c r="K136" i="7"/>
  <c r="L136" i="7"/>
  <c r="K137" i="7"/>
  <c r="L137" i="7"/>
  <c r="K138" i="7"/>
  <c r="L138" i="7"/>
  <c r="K139" i="7"/>
  <c r="L139" i="7"/>
  <c r="K140" i="7"/>
  <c r="L140" i="7"/>
  <c r="K141" i="7"/>
  <c r="L141" i="7"/>
  <c r="K142" i="7"/>
  <c r="L142" i="7"/>
  <c r="K143" i="7"/>
  <c r="L143" i="7"/>
  <c r="K144" i="7"/>
  <c r="L144" i="7"/>
  <c r="K145" i="7"/>
  <c r="L145" i="7"/>
  <c r="K146" i="7"/>
  <c r="L146" i="7"/>
  <c r="K147" i="7"/>
  <c r="L147" i="7"/>
  <c r="K148" i="7"/>
  <c r="L148" i="7"/>
  <c r="K149" i="7"/>
  <c r="L149" i="7"/>
  <c r="K150" i="7"/>
  <c r="L150" i="7"/>
  <c r="K151" i="7"/>
  <c r="L151" i="7"/>
  <c r="K152" i="7"/>
  <c r="L152" i="7"/>
  <c r="K153" i="7"/>
  <c r="L153" i="7"/>
  <c r="K154" i="7"/>
  <c r="L154" i="7"/>
  <c r="K155" i="7"/>
  <c r="L155" i="7"/>
  <c r="K156" i="7"/>
  <c r="L156" i="7"/>
  <c r="K157" i="7"/>
  <c r="L157" i="7"/>
  <c r="K158" i="7"/>
  <c r="L158" i="7"/>
  <c r="K159" i="7"/>
  <c r="L159" i="7"/>
  <c r="K160" i="7"/>
  <c r="L160" i="7"/>
  <c r="K161" i="7"/>
  <c r="L161" i="7"/>
  <c r="K162" i="7"/>
  <c r="L162" i="7"/>
  <c r="K163" i="7"/>
  <c r="L163" i="7"/>
  <c r="K164" i="7"/>
  <c r="L164" i="7"/>
  <c r="K165" i="7"/>
  <c r="L165" i="7"/>
  <c r="K166" i="7"/>
  <c r="L166" i="7"/>
  <c r="K167" i="7"/>
  <c r="L167" i="7"/>
  <c r="K168" i="7"/>
  <c r="L168" i="7"/>
  <c r="K169" i="7"/>
  <c r="L169" i="7"/>
  <c r="K170" i="7"/>
  <c r="L170" i="7"/>
  <c r="K171" i="7"/>
  <c r="L171" i="7"/>
  <c r="K172" i="7"/>
  <c r="L172" i="7"/>
  <c r="K173" i="7"/>
  <c r="L173" i="7"/>
  <c r="K174" i="7"/>
  <c r="L174" i="7"/>
  <c r="K175" i="7"/>
  <c r="L175" i="7"/>
  <c r="K176" i="7"/>
  <c r="L176" i="7"/>
  <c r="K177" i="7"/>
  <c r="L177" i="7"/>
  <c r="K178" i="7"/>
  <c r="L178" i="7"/>
  <c r="K179" i="7"/>
  <c r="L179" i="7"/>
  <c r="K180" i="7"/>
  <c r="L180" i="7"/>
  <c r="K181" i="7"/>
  <c r="L181" i="7"/>
  <c r="K182" i="7"/>
  <c r="L182" i="7"/>
  <c r="K183" i="7"/>
  <c r="L183" i="7"/>
  <c r="K184" i="7"/>
  <c r="L184" i="7"/>
  <c r="K185" i="7"/>
  <c r="L185" i="7"/>
  <c r="K186" i="7"/>
  <c r="L186" i="7"/>
  <c r="K187" i="7"/>
  <c r="L187" i="7"/>
  <c r="K188" i="7"/>
  <c r="L188" i="7"/>
  <c r="K189" i="7"/>
  <c r="L189" i="7"/>
  <c r="K190" i="7"/>
  <c r="L190" i="7"/>
  <c r="K191" i="7"/>
  <c r="L191" i="7"/>
  <c r="K192" i="7"/>
  <c r="L192" i="7"/>
  <c r="K193" i="7"/>
  <c r="L193" i="7"/>
  <c r="K194" i="7"/>
  <c r="L194" i="7"/>
  <c r="K195" i="7"/>
  <c r="L195" i="7"/>
  <c r="K196" i="7"/>
  <c r="L196" i="7"/>
  <c r="K197" i="7"/>
  <c r="L197" i="7"/>
  <c r="K198" i="7"/>
  <c r="L198" i="7"/>
  <c r="K199" i="7"/>
  <c r="L199" i="7"/>
  <c r="K200" i="7"/>
  <c r="L200" i="7"/>
  <c r="K201" i="7"/>
  <c r="L201" i="7"/>
  <c r="K202" i="7"/>
  <c r="L202" i="7"/>
  <c r="K203" i="7"/>
  <c r="L203" i="7"/>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I10" i="9"/>
  <c r="I34" i="9"/>
  <c r="I50" i="9"/>
  <c r="K63" i="9"/>
  <c r="F63" i="9"/>
  <c r="D63" i="9"/>
  <c r="E63" i="9" s="1"/>
  <c r="G63" i="9" s="1"/>
  <c r="K62" i="9"/>
  <c r="F62" i="9"/>
  <c r="D62" i="9"/>
  <c r="E62" i="9" s="1"/>
  <c r="G62" i="9" s="1"/>
  <c r="K61" i="9"/>
  <c r="D61" i="9"/>
  <c r="F61" i="9" s="1"/>
  <c r="K60" i="9"/>
  <c r="D60" i="9"/>
  <c r="K59" i="9"/>
  <c r="F59" i="9"/>
  <c r="D59" i="9"/>
  <c r="E59" i="9" s="1"/>
  <c r="G59" i="9" s="1"/>
  <c r="K58" i="9"/>
  <c r="F58" i="9"/>
  <c r="D58" i="9"/>
  <c r="E58" i="9" s="1"/>
  <c r="G58" i="9" s="1"/>
  <c r="K57" i="9"/>
  <c r="D57" i="9"/>
  <c r="F57" i="9" s="1"/>
  <c r="K56" i="9"/>
  <c r="D56" i="9"/>
  <c r="K55" i="9"/>
  <c r="F55" i="9"/>
  <c r="D55" i="9"/>
  <c r="E55" i="9" s="1"/>
  <c r="K54" i="9"/>
  <c r="I54" i="9"/>
  <c r="F54" i="9"/>
  <c r="D54" i="9"/>
  <c r="E54" i="9" s="1"/>
  <c r="G54" i="9" s="1"/>
  <c r="K53" i="9"/>
  <c r="D53" i="9"/>
  <c r="F53" i="9" s="1"/>
  <c r="K52" i="9"/>
  <c r="D52" i="9"/>
  <c r="K51" i="9"/>
  <c r="F51" i="9"/>
  <c r="D51" i="9"/>
  <c r="E51" i="9" s="1"/>
  <c r="K50" i="9"/>
  <c r="F50" i="9"/>
  <c r="D50" i="9"/>
  <c r="E50" i="9" s="1"/>
  <c r="G50" i="9" s="1"/>
  <c r="K49" i="9"/>
  <c r="D49" i="9"/>
  <c r="F49" i="9" s="1"/>
  <c r="K48" i="9"/>
  <c r="D48" i="9"/>
  <c r="K47" i="9"/>
  <c r="F47" i="9"/>
  <c r="D47" i="9"/>
  <c r="E47" i="9" s="1"/>
  <c r="G47" i="9" s="1"/>
  <c r="K46" i="9"/>
  <c r="F46" i="9"/>
  <c r="D46" i="9"/>
  <c r="E46" i="9" s="1"/>
  <c r="G46" i="9" s="1"/>
  <c r="K45" i="9"/>
  <c r="D45" i="9"/>
  <c r="F45" i="9" s="1"/>
  <c r="K44" i="9"/>
  <c r="D44" i="9"/>
  <c r="K43" i="9"/>
  <c r="F43" i="9"/>
  <c r="D43" i="9"/>
  <c r="E43" i="9" s="1"/>
  <c r="G43" i="9" s="1"/>
  <c r="K42" i="9"/>
  <c r="F42" i="9"/>
  <c r="D42" i="9"/>
  <c r="E42" i="9" s="1"/>
  <c r="G42" i="9" s="1"/>
  <c r="K41" i="9"/>
  <c r="D41" i="9"/>
  <c r="F41" i="9" s="1"/>
  <c r="K40" i="9"/>
  <c r="D40" i="9"/>
  <c r="K39" i="9"/>
  <c r="F39" i="9"/>
  <c r="D39" i="9"/>
  <c r="E39" i="9" s="1"/>
  <c r="K38" i="9"/>
  <c r="I38" i="9"/>
  <c r="F38" i="9"/>
  <c r="D38" i="9"/>
  <c r="E38" i="9" s="1"/>
  <c r="G38" i="9" s="1"/>
  <c r="K37" i="9"/>
  <c r="D37" i="9"/>
  <c r="F37" i="9" s="1"/>
  <c r="K36" i="9"/>
  <c r="D36" i="9"/>
  <c r="K35" i="9"/>
  <c r="F35" i="9"/>
  <c r="D35" i="9"/>
  <c r="E35" i="9" s="1"/>
  <c r="G35" i="9" s="1"/>
  <c r="K34" i="9"/>
  <c r="F34" i="9"/>
  <c r="D34" i="9"/>
  <c r="E34" i="9" s="1"/>
  <c r="G34" i="9" s="1"/>
  <c r="K33" i="9"/>
  <c r="D33" i="9"/>
  <c r="F33" i="9" s="1"/>
  <c r="K32" i="9"/>
  <c r="D32" i="9"/>
  <c r="K31" i="9"/>
  <c r="F31" i="9"/>
  <c r="D31" i="9"/>
  <c r="E31" i="9" s="1"/>
  <c r="G31" i="9" s="1"/>
  <c r="K30" i="9"/>
  <c r="F30" i="9"/>
  <c r="D30" i="9"/>
  <c r="E30" i="9" s="1"/>
  <c r="G30" i="9" s="1"/>
  <c r="K29" i="9"/>
  <c r="D29" i="9"/>
  <c r="F29" i="9" s="1"/>
  <c r="K28" i="9"/>
  <c r="D28" i="9"/>
  <c r="K27" i="9"/>
  <c r="F27" i="9"/>
  <c r="D27" i="9"/>
  <c r="E27" i="9" s="1"/>
  <c r="G27" i="9" s="1"/>
  <c r="K26" i="9"/>
  <c r="I26" i="9"/>
  <c r="F26" i="9"/>
  <c r="D26" i="9"/>
  <c r="E26" i="9" s="1"/>
  <c r="G26" i="9" s="1"/>
  <c r="K25" i="9"/>
  <c r="D25" i="9"/>
  <c r="F25" i="9" s="1"/>
  <c r="K24" i="9"/>
  <c r="D24" i="9"/>
  <c r="F24" i="9" s="1"/>
  <c r="K23" i="9"/>
  <c r="F23" i="9"/>
  <c r="G23" i="9" s="1"/>
  <c r="D23" i="9"/>
  <c r="E23" i="9" s="1"/>
  <c r="K22" i="9"/>
  <c r="F22" i="9"/>
  <c r="D22" i="9"/>
  <c r="E22" i="9" s="1"/>
  <c r="G22" i="9" s="1"/>
  <c r="K21" i="9"/>
  <c r="D21" i="9"/>
  <c r="F21" i="9" s="1"/>
  <c r="K20" i="9"/>
  <c r="E20" i="9"/>
  <c r="G20" i="9" s="1"/>
  <c r="D20" i="9"/>
  <c r="F20" i="9" s="1"/>
  <c r="K19" i="9"/>
  <c r="G19" i="9"/>
  <c r="F19" i="9"/>
  <c r="D19" i="9"/>
  <c r="E19" i="9" s="1"/>
  <c r="K18" i="9"/>
  <c r="F18" i="9"/>
  <c r="D18" i="9"/>
  <c r="E18" i="9" s="1"/>
  <c r="G18" i="9" s="1"/>
  <c r="K17" i="9"/>
  <c r="D17" i="9"/>
  <c r="F17" i="9" s="1"/>
  <c r="K16" i="9"/>
  <c r="D16" i="9"/>
  <c r="F16" i="9" s="1"/>
  <c r="K15" i="9"/>
  <c r="F15" i="9"/>
  <c r="D15" i="9"/>
  <c r="E15" i="9" s="1"/>
  <c r="G15" i="9" s="1"/>
  <c r="K14" i="9"/>
  <c r="F14" i="9"/>
  <c r="D14" i="9"/>
  <c r="E14" i="9" s="1"/>
  <c r="G14" i="9" s="1"/>
  <c r="K13" i="9"/>
  <c r="D13" i="9"/>
  <c r="F13" i="9" s="1"/>
  <c r="K12" i="9"/>
  <c r="D12" i="9"/>
  <c r="F12" i="9" s="1"/>
  <c r="K11" i="9"/>
  <c r="F11" i="9"/>
  <c r="D11" i="9"/>
  <c r="E11" i="9" s="1"/>
  <c r="G11" i="9" s="1"/>
  <c r="K10" i="9"/>
  <c r="F10" i="9"/>
  <c r="D10" i="9"/>
  <c r="E10" i="9" s="1"/>
  <c r="G10" i="9" s="1"/>
  <c r="K9" i="9"/>
  <c r="D9" i="9"/>
  <c r="F9" i="9" s="1"/>
  <c r="K8" i="9"/>
  <c r="E8" i="9"/>
  <c r="G8" i="9" s="1"/>
  <c r="D8" i="9"/>
  <c r="F8" i="9" s="1"/>
  <c r="K7" i="9"/>
  <c r="F7" i="9"/>
  <c r="D7" i="9"/>
  <c r="E7" i="9" s="1"/>
  <c r="G7" i="9" s="1"/>
  <c r="K6" i="9"/>
  <c r="I6" i="9"/>
  <c r="F6" i="9"/>
  <c r="D6" i="9"/>
  <c r="E6" i="9" s="1"/>
  <c r="G6" i="9" s="1"/>
  <c r="K5" i="9"/>
  <c r="D5" i="9"/>
  <c r="F5" i="9" s="1"/>
  <c r="K4" i="9"/>
  <c r="F4" i="9"/>
  <c r="D4" i="9"/>
  <c r="E4" i="9" s="1"/>
  <c r="G4" i="9" s="1"/>
  <c r="K3" i="9"/>
  <c r="E3" i="9"/>
  <c r="G3" i="9" s="1"/>
  <c r="D3" i="9"/>
  <c r="F3" i="9" s="1"/>
  <c r="K63" i="8"/>
  <c r="F63" i="8"/>
  <c r="D63" i="8"/>
  <c r="E63" i="8" s="1"/>
  <c r="G63" i="8" s="1"/>
  <c r="K62" i="8"/>
  <c r="F62" i="8"/>
  <c r="D62" i="8"/>
  <c r="E62" i="8" s="1"/>
  <c r="G62" i="8" s="1"/>
  <c r="K61" i="8"/>
  <c r="F61" i="8"/>
  <c r="D61" i="8"/>
  <c r="E61" i="8" s="1"/>
  <c r="G61" i="8" s="1"/>
  <c r="K60" i="8"/>
  <c r="D60" i="8"/>
  <c r="F60" i="8" s="1"/>
  <c r="K59" i="8"/>
  <c r="F59" i="8"/>
  <c r="E59" i="8"/>
  <c r="G59" i="8" s="1"/>
  <c r="D59" i="8"/>
  <c r="K58" i="8"/>
  <c r="D58" i="8"/>
  <c r="F58" i="8" s="1"/>
  <c r="K57" i="8"/>
  <c r="F57" i="8"/>
  <c r="D57" i="8"/>
  <c r="E57" i="8" s="1"/>
  <c r="G57" i="8" s="1"/>
  <c r="K56" i="8"/>
  <c r="D56" i="8"/>
  <c r="F56" i="8" s="1"/>
  <c r="K55" i="8"/>
  <c r="F55" i="8"/>
  <c r="E55" i="8"/>
  <c r="G55" i="8" s="1"/>
  <c r="D55" i="8"/>
  <c r="K54" i="8"/>
  <c r="D54" i="8"/>
  <c r="F54" i="8" s="1"/>
  <c r="K53" i="8"/>
  <c r="F53" i="8"/>
  <c r="D53" i="8"/>
  <c r="E53" i="8" s="1"/>
  <c r="G53" i="8" s="1"/>
  <c r="K52" i="8"/>
  <c r="D52" i="8"/>
  <c r="F52" i="8" s="1"/>
  <c r="K51" i="8"/>
  <c r="F51" i="8"/>
  <c r="E51" i="8"/>
  <c r="G51" i="8" s="1"/>
  <c r="D51" i="8"/>
  <c r="K50" i="8"/>
  <c r="D50" i="8"/>
  <c r="F50" i="8" s="1"/>
  <c r="K49" i="8"/>
  <c r="F49" i="8"/>
  <c r="D49" i="8"/>
  <c r="E49" i="8" s="1"/>
  <c r="G49" i="8" s="1"/>
  <c r="K48" i="8"/>
  <c r="D48" i="8"/>
  <c r="F48" i="8" s="1"/>
  <c r="K47" i="8"/>
  <c r="F47" i="8"/>
  <c r="E47" i="8"/>
  <c r="G47" i="8" s="1"/>
  <c r="D47" i="8"/>
  <c r="K46" i="8"/>
  <c r="D46" i="8"/>
  <c r="F46" i="8" s="1"/>
  <c r="K45" i="8"/>
  <c r="F45" i="8"/>
  <c r="D45" i="8"/>
  <c r="E45" i="8" s="1"/>
  <c r="G45" i="8" s="1"/>
  <c r="K44" i="8"/>
  <c r="D44" i="8"/>
  <c r="F44" i="8" s="1"/>
  <c r="K43" i="8"/>
  <c r="F43" i="8"/>
  <c r="E43" i="8"/>
  <c r="G43" i="8" s="1"/>
  <c r="D43" i="8"/>
  <c r="K42" i="8"/>
  <c r="D42" i="8"/>
  <c r="F42" i="8" s="1"/>
  <c r="K41" i="8"/>
  <c r="F41" i="8"/>
  <c r="D41" i="8"/>
  <c r="E41" i="8" s="1"/>
  <c r="G41" i="8" s="1"/>
  <c r="K40" i="8"/>
  <c r="D40" i="8"/>
  <c r="F40" i="8" s="1"/>
  <c r="K39" i="8"/>
  <c r="F39" i="8"/>
  <c r="E39" i="8"/>
  <c r="G39" i="8" s="1"/>
  <c r="D39" i="8"/>
  <c r="K38" i="8"/>
  <c r="D38" i="8"/>
  <c r="F38" i="8" s="1"/>
  <c r="K37" i="8"/>
  <c r="F37" i="8"/>
  <c r="D37" i="8"/>
  <c r="E37" i="8" s="1"/>
  <c r="G37" i="8" s="1"/>
  <c r="K36" i="8"/>
  <c r="D36" i="8"/>
  <c r="F36" i="8" s="1"/>
  <c r="K35" i="8"/>
  <c r="F35" i="8"/>
  <c r="E35" i="8"/>
  <c r="G35" i="8" s="1"/>
  <c r="D35" i="8"/>
  <c r="K34" i="8"/>
  <c r="D34" i="8"/>
  <c r="F34" i="8" s="1"/>
  <c r="K33" i="8"/>
  <c r="F33" i="8"/>
  <c r="D33" i="8"/>
  <c r="E33" i="8" s="1"/>
  <c r="G33" i="8" s="1"/>
  <c r="K32" i="8"/>
  <c r="D32" i="8"/>
  <c r="F32" i="8" s="1"/>
  <c r="K31" i="8"/>
  <c r="F31" i="8"/>
  <c r="E31" i="8"/>
  <c r="G31" i="8" s="1"/>
  <c r="D31" i="8"/>
  <c r="K30" i="8"/>
  <c r="D30" i="8"/>
  <c r="F30" i="8" s="1"/>
  <c r="K29" i="8"/>
  <c r="F29" i="8"/>
  <c r="D29" i="8"/>
  <c r="E29" i="8" s="1"/>
  <c r="G29" i="8" s="1"/>
  <c r="K28" i="8"/>
  <c r="D28" i="8"/>
  <c r="F28" i="8" s="1"/>
  <c r="K27" i="8"/>
  <c r="F27" i="8"/>
  <c r="E27" i="8"/>
  <c r="G27" i="8" s="1"/>
  <c r="D27" i="8"/>
  <c r="K26" i="8"/>
  <c r="D26" i="8"/>
  <c r="F26" i="8" s="1"/>
  <c r="K25" i="8"/>
  <c r="F25" i="8"/>
  <c r="D25" i="8"/>
  <c r="E25" i="8" s="1"/>
  <c r="G25" i="8" s="1"/>
  <c r="K24" i="8"/>
  <c r="D24" i="8"/>
  <c r="F24" i="8" s="1"/>
  <c r="K23" i="8"/>
  <c r="F23" i="8"/>
  <c r="E23" i="8"/>
  <c r="G23" i="8" s="1"/>
  <c r="D23" i="8"/>
  <c r="K22" i="8"/>
  <c r="D22" i="8"/>
  <c r="F22" i="8" s="1"/>
  <c r="K21" i="8"/>
  <c r="F21" i="8"/>
  <c r="D21" i="8"/>
  <c r="E21" i="8" s="1"/>
  <c r="G21" i="8" s="1"/>
  <c r="K20" i="8"/>
  <c r="D20" i="8"/>
  <c r="F20" i="8" s="1"/>
  <c r="K19" i="8"/>
  <c r="F19" i="8"/>
  <c r="E19" i="8"/>
  <c r="G19" i="8" s="1"/>
  <c r="D19" i="8"/>
  <c r="K18" i="8"/>
  <c r="D18" i="8"/>
  <c r="F18" i="8" s="1"/>
  <c r="K17" i="8"/>
  <c r="F17" i="8"/>
  <c r="D17" i="8"/>
  <c r="E17" i="8" s="1"/>
  <c r="G17" i="8" s="1"/>
  <c r="K16" i="8"/>
  <c r="D16" i="8"/>
  <c r="F16" i="8" s="1"/>
  <c r="K15" i="8"/>
  <c r="F15" i="8"/>
  <c r="E15" i="8"/>
  <c r="G15" i="8" s="1"/>
  <c r="D15" i="8"/>
  <c r="K14" i="8"/>
  <c r="D14" i="8"/>
  <c r="F14" i="8" s="1"/>
  <c r="K13" i="8"/>
  <c r="F13" i="8"/>
  <c r="D13" i="8"/>
  <c r="E13" i="8" s="1"/>
  <c r="G13" i="8" s="1"/>
  <c r="K12" i="8"/>
  <c r="D12" i="8"/>
  <c r="F12" i="8" s="1"/>
  <c r="K11" i="8"/>
  <c r="F11" i="8"/>
  <c r="E11" i="8"/>
  <c r="G11" i="8" s="1"/>
  <c r="D11" i="8"/>
  <c r="K10" i="8"/>
  <c r="D10" i="8"/>
  <c r="F10" i="8" s="1"/>
  <c r="K9" i="8"/>
  <c r="F9" i="8"/>
  <c r="D9" i="8"/>
  <c r="E9" i="8" s="1"/>
  <c r="G9" i="8" s="1"/>
  <c r="K8" i="8"/>
  <c r="D8" i="8"/>
  <c r="F8" i="8" s="1"/>
  <c r="K7" i="8"/>
  <c r="F7" i="8"/>
  <c r="E7" i="8"/>
  <c r="G7" i="8" s="1"/>
  <c r="D7" i="8"/>
  <c r="K6" i="8"/>
  <c r="D6" i="8"/>
  <c r="F6" i="8" s="1"/>
  <c r="K5" i="8"/>
  <c r="D5" i="8"/>
  <c r="F5" i="8" s="1"/>
  <c r="K4" i="8"/>
  <c r="D4" i="8"/>
  <c r="F4" i="8" s="1"/>
  <c r="K3" i="8"/>
  <c r="D3" i="8"/>
  <c r="F3" i="8" s="1"/>
  <c r="K63" i="7"/>
  <c r="D63" i="7"/>
  <c r="E63" i="7" s="1"/>
  <c r="K62" i="7"/>
  <c r="D62" i="7"/>
  <c r="E62" i="7" s="1"/>
  <c r="K61" i="7"/>
  <c r="D61" i="7"/>
  <c r="E61" i="7" s="1"/>
  <c r="K60" i="7"/>
  <c r="D60" i="7"/>
  <c r="F60" i="7" s="1"/>
  <c r="K59" i="7"/>
  <c r="D59" i="7"/>
  <c r="E59" i="7" s="1"/>
  <c r="K58" i="7"/>
  <c r="D58" i="7"/>
  <c r="E58" i="7" s="1"/>
  <c r="K57" i="7"/>
  <c r="D57" i="7"/>
  <c r="E57" i="7" s="1"/>
  <c r="K56" i="7"/>
  <c r="D56" i="7"/>
  <c r="F56" i="7" s="1"/>
  <c r="K55" i="7"/>
  <c r="D55" i="7"/>
  <c r="E55" i="7" s="1"/>
  <c r="K54" i="7"/>
  <c r="D54" i="7"/>
  <c r="F54" i="7" s="1"/>
  <c r="K53" i="7"/>
  <c r="D53" i="7"/>
  <c r="E53" i="7" s="1"/>
  <c r="K52" i="7"/>
  <c r="D52" i="7"/>
  <c r="F52" i="7" s="1"/>
  <c r="K51" i="7"/>
  <c r="D51" i="7"/>
  <c r="E51" i="7" s="1"/>
  <c r="K50" i="7"/>
  <c r="D50" i="7"/>
  <c r="F50" i="7" s="1"/>
  <c r="K49" i="7"/>
  <c r="D49" i="7"/>
  <c r="E49" i="7" s="1"/>
  <c r="K48" i="7"/>
  <c r="D48" i="7"/>
  <c r="F48" i="7" s="1"/>
  <c r="K47" i="7"/>
  <c r="F47" i="7"/>
  <c r="D47" i="7"/>
  <c r="E47" i="7" s="1"/>
  <c r="K46" i="7"/>
  <c r="D46" i="7"/>
  <c r="F46" i="7" s="1"/>
  <c r="K45" i="7"/>
  <c r="D45" i="7"/>
  <c r="E45" i="7" s="1"/>
  <c r="K44" i="7"/>
  <c r="D44" i="7"/>
  <c r="F44" i="7" s="1"/>
  <c r="K43" i="7"/>
  <c r="F43" i="7"/>
  <c r="D43" i="7"/>
  <c r="E43" i="7" s="1"/>
  <c r="K42" i="7"/>
  <c r="D42" i="7"/>
  <c r="F42" i="7" s="1"/>
  <c r="K41" i="7"/>
  <c r="D41" i="7"/>
  <c r="E41" i="7" s="1"/>
  <c r="K40" i="7"/>
  <c r="D40" i="7"/>
  <c r="F40" i="7" s="1"/>
  <c r="K39" i="7"/>
  <c r="D39" i="7"/>
  <c r="E39" i="7" s="1"/>
  <c r="K38" i="7"/>
  <c r="D38" i="7"/>
  <c r="F38" i="7" s="1"/>
  <c r="K37" i="7"/>
  <c r="D37" i="7"/>
  <c r="E37" i="7" s="1"/>
  <c r="K36" i="7"/>
  <c r="D36" i="7"/>
  <c r="F36" i="7" s="1"/>
  <c r="K35" i="7"/>
  <c r="D35" i="7"/>
  <c r="E35" i="7" s="1"/>
  <c r="K34" i="7"/>
  <c r="D34" i="7"/>
  <c r="F34" i="7" s="1"/>
  <c r="K33" i="7"/>
  <c r="D33" i="7"/>
  <c r="E33" i="7" s="1"/>
  <c r="K32" i="7"/>
  <c r="D32" i="7"/>
  <c r="F32" i="7" s="1"/>
  <c r="K31" i="7"/>
  <c r="D31" i="7"/>
  <c r="E31" i="7" s="1"/>
  <c r="K30" i="7"/>
  <c r="D30" i="7"/>
  <c r="F30" i="7" s="1"/>
  <c r="K29" i="7"/>
  <c r="F29" i="7"/>
  <c r="D29" i="7"/>
  <c r="E29" i="7" s="1"/>
  <c r="K28" i="7"/>
  <c r="D28" i="7"/>
  <c r="F28" i="7" s="1"/>
  <c r="K27" i="7"/>
  <c r="D27" i="7"/>
  <c r="E27" i="7" s="1"/>
  <c r="K26" i="7"/>
  <c r="D26" i="7"/>
  <c r="F26" i="7" s="1"/>
  <c r="K25" i="7"/>
  <c r="D25" i="7"/>
  <c r="E25" i="7" s="1"/>
  <c r="K24" i="7"/>
  <c r="D24" i="7"/>
  <c r="F24" i="7" s="1"/>
  <c r="K23" i="7"/>
  <c r="D23" i="7"/>
  <c r="E23" i="7" s="1"/>
  <c r="K22" i="7"/>
  <c r="D22" i="7"/>
  <c r="F22" i="7" s="1"/>
  <c r="K21" i="7"/>
  <c r="D21" i="7"/>
  <c r="E21" i="7" s="1"/>
  <c r="K20" i="7"/>
  <c r="D20" i="7"/>
  <c r="F20" i="7" s="1"/>
  <c r="K19" i="7"/>
  <c r="D19" i="7"/>
  <c r="E19" i="7" s="1"/>
  <c r="K18" i="7"/>
  <c r="D18" i="7"/>
  <c r="F18" i="7" s="1"/>
  <c r="K17" i="7"/>
  <c r="D17" i="7"/>
  <c r="E17" i="7" s="1"/>
  <c r="K16" i="7"/>
  <c r="D16" i="7"/>
  <c r="F16" i="7" s="1"/>
  <c r="K15" i="7"/>
  <c r="F15" i="7"/>
  <c r="D15" i="7"/>
  <c r="E15" i="7" s="1"/>
  <c r="K14" i="7"/>
  <c r="D14" i="7"/>
  <c r="F14" i="7" s="1"/>
  <c r="K13" i="7"/>
  <c r="D13" i="7"/>
  <c r="E13" i="7" s="1"/>
  <c r="K12" i="7"/>
  <c r="D12" i="7"/>
  <c r="F12" i="7" s="1"/>
  <c r="K11" i="7"/>
  <c r="F11" i="7"/>
  <c r="D11" i="7"/>
  <c r="E11" i="7" s="1"/>
  <c r="K10" i="7"/>
  <c r="D10" i="7"/>
  <c r="F10" i="7" s="1"/>
  <c r="K9" i="7"/>
  <c r="D9" i="7"/>
  <c r="E9" i="7" s="1"/>
  <c r="K8" i="7"/>
  <c r="D8" i="7"/>
  <c r="F8" i="7" s="1"/>
  <c r="K7" i="7"/>
  <c r="F7" i="7"/>
  <c r="D7" i="7"/>
  <c r="E7" i="7" s="1"/>
  <c r="K6" i="7"/>
  <c r="D6" i="7"/>
  <c r="F6" i="7" s="1"/>
  <c r="K5" i="7"/>
  <c r="D5" i="7"/>
  <c r="F5" i="7" s="1"/>
  <c r="K4" i="7"/>
  <c r="D4" i="7"/>
  <c r="F4" i="7" s="1"/>
  <c r="K3" i="7"/>
  <c r="D3" i="7"/>
  <c r="K63" i="5"/>
  <c r="F63" i="5"/>
  <c r="D63" i="5"/>
  <c r="E63" i="5" s="1"/>
  <c r="G63" i="5" s="1"/>
  <c r="K62" i="5"/>
  <c r="D62" i="5"/>
  <c r="E62" i="5" s="1"/>
  <c r="K61" i="5"/>
  <c r="D61" i="5"/>
  <c r="F61" i="5" s="1"/>
  <c r="K60" i="5"/>
  <c r="D60" i="5"/>
  <c r="F60" i="5" s="1"/>
  <c r="K59" i="5"/>
  <c r="D59" i="5"/>
  <c r="E59" i="5" s="1"/>
  <c r="K58" i="5"/>
  <c r="D58" i="5"/>
  <c r="E58" i="5" s="1"/>
  <c r="K57" i="5"/>
  <c r="D57" i="5"/>
  <c r="F57" i="5" s="1"/>
  <c r="K56" i="5"/>
  <c r="D56" i="5"/>
  <c r="F56" i="5" s="1"/>
  <c r="K55" i="5"/>
  <c r="F55" i="5"/>
  <c r="D55" i="5"/>
  <c r="E55" i="5" s="1"/>
  <c r="K54" i="5"/>
  <c r="D54" i="5"/>
  <c r="E54" i="5" s="1"/>
  <c r="K53" i="5"/>
  <c r="D53" i="5"/>
  <c r="F53" i="5" s="1"/>
  <c r="K52" i="5"/>
  <c r="D52" i="5"/>
  <c r="F52" i="5" s="1"/>
  <c r="K51" i="5"/>
  <c r="D51" i="5"/>
  <c r="E51" i="5" s="1"/>
  <c r="K50" i="5"/>
  <c r="D50" i="5"/>
  <c r="E50" i="5" s="1"/>
  <c r="K49" i="5"/>
  <c r="D49" i="5"/>
  <c r="F49" i="5" s="1"/>
  <c r="K48" i="5"/>
  <c r="D48" i="5"/>
  <c r="F48" i="5" s="1"/>
  <c r="K47" i="5"/>
  <c r="F47" i="5"/>
  <c r="D47" i="5"/>
  <c r="E47" i="5" s="1"/>
  <c r="K46" i="5"/>
  <c r="D46" i="5"/>
  <c r="E46" i="5" s="1"/>
  <c r="K45" i="5"/>
  <c r="D45" i="5"/>
  <c r="F45" i="5" s="1"/>
  <c r="K44" i="5"/>
  <c r="D44" i="5"/>
  <c r="F44" i="5" s="1"/>
  <c r="K43" i="5"/>
  <c r="D43" i="5"/>
  <c r="E43" i="5" s="1"/>
  <c r="K42" i="5"/>
  <c r="D42" i="5"/>
  <c r="E42" i="5" s="1"/>
  <c r="K41" i="5"/>
  <c r="D41" i="5"/>
  <c r="F41" i="5" s="1"/>
  <c r="K40" i="5"/>
  <c r="D40" i="5"/>
  <c r="F40" i="5" s="1"/>
  <c r="K39" i="5"/>
  <c r="D39" i="5"/>
  <c r="E39" i="5" s="1"/>
  <c r="K38" i="5"/>
  <c r="D38" i="5"/>
  <c r="E38" i="5" s="1"/>
  <c r="K37" i="5"/>
  <c r="D37" i="5"/>
  <c r="F37" i="5" s="1"/>
  <c r="K36" i="5"/>
  <c r="D36" i="5"/>
  <c r="F36" i="5" s="1"/>
  <c r="K35" i="5"/>
  <c r="F35" i="5"/>
  <c r="D35" i="5"/>
  <c r="E35" i="5" s="1"/>
  <c r="K34" i="5"/>
  <c r="D34" i="5"/>
  <c r="E34" i="5" s="1"/>
  <c r="K33" i="5"/>
  <c r="D33" i="5"/>
  <c r="F33" i="5" s="1"/>
  <c r="K32" i="5"/>
  <c r="D32" i="5"/>
  <c r="F32" i="5" s="1"/>
  <c r="K31" i="5"/>
  <c r="D31" i="5"/>
  <c r="E31" i="5" s="1"/>
  <c r="K30" i="5"/>
  <c r="D30" i="5"/>
  <c r="E30" i="5" s="1"/>
  <c r="K29" i="5"/>
  <c r="D29" i="5"/>
  <c r="F29" i="5" s="1"/>
  <c r="K28" i="5"/>
  <c r="D28" i="5"/>
  <c r="F28" i="5" s="1"/>
  <c r="K27" i="5"/>
  <c r="D27" i="5"/>
  <c r="E27" i="5" s="1"/>
  <c r="K26" i="5"/>
  <c r="D26" i="5"/>
  <c r="E26" i="5" s="1"/>
  <c r="K25" i="5"/>
  <c r="D25" i="5"/>
  <c r="F25" i="5" s="1"/>
  <c r="K24" i="5"/>
  <c r="D24" i="5"/>
  <c r="F24" i="5" s="1"/>
  <c r="K23" i="5"/>
  <c r="F23" i="5"/>
  <c r="D23" i="5"/>
  <c r="E23" i="5" s="1"/>
  <c r="K22" i="5"/>
  <c r="D22" i="5"/>
  <c r="E22" i="5" s="1"/>
  <c r="K21" i="5"/>
  <c r="D21" i="5"/>
  <c r="F21" i="5" s="1"/>
  <c r="K20" i="5"/>
  <c r="D20" i="5"/>
  <c r="F20" i="5" s="1"/>
  <c r="K19" i="5"/>
  <c r="D19" i="5"/>
  <c r="E19" i="5" s="1"/>
  <c r="K18" i="5"/>
  <c r="D18" i="5"/>
  <c r="F18" i="5" s="1"/>
  <c r="K17" i="5"/>
  <c r="D17" i="5"/>
  <c r="F17" i="5" s="1"/>
  <c r="K16" i="5"/>
  <c r="D16" i="5"/>
  <c r="F16" i="5" s="1"/>
  <c r="K15" i="5"/>
  <c r="D15" i="5"/>
  <c r="E15" i="5" s="1"/>
  <c r="K14" i="5"/>
  <c r="D14" i="5"/>
  <c r="F14" i="5" s="1"/>
  <c r="K13" i="5"/>
  <c r="D13" i="5"/>
  <c r="F13" i="5" s="1"/>
  <c r="K12" i="5"/>
  <c r="D12" i="5"/>
  <c r="F12" i="5" s="1"/>
  <c r="K11" i="5"/>
  <c r="D11" i="5"/>
  <c r="E11" i="5" s="1"/>
  <c r="K10" i="5"/>
  <c r="D10" i="5"/>
  <c r="F10" i="5" s="1"/>
  <c r="K9" i="5"/>
  <c r="D9" i="5"/>
  <c r="F9" i="5" s="1"/>
  <c r="K8" i="5"/>
  <c r="D8" i="5"/>
  <c r="F8" i="5" s="1"/>
  <c r="K7" i="5"/>
  <c r="D7" i="5"/>
  <c r="E7" i="5" s="1"/>
  <c r="K6" i="5"/>
  <c r="D6" i="5"/>
  <c r="F6" i="5" s="1"/>
  <c r="K5" i="5"/>
  <c r="D5" i="5"/>
  <c r="K4" i="5"/>
  <c r="D4" i="5"/>
  <c r="F4" i="5" s="1"/>
  <c r="K3" i="5"/>
  <c r="D3" i="5"/>
  <c r="K63" i="4"/>
  <c r="D63" i="4"/>
  <c r="E63" i="4" s="1"/>
  <c r="K62" i="4"/>
  <c r="D62" i="4"/>
  <c r="F62" i="4" s="1"/>
  <c r="K61" i="4"/>
  <c r="D61" i="4"/>
  <c r="F61" i="4" s="1"/>
  <c r="K60" i="4"/>
  <c r="D60" i="4"/>
  <c r="E60" i="4" s="1"/>
  <c r="K59" i="4"/>
  <c r="D59" i="4"/>
  <c r="E59" i="4" s="1"/>
  <c r="K58" i="4"/>
  <c r="D58" i="4"/>
  <c r="F58" i="4" s="1"/>
  <c r="K57" i="4"/>
  <c r="D57" i="4"/>
  <c r="F57" i="4" s="1"/>
  <c r="K56" i="4"/>
  <c r="D56" i="4"/>
  <c r="E56" i="4" s="1"/>
  <c r="K55" i="4"/>
  <c r="D55" i="4"/>
  <c r="E55" i="4" s="1"/>
  <c r="K54" i="4"/>
  <c r="E54" i="4"/>
  <c r="D54" i="4"/>
  <c r="F54" i="4" s="1"/>
  <c r="K53" i="4"/>
  <c r="D53" i="4"/>
  <c r="F53" i="4" s="1"/>
  <c r="K52" i="4"/>
  <c r="D52" i="4"/>
  <c r="E52" i="4" s="1"/>
  <c r="K51" i="4"/>
  <c r="D51" i="4"/>
  <c r="E51" i="4" s="1"/>
  <c r="K50" i="4"/>
  <c r="D50" i="4"/>
  <c r="F50" i="4" s="1"/>
  <c r="K49" i="4"/>
  <c r="D49" i="4"/>
  <c r="F49" i="4" s="1"/>
  <c r="K48" i="4"/>
  <c r="D48" i="4"/>
  <c r="E48" i="4" s="1"/>
  <c r="K47" i="4"/>
  <c r="D47" i="4"/>
  <c r="E47" i="4" s="1"/>
  <c r="K46" i="4"/>
  <c r="D46" i="4"/>
  <c r="F46" i="4" s="1"/>
  <c r="K45" i="4"/>
  <c r="D45" i="4"/>
  <c r="F45" i="4" s="1"/>
  <c r="K44" i="4"/>
  <c r="D44" i="4"/>
  <c r="E44" i="4" s="1"/>
  <c r="K43" i="4"/>
  <c r="D43" i="4"/>
  <c r="E43" i="4" s="1"/>
  <c r="K42" i="4"/>
  <c r="D42" i="4"/>
  <c r="E42" i="4" s="1"/>
  <c r="K41" i="4"/>
  <c r="D41" i="4"/>
  <c r="F41" i="4" s="1"/>
  <c r="K40" i="4"/>
  <c r="F40" i="4"/>
  <c r="D40" i="4"/>
  <c r="E40" i="4" s="1"/>
  <c r="K39" i="4"/>
  <c r="D39" i="4"/>
  <c r="E39" i="4" s="1"/>
  <c r="K38" i="4"/>
  <c r="F38" i="4"/>
  <c r="D38" i="4"/>
  <c r="E38" i="4" s="1"/>
  <c r="K37" i="4"/>
  <c r="D37" i="4"/>
  <c r="F37" i="4" s="1"/>
  <c r="K36" i="4"/>
  <c r="F36" i="4"/>
  <c r="D36" i="4"/>
  <c r="E36" i="4" s="1"/>
  <c r="K35" i="4"/>
  <c r="D35" i="4"/>
  <c r="E35" i="4" s="1"/>
  <c r="K34" i="4"/>
  <c r="D34" i="4"/>
  <c r="E34" i="4" s="1"/>
  <c r="K33" i="4"/>
  <c r="D33" i="4"/>
  <c r="F33" i="4" s="1"/>
  <c r="K32" i="4"/>
  <c r="D32" i="4"/>
  <c r="E32" i="4" s="1"/>
  <c r="K31" i="4"/>
  <c r="D31" i="4"/>
  <c r="E31" i="4" s="1"/>
  <c r="K30" i="4"/>
  <c r="D30" i="4"/>
  <c r="F30" i="4" s="1"/>
  <c r="K29" i="4"/>
  <c r="D29" i="4"/>
  <c r="F29" i="4" s="1"/>
  <c r="K28" i="4"/>
  <c r="D28" i="4"/>
  <c r="E28" i="4" s="1"/>
  <c r="K27" i="4"/>
  <c r="D27" i="4"/>
  <c r="E27" i="4" s="1"/>
  <c r="K26" i="4"/>
  <c r="D26" i="4"/>
  <c r="F26" i="4" s="1"/>
  <c r="K25" i="4"/>
  <c r="D25" i="4"/>
  <c r="F25" i="4" s="1"/>
  <c r="K24" i="4"/>
  <c r="D24" i="4"/>
  <c r="E24" i="4" s="1"/>
  <c r="K23" i="4"/>
  <c r="D23" i="4"/>
  <c r="E23" i="4" s="1"/>
  <c r="K22" i="4"/>
  <c r="E22" i="4"/>
  <c r="D22" i="4"/>
  <c r="F22" i="4" s="1"/>
  <c r="K21" i="4"/>
  <c r="D21" i="4"/>
  <c r="F21" i="4" s="1"/>
  <c r="K20" i="4"/>
  <c r="D20" i="4"/>
  <c r="E20" i="4" s="1"/>
  <c r="K19" i="4"/>
  <c r="D19" i="4"/>
  <c r="K18" i="4"/>
  <c r="D18" i="4"/>
  <c r="F18" i="4" s="1"/>
  <c r="K17" i="4"/>
  <c r="D17" i="4"/>
  <c r="F17" i="4" s="1"/>
  <c r="K16" i="4"/>
  <c r="D16" i="4"/>
  <c r="E16" i="4" s="1"/>
  <c r="K15" i="4"/>
  <c r="D15" i="4"/>
  <c r="K14" i="4"/>
  <c r="E14" i="4"/>
  <c r="D14" i="4"/>
  <c r="F14" i="4" s="1"/>
  <c r="K13" i="4"/>
  <c r="D13" i="4"/>
  <c r="F13" i="4" s="1"/>
  <c r="K12" i="4"/>
  <c r="D12" i="4"/>
  <c r="E12" i="4" s="1"/>
  <c r="K11" i="4"/>
  <c r="D11" i="4"/>
  <c r="K10" i="4"/>
  <c r="D10" i="4"/>
  <c r="E10" i="4" s="1"/>
  <c r="K9" i="4"/>
  <c r="D9" i="4"/>
  <c r="F9" i="4" s="1"/>
  <c r="K8" i="4"/>
  <c r="D8" i="4"/>
  <c r="E8" i="4" s="1"/>
  <c r="K7" i="4"/>
  <c r="D7" i="4"/>
  <c r="K6" i="4"/>
  <c r="D6" i="4"/>
  <c r="F6" i="4" s="1"/>
  <c r="K5" i="4"/>
  <c r="D5" i="4"/>
  <c r="E5" i="4" s="1"/>
  <c r="K4" i="4"/>
  <c r="D4" i="4"/>
  <c r="F4" i="4" s="1"/>
  <c r="K3" i="4"/>
  <c r="D3" i="4"/>
  <c r="E3" i="4"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3" i="1"/>
  <c r="G7" i="7" l="1"/>
  <c r="F13" i="7"/>
  <c r="F31" i="7"/>
  <c r="G31" i="7" s="1"/>
  <c r="F9" i="7"/>
  <c r="G9" i="7" s="1"/>
  <c r="F27" i="7"/>
  <c r="G27" i="7" s="1"/>
  <c r="F45" i="7"/>
  <c r="G15" i="7"/>
  <c r="F21" i="7"/>
  <c r="G21" i="7" s="1"/>
  <c r="F37" i="7"/>
  <c r="G47" i="7"/>
  <c r="F53" i="7"/>
  <c r="F59" i="7"/>
  <c r="G59" i="7" s="1"/>
  <c r="F62" i="7"/>
  <c r="G62" i="7" s="1"/>
  <c r="F25" i="7"/>
  <c r="G25" i="7" s="1"/>
  <c r="F41" i="7"/>
  <c r="F57" i="7"/>
  <c r="G57" i="7" s="1"/>
  <c r="G53" i="7"/>
  <c r="G13" i="7"/>
  <c r="F19" i="7"/>
  <c r="G19" i="7" s="1"/>
  <c r="G29" i="7"/>
  <c r="F35" i="7"/>
  <c r="G35" i="7" s="1"/>
  <c r="G45" i="7"/>
  <c r="F51" i="7"/>
  <c r="G51" i="7" s="1"/>
  <c r="F63" i="7"/>
  <c r="G63" i="7" s="1"/>
  <c r="G61" i="7"/>
  <c r="G37" i="7"/>
  <c r="F23" i="7"/>
  <c r="G23" i="7" s="1"/>
  <c r="F39" i="7"/>
  <c r="G39" i="7" s="1"/>
  <c r="F55" i="7"/>
  <c r="G55" i="7" s="1"/>
  <c r="F58" i="7"/>
  <c r="G58" i="7" s="1"/>
  <c r="F61" i="7"/>
  <c r="G41" i="7"/>
  <c r="G11" i="7"/>
  <c r="F17" i="7"/>
  <c r="G17" i="7" s="1"/>
  <c r="F33" i="7"/>
  <c r="G33" i="7" s="1"/>
  <c r="G43" i="7"/>
  <c r="F49" i="7"/>
  <c r="G49" i="7" s="1"/>
  <c r="I7" i="9"/>
  <c r="I11" i="9"/>
  <c r="I23" i="9"/>
  <c r="I15" i="9"/>
  <c r="I19" i="9"/>
  <c r="I59" i="9"/>
  <c r="I47" i="9"/>
  <c r="L62" i="9"/>
  <c r="E5" i="9"/>
  <c r="G5" i="9" s="1"/>
  <c r="I14" i="9"/>
  <c r="E16" i="9"/>
  <c r="G16" i="9" s="1"/>
  <c r="L22" i="9"/>
  <c r="I35" i="9"/>
  <c r="F40" i="9"/>
  <c r="E40" i="9"/>
  <c r="I42" i="9"/>
  <c r="L50" i="9"/>
  <c r="I8" i="9"/>
  <c r="E32" i="9"/>
  <c r="F32" i="9"/>
  <c r="L18" i="9"/>
  <c r="I18" i="9"/>
  <c r="I20" i="9"/>
  <c r="L26" i="9"/>
  <c r="E28" i="9"/>
  <c r="G28" i="9" s="1"/>
  <c r="F28" i="9"/>
  <c r="I30" i="9"/>
  <c r="L38" i="9"/>
  <c r="G55" i="9"/>
  <c r="E60" i="9"/>
  <c r="F60" i="9"/>
  <c r="I62" i="9"/>
  <c r="L14" i="9"/>
  <c r="L4" i="9"/>
  <c r="I22" i="9"/>
  <c r="E24" i="9"/>
  <c r="G24" i="9" s="1"/>
  <c r="I43" i="9"/>
  <c r="F48" i="9"/>
  <c r="E48" i="9"/>
  <c r="G48" i="9" s="1"/>
  <c r="L58" i="9"/>
  <c r="L30" i="9"/>
  <c r="I31" i="9"/>
  <c r="F36" i="9"/>
  <c r="E36" i="9"/>
  <c r="G36" i="9" s="1"/>
  <c r="L46" i="9"/>
  <c r="I63" i="9"/>
  <c r="L42" i="9"/>
  <c r="F52" i="9"/>
  <c r="E52" i="9"/>
  <c r="G52" i="9" s="1"/>
  <c r="I4" i="9"/>
  <c r="L6" i="9"/>
  <c r="L34" i="9"/>
  <c r="G51" i="9"/>
  <c r="E56" i="9"/>
  <c r="F56" i="9"/>
  <c r="I58" i="9"/>
  <c r="I3" i="9"/>
  <c r="I27" i="9"/>
  <c r="E12" i="9"/>
  <c r="G12" i="9" s="1"/>
  <c r="L10" i="9"/>
  <c r="G39" i="9"/>
  <c r="E44" i="9"/>
  <c r="F44" i="9"/>
  <c r="I46" i="9"/>
  <c r="L54" i="9"/>
  <c r="E9" i="9"/>
  <c r="G9" i="9" s="1"/>
  <c r="E13" i="9"/>
  <c r="G13" i="9" s="1"/>
  <c r="E17" i="9"/>
  <c r="G17" i="9" s="1"/>
  <c r="E21" i="9"/>
  <c r="G21" i="9" s="1"/>
  <c r="E25" i="9"/>
  <c r="G25" i="9" s="1"/>
  <c r="E29" i="9"/>
  <c r="G29" i="9" s="1"/>
  <c r="E33" i="9"/>
  <c r="G33" i="9" s="1"/>
  <c r="E37" i="9"/>
  <c r="G37" i="9" s="1"/>
  <c r="E41" i="9"/>
  <c r="G41" i="9" s="1"/>
  <c r="E45" i="9"/>
  <c r="G45" i="9" s="1"/>
  <c r="E49" i="9"/>
  <c r="G49" i="9" s="1"/>
  <c r="E53" i="9"/>
  <c r="G53" i="9" s="1"/>
  <c r="E57" i="9"/>
  <c r="G57" i="9" s="1"/>
  <c r="E61" i="9"/>
  <c r="G61" i="9" s="1"/>
  <c r="I17" i="8"/>
  <c r="I49" i="8"/>
  <c r="I51" i="8"/>
  <c r="I59" i="8"/>
  <c r="I62" i="8"/>
  <c r="I29" i="8"/>
  <c r="I31" i="8"/>
  <c r="I45" i="8"/>
  <c r="I47" i="8"/>
  <c r="I19" i="8"/>
  <c r="I13" i="8"/>
  <c r="I15" i="8"/>
  <c r="I57" i="8"/>
  <c r="I35" i="8"/>
  <c r="I11" i="8"/>
  <c r="I25" i="8"/>
  <c r="I41" i="8"/>
  <c r="I43" i="8"/>
  <c r="I63" i="8"/>
  <c r="I9" i="8"/>
  <c r="I27" i="8"/>
  <c r="I55" i="8"/>
  <c r="I33" i="8"/>
  <c r="I7" i="8"/>
  <c r="I21" i="8"/>
  <c r="I23" i="8"/>
  <c r="I37" i="8"/>
  <c r="I39" i="8"/>
  <c r="I53" i="8"/>
  <c r="I61" i="8"/>
  <c r="E3" i="8"/>
  <c r="G3" i="8" s="1"/>
  <c r="E5" i="8"/>
  <c r="G5" i="8" s="1"/>
  <c r="E8" i="8"/>
  <c r="G8" i="8" s="1"/>
  <c r="E12" i="8"/>
  <c r="G12" i="8" s="1"/>
  <c r="E16" i="8"/>
  <c r="G16" i="8" s="1"/>
  <c r="E20" i="8"/>
  <c r="G20" i="8" s="1"/>
  <c r="E24" i="8"/>
  <c r="G24" i="8" s="1"/>
  <c r="E28" i="8"/>
  <c r="G28" i="8" s="1"/>
  <c r="E32" i="8"/>
  <c r="G32" i="8" s="1"/>
  <c r="E36" i="8"/>
  <c r="G36" i="8" s="1"/>
  <c r="E40" i="8"/>
  <c r="G40" i="8" s="1"/>
  <c r="E44" i="8"/>
  <c r="G44" i="8" s="1"/>
  <c r="E48" i="8"/>
  <c r="G48" i="8" s="1"/>
  <c r="E52" i="8"/>
  <c r="G52" i="8" s="1"/>
  <c r="E56" i="8"/>
  <c r="G56" i="8" s="1"/>
  <c r="E60" i="8"/>
  <c r="G60" i="8" s="1"/>
  <c r="E4" i="8"/>
  <c r="G4" i="8" s="1"/>
  <c r="E6" i="8"/>
  <c r="G6" i="8" s="1"/>
  <c r="E10" i="8"/>
  <c r="G10" i="8" s="1"/>
  <c r="E14" i="8"/>
  <c r="G14" i="8" s="1"/>
  <c r="E18" i="8"/>
  <c r="G18" i="8" s="1"/>
  <c r="E22" i="8"/>
  <c r="G22" i="8" s="1"/>
  <c r="E26" i="8"/>
  <c r="G26" i="8" s="1"/>
  <c r="E30" i="8"/>
  <c r="G30" i="8" s="1"/>
  <c r="E34" i="8"/>
  <c r="G34" i="8" s="1"/>
  <c r="E38" i="8"/>
  <c r="G38" i="8" s="1"/>
  <c r="E42" i="8"/>
  <c r="G42" i="8" s="1"/>
  <c r="E46" i="8"/>
  <c r="G46" i="8" s="1"/>
  <c r="E50" i="8"/>
  <c r="G50" i="8" s="1"/>
  <c r="E54" i="8"/>
  <c r="G54" i="8" s="1"/>
  <c r="E58" i="8"/>
  <c r="G58" i="8" s="1"/>
  <c r="I33" i="7"/>
  <c r="I49" i="7"/>
  <c r="I11" i="7"/>
  <c r="I27" i="7"/>
  <c r="I43" i="7"/>
  <c r="I21" i="7"/>
  <c r="I37" i="7"/>
  <c r="I53" i="7"/>
  <c r="I59" i="7"/>
  <c r="I62" i="7"/>
  <c r="I15" i="7"/>
  <c r="I31" i="7"/>
  <c r="I47" i="7"/>
  <c r="I17" i="7"/>
  <c r="I25" i="7"/>
  <c r="I41" i="7"/>
  <c r="I57" i="7"/>
  <c r="I9" i="7"/>
  <c r="I19" i="7"/>
  <c r="I35" i="7"/>
  <c r="I51" i="7"/>
  <c r="I63" i="7"/>
  <c r="F3" i="7"/>
  <c r="E3" i="7"/>
  <c r="G3" i="7" s="1"/>
  <c r="I13" i="7"/>
  <c r="I29" i="7"/>
  <c r="I45" i="7"/>
  <c r="I7" i="7"/>
  <c r="I23" i="7"/>
  <c r="I39" i="7"/>
  <c r="I55" i="7"/>
  <c r="I58" i="7"/>
  <c r="I61" i="7"/>
  <c r="E5" i="7"/>
  <c r="G5" i="7" s="1"/>
  <c r="E8" i="7"/>
  <c r="G8" i="7" s="1"/>
  <c r="E12" i="7"/>
  <c r="G12" i="7" s="1"/>
  <c r="E16" i="7"/>
  <c r="G16" i="7" s="1"/>
  <c r="E20" i="7"/>
  <c r="G20" i="7" s="1"/>
  <c r="E24" i="7"/>
  <c r="G24" i="7" s="1"/>
  <c r="E28" i="7"/>
  <c r="G28" i="7" s="1"/>
  <c r="E32" i="7"/>
  <c r="G32" i="7" s="1"/>
  <c r="E36" i="7"/>
  <c r="G36" i="7" s="1"/>
  <c r="E40" i="7"/>
  <c r="G40" i="7" s="1"/>
  <c r="E44" i="7"/>
  <c r="G44" i="7" s="1"/>
  <c r="E48" i="7"/>
  <c r="G48" i="7" s="1"/>
  <c r="E52" i="7"/>
  <c r="G52" i="7" s="1"/>
  <c r="E56" i="7"/>
  <c r="G56" i="7" s="1"/>
  <c r="E60" i="7"/>
  <c r="G60" i="7" s="1"/>
  <c r="E4" i="7"/>
  <c r="G4" i="7" s="1"/>
  <c r="E6" i="7"/>
  <c r="G6" i="7" s="1"/>
  <c r="E10" i="7"/>
  <c r="G10" i="7" s="1"/>
  <c r="E14" i="7"/>
  <c r="G14" i="7" s="1"/>
  <c r="E18" i="7"/>
  <c r="G18" i="7" s="1"/>
  <c r="E22" i="7"/>
  <c r="G22" i="7" s="1"/>
  <c r="E26" i="7"/>
  <c r="G26" i="7" s="1"/>
  <c r="E30" i="7"/>
  <c r="G30" i="7" s="1"/>
  <c r="E34" i="7"/>
  <c r="G34" i="7" s="1"/>
  <c r="E38" i="7"/>
  <c r="G38" i="7" s="1"/>
  <c r="E42" i="7"/>
  <c r="G42" i="7" s="1"/>
  <c r="E46" i="7"/>
  <c r="G46" i="7" s="1"/>
  <c r="E50" i="7"/>
  <c r="G50" i="7" s="1"/>
  <c r="E54" i="7"/>
  <c r="G54" i="7" s="1"/>
  <c r="E4" i="5"/>
  <c r="G4" i="5" s="1"/>
  <c r="E18" i="5"/>
  <c r="G18" i="5" s="1"/>
  <c r="F11" i="5"/>
  <c r="G11" i="5" s="1"/>
  <c r="F39" i="5"/>
  <c r="F43" i="5"/>
  <c r="F19" i="5"/>
  <c r="F51" i="5"/>
  <c r="G51" i="5" s="1"/>
  <c r="E10" i="5"/>
  <c r="G10" i="5" s="1"/>
  <c r="F27" i="5"/>
  <c r="G27" i="5" s="1"/>
  <c r="F31" i="5"/>
  <c r="E14" i="5"/>
  <c r="G14" i="5" s="1"/>
  <c r="G23" i="5"/>
  <c r="J23" i="5" s="1"/>
  <c r="F26" i="5"/>
  <c r="G26" i="5" s="1"/>
  <c r="G39" i="5"/>
  <c r="J39" i="5" s="1"/>
  <c r="F42" i="5"/>
  <c r="G42" i="5" s="1"/>
  <c r="G55" i="5"/>
  <c r="H55" i="5" s="1"/>
  <c r="I55" i="5" s="1"/>
  <c r="F58" i="5"/>
  <c r="G58" i="5" s="1"/>
  <c r="E6" i="5"/>
  <c r="G6" i="5" s="1"/>
  <c r="J6" i="5" s="1"/>
  <c r="F30" i="5"/>
  <c r="G30" i="5" s="1"/>
  <c r="G43" i="5"/>
  <c r="J43" i="5" s="1"/>
  <c r="F46" i="5"/>
  <c r="G46" i="5" s="1"/>
  <c r="F62" i="5"/>
  <c r="G62" i="5" s="1"/>
  <c r="J62" i="5" s="1"/>
  <c r="F59" i="5"/>
  <c r="G59" i="5" s="1"/>
  <c r="G15" i="5"/>
  <c r="J15" i="5" s="1"/>
  <c r="F15" i="5"/>
  <c r="G31" i="5"/>
  <c r="H31" i="5" s="1"/>
  <c r="I31" i="5" s="1"/>
  <c r="F34" i="5"/>
  <c r="G34" i="5" s="1"/>
  <c r="H34" i="5" s="1"/>
  <c r="I34" i="5" s="1"/>
  <c r="G47" i="5"/>
  <c r="H47" i="5" s="1"/>
  <c r="I47" i="5" s="1"/>
  <c r="F50" i="5"/>
  <c r="G50" i="5" s="1"/>
  <c r="F7" i="5"/>
  <c r="G7" i="5" s="1"/>
  <c r="G19" i="5"/>
  <c r="J19" i="5" s="1"/>
  <c r="F22" i="5"/>
  <c r="G22" i="5" s="1"/>
  <c r="G35" i="5"/>
  <c r="H35" i="5" s="1"/>
  <c r="I35" i="5" s="1"/>
  <c r="F38" i="5"/>
  <c r="G38" i="5" s="1"/>
  <c r="F54" i="5"/>
  <c r="G54" i="5" s="1"/>
  <c r="E18" i="4"/>
  <c r="G18" i="4" s="1"/>
  <c r="F56" i="4"/>
  <c r="F24" i="4"/>
  <c r="E50" i="4"/>
  <c r="G54" i="4"/>
  <c r="G22" i="4"/>
  <c r="F34" i="4"/>
  <c r="F8" i="4"/>
  <c r="G8" i="4" s="1"/>
  <c r="G24" i="4"/>
  <c r="G38" i="4"/>
  <c r="F44" i="4"/>
  <c r="G44" i="4" s="1"/>
  <c r="F60" i="4"/>
  <c r="G60" i="4" s="1"/>
  <c r="F3" i="4"/>
  <c r="E6" i="4"/>
  <c r="G6" i="4" s="1"/>
  <c r="F12" i="4"/>
  <c r="G12" i="4" s="1"/>
  <c r="F32" i="4"/>
  <c r="G32" i="4" s="1"/>
  <c r="H32" i="4" s="1"/>
  <c r="I32" i="4" s="1"/>
  <c r="F48" i="4"/>
  <c r="G36" i="4"/>
  <c r="H36" i="4" s="1"/>
  <c r="I36" i="4" s="1"/>
  <c r="F42" i="4"/>
  <c r="G42" i="4" s="1"/>
  <c r="F16" i="4"/>
  <c r="G50" i="4"/>
  <c r="J50" i="4" s="1"/>
  <c r="E4" i="4"/>
  <c r="G4" i="4" s="1"/>
  <c r="F10" i="4"/>
  <c r="E46" i="4"/>
  <c r="G46" i="4" s="1"/>
  <c r="J46" i="4" s="1"/>
  <c r="G34" i="4"/>
  <c r="F20" i="4"/>
  <c r="G20" i="4" s="1"/>
  <c r="E26" i="4"/>
  <c r="G26" i="4" s="1"/>
  <c r="F52" i="4"/>
  <c r="G52" i="4" s="1"/>
  <c r="E58" i="4"/>
  <c r="G58" i="4" s="1"/>
  <c r="J58" i="4" s="1"/>
  <c r="G56" i="4"/>
  <c r="H56" i="4" s="1"/>
  <c r="I56" i="4" s="1"/>
  <c r="E30" i="4"/>
  <c r="G30" i="4" s="1"/>
  <c r="J30" i="4" s="1"/>
  <c r="E62" i="4"/>
  <c r="G62" i="4" s="1"/>
  <c r="J62" i="4" s="1"/>
  <c r="G16" i="4"/>
  <c r="H16" i="4" s="1"/>
  <c r="I16" i="4" s="1"/>
  <c r="G48" i="4"/>
  <c r="J48" i="4" s="1"/>
  <c r="G3" i="4"/>
  <c r="H3" i="4" s="1"/>
  <c r="I3" i="4" s="1"/>
  <c r="F5" i="4"/>
  <c r="G5" i="4" s="1"/>
  <c r="F28" i="4"/>
  <c r="G28" i="4" s="1"/>
  <c r="G40" i="4"/>
  <c r="J40" i="4" s="1"/>
  <c r="H14" i="5"/>
  <c r="I14" i="5" s="1"/>
  <c r="J14" i="5"/>
  <c r="J55" i="5"/>
  <c r="F5" i="5"/>
  <c r="E5" i="5"/>
  <c r="G5" i="5" s="1"/>
  <c r="H6" i="5"/>
  <c r="I6" i="5" s="1"/>
  <c r="J31" i="5"/>
  <c r="J63" i="5"/>
  <c r="H63" i="5"/>
  <c r="I63" i="5" s="1"/>
  <c r="F3" i="5"/>
  <c r="E3" i="5"/>
  <c r="E8" i="5"/>
  <c r="G8" i="5" s="1"/>
  <c r="E12" i="5"/>
  <c r="G12" i="5" s="1"/>
  <c r="E16" i="5"/>
  <c r="G16" i="5" s="1"/>
  <c r="E20" i="5"/>
  <c r="G20" i="5" s="1"/>
  <c r="E24" i="5"/>
  <c r="G24" i="5" s="1"/>
  <c r="E28" i="5"/>
  <c r="G28" i="5" s="1"/>
  <c r="E32" i="5"/>
  <c r="G32" i="5" s="1"/>
  <c r="E36" i="5"/>
  <c r="G36" i="5" s="1"/>
  <c r="E40" i="5"/>
  <c r="G40" i="5" s="1"/>
  <c r="E44" i="5"/>
  <c r="G44" i="5" s="1"/>
  <c r="E48" i="5"/>
  <c r="G48" i="5" s="1"/>
  <c r="E52" i="5"/>
  <c r="G52" i="5" s="1"/>
  <c r="E56" i="5"/>
  <c r="G56" i="5" s="1"/>
  <c r="E60" i="5"/>
  <c r="G60" i="5" s="1"/>
  <c r="E9" i="5"/>
  <c r="G9" i="5" s="1"/>
  <c r="E13" i="5"/>
  <c r="G13" i="5" s="1"/>
  <c r="E17" i="5"/>
  <c r="G17" i="5" s="1"/>
  <c r="E21" i="5"/>
  <c r="G21" i="5" s="1"/>
  <c r="E25" i="5"/>
  <c r="G25" i="5" s="1"/>
  <c r="E29" i="5"/>
  <c r="G29" i="5" s="1"/>
  <c r="E33" i="5"/>
  <c r="G33" i="5" s="1"/>
  <c r="E37" i="5"/>
  <c r="G37" i="5" s="1"/>
  <c r="E41" i="5"/>
  <c r="G41" i="5" s="1"/>
  <c r="E45" i="5"/>
  <c r="G45" i="5" s="1"/>
  <c r="E49" i="5"/>
  <c r="G49" i="5" s="1"/>
  <c r="E53" i="5"/>
  <c r="G53" i="5" s="1"/>
  <c r="E57" i="5"/>
  <c r="G57" i="5" s="1"/>
  <c r="E61" i="5"/>
  <c r="G61" i="5" s="1"/>
  <c r="J26" i="4"/>
  <c r="H26" i="4"/>
  <c r="I26" i="4" s="1"/>
  <c r="E7" i="4"/>
  <c r="F7" i="4"/>
  <c r="E11" i="4"/>
  <c r="F11" i="4"/>
  <c r="J38" i="4"/>
  <c r="H38" i="4"/>
  <c r="I38" i="4" s="1"/>
  <c r="J18" i="4"/>
  <c r="H18" i="4"/>
  <c r="I18" i="4" s="1"/>
  <c r="H24" i="4"/>
  <c r="I24" i="4" s="1"/>
  <c r="J24" i="4"/>
  <c r="J56" i="4"/>
  <c r="G14" i="4"/>
  <c r="E19" i="4"/>
  <c r="F19" i="4"/>
  <c r="J22" i="4"/>
  <c r="H22" i="4"/>
  <c r="I22" i="4" s="1"/>
  <c r="J54" i="4"/>
  <c r="H54" i="4"/>
  <c r="I54" i="4" s="1"/>
  <c r="G10" i="4"/>
  <c r="J34" i="4"/>
  <c r="H34" i="4"/>
  <c r="I34" i="4" s="1"/>
  <c r="J3" i="4"/>
  <c r="E15" i="4"/>
  <c r="F15" i="4"/>
  <c r="F23" i="4"/>
  <c r="G23" i="4" s="1"/>
  <c r="F27" i="4"/>
  <c r="G27" i="4" s="1"/>
  <c r="F35" i="4"/>
  <c r="G35" i="4" s="1"/>
  <c r="F39" i="4"/>
  <c r="G39" i="4" s="1"/>
  <c r="F43" i="4"/>
  <c r="G43" i="4" s="1"/>
  <c r="F47" i="4"/>
  <c r="G47" i="4" s="1"/>
  <c r="F51" i="4"/>
  <c r="G51" i="4" s="1"/>
  <c r="F55" i="4"/>
  <c r="G55" i="4" s="1"/>
  <c r="F59" i="4"/>
  <c r="G59" i="4" s="1"/>
  <c r="F63" i="4"/>
  <c r="G63" i="4" s="1"/>
  <c r="F31" i="4"/>
  <c r="G31" i="4" s="1"/>
  <c r="E9" i="4"/>
  <c r="G9" i="4" s="1"/>
  <c r="E13" i="4"/>
  <c r="G13" i="4" s="1"/>
  <c r="E17" i="4"/>
  <c r="G17" i="4" s="1"/>
  <c r="E21" i="4"/>
  <c r="G21" i="4" s="1"/>
  <c r="E25" i="4"/>
  <c r="G25" i="4" s="1"/>
  <c r="E29" i="4"/>
  <c r="G29" i="4" s="1"/>
  <c r="E33" i="4"/>
  <c r="G33" i="4" s="1"/>
  <c r="E37" i="4"/>
  <c r="G37" i="4" s="1"/>
  <c r="E41" i="4"/>
  <c r="G41" i="4" s="1"/>
  <c r="E45" i="4"/>
  <c r="G45" i="4" s="1"/>
  <c r="E49" i="4"/>
  <c r="G49" i="4" s="1"/>
  <c r="E53" i="4"/>
  <c r="G53" i="4" s="1"/>
  <c r="E57" i="4"/>
  <c r="G57" i="4" s="1"/>
  <c r="E61" i="4"/>
  <c r="G61" i="4" s="1"/>
  <c r="I33" i="9" l="1"/>
  <c r="I29" i="9"/>
  <c r="L43" i="9"/>
  <c r="I57" i="9"/>
  <c r="I25" i="9"/>
  <c r="L63" i="9"/>
  <c r="I24" i="9"/>
  <c r="G60" i="9"/>
  <c r="L35" i="9"/>
  <c r="I28" i="9"/>
  <c r="I61" i="9"/>
  <c r="L27" i="9"/>
  <c r="I53" i="9"/>
  <c r="I21" i="9"/>
  <c r="G44" i="9"/>
  <c r="M3" i="9"/>
  <c r="L3" i="9"/>
  <c r="I55" i="9"/>
  <c r="L8" i="9"/>
  <c r="L47" i="9"/>
  <c r="L23" i="9"/>
  <c r="G32" i="9"/>
  <c r="L15" i="9"/>
  <c r="I49" i="9"/>
  <c r="I17" i="9"/>
  <c r="I39" i="9"/>
  <c r="L20" i="9"/>
  <c r="I37" i="9"/>
  <c r="I13" i="9"/>
  <c r="I36" i="9"/>
  <c r="I16" i="9"/>
  <c r="L59" i="9"/>
  <c r="L11" i="9"/>
  <c r="L31" i="9"/>
  <c r="I45" i="9"/>
  <c r="I52" i="9"/>
  <c r="I48" i="9"/>
  <c r="I41" i="9"/>
  <c r="I9" i="9"/>
  <c r="G56" i="9"/>
  <c r="I12" i="9"/>
  <c r="I51" i="9"/>
  <c r="G40" i="9"/>
  <c r="I5" i="9"/>
  <c r="L19" i="9"/>
  <c r="L7" i="9"/>
  <c r="I10" i="8"/>
  <c r="L7" i="8"/>
  <c r="I38" i="8"/>
  <c r="I6" i="8"/>
  <c r="I36" i="8"/>
  <c r="I5" i="8"/>
  <c r="L37" i="8"/>
  <c r="L33" i="8"/>
  <c r="L13" i="8"/>
  <c r="I34" i="8"/>
  <c r="I4" i="8"/>
  <c r="I32" i="8"/>
  <c r="I3" i="8"/>
  <c r="L63" i="8"/>
  <c r="L11" i="8"/>
  <c r="L31" i="8"/>
  <c r="I8" i="8"/>
  <c r="L59" i="8"/>
  <c r="I30" i="8"/>
  <c r="I60" i="8"/>
  <c r="I28" i="8"/>
  <c r="L61" i="8"/>
  <c r="L29" i="8"/>
  <c r="L51" i="8"/>
  <c r="I42" i="8"/>
  <c r="L39" i="8"/>
  <c r="I58" i="8"/>
  <c r="I26" i="8"/>
  <c r="I56" i="8"/>
  <c r="I24" i="8"/>
  <c r="L23" i="8"/>
  <c r="L55" i="8"/>
  <c r="L43" i="8"/>
  <c r="L35" i="8"/>
  <c r="L19" i="8"/>
  <c r="L49" i="8"/>
  <c r="L15" i="8"/>
  <c r="I54" i="8"/>
  <c r="I22" i="8"/>
  <c r="I52" i="8"/>
  <c r="I20" i="8"/>
  <c r="L53" i="8"/>
  <c r="L21" i="8"/>
  <c r="L41" i="8"/>
  <c r="L57" i="8"/>
  <c r="I40" i="8"/>
  <c r="I50" i="8"/>
  <c r="I18" i="8"/>
  <c r="I48" i="8"/>
  <c r="I16" i="8"/>
  <c r="L27" i="8"/>
  <c r="L47" i="8"/>
  <c r="L62" i="8"/>
  <c r="L17" i="8"/>
  <c r="I46" i="8"/>
  <c r="I14" i="8"/>
  <c r="I44" i="8"/>
  <c r="I12" i="8"/>
  <c r="L9" i="8"/>
  <c r="L25" i="8"/>
  <c r="L45" i="8"/>
  <c r="I4" i="7"/>
  <c r="L61" i="7"/>
  <c r="L13" i="7"/>
  <c r="L41" i="7"/>
  <c r="L53" i="7"/>
  <c r="I30" i="7"/>
  <c r="I60" i="7"/>
  <c r="I28" i="7"/>
  <c r="L23" i="7"/>
  <c r="L35" i="7"/>
  <c r="L31" i="7"/>
  <c r="L27" i="7"/>
  <c r="I24" i="7"/>
  <c r="L37" i="7"/>
  <c r="I22" i="7"/>
  <c r="I52" i="7"/>
  <c r="I20" i="7"/>
  <c r="L7" i="7"/>
  <c r="L19" i="7"/>
  <c r="L15" i="7"/>
  <c r="L11" i="7"/>
  <c r="I32" i="7"/>
  <c r="I54" i="7"/>
  <c r="I50" i="7"/>
  <c r="I18" i="7"/>
  <c r="I48" i="7"/>
  <c r="I16" i="7"/>
  <c r="L45" i="7"/>
  <c r="L9" i="7"/>
  <c r="L17" i="7"/>
  <c r="L21" i="7"/>
  <c r="L49" i="7"/>
  <c r="I34" i="7"/>
  <c r="I3" i="7"/>
  <c r="I46" i="7"/>
  <c r="I14" i="7"/>
  <c r="I44" i="7"/>
  <c r="I12" i="7"/>
  <c r="L55" i="7"/>
  <c r="L63" i="7"/>
  <c r="L62" i="7"/>
  <c r="I56" i="7"/>
  <c r="I10" i="7"/>
  <c r="I40" i="7"/>
  <c r="I8" i="7"/>
  <c r="L29" i="7"/>
  <c r="L57" i="7"/>
  <c r="L33" i="7"/>
  <c r="I26" i="7"/>
  <c r="L58" i="7"/>
  <c r="L25" i="7"/>
  <c r="I42" i="7"/>
  <c r="I38" i="7"/>
  <c r="I6" i="7"/>
  <c r="I36" i="7"/>
  <c r="I5" i="7"/>
  <c r="L39" i="7"/>
  <c r="L51" i="7"/>
  <c r="L47" i="7"/>
  <c r="L59" i="7"/>
  <c r="L43" i="7"/>
  <c r="H51" i="5"/>
  <c r="I51" i="5" s="1"/>
  <c r="J51" i="5"/>
  <c r="J18" i="5"/>
  <c r="H18" i="5"/>
  <c r="I18" i="5" s="1"/>
  <c r="H23" i="5"/>
  <c r="I23" i="5" s="1"/>
  <c r="J47" i="5"/>
  <c r="L47" i="5" s="1"/>
  <c r="H39" i="5"/>
  <c r="I39" i="5" s="1"/>
  <c r="J27" i="5"/>
  <c r="M27" i="5" s="1"/>
  <c r="H27" i="5"/>
  <c r="I27" i="5" s="1"/>
  <c r="H10" i="5"/>
  <c r="I10" i="5" s="1"/>
  <c r="J10" i="5"/>
  <c r="J46" i="5"/>
  <c r="L46" i="5" s="1"/>
  <c r="H46" i="5"/>
  <c r="I46" i="5" s="1"/>
  <c r="J11" i="5"/>
  <c r="M11" i="5" s="1"/>
  <c r="H11" i="5"/>
  <c r="I11" i="5" s="1"/>
  <c r="J35" i="5"/>
  <c r="M35" i="5" s="1"/>
  <c r="H19" i="5"/>
  <c r="I19" i="5" s="1"/>
  <c r="H15" i="5"/>
  <c r="I15" i="5" s="1"/>
  <c r="H43" i="5"/>
  <c r="I43" i="5" s="1"/>
  <c r="J4" i="5"/>
  <c r="H4" i="5"/>
  <c r="I4" i="5" s="1"/>
  <c r="H58" i="5"/>
  <c r="I58" i="5" s="1"/>
  <c r="J58" i="5"/>
  <c r="M58" i="5" s="1"/>
  <c r="J42" i="5"/>
  <c r="M42" i="5" s="1"/>
  <c r="H42" i="5"/>
  <c r="I42" i="5" s="1"/>
  <c r="J30" i="5"/>
  <c r="H30" i="5"/>
  <c r="I30" i="5" s="1"/>
  <c r="H54" i="5"/>
  <c r="I54" i="5" s="1"/>
  <c r="J54" i="5"/>
  <c r="L54" i="5" s="1"/>
  <c r="H38" i="5"/>
  <c r="I38" i="5" s="1"/>
  <c r="J38" i="5"/>
  <c r="M38" i="5" s="1"/>
  <c r="H22" i="5"/>
  <c r="I22" i="5" s="1"/>
  <c r="J22" i="5"/>
  <c r="H26" i="5"/>
  <c r="I26" i="5" s="1"/>
  <c r="J26" i="5"/>
  <c r="L26" i="5" s="1"/>
  <c r="H50" i="5"/>
  <c r="I50" i="5" s="1"/>
  <c r="J50" i="5"/>
  <c r="M50" i="5" s="1"/>
  <c r="J59" i="5"/>
  <c r="M59" i="5" s="1"/>
  <c r="H59" i="5"/>
  <c r="I59" i="5" s="1"/>
  <c r="J7" i="5"/>
  <c r="M7" i="5" s="1"/>
  <c r="H7" i="5"/>
  <c r="I7" i="5" s="1"/>
  <c r="J34" i="5"/>
  <c r="G3" i="5"/>
  <c r="H3" i="5" s="1"/>
  <c r="I3" i="5" s="1"/>
  <c r="H62" i="5"/>
  <c r="I62" i="5" s="1"/>
  <c r="H8" i="4"/>
  <c r="I8" i="4" s="1"/>
  <c r="J8" i="4"/>
  <c r="H30" i="4"/>
  <c r="I30" i="4" s="1"/>
  <c r="H4" i="4"/>
  <c r="I4" i="4" s="1"/>
  <c r="J4" i="4"/>
  <c r="H60" i="4"/>
  <c r="I60" i="4" s="1"/>
  <c r="J60" i="4"/>
  <c r="J44" i="4"/>
  <c r="M44" i="4" s="1"/>
  <c r="H44" i="4"/>
  <c r="I44" i="4" s="1"/>
  <c r="J42" i="4"/>
  <c r="L42" i="4" s="1"/>
  <c r="H42" i="4"/>
  <c r="I42" i="4" s="1"/>
  <c r="H12" i="4"/>
  <c r="I12" i="4" s="1"/>
  <c r="J12" i="4"/>
  <c r="H5" i="4"/>
  <c r="I5" i="4" s="1"/>
  <c r="J5" i="4"/>
  <c r="J16" i="4"/>
  <c r="L16" i="4" s="1"/>
  <c r="H62" i="4"/>
  <c r="I62" i="4" s="1"/>
  <c r="H50" i="4"/>
  <c r="I50" i="4" s="1"/>
  <c r="H58" i="4"/>
  <c r="I58" i="4" s="1"/>
  <c r="J36" i="4"/>
  <c r="J32" i="4"/>
  <c r="G15" i="4"/>
  <c r="H52" i="4"/>
  <c r="I52" i="4" s="1"/>
  <c r="J52" i="4"/>
  <c r="L52" i="4" s="1"/>
  <c r="J28" i="4"/>
  <c r="M28" i="4" s="1"/>
  <c r="H28" i="4"/>
  <c r="I28" i="4" s="1"/>
  <c r="J20" i="4"/>
  <c r="M20" i="4" s="1"/>
  <c r="H20" i="4"/>
  <c r="I20" i="4" s="1"/>
  <c r="G19" i="4"/>
  <c r="H19" i="4" s="1"/>
  <c r="I19" i="4" s="1"/>
  <c r="G11" i="4"/>
  <c r="J11" i="4" s="1"/>
  <c r="H46" i="4"/>
  <c r="I46" i="4" s="1"/>
  <c r="H40" i="4"/>
  <c r="I40" i="4" s="1"/>
  <c r="H48" i="4"/>
  <c r="I48" i="4" s="1"/>
  <c r="G7" i="4"/>
  <c r="J7" i="4" s="1"/>
  <c r="H37" i="5"/>
  <c r="I37" i="5" s="1"/>
  <c r="J37" i="5"/>
  <c r="H33" i="5"/>
  <c r="I33" i="5" s="1"/>
  <c r="J33" i="5"/>
  <c r="J56" i="5"/>
  <c r="H56" i="5"/>
  <c r="I56" i="5" s="1"/>
  <c r="J24" i="5"/>
  <c r="H24" i="5"/>
  <c r="I24" i="5" s="1"/>
  <c r="L35" i="5"/>
  <c r="M63" i="5"/>
  <c r="L63" i="5"/>
  <c r="M15" i="5"/>
  <c r="L15" i="5"/>
  <c r="L27" i="5"/>
  <c r="M39" i="5"/>
  <c r="L39" i="5"/>
  <c r="J60" i="5"/>
  <c r="H60" i="5"/>
  <c r="I60" i="5" s="1"/>
  <c r="H61" i="5"/>
  <c r="I61" i="5" s="1"/>
  <c r="J61" i="5"/>
  <c r="H29" i="5"/>
  <c r="I29" i="5" s="1"/>
  <c r="J29" i="5"/>
  <c r="J52" i="5"/>
  <c r="H52" i="5"/>
  <c r="I52" i="5" s="1"/>
  <c r="J20" i="5"/>
  <c r="H20" i="5"/>
  <c r="I20" i="5" s="1"/>
  <c r="M30" i="5"/>
  <c r="L30" i="5"/>
  <c r="H25" i="5"/>
  <c r="I25" i="5" s="1"/>
  <c r="J25" i="5"/>
  <c r="J48" i="5"/>
  <c r="H48" i="5"/>
  <c r="I48" i="5" s="1"/>
  <c r="J16" i="5"/>
  <c r="H16" i="5"/>
  <c r="I16" i="5" s="1"/>
  <c r="M19" i="5"/>
  <c r="L19" i="5"/>
  <c r="L38" i="5"/>
  <c r="M47" i="5"/>
  <c r="L58" i="5"/>
  <c r="M6" i="5"/>
  <c r="L6" i="5"/>
  <c r="M23" i="5"/>
  <c r="L23" i="5"/>
  <c r="H53" i="5"/>
  <c r="I53" i="5" s="1"/>
  <c r="J53" i="5"/>
  <c r="H21" i="5"/>
  <c r="I21" i="5" s="1"/>
  <c r="J21" i="5"/>
  <c r="J44" i="5"/>
  <c r="H44" i="5"/>
  <c r="I44" i="5" s="1"/>
  <c r="J12" i="5"/>
  <c r="H12" i="5"/>
  <c r="I12" i="5" s="1"/>
  <c r="M22" i="5"/>
  <c r="L22" i="5"/>
  <c r="M34" i="5"/>
  <c r="L34" i="5"/>
  <c r="J5" i="5"/>
  <c r="H5" i="5"/>
  <c r="I5" i="5" s="1"/>
  <c r="M14" i="5"/>
  <c r="L14" i="5"/>
  <c r="H49" i="5"/>
  <c r="I49" i="5" s="1"/>
  <c r="J49" i="5"/>
  <c r="H17" i="5"/>
  <c r="I17" i="5" s="1"/>
  <c r="J17" i="5"/>
  <c r="J40" i="5"/>
  <c r="H40" i="5"/>
  <c r="I40" i="5" s="1"/>
  <c r="J8" i="5"/>
  <c r="H8" i="5"/>
  <c r="I8" i="5" s="1"/>
  <c r="M10" i="5"/>
  <c r="L10" i="5"/>
  <c r="M31" i="5"/>
  <c r="L31" i="5"/>
  <c r="J28" i="5"/>
  <c r="H28" i="5"/>
  <c r="I28" i="5" s="1"/>
  <c r="H45" i="5"/>
  <c r="I45" i="5" s="1"/>
  <c r="J45" i="5"/>
  <c r="J36" i="5"/>
  <c r="H36" i="5"/>
  <c r="I36" i="5" s="1"/>
  <c r="H57" i="5"/>
  <c r="I57" i="5" s="1"/>
  <c r="J57" i="5"/>
  <c r="H13" i="5"/>
  <c r="I13" i="5" s="1"/>
  <c r="J13" i="5"/>
  <c r="H41" i="5"/>
  <c r="I41" i="5" s="1"/>
  <c r="J41" i="5"/>
  <c r="H9" i="5"/>
  <c r="I9" i="5" s="1"/>
  <c r="J9" i="5"/>
  <c r="J32" i="5"/>
  <c r="H32" i="5"/>
  <c r="I32" i="5" s="1"/>
  <c r="M51" i="5"/>
  <c r="L51" i="5"/>
  <c r="L7" i="5"/>
  <c r="M18" i="5"/>
  <c r="L18" i="5"/>
  <c r="M43" i="5"/>
  <c r="L43" i="5"/>
  <c r="M62" i="5"/>
  <c r="L62" i="5"/>
  <c r="M55" i="5"/>
  <c r="L55" i="5"/>
  <c r="J43" i="4"/>
  <c r="H43" i="4"/>
  <c r="I43" i="4" s="1"/>
  <c r="J35" i="4"/>
  <c r="H35" i="4"/>
  <c r="I35" i="4" s="1"/>
  <c r="J27" i="4"/>
  <c r="H27" i="4"/>
  <c r="I27" i="4" s="1"/>
  <c r="J23" i="4"/>
  <c r="H23" i="4"/>
  <c r="I23" i="4" s="1"/>
  <c r="J59" i="4"/>
  <c r="H59" i="4"/>
  <c r="I59" i="4" s="1"/>
  <c r="J55" i="4"/>
  <c r="H55" i="4"/>
  <c r="I55" i="4" s="1"/>
  <c r="J51" i="4"/>
  <c r="H51" i="4"/>
  <c r="I51" i="4" s="1"/>
  <c r="J31" i="4"/>
  <c r="H31" i="4"/>
  <c r="I31" i="4" s="1"/>
  <c r="H41" i="4"/>
  <c r="I41" i="4" s="1"/>
  <c r="J41" i="4"/>
  <c r="J9" i="4"/>
  <c r="H9" i="4"/>
  <c r="I9" i="4" s="1"/>
  <c r="M60" i="4"/>
  <c r="L60" i="4"/>
  <c r="M24" i="4"/>
  <c r="L24" i="4"/>
  <c r="J13" i="4"/>
  <c r="H13" i="4"/>
  <c r="I13" i="4" s="1"/>
  <c r="J39" i="4"/>
  <c r="H39" i="4"/>
  <c r="I39" i="4" s="1"/>
  <c r="H37" i="4"/>
  <c r="I37" i="4" s="1"/>
  <c r="J37" i="4"/>
  <c r="M40" i="4"/>
  <c r="L40" i="4"/>
  <c r="J19" i="4"/>
  <c r="J14" i="4"/>
  <c r="H14" i="4"/>
  <c r="I14" i="4" s="1"/>
  <c r="M30" i="4"/>
  <c r="L30" i="4"/>
  <c r="M58" i="4"/>
  <c r="L58" i="4"/>
  <c r="M46" i="4"/>
  <c r="L46" i="4"/>
  <c r="M22" i="4"/>
  <c r="L22" i="4"/>
  <c r="J33" i="4"/>
  <c r="H33" i="4"/>
  <c r="I33" i="4" s="1"/>
  <c r="M54" i="4"/>
  <c r="L54" i="4"/>
  <c r="J6" i="4"/>
  <c r="H6" i="4"/>
  <c r="I6" i="4" s="1"/>
  <c r="M38" i="4"/>
  <c r="L38" i="4"/>
  <c r="J47" i="4"/>
  <c r="H47" i="4"/>
  <c r="I47" i="4" s="1"/>
  <c r="H61" i="4"/>
  <c r="I61" i="4" s="1"/>
  <c r="J61" i="4"/>
  <c r="H29" i="4"/>
  <c r="I29" i="4" s="1"/>
  <c r="J29" i="4"/>
  <c r="M34" i="4"/>
  <c r="L34" i="4"/>
  <c r="M18" i="4"/>
  <c r="L18" i="4"/>
  <c r="M32" i="4"/>
  <c r="L32" i="4"/>
  <c r="H45" i="4"/>
  <c r="I45" i="4" s="1"/>
  <c r="J45" i="4"/>
  <c r="H57" i="4"/>
  <c r="I57" i="4" s="1"/>
  <c r="J57" i="4"/>
  <c r="H25" i="4"/>
  <c r="I25" i="4" s="1"/>
  <c r="J25" i="4"/>
  <c r="J15" i="4"/>
  <c r="H15" i="4"/>
  <c r="I15" i="4" s="1"/>
  <c r="M48" i="4"/>
  <c r="L48" i="4"/>
  <c r="M62" i="4"/>
  <c r="L62" i="4"/>
  <c r="M56" i="4"/>
  <c r="L56" i="4"/>
  <c r="M5" i="4"/>
  <c r="L5" i="4"/>
  <c r="J63" i="4"/>
  <c r="H63" i="4"/>
  <c r="I63" i="4" s="1"/>
  <c r="H53" i="4"/>
  <c r="I53" i="4" s="1"/>
  <c r="J53" i="4"/>
  <c r="H21" i="4"/>
  <c r="I21" i="4" s="1"/>
  <c r="J21" i="4"/>
  <c r="M8" i="4"/>
  <c r="L8" i="4"/>
  <c r="M12" i="4"/>
  <c r="L12" i="4"/>
  <c r="H49" i="4"/>
  <c r="I49" i="4" s="1"/>
  <c r="J49" i="4"/>
  <c r="J17" i="4"/>
  <c r="H17" i="4"/>
  <c r="I17" i="4" s="1"/>
  <c r="M3" i="4"/>
  <c r="L3" i="4"/>
  <c r="J10" i="4"/>
  <c r="H10" i="4"/>
  <c r="I10" i="4" s="1"/>
  <c r="M36" i="4"/>
  <c r="L36" i="4"/>
  <c r="M50" i="4"/>
  <c r="L50" i="4"/>
  <c r="L4" i="4"/>
  <c r="M4" i="4"/>
  <c r="M26" i="4"/>
  <c r="L26" i="4"/>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3" i="1"/>
  <c r="L36" i="9" l="1"/>
  <c r="L48" i="9"/>
  <c r="I44" i="9"/>
  <c r="L24" i="9"/>
  <c r="L12" i="9"/>
  <c r="L37" i="9"/>
  <c r="L49" i="9"/>
  <c r="L21" i="9"/>
  <c r="L13" i="9"/>
  <c r="I56" i="9"/>
  <c r="L52" i="9"/>
  <c r="L28" i="9"/>
  <c r="L25" i="9"/>
  <c r="L29" i="9"/>
  <c r="L39" i="9"/>
  <c r="L9" i="9"/>
  <c r="L45" i="9"/>
  <c r="L53" i="9"/>
  <c r="L51" i="9"/>
  <c r="L61" i="9"/>
  <c r="L5" i="9"/>
  <c r="L16" i="9"/>
  <c r="L57" i="9"/>
  <c r="L33" i="9"/>
  <c r="L17" i="9"/>
  <c r="I40" i="9"/>
  <c r="L41" i="9"/>
  <c r="I32" i="9"/>
  <c r="L55" i="9"/>
  <c r="I60" i="9"/>
  <c r="L26" i="8"/>
  <c r="L60" i="8"/>
  <c r="L32" i="8"/>
  <c r="L6" i="8"/>
  <c r="L40" i="8"/>
  <c r="L54" i="8"/>
  <c r="L58" i="8"/>
  <c r="L30" i="8"/>
  <c r="L4" i="8"/>
  <c r="L38" i="8"/>
  <c r="L22" i="8"/>
  <c r="L44" i="8"/>
  <c r="L48" i="8"/>
  <c r="L34" i="8"/>
  <c r="L16" i="8"/>
  <c r="L20" i="8"/>
  <c r="L24" i="8"/>
  <c r="L5" i="8"/>
  <c r="L50" i="8"/>
  <c r="L12" i="8"/>
  <c r="L14" i="8"/>
  <c r="L18" i="8"/>
  <c r="L10" i="8"/>
  <c r="L46" i="8"/>
  <c r="L52" i="8"/>
  <c r="L56" i="8"/>
  <c r="L42" i="8"/>
  <c r="L28" i="8"/>
  <c r="L8" i="8"/>
  <c r="L3" i="8"/>
  <c r="M3" i="8"/>
  <c r="L36" i="8"/>
  <c r="L40" i="7"/>
  <c r="L50" i="7"/>
  <c r="L52" i="7"/>
  <c r="L28" i="7"/>
  <c r="L10" i="7"/>
  <c r="L22" i="7"/>
  <c r="L36" i="7"/>
  <c r="L46" i="7"/>
  <c r="L16" i="7"/>
  <c r="L54" i="7"/>
  <c r="L60" i="7"/>
  <c r="L42" i="7"/>
  <c r="L6" i="7"/>
  <c r="L56" i="7"/>
  <c r="L12" i="7"/>
  <c r="M3" i="7"/>
  <c r="L3" i="7"/>
  <c r="L48" i="7"/>
  <c r="L32" i="7"/>
  <c r="L30" i="7"/>
  <c r="L8" i="7"/>
  <c r="L38" i="7"/>
  <c r="L26" i="7"/>
  <c r="L44" i="7"/>
  <c r="L34" i="7"/>
  <c r="L18" i="7"/>
  <c r="L20" i="7"/>
  <c r="L24" i="7"/>
  <c r="L5" i="7"/>
  <c r="L14" i="7"/>
  <c r="L4" i="7"/>
  <c r="L59" i="5"/>
  <c r="L42" i="5"/>
  <c r="L11" i="5"/>
  <c r="M46" i="5"/>
  <c r="L4" i="5"/>
  <c r="M4" i="5"/>
  <c r="M54" i="5"/>
  <c r="R4" i="5"/>
  <c r="J3" i="5"/>
  <c r="M3" i="5" s="1"/>
  <c r="M26" i="5"/>
  <c r="L50" i="5"/>
  <c r="L44" i="4"/>
  <c r="M16" i="4"/>
  <c r="L28" i="4"/>
  <c r="L20" i="4"/>
  <c r="M42" i="4"/>
  <c r="M52" i="4"/>
  <c r="H7" i="4"/>
  <c r="I7" i="4" s="1"/>
  <c r="H11" i="4"/>
  <c r="I11" i="4" s="1"/>
  <c r="M9" i="5"/>
  <c r="L9" i="5"/>
  <c r="M40" i="5"/>
  <c r="L40" i="5"/>
  <c r="L12" i="5"/>
  <c r="M12" i="5"/>
  <c r="M48" i="5"/>
  <c r="L48" i="5"/>
  <c r="L20" i="5"/>
  <c r="M20" i="5"/>
  <c r="L24" i="5"/>
  <c r="M24" i="5"/>
  <c r="M41" i="5"/>
  <c r="L41" i="5"/>
  <c r="M17" i="5"/>
  <c r="L17" i="5"/>
  <c r="M25" i="5"/>
  <c r="L25" i="5"/>
  <c r="L36" i="5"/>
  <c r="M36" i="5"/>
  <c r="M44" i="5"/>
  <c r="L44" i="5"/>
  <c r="M52" i="5"/>
  <c r="L52" i="5"/>
  <c r="M60" i="5"/>
  <c r="L60" i="5"/>
  <c r="M56" i="5"/>
  <c r="L56" i="5"/>
  <c r="M5" i="5"/>
  <c r="L5" i="5"/>
  <c r="R3" i="5"/>
  <c r="M13" i="5"/>
  <c r="L13" i="5"/>
  <c r="M45" i="5"/>
  <c r="L45" i="5"/>
  <c r="M49" i="5"/>
  <c r="L49" i="5"/>
  <c r="M21" i="5"/>
  <c r="L21" i="5"/>
  <c r="M29" i="5"/>
  <c r="L29" i="5"/>
  <c r="M33" i="5"/>
  <c r="L33" i="5"/>
  <c r="M57" i="5"/>
  <c r="L57" i="5"/>
  <c r="M53" i="5"/>
  <c r="R5" i="5"/>
  <c r="L53" i="5"/>
  <c r="M61" i="5"/>
  <c r="L61" i="5"/>
  <c r="M37" i="5"/>
  <c r="L37" i="5"/>
  <c r="L32" i="5"/>
  <c r="M32" i="5"/>
  <c r="L28" i="5"/>
  <c r="M28" i="5"/>
  <c r="L8" i="5"/>
  <c r="M8" i="5"/>
  <c r="L16" i="5"/>
  <c r="M16" i="5"/>
  <c r="M10" i="4"/>
  <c r="L10" i="4"/>
  <c r="M11" i="4"/>
  <c r="L11" i="4"/>
  <c r="M15" i="4"/>
  <c r="L15" i="4"/>
  <c r="M19" i="4"/>
  <c r="L19" i="4"/>
  <c r="L13" i="4"/>
  <c r="M13" i="4"/>
  <c r="M31" i="4"/>
  <c r="L31" i="4"/>
  <c r="M23" i="4"/>
  <c r="L23" i="4"/>
  <c r="M21" i="4"/>
  <c r="L21" i="4"/>
  <c r="M25" i="4"/>
  <c r="L25" i="4"/>
  <c r="M47" i="4"/>
  <c r="L47" i="4"/>
  <c r="M9" i="4"/>
  <c r="L9" i="4"/>
  <c r="M51" i="4"/>
  <c r="L51" i="4"/>
  <c r="M27" i="4"/>
  <c r="L27" i="4"/>
  <c r="M53" i="4"/>
  <c r="R5" i="4"/>
  <c r="L53" i="4"/>
  <c r="M57" i="4"/>
  <c r="L57" i="4"/>
  <c r="M37" i="4"/>
  <c r="L37" i="4"/>
  <c r="M41" i="4"/>
  <c r="L41" i="4"/>
  <c r="M17" i="4"/>
  <c r="L17" i="4"/>
  <c r="M33" i="4"/>
  <c r="L33" i="4"/>
  <c r="M55" i="4"/>
  <c r="L55" i="4"/>
  <c r="M35" i="4"/>
  <c r="L35" i="4"/>
  <c r="M61" i="4"/>
  <c r="L61" i="4"/>
  <c r="M49" i="4"/>
  <c r="L49" i="4"/>
  <c r="M45" i="4"/>
  <c r="L45" i="4"/>
  <c r="L29" i="4"/>
  <c r="M29" i="4"/>
  <c r="M63" i="4"/>
  <c r="L63" i="4"/>
  <c r="L6" i="4"/>
  <c r="M6" i="4"/>
  <c r="M14" i="4"/>
  <c r="L14" i="4"/>
  <c r="M39" i="4"/>
  <c r="L39" i="4"/>
  <c r="M7" i="4"/>
  <c r="L7" i="4"/>
  <c r="M59" i="4"/>
  <c r="L59" i="4"/>
  <c r="M43" i="4"/>
  <c r="R4" i="4"/>
  <c r="L43" i="4"/>
  <c r="R3" i="4"/>
  <c r="E45" i="1"/>
  <c r="F45" i="1"/>
  <c r="E35" i="1"/>
  <c r="F35" i="1"/>
  <c r="E27" i="1"/>
  <c r="F27" i="1"/>
  <c r="E19" i="1"/>
  <c r="F19" i="1"/>
  <c r="E11" i="1"/>
  <c r="F11" i="1"/>
  <c r="E58" i="1"/>
  <c r="F58" i="1"/>
  <c r="E50" i="1"/>
  <c r="F50" i="1"/>
  <c r="E42" i="1"/>
  <c r="F42" i="1"/>
  <c r="E34" i="1"/>
  <c r="F34" i="1"/>
  <c r="E26" i="1"/>
  <c r="F26" i="1"/>
  <c r="E18" i="1"/>
  <c r="F18" i="1"/>
  <c r="E10" i="1"/>
  <c r="F10" i="1"/>
  <c r="E59" i="1"/>
  <c r="F59" i="1"/>
  <c r="E41" i="1"/>
  <c r="F41" i="1"/>
  <c r="E25" i="1"/>
  <c r="F25" i="1"/>
  <c r="E17" i="1"/>
  <c r="F17" i="1"/>
  <c r="E9" i="1"/>
  <c r="F9" i="1"/>
  <c r="E57" i="1"/>
  <c r="F57" i="1"/>
  <c r="E3" i="1"/>
  <c r="F3" i="1"/>
  <c r="E48" i="1"/>
  <c r="F48" i="1"/>
  <c r="E40" i="1"/>
  <c r="F40" i="1"/>
  <c r="E32" i="1"/>
  <c r="F32" i="1"/>
  <c r="E24" i="1"/>
  <c r="F24" i="1"/>
  <c r="E16" i="1"/>
  <c r="F16" i="1"/>
  <c r="E8" i="1"/>
  <c r="F8" i="1"/>
  <c r="E51" i="1"/>
  <c r="F51" i="1"/>
  <c r="E49" i="1"/>
  <c r="F49" i="1"/>
  <c r="E56" i="1"/>
  <c r="F56" i="1"/>
  <c r="E63" i="1"/>
  <c r="F63" i="1"/>
  <c r="E55" i="1"/>
  <c r="F55" i="1"/>
  <c r="E47" i="1"/>
  <c r="F47" i="1"/>
  <c r="E39" i="1"/>
  <c r="F39" i="1"/>
  <c r="E31" i="1"/>
  <c r="F31" i="1"/>
  <c r="E23" i="1"/>
  <c r="F23" i="1"/>
  <c r="E15" i="1"/>
  <c r="F15" i="1"/>
  <c r="E7" i="1"/>
  <c r="F7" i="1"/>
  <c r="E43" i="1"/>
  <c r="F43" i="1"/>
  <c r="E33" i="1"/>
  <c r="F33" i="1"/>
  <c r="E62" i="1"/>
  <c r="F62" i="1"/>
  <c r="E54" i="1"/>
  <c r="F54" i="1"/>
  <c r="E46" i="1"/>
  <c r="F46" i="1"/>
  <c r="E38" i="1"/>
  <c r="F38" i="1"/>
  <c r="E30" i="1"/>
  <c r="F30" i="1"/>
  <c r="E22" i="1"/>
  <c r="F22" i="1"/>
  <c r="E14" i="1"/>
  <c r="F14" i="1"/>
  <c r="E6" i="1"/>
  <c r="F6" i="1"/>
  <c r="E53" i="1"/>
  <c r="F53" i="1"/>
  <c r="E37" i="1"/>
  <c r="F37" i="1"/>
  <c r="E29" i="1"/>
  <c r="G29" i="1" s="1"/>
  <c r="F29" i="1"/>
  <c r="E21" i="1"/>
  <c r="F21" i="1"/>
  <c r="E13" i="1"/>
  <c r="F13" i="1"/>
  <c r="E5" i="1"/>
  <c r="F5" i="1"/>
  <c r="E61" i="1"/>
  <c r="F61" i="1"/>
  <c r="E60" i="1"/>
  <c r="F60" i="1"/>
  <c r="E52" i="1"/>
  <c r="F52" i="1"/>
  <c r="E44" i="1"/>
  <c r="F44" i="1"/>
  <c r="E36" i="1"/>
  <c r="G36" i="1" s="1"/>
  <c r="F36" i="1"/>
  <c r="E28" i="1"/>
  <c r="F28" i="1"/>
  <c r="E20" i="1"/>
  <c r="F20" i="1"/>
  <c r="E12" i="1"/>
  <c r="F12" i="1"/>
  <c r="E4" i="1"/>
  <c r="G4" i="1" s="1"/>
  <c r="F4" i="1"/>
  <c r="L40" i="9" l="1"/>
  <c r="L60" i="9"/>
  <c r="L56" i="9"/>
  <c r="L44" i="9"/>
  <c r="L32" i="9"/>
  <c r="P5" i="7"/>
  <c r="L3" i="5"/>
  <c r="P4" i="5"/>
  <c r="P3" i="5"/>
  <c r="P5" i="5" s="1"/>
  <c r="P3" i="4"/>
  <c r="P4" i="4"/>
  <c r="G61" i="1"/>
  <c r="J61" i="1" s="1"/>
  <c r="G14" i="1"/>
  <c r="H14" i="1" s="1"/>
  <c r="I14" i="1" s="1"/>
  <c r="G46" i="1"/>
  <c r="J46" i="1" s="1"/>
  <c r="G43" i="1"/>
  <c r="H43" i="1" s="1"/>
  <c r="I43" i="1" s="1"/>
  <c r="G31" i="1"/>
  <c r="H31" i="1" s="1"/>
  <c r="I31" i="1" s="1"/>
  <c r="G63" i="1"/>
  <c r="J63" i="1" s="1"/>
  <c r="G60" i="1"/>
  <c r="H60" i="1" s="1"/>
  <c r="I60" i="1" s="1"/>
  <c r="G6" i="1"/>
  <c r="J6" i="1" s="1"/>
  <c r="G38" i="1"/>
  <c r="J38" i="1" s="1"/>
  <c r="G33" i="1"/>
  <c r="J33" i="1" s="1"/>
  <c r="G23" i="1"/>
  <c r="J23" i="1" s="1"/>
  <c r="G55" i="1"/>
  <c r="J55" i="1" s="1"/>
  <c r="G51" i="1"/>
  <c r="J51" i="1" s="1"/>
  <c r="G28" i="1"/>
  <c r="J28" i="1" s="1"/>
  <c r="G21" i="1"/>
  <c r="H21" i="1" s="1"/>
  <c r="I21" i="1" s="1"/>
  <c r="J36" i="1"/>
  <c r="H36" i="1"/>
  <c r="J4" i="1"/>
  <c r="H4" i="1"/>
  <c r="I4" i="1" s="1"/>
  <c r="J29" i="1"/>
  <c r="H29" i="1"/>
  <c r="G20" i="1"/>
  <c r="G13" i="1"/>
  <c r="G30" i="1"/>
  <c r="G15" i="1"/>
  <c r="G47" i="1"/>
  <c r="G49" i="1"/>
  <c r="G24" i="1"/>
  <c r="G3" i="1"/>
  <c r="G25" i="1"/>
  <c r="G18" i="1"/>
  <c r="G50" i="1"/>
  <c r="G27" i="1"/>
  <c r="G52" i="1"/>
  <c r="G53" i="1"/>
  <c r="G62" i="1"/>
  <c r="J21" i="1"/>
  <c r="H38" i="1"/>
  <c r="I38" i="1" s="1"/>
  <c r="H61" i="1"/>
  <c r="I61" i="1" s="1"/>
  <c r="H63" i="1"/>
  <c r="I63" i="1" s="1"/>
  <c r="G8" i="1"/>
  <c r="G12" i="1"/>
  <c r="G5" i="1"/>
  <c r="G22" i="1"/>
  <c r="G54" i="1"/>
  <c r="G7" i="1"/>
  <c r="G39" i="1"/>
  <c r="G56" i="1"/>
  <c r="G16" i="1"/>
  <c r="G48" i="1"/>
  <c r="G17" i="1"/>
  <c r="G10" i="1"/>
  <c r="G42" i="1"/>
  <c r="G19" i="1"/>
  <c r="G44" i="1"/>
  <c r="G37" i="1"/>
  <c r="G32" i="1"/>
  <c r="G57" i="1"/>
  <c r="G41" i="1"/>
  <c r="G26" i="1"/>
  <c r="G58" i="1"/>
  <c r="G35" i="1"/>
  <c r="G40" i="1"/>
  <c r="G9" i="1"/>
  <c r="G59" i="1"/>
  <c r="G34" i="1"/>
  <c r="G11" i="1"/>
  <c r="G45" i="1"/>
  <c r="I36" i="1"/>
  <c r="J43" i="1" l="1"/>
  <c r="L43" i="1" s="1"/>
  <c r="J14" i="1"/>
  <c r="H33" i="1"/>
  <c r="I33" i="1" s="1"/>
  <c r="J31" i="1"/>
  <c r="L31" i="1" s="1"/>
  <c r="P5" i="4"/>
  <c r="H6" i="1"/>
  <c r="I6" i="1" s="1"/>
  <c r="J60" i="1"/>
  <c r="M60" i="1" s="1"/>
  <c r="H46" i="1"/>
  <c r="I46" i="1" s="1"/>
  <c r="H23" i="1"/>
  <c r="I23" i="1" s="1"/>
  <c r="H55" i="1"/>
  <c r="I55" i="1" s="1"/>
  <c r="M28" i="1"/>
  <c r="L28" i="1"/>
  <c r="M51" i="1"/>
  <c r="L51" i="1"/>
  <c r="M46" i="1"/>
  <c r="L46" i="1"/>
  <c r="M29" i="1"/>
  <c r="L29" i="1"/>
  <c r="M63" i="1"/>
  <c r="L63" i="1"/>
  <c r="M61" i="1"/>
  <c r="L61" i="1"/>
  <c r="M23" i="1"/>
  <c r="L23" i="1"/>
  <c r="M4" i="1"/>
  <c r="L4" i="1"/>
  <c r="M14" i="1"/>
  <c r="L14" i="1"/>
  <c r="M33" i="1"/>
  <c r="L33" i="1"/>
  <c r="M38" i="1"/>
  <c r="L38" i="1"/>
  <c r="M55" i="1"/>
  <c r="L55" i="1"/>
  <c r="M43" i="1"/>
  <c r="M6" i="1"/>
  <c r="L6" i="1"/>
  <c r="M36" i="1"/>
  <c r="L36" i="1"/>
  <c r="M21" i="1"/>
  <c r="L21" i="1"/>
  <c r="H51" i="1"/>
  <c r="I51" i="1" s="1"/>
  <c r="H28" i="1"/>
  <c r="I28" i="1" s="1"/>
  <c r="J11" i="1"/>
  <c r="H11" i="1"/>
  <c r="I11" i="1" s="1"/>
  <c r="J34" i="1"/>
  <c r="H34" i="1"/>
  <c r="I34" i="1" s="1"/>
  <c r="J57" i="1"/>
  <c r="H57" i="1"/>
  <c r="I57" i="1" s="1"/>
  <c r="J48" i="1"/>
  <c r="H48" i="1"/>
  <c r="I48" i="1" s="1"/>
  <c r="J12" i="1"/>
  <c r="H12" i="1"/>
  <c r="I12" i="1" s="1"/>
  <c r="J62" i="1"/>
  <c r="H62" i="1"/>
  <c r="I62" i="1" s="1"/>
  <c r="J24" i="1"/>
  <c r="H24" i="1"/>
  <c r="I24" i="1" s="1"/>
  <c r="J41" i="1"/>
  <c r="H41" i="1"/>
  <c r="I41" i="1" s="1"/>
  <c r="J16" i="1"/>
  <c r="H16" i="1"/>
  <c r="I16" i="1" s="1"/>
  <c r="J8" i="1"/>
  <c r="H8" i="1"/>
  <c r="I8" i="1" s="1"/>
  <c r="J53" i="1"/>
  <c r="H53" i="1"/>
  <c r="I53" i="1" s="1"/>
  <c r="J49" i="1"/>
  <c r="H49" i="1"/>
  <c r="I49" i="1" s="1"/>
  <c r="J17" i="1"/>
  <c r="H17" i="1"/>
  <c r="I17" i="1" s="1"/>
  <c r="J9" i="1"/>
  <c r="H9" i="1"/>
  <c r="I9" i="1" s="1"/>
  <c r="J37" i="1"/>
  <c r="H37" i="1"/>
  <c r="I37" i="1" s="1"/>
  <c r="J56" i="1"/>
  <c r="H56" i="1"/>
  <c r="I56" i="1" s="1"/>
  <c r="J52" i="1"/>
  <c r="H52" i="1"/>
  <c r="I52" i="1" s="1"/>
  <c r="J47" i="1"/>
  <c r="H47" i="1"/>
  <c r="I47" i="1" s="1"/>
  <c r="J32" i="1"/>
  <c r="H32" i="1"/>
  <c r="I32" i="1" s="1"/>
  <c r="J40" i="1"/>
  <c r="H40" i="1"/>
  <c r="I40" i="1" s="1"/>
  <c r="J44" i="1"/>
  <c r="H44" i="1"/>
  <c r="I44" i="1" s="1"/>
  <c r="J39" i="1"/>
  <c r="H39" i="1"/>
  <c r="I39" i="1" s="1"/>
  <c r="J27" i="1"/>
  <c r="H27" i="1"/>
  <c r="I27" i="1" s="1"/>
  <c r="J15" i="1"/>
  <c r="H15" i="1"/>
  <c r="I15" i="1" s="1"/>
  <c r="J59" i="1"/>
  <c r="H59" i="1"/>
  <c r="I59" i="1" s="1"/>
  <c r="J35" i="1"/>
  <c r="H35" i="1"/>
  <c r="I35" i="1" s="1"/>
  <c r="J19" i="1"/>
  <c r="H19" i="1"/>
  <c r="I19" i="1" s="1"/>
  <c r="J7" i="1"/>
  <c r="H7" i="1"/>
  <c r="I7" i="1" s="1"/>
  <c r="J50" i="1"/>
  <c r="H50" i="1"/>
  <c r="I50" i="1" s="1"/>
  <c r="J30" i="1"/>
  <c r="H30" i="1"/>
  <c r="I30" i="1" s="1"/>
  <c r="J3" i="1"/>
  <c r="H3" i="1"/>
  <c r="I3" i="1" s="1"/>
  <c r="J58" i="1"/>
  <c r="H58" i="1"/>
  <c r="I58" i="1" s="1"/>
  <c r="J42" i="1"/>
  <c r="H42" i="1"/>
  <c r="I42" i="1" s="1"/>
  <c r="J54" i="1"/>
  <c r="H54" i="1"/>
  <c r="I54" i="1" s="1"/>
  <c r="J18" i="1"/>
  <c r="H18" i="1"/>
  <c r="I18" i="1" s="1"/>
  <c r="J13" i="1"/>
  <c r="H13" i="1"/>
  <c r="I13" i="1" s="1"/>
  <c r="J5" i="1"/>
  <c r="H5" i="1"/>
  <c r="I5" i="1" s="1"/>
  <c r="J45" i="1"/>
  <c r="H45" i="1"/>
  <c r="I45" i="1" s="1"/>
  <c r="J26" i="1"/>
  <c r="H26" i="1"/>
  <c r="I26" i="1" s="1"/>
  <c r="J10" i="1"/>
  <c r="H10" i="1"/>
  <c r="I10" i="1" s="1"/>
  <c r="J22" i="1"/>
  <c r="H22" i="1"/>
  <c r="I22" i="1" s="1"/>
  <c r="J25" i="1"/>
  <c r="H25" i="1"/>
  <c r="I25" i="1" s="1"/>
  <c r="J20" i="1"/>
  <c r="H20" i="1"/>
  <c r="I20" i="1" s="1"/>
  <c r="I29" i="1"/>
  <c r="M31" i="1" l="1"/>
  <c r="R4" i="1"/>
  <c r="R3" i="1"/>
  <c r="L60" i="1"/>
  <c r="M22" i="1"/>
  <c r="L22" i="1"/>
  <c r="M5" i="1"/>
  <c r="L5" i="1"/>
  <c r="M42" i="1"/>
  <c r="L42" i="1"/>
  <c r="M50" i="1"/>
  <c r="L50" i="1"/>
  <c r="M59" i="1"/>
  <c r="L59" i="1"/>
  <c r="M44" i="1"/>
  <c r="L44" i="1"/>
  <c r="M52" i="1"/>
  <c r="L52" i="1"/>
  <c r="M17" i="1"/>
  <c r="L17" i="1"/>
  <c r="M16" i="1"/>
  <c r="L16" i="1"/>
  <c r="M12" i="1"/>
  <c r="L12" i="1"/>
  <c r="M11" i="1"/>
  <c r="L11" i="1"/>
  <c r="M10" i="1"/>
  <c r="L10" i="1"/>
  <c r="M13" i="1"/>
  <c r="L13" i="1"/>
  <c r="M58" i="1"/>
  <c r="L58" i="1"/>
  <c r="M7" i="1"/>
  <c r="L7" i="1"/>
  <c r="M15" i="1"/>
  <c r="L15" i="1"/>
  <c r="M40" i="1"/>
  <c r="L40" i="1"/>
  <c r="M56" i="1"/>
  <c r="L56" i="1"/>
  <c r="M49" i="1"/>
  <c r="L49" i="1"/>
  <c r="M41" i="1"/>
  <c r="L41" i="1"/>
  <c r="M48" i="1"/>
  <c r="L48" i="1"/>
  <c r="M20" i="1"/>
  <c r="L20" i="1"/>
  <c r="M26" i="1"/>
  <c r="L26" i="1"/>
  <c r="M18" i="1"/>
  <c r="L18" i="1"/>
  <c r="M3" i="1"/>
  <c r="L3" i="1"/>
  <c r="M19" i="1"/>
  <c r="L19" i="1"/>
  <c r="M27" i="1"/>
  <c r="L27" i="1"/>
  <c r="M32" i="1"/>
  <c r="L32" i="1"/>
  <c r="M37" i="1"/>
  <c r="L37" i="1"/>
  <c r="M53" i="1"/>
  <c r="R5" i="1"/>
  <c r="L53" i="1"/>
  <c r="M24" i="1"/>
  <c r="L24" i="1"/>
  <c r="M57" i="1"/>
  <c r="L57" i="1"/>
  <c r="M25" i="1"/>
  <c r="L25" i="1"/>
  <c r="M45" i="1"/>
  <c r="L45" i="1"/>
  <c r="M54" i="1"/>
  <c r="L54" i="1"/>
  <c r="M30" i="1"/>
  <c r="L30" i="1"/>
  <c r="M35" i="1"/>
  <c r="L35" i="1"/>
  <c r="M39" i="1"/>
  <c r="L39" i="1"/>
  <c r="M47" i="1"/>
  <c r="L47" i="1"/>
  <c r="M9" i="1"/>
  <c r="L9" i="1"/>
  <c r="M8" i="1"/>
  <c r="L8" i="1"/>
  <c r="M62" i="1"/>
  <c r="L62" i="1"/>
  <c r="M34" i="1"/>
  <c r="L34" i="1"/>
  <c r="P4" i="1" l="1"/>
  <c r="P3" i="1"/>
  <c r="P5" i="1" s="1"/>
</calcChain>
</file>

<file path=xl/sharedStrings.xml><?xml version="1.0" encoding="utf-8"?>
<sst xmlns="http://schemas.openxmlformats.org/spreadsheetml/2006/main" count="138" uniqueCount="21">
  <si>
    <t>S11</t>
    <phoneticPr fontId="1"/>
  </si>
  <si>
    <t>Im</t>
    <phoneticPr fontId="1"/>
  </si>
  <si>
    <t>Re</t>
    <phoneticPr fontId="1"/>
  </si>
  <si>
    <t>Freq</t>
    <phoneticPr fontId="1"/>
  </si>
  <si>
    <t>A+Bi</t>
    <phoneticPr fontId="1"/>
  </si>
  <si>
    <t>1+s11</t>
    <phoneticPr fontId="1"/>
  </si>
  <si>
    <t>L</t>
    <phoneticPr fontId="1"/>
  </si>
  <si>
    <t>phase</t>
    <phoneticPr fontId="1"/>
  </si>
  <si>
    <t>|Z|</t>
    <phoneticPr fontId="1"/>
  </si>
  <si>
    <t>1-s11</t>
    <phoneticPr fontId="1"/>
  </si>
  <si>
    <t>(1+s11)/(1-s11)</t>
    <phoneticPr fontId="1"/>
  </si>
  <si>
    <t>log|Z|</t>
    <phoneticPr fontId="1"/>
  </si>
  <si>
    <t>α</t>
    <phoneticPr fontId="1"/>
  </si>
  <si>
    <t>β</t>
    <phoneticPr fontId="1"/>
  </si>
  <si>
    <t>logf</t>
    <phoneticPr fontId="1"/>
  </si>
  <si>
    <t>線形近似</t>
    <rPh sb="0" eb="2">
      <t>センケイ</t>
    </rPh>
    <rPh sb="2" eb="4">
      <t>キンジ</t>
    </rPh>
    <phoneticPr fontId="1"/>
  </si>
  <si>
    <t>べき乗近似</t>
    <rPh sb="2" eb="3">
      <t>ジョウ</t>
    </rPh>
    <rPh sb="3" eb="5">
      <t>キンジ</t>
    </rPh>
    <phoneticPr fontId="1"/>
  </si>
  <si>
    <t>log|Z|=αlogf+β</t>
    <phoneticPr fontId="1"/>
  </si>
  <si>
    <t>Z=αf+β</t>
    <phoneticPr fontId="1"/>
  </si>
  <si>
    <t>L</t>
    <phoneticPr fontId="1"/>
  </si>
  <si>
    <t>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</si>
</sst>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
    <numFmt numFmtId="177" formatCode="0.00_ "/>
    <numFmt numFmtId="178" formatCode="0.0_ "/>
  </numFmts>
  <fonts count="3" x14ac:knownFonts="1">
    <font>
      <sz val="11"/>
      <color theme="1"/>
      <name val="游ゴシック"/>
      <family val="2"/>
      <scheme val="minor"/>
    </font>
    <font>
      <sz val="6"/>
      <name val="游ゴシック"/>
      <family val="3"/>
      <charset val="128"/>
      <scheme val="minor"/>
    </font>
    <font>
      <sz val="11"/>
      <color indexed="8"/>
      <name val="ＭＳ Ｐゴシック"/>
      <family val="3"/>
      <charset val="128"/>
    </font>
  </fonts>
  <fills count="6">
    <fill>
      <patternFill patternType="none"/>
    </fill>
    <fill>
      <patternFill patternType="gray125"/>
    </fill>
    <fill>
      <patternFill patternType="solid">
        <fgColor rgb="FFFFC8C8"/>
        <bgColor indexed="64"/>
      </patternFill>
    </fill>
    <fill>
      <patternFill patternType="solid">
        <fgColor rgb="FFC8FFC8"/>
        <bgColor indexed="64"/>
      </patternFill>
    </fill>
    <fill>
      <patternFill patternType="solid">
        <fgColor rgb="FFC8C8FF"/>
        <bgColor indexed="64"/>
      </patternFill>
    </fill>
    <fill>
      <patternFill patternType="solid">
        <fgColor rgb="FFFFC8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 fillId="0" borderId="0">
      <alignment vertical="center"/>
    </xf>
  </cellStyleXfs>
  <cellXfs count="45">
    <xf numFmtId="0" fontId="0" fillId="0" borderId="0" xfId="0"/>
    <xf numFmtId="0" fontId="0" fillId="0" borderId="0" xfId="0" applyAlignment="1">
      <alignment horizontal="center"/>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78" fontId="0" fillId="3" borderId="1" xfId="0" applyNumberFormat="1" applyFill="1" applyBorder="1" applyAlignment="1">
      <alignment horizontal="center"/>
    </xf>
    <xf numFmtId="0" fontId="0" fillId="0" borderId="1" xfId="0" applyBorder="1" applyAlignment="1">
      <alignment horizontal="center" vertical="center"/>
    </xf>
    <xf numFmtId="178" fontId="0" fillId="3" borderId="1" xfId="0" applyNumberFormat="1" applyFill="1" applyBorder="1" applyAlignment="1">
      <alignment horizontal="center" vertical="center"/>
    </xf>
    <xf numFmtId="0" fontId="0" fillId="0" borderId="1" xfId="0" applyBorder="1" applyAlignment="1">
      <alignment horizontal="center" vertical="center"/>
    </xf>
    <xf numFmtId="177" fontId="0" fillId="2" borderId="1" xfId="0" applyNumberFormat="1" applyFill="1" applyBorder="1" applyAlignment="1">
      <alignment horizontal="center" vertical="center"/>
    </xf>
    <xf numFmtId="177" fontId="0" fillId="0" borderId="1" xfId="0" applyNumberFormat="1" applyBorder="1" applyAlignment="1">
      <alignment horizontal="center" vertical="center"/>
    </xf>
    <xf numFmtId="177" fontId="0" fillId="2" borderId="1" xfId="0" applyNumberFormat="1" applyFill="1" applyBorder="1" applyAlignment="1">
      <alignment vertical="center"/>
    </xf>
    <xf numFmtId="177" fontId="0" fillId="0" borderId="1" xfId="0" applyNumberFormat="1" applyBorder="1" applyAlignment="1">
      <alignment vertical="center"/>
    </xf>
    <xf numFmtId="11" fontId="0" fillId="0" borderId="1" xfId="0" applyNumberFormat="1" applyBorder="1" applyAlignment="1">
      <alignment vertical="center"/>
    </xf>
    <xf numFmtId="11" fontId="0" fillId="0" borderId="1" xfId="0" applyNumberFormat="1" applyBorder="1" applyAlignment="1">
      <alignment horizontal="center"/>
    </xf>
    <xf numFmtId="177" fontId="0" fillId="2" borderId="1" xfId="0" applyNumberFormat="1" applyFill="1" applyBorder="1" applyAlignment="1">
      <alignment horizontal="center"/>
    </xf>
    <xf numFmtId="177" fontId="0" fillId="0" borderId="1" xfId="0" applyNumberFormat="1" applyBorder="1" applyAlignment="1">
      <alignment horizontal="center"/>
    </xf>
    <xf numFmtId="176" fontId="0" fillId="0" borderId="6" xfId="0" applyNumberFormat="1" applyBorder="1" applyAlignment="1">
      <alignment horizontal="center" vertical="center" wrapText="1"/>
    </xf>
    <xf numFmtId="177" fontId="0" fillId="2" borderId="7" xfId="0" applyNumberFormat="1" applyFill="1" applyBorder="1" applyAlignment="1">
      <alignment horizontal="center" vertical="center"/>
    </xf>
    <xf numFmtId="0" fontId="0" fillId="0" borderId="7" xfId="0" applyBorder="1" applyAlignment="1">
      <alignment horizontal="center" vertical="center"/>
    </xf>
    <xf numFmtId="178" fontId="0" fillId="3" borderId="7" xfId="0" applyNumberFormat="1" applyFill="1" applyBorder="1" applyAlignment="1">
      <alignment horizontal="center" vertical="center"/>
    </xf>
    <xf numFmtId="0" fontId="0" fillId="0" borderId="7" xfId="0" applyBorder="1" applyAlignment="1">
      <alignment horizontal="center" vertical="center"/>
    </xf>
    <xf numFmtId="178" fontId="0" fillId="0" borderId="8" xfId="0" applyNumberFormat="1" applyBorder="1" applyAlignment="1">
      <alignment horizontal="center" vertical="center"/>
    </xf>
    <xf numFmtId="176" fontId="0" fillId="0" borderId="2" xfId="0" applyNumberFormat="1" applyBorder="1" applyAlignment="1">
      <alignment horizontal="center" vertical="center" wrapText="1"/>
    </xf>
    <xf numFmtId="178" fontId="0" fillId="0" borderId="3" xfId="0" applyNumberFormat="1" applyBorder="1" applyAlignment="1">
      <alignment horizontal="center" vertical="center"/>
    </xf>
    <xf numFmtId="176" fontId="0" fillId="0" borderId="2" xfId="0" applyNumberFormat="1" applyBorder="1" applyAlignment="1">
      <alignment vertical="center"/>
    </xf>
    <xf numFmtId="178" fontId="0" fillId="0" borderId="3" xfId="0" applyNumberFormat="1" applyBorder="1" applyAlignment="1">
      <alignment horizontal="center"/>
    </xf>
    <xf numFmtId="176" fontId="0" fillId="0" borderId="2" xfId="0" applyNumberFormat="1" applyBorder="1" applyAlignment="1">
      <alignment horizontal="center"/>
    </xf>
    <xf numFmtId="0" fontId="0" fillId="4" borderId="4" xfId="0" applyFill="1" applyBorder="1" applyAlignment="1">
      <alignment horizontal="center"/>
    </xf>
    <xf numFmtId="178" fontId="0" fillId="4" borderId="9" xfId="0" applyNumberFormat="1" applyFill="1" applyBorder="1" applyAlignment="1">
      <alignment horizontal="center"/>
    </xf>
    <xf numFmtId="0" fontId="0" fillId="4" borderId="9" xfId="0" applyFill="1" applyBorder="1" applyAlignment="1">
      <alignment horizontal="center"/>
    </xf>
    <xf numFmtId="178" fontId="0" fillId="4" borderId="5" xfId="0" applyNumberFormat="1" applyFill="1" applyBorder="1" applyAlignment="1">
      <alignment horizontal="center"/>
    </xf>
    <xf numFmtId="0" fontId="0" fillId="5" borderId="7" xfId="0" applyFill="1" applyBorder="1" applyAlignment="1">
      <alignment horizontal="center" vertical="center"/>
    </xf>
    <xf numFmtId="0" fontId="0" fillId="5" borderId="1" xfId="0" applyFill="1" applyBorder="1" applyAlignment="1">
      <alignment horizontal="center" vertical="center"/>
    </xf>
    <xf numFmtId="11" fontId="0" fillId="5" borderId="1" xfId="0" applyNumberFormat="1" applyFill="1" applyBorder="1" applyAlignment="1">
      <alignment horizontal="center"/>
    </xf>
    <xf numFmtId="0" fontId="0" fillId="5" borderId="1" xfId="0" applyFill="1" applyBorder="1" applyAlignment="1">
      <alignment horizontal="center"/>
    </xf>
    <xf numFmtId="176" fontId="0" fillId="0" borderId="2" xfId="0" applyNumberFormat="1" applyBorder="1" applyAlignment="1">
      <alignment horizontal="center" vertical="center"/>
    </xf>
    <xf numFmtId="11" fontId="0" fillId="0" borderId="1" xfId="0" applyNumberForma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colors>
    <mruColors>
      <color rgb="FF0000FF"/>
      <color rgb="FF00FF00"/>
      <color rgb="FFFF0000"/>
      <color rgb="FFE8E8E8"/>
      <color rgb="FFFFC8FF"/>
      <color rgb="FFC864C8"/>
      <color rgb="FFC8C8FF"/>
      <color rgb="FFFFC8C8"/>
      <color rgb="FFC8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3" Type="http://schemas.openxmlformats.org/officeDocument/2006/relationships/worksheet" Target="worksheets/sheet1.xml"/><Relationship Id="rId7" Type="http://schemas.openxmlformats.org/officeDocument/2006/relationships/worksheet" Target="worksheets/sheet5.xml"/><Relationship Id="rId12" Type="http://schemas.openxmlformats.org/officeDocument/2006/relationships/calcChain" Target="calcChain.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4.xml"/><Relationship Id="rId11" Type="http://schemas.openxmlformats.org/officeDocument/2006/relationships/sharedStrings" Target="sharedStrings.xml"/><Relationship Id="rId5" Type="http://schemas.openxmlformats.org/officeDocument/2006/relationships/worksheet" Target="worksheets/sheet3.xml"/><Relationship Id="rId10" Type="http://schemas.openxmlformats.org/officeDocument/2006/relationships/styles" Target="styles.xml"/><Relationship Id="rId4" Type="http://schemas.openxmlformats.org/officeDocument/2006/relationships/worksheet" Target="worksheets/sheet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7203791561636277E-2"/>
          <c:y val="0.15027362500433583"/>
          <c:w val="0.79704056242247867"/>
          <c:h val="0.65027495910967148"/>
        </c:manualLayout>
      </c:layout>
      <c:scatterChart>
        <c:scatterStyle val="smoothMarker"/>
        <c:varyColors val="0"/>
        <c:ser>
          <c:idx val="6"/>
          <c:order val="0"/>
          <c:tx>
            <c:v>5mm(measured)</c:v>
          </c:tx>
          <c:spPr>
            <a:ln w="19050">
              <a:solidFill>
                <a:srgbClr val="FF0000"/>
              </a:solidFill>
              <a:prstDash val="sysDash"/>
            </a:ln>
          </c:spPr>
          <c:marker>
            <c:symbol val="none"/>
          </c:marker>
          <c:xVal>
            <c:numRef>
              <c:f>'5mm(measured)'!$A$3:$A$203</c:f>
              <c:numCache>
                <c:formatCode>0_ </c:formatCode>
                <c:ptCount val="201"/>
                <c:pt idx="0">
                  <c:v>40</c:v>
                </c:pt>
                <c:pt idx="1">
                  <c:v>43.077999114990234</c:v>
                </c:pt>
                <c:pt idx="2">
                  <c:v>46.393001556396484</c:v>
                </c:pt>
                <c:pt idx="3">
                  <c:v>49.963001251220703</c:v>
                </c:pt>
                <c:pt idx="4">
                  <c:v>53.807998657226563</c:v>
                </c:pt>
                <c:pt idx="5">
                  <c:v>57.949001312255859</c:v>
                </c:pt>
                <c:pt idx="6">
                  <c:v>62.408000946044922</c:v>
                </c:pt>
                <c:pt idx="7">
                  <c:v>67.209999084472656</c:v>
                </c:pt>
                <c:pt idx="8">
                  <c:v>72.382003784179688</c:v>
                </c:pt>
                <c:pt idx="9">
                  <c:v>77.952003479003906</c:v>
                </c:pt>
                <c:pt idx="10">
                  <c:v>83.950996398925781</c:v>
                </c:pt>
                <c:pt idx="11">
                  <c:v>90.411003112792969</c:v>
                </c:pt>
                <c:pt idx="12">
                  <c:v>97.369003295898438</c:v>
                </c:pt>
                <c:pt idx="13">
                  <c:v>104.86199951171875</c:v>
                </c:pt>
                <c:pt idx="14">
                  <c:v>112.93099975585938</c:v>
                </c:pt>
                <c:pt idx="15">
                  <c:v>121.62100219726563</c:v>
                </c:pt>
                <c:pt idx="16">
                  <c:v>130.97999572753906</c:v>
                </c:pt>
                <c:pt idx="17">
                  <c:v>141.05999755859375</c:v>
                </c:pt>
                <c:pt idx="18">
                  <c:v>151.91499328613281</c:v>
                </c:pt>
                <c:pt idx="19">
                  <c:v>163.60499572753906</c:v>
                </c:pt>
                <c:pt idx="20">
                  <c:v>176.19500732421875</c:v>
                </c:pt>
                <c:pt idx="21">
                  <c:v>189.75399780273438</c:v>
                </c:pt>
                <c:pt idx="22">
                  <c:v>204.35600280761719</c:v>
                </c:pt>
                <c:pt idx="23">
                  <c:v>220.08099365234375</c:v>
                </c:pt>
                <c:pt idx="24">
                  <c:v>237.01699829101563</c:v>
                </c:pt>
                <c:pt idx="25">
                  <c:v>255.25599670410156</c:v>
                </c:pt>
                <c:pt idx="26">
                  <c:v>274.89898681640625</c:v>
                </c:pt>
                <c:pt idx="27">
                  <c:v>296.05300903320313</c:v>
                </c:pt>
                <c:pt idx="28">
                  <c:v>318.83499145507813</c:v>
                </c:pt>
                <c:pt idx="29">
                  <c:v>343.37100219726563</c:v>
                </c:pt>
                <c:pt idx="30">
                  <c:v>369.79400634765625</c:v>
                </c:pt>
                <c:pt idx="31">
                  <c:v>398.25100708007813</c:v>
                </c:pt>
                <c:pt idx="32">
                  <c:v>428.89700317382813</c:v>
                </c:pt>
                <c:pt idx="33">
                  <c:v>461.90200805664063</c:v>
                </c:pt>
                <c:pt idx="34">
                  <c:v>497.44699096679688</c:v>
                </c:pt>
                <c:pt idx="35">
                  <c:v>535.72698974609375</c:v>
                </c:pt>
                <c:pt idx="36">
                  <c:v>576.9520263671875</c:v>
                </c:pt>
                <c:pt idx="37">
                  <c:v>621.3499755859375</c:v>
                </c:pt>
                <c:pt idx="38">
                  <c:v>669.16497802734375</c:v>
                </c:pt>
                <c:pt idx="39">
                  <c:v>720.65899658203125</c:v>
                </c:pt>
                <c:pt idx="40">
                  <c:v>776.11602783203125</c:v>
                </c:pt>
                <c:pt idx="41">
                  <c:v>835.84002685546875</c:v>
                </c:pt>
                <c:pt idx="42">
                  <c:v>900.15997314453125</c:v>
                </c:pt>
                <c:pt idx="43">
                  <c:v>969.42999267578125</c:v>
                </c:pt>
                <c:pt idx="44">
                  <c:v>1044.030029296875</c:v>
                </c:pt>
                <c:pt idx="45">
                  <c:v>1124.3719482421875</c:v>
                </c:pt>
                <c:pt idx="46">
                  <c:v>1210.89501953125</c:v>
                </c:pt>
                <c:pt idx="47">
                  <c:v>1304.0770263671875</c:v>
                </c:pt>
                <c:pt idx="48">
                  <c:v>1404.428955078125</c:v>
                </c:pt>
                <c:pt idx="49">
                  <c:v>1512.5040283203125</c:v>
                </c:pt>
                <c:pt idx="50">
                  <c:v>1628.89501953125</c:v>
                </c:pt>
                <c:pt idx="51">
                  <c:v>1754.2430419921875</c:v>
                </c:pt>
                <c:pt idx="52">
                  <c:v>1889.237060546875</c:v>
                </c:pt>
                <c:pt idx="53">
                  <c:v>2034.6190185546875</c:v>
                </c:pt>
                <c:pt idx="54">
                  <c:v>2191.18896484375</c:v>
                </c:pt>
                <c:pt idx="55">
                  <c:v>2359.806884765625</c:v>
                </c:pt>
                <c:pt idx="56">
                  <c:v>2541.40087890625</c:v>
                </c:pt>
                <c:pt idx="57">
                  <c:v>2736.968994140625</c:v>
                </c:pt>
                <c:pt idx="58">
                  <c:v>2947.5859375</c:v>
                </c:pt>
                <c:pt idx="59">
                  <c:v>3174.410888671875</c:v>
                </c:pt>
                <c:pt idx="60">
                  <c:v>3418.69091796875</c:v>
                </c:pt>
                <c:pt idx="61">
                  <c:v>3681.76806640625</c:v>
                </c:pt>
                <c:pt idx="62">
                  <c:v>3965.091064453125</c:v>
                </c:pt>
                <c:pt idx="63">
                  <c:v>4270.21484375</c:v>
                </c:pt>
                <c:pt idx="64">
                  <c:v>4598.81982421875</c:v>
                </c:pt>
                <c:pt idx="65">
                  <c:v>4952.7119140625</c:v>
                </c:pt>
                <c:pt idx="66">
                  <c:v>5333.8369140625</c:v>
                </c:pt>
                <c:pt idx="67">
                  <c:v>5744.291015625</c:v>
                </c:pt>
                <c:pt idx="68">
                  <c:v>6186.330078125</c:v>
                </c:pt>
                <c:pt idx="69">
                  <c:v>6662.38623046875</c:v>
                </c:pt>
                <c:pt idx="70">
                  <c:v>7175.0751953125</c:v>
                </c:pt>
                <c:pt idx="71">
                  <c:v>7727.216796875</c:v>
                </c:pt>
                <c:pt idx="72">
                  <c:v>8321.84765625</c:v>
                </c:pt>
                <c:pt idx="73">
                  <c:v>8962.2373046875</c:v>
                </c:pt>
                <c:pt idx="74">
                  <c:v>9651.90625</c:v>
                </c:pt>
                <c:pt idx="75">
                  <c:v>10394.6474609375</c:v>
                </c:pt>
                <c:pt idx="76">
                  <c:v>11194.5439453125</c:v>
                </c:pt>
                <c:pt idx="77">
                  <c:v>12055.99609375</c:v>
                </c:pt>
                <c:pt idx="78">
                  <c:v>12983.73828125</c:v>
                </c:pt>
                <c:pt idx="79">
                  <c:v>13982.873046875</c:v>
                </c:pt>
                <c:pt idx="80">
                  <c:v>15058.8935546875</c:v>
                </c:pt>
                <c:pt idx="81">
                  <c:v>16217.7177734375</c:v>
                </c:pt>
                <c:pt idx="82">
                  <c:v>17465.716796875</c:v>
                </c:pt>
                <c:pt idx="83">
                  <c:v>18809.751953125</c:v>
                </c:pt>
                <c:pt idx="84">
                  <c:v>20257.21484375</c:v>
                </c:pt>
                <c:pt idx="85">
                  <c:v>21816.0625</c:v>
                </c:pt>
                <c:pt idx="86">
                  <c:v>23494.869140625</c:v>
                </c:pt>
                <c:pt idx="87">
                  <c:v>25302.865234375</c:v>
                </c:pt>
                <c:pt idx="88">
                  <c:v>27249.9921875</c:v>
                </c:pt>
                <c:pt idx="89">
                  <c:v>29346.955078125</c:v>
                </c:pt>
                <c:pt idx="90">
                  <c:v>31605.283203125</c:v>
                </c:pt>
                <c:pt idx="91">
                  <c:v>34037.3984375</c:v>
                </c:pt>
                <c:pt idx="92">
                  <c:v>36656.671875</c:v>
                </c:pt>
                <c:pt idx="93">
                  <c:v>39477.50390625</c:v>
                </c:pt>
                <c:pt idx="94">
                  <c:v>42515.41015625</c:v>
                </c:pt>
                <c:pt idx="95">
                  <c:v>45787.08984375</c:v>
                </c:pt>
                <c:pt idx="96">
                  <c:v>49310.53125</c:v>
                </c:pt>
                <c:pt idx="97">
                  <c:v>53105.11328125</c:v>
                </c:pt>
                <c:pt idx="98">
                  <c:v>57191.69921875</c:v>
                </c:pt>
                <c:pt idx="99">
                  <c:v>61592.76171875</c:v>
                </c:pt>
                <c:pt idx="100">
                  <c:v>66332.4921875</c:v>
                </c:pt>
                <c:pt idx="101">
                  <c:v>71436.96875</c:v>
                </c:pt>
                <c:pt idx="102">
                  <c:v>76934.2421875</c:v>
                </c:pt>
                <c:pt idx="103">
                  <c:v>82854.546875</c:v>
                </c:pt>
                <c:pt idx="104">
                  <c:v>89230.4296875</c:v>
                </c:pt>
                <c:pt idx="105">
                  <c:v>96096.9609375</c:v>
                </c:pt>
                <c:pt idx="106">
                  <c:v>103491.890625</c:v>
                </c:pt>
                <c:pt idx="107">
                  <c:v>111455.8828125</c:v>
                </c:pt>
                <c:pt idx="108">
                  <c:v>120032.71875</c:v>
                </c:pt>
                <c:pt idx="109">
                  <c:v>129269.5703125</c:v>
                </c:pt>
                <c:pt idx="110">
                  <c:v>139217.21875</c:v>
                </c:pt>
                <c:pt idx="111">
                  <c:v>149930.375</c:v>
                </c:pt>
                <c:pt idx="112">
                  <c:v>161467.9375</c:v>
                </c:pt>
                <c:pt idx="113">
                  <c:v>173893.34375</c:v>
                </c:pt>
                <c:pt idx="114">
                  <c:v>187274.921875</c:v>
                </c:pt>
                <c:pt idx="115">
                  <c:v>201686.25</c:v>
                </c:pt>
                <c:pt idx="116">
                  <c:v>217206.5625</c:v>
                </c:pt>
                <c:pt idx="117">
                  <c:v>233921.21875</c:v>
                </c:pt>
                <c:pt idx="118">
                  <c:v>251922.109375</c:v>
                </c:pt>
                <c:pt idx="119">
                  <c:v>271308.21875</c:v>
                </c:pt>
                <c:pt idx="120">
                  <c:v>292186.125</c:v>
                </c:pt>
                <c:pt idx="121">
                  <c:v>314670.6875</c:v>
                </c:pt>
                <c:pt idx="122">
                  <c:v>338885.46875</c:v>
                </c:pt>
                <c:pt idx="123">
                  <c:v>364963.625</c:v>
                </c:pt>
                <c:pt idx="124">
                  <c:v>393048.59375</c:v>
                </c:pt>
                <c:pt idx="125">
                  <c:v>423294.78125</c:v>
                </c:pt>
                <c:pt idx="126">
                  <c:v>455868.5</c:v>
                </c:pt>
                <c:pt idx="127">
                  <c:v>490948.84375</c:v>
                </c:pt>
                <c:pt idx="128">
                  <c:v>528728.75</c:v>
                </c:pt>
                <c:pt idx="129">
                  <c:v>569415.875</c:v>
                </c:pt>
                <c:pt idx="130">
                  <c:v>613234</c:v>
                </c:pt>
                <c:pt idx="131">
                  <c:v>660424.0625</c:v>
                </c:pt>
                <c:pt idx="132">
                  <c:v>711245.5625</c:v>
                </c:pt>
                <c:pt idx="133">
                  <c:v>765977.875</c:v>
                </c:pt>
                <c:pt idx="134">
                  <c:v>824922</c:v>
                </c:pt>
                <c:pt idx="135">
                  <c:v>888402.0625</c:v>
                </c:pt>
                <c:pt idx="136">
                  <c:v>956767.0625</c:v>
                </c:pt>
                <c:pt idx="137">
                  <c:v>1030393</c:v>
                </c:pt>
                <c:pt idx="138">
                  <c:v>1109684.625</c:v>
                </c:pt>
                <c:pt idx="139">
                  <c:v>1195077.875</c:v>
                </c:pt>
                <c:pt idx="140">
                  <c:v>1287042.5</c:v>
                </c:pt>
                <c:pt idx="141">
                  <c:v>1386084</c:v>
                </c:pt>
                <c:pt idx="142">
                  <c:v>1492747</c:v>
                </c:pt>
                <c:pt idx="143">
                  <c:v>1607618</c:v>
                </c:pt>
                <c:pt idx="144">
                  <c:v>1731328.75</c:v>
                </c:pt>
                <c:pt idx="145">
                  <c:v>1864559.25</c:v>
                </c:pt>
                <c:pt idx="146">
                  <c:v>2008042.25</c:v>
                </c:pt>
                <c:pt idx="147">
                  <c:v>2162566.75</c:v>
                </c:pt>
                <c:pt idx="148">
                  <c:v>2328982.25</c:v>
                </c:pt>
                <c:pt idx="149">
                  <c:v>2508204</c:v>
                </c:pt>
                <c:pt idx="150">
                  <c:v>2701217.25</c:v>
                </c:pt>
                <c:pt idx="151">
                  <c:v>2909083.5</c:v>
                </c:pt>
                <c:pt idx="152">
                  <c:v>3132945.5</c:v>
                </c:pt>
                <c:pt idx="153">
                  <c:v>3374034.25</c:v>
                </c:pt>
                <c:pt idx="154">
                  <c:v>3633675.75</c:v>
                </c:pt>
                <c:pt idx="155">
                  <c:v>3913297.25</c:v>
                </c:pt>
                <c:pt idx="156">
                  <c:v>4214436.5</c:v>
                </c:pt>
                <c:pt idx="157">
                  <c:v>4538749</c:v>
                </c:pt>
                <c:pt idx="158">
                  <c:v>4888018.5</c:v>
                </c:pt>
                <c:pt idx="159">
                  <c:v>5264165</c:v>
                </c:pt>
                <c:pt idx="160">
                  <c:v>5669257</c:v>
                </c:pt>
                <c:pt idx="161">
                  <c:v>6105522</c:v>
                </c:pt>
                <c:pt idx="162">
                  <c:v>6575359</c:v>
                </c:pt>
                <c:pt idx="163">
                  <c:v>7081351</c:v>
                </c:pt>
                <c:pt idx="164">
                  <c:v>7626281</c:v>
                </c:pt>
                <c:pt idx="165">
                  <c:v>8213144.5</c:v>
                </c:pt>
                <c:pt idx="166">
                  <c:v>8845169</c:v>
                </c:pt>
                <c:pt idx="167">
                  <c:v>9525829</c:v>
                </c:pt>
                <c:pt idx="168">
                  <c:v>10258868</c:v>
                </c:pt>
                <c:pt idx="169">
                  <c:v>11048317</c:v>
                </c:pt>
                <c:pt idx="170">
                  <c:v>11898516</c:v>
                </c:pt>
                <c:pt idx="171">
                  <c:v>12814139</c:v>
                </c:pt>
                <c:pt idx="172">
                  <c:v>13800223</c:v>
                </c:pt>
                <c:pt idx="173">
                  <c:v>14862189</c:v>
                </c:pt>
                <c:pt idx="174">
                  <c:v>16005876</c:v>
                </c:pt>
                <c:pt idx="175">
                  <c:v>17237572</c:v>
                </c:pt>
                <c:pt idx="176">
                  <c:v>18564052</c:v>
                </c:pt>
                <c:pt idx="177">
                  <c:v>19992606</c:v>
                </c:pt>
                <c:pt idx="178">
                  <c:v>21531094</c:v>
                </c:pt>
                <c:pt idx="179">
                  <c:v>23187972</c:v>
                </c:pt>
                <c:pt idx="180">
                  <c:v>24972350</c:v>
                </c:pt>
                <c:pt idx="181">
                  <c:v>26894042</c:v>
                </c:pt>
                <c:pt idx="182">
                  <c:v>28963614</c:v>
                </c:pt>
                <c:pt idx="183">
                  <c:v>31192444</c:v>
                </c:pt>
                <c:pt idx="184">
                  <c:v>33592788</c:v>
                </c:pt>
                <c:pt idx="185">
                  <c:v>36177848</c:v>
                </c:pt>
                <c:pt idx="186">
                  <c:v>38961836</c:v>
                </c:pt>
                <c:pt idx="187">
                  <c:v>41960056</c:v>
                </c:pt>
                <c:pt idx="188">
                  <c:v>45189000</c:v>
                </c:pt>
                <c:pt idx="189">
                  <c:v>48666420</c:v>
                </c:pt>
                <c:pt idx="190">
                  <c:v>52411436</c:v>
                </c:pt>
                <c:pt idx="191">
                  <c:v>56444640</c:v>
                </c:pt>
                <c:pt idx="192">
                  <c:v>60788212</c:v>
                </c:pt>
                <c:pt idx="193">
                  <c:v>65466036</c:v>
                </c:pt>
                <c:pt idx="194">
                  <c:v>70503832</c:v>
                </c:pt>
                <c:pt idx="195">
                  <c:v>75929296</c:v>
                </c:pt>
                <c:pt idx="196">
                  <c:v>81772264</c:v>
                </c:pt>
                <c:pt idx="197">
                  <c:v>88064872</c:v>
                </c:pt>
                <c:pt idx="198">
                  <c:v>94841704</c:v>
                </c:pt>
                <c:pt idx="199">
                  <c:v>102140040</c:v>
                </c:pt>
                <c:pt idx="200">
                  <c:v>110000000</c:v>
                </c:pt>
              </c:numCache>
            </c:numRef>
          </c:xVal>
          <c:yVal>
            <c:numRef>
              <c:f>'5mm(measured)'!$J$3:$J$203</c:f>
              <c:numCache>
                <c:formatCode>0.00E+00</c:formatCode>
                <c:ptCount val="201"/>
                <c:pt idx="0">
                  <c:v>9.9258776754140854E-4</c:v>
                </c:pt>
                <c:pt idx="1">
                  <c:v>6.1112141702324152E-4</c:v>
                </c:pt>
                <c:pt idx="2">
                  <c:v>3.55614407453686E-4</c:v>
                </c:pt>
                <c:pt idx="3">
                  <c:v>5.3511519217863679E-4</c:v>
                </c:pt>
                <c:pt idx="4">
                  <c:v>5.1121512660756707E-4</c:v>
                </c:pt>
                <c:pt idx="5">
                  <c:v>3.2494979677721858E-4</c:v>
                </c:pt>
                <c:pt idx="6">
                  <c:v>4.5000910176895559E-4</c:v>
                </c:pt>
                <c:pt idx="7">
                  <c:v>4.5862828847020864E-4</c:v>
                </c:pt>
                <c:pt idx="8">
                  <c:v>5.8716261992231011E-4</c:v>
                </c:pt>
                <c:pt idx="9">
                  <c:v>6.5126147819682956E-4</c:v>
                </c:pt>
                <c:pt idx="10">
                  <c:v>5.5543158669024706E-4</c:v>
                </c:pt>
                <c:pt idx="11">
                  <c:v>4.2034179205074906E-4</c:v>
                </c:pt>
                <c:pt idx="12">
                  <c:v>5.4502231068909168E-4</c:v>
                </c:pt>
                <c:pt idx="13">
                  <c:v>4.9278448568657041E-4</c:v>
                </c:pt>
                <c:pt idx="14">
                  <c:v>6.5997621277347207E-4</c:v>
                </c:pt>
                <c:pt idx="15">
                  <c:v>4.2400619713589549E-4</c:v>
                </c:pt>
                <c:pt idx="16">
                  <c:v>5.4905912838876247E-4</c:v>
                </c:pt>
                <c:pt idx="17">
                  <c:v>8.1571011105552316E-4</c:v>
                </c:pt>
                <c:pt idx="18">
                  <c:v>6.5192539477720857E-4</c:v>
                </c:pt>
                <c:pt idx="19">
                  <c:v>5.6721142027527094E-4</c:v>
                </c:pt>
                <c:pt idx="20">
                  <c:v>5.4904707940295339E-4</c:v>
                </c:pt>
                <c:pt idx="21">
                  <c:v>5.8755552163347602E-4</c:v>
                </c:pt>
                <c:pt idx="22">
                  <c:v>8.631714154034853E-4</c:v>
                </c:pt>
                <c:pt idx="23">
                  <c:v>6.2808749498799443E-4</c:v>
                </c:pt>
                <c:pt idx="24">
                  <c:v>7.1028852835297585E-4</c:v>
                </c:pt>
                <c:pt idx="25">
                  <c:v>8.0468750093132257E-4</c:v>
                </c:pt>
                <c:pt idx="26">
                  <c:v>7.3037698166444898E-4</c:v>
                </c:pt>
                <c:pt idx="27">
                  <c:v>6.9249048829078674E-4</c:v>
                </c:pt>
                <c:pt idx="28">
                  <c:v>9.0297911083325744E-4</c:v>
                </c:pt>
                <c:pt idx="29">
                  <c:v>5.2050617523491383E-4</c:v>
                </c:pt>
                <c:pt idx="30">
                  <c:v>8.3745172014459968E-4</c:v>
                </c:pt>
                <c:pt idx="31">
                  <c:v>5.8536132564768195E-4</c:v>
                </c:pt>
                <c:pt idx="32">
                  <c:v>2.9954931233078241E-4</c:v>
                </c:pt>
                <c:pt idx="33">
                  <c:v>6.0511007905006409E-4</c:v>
                </c:pt>
                <c:pt idx="34">
                  <c:v>4.3436579289846122E-4</c:v>
                </c:pt>
                <c:pt idx="35">
                  <c:v>5.2094919374212623E-4</c:v>
                </c:pt>
                <c:pt idx="36">
                  <c:v>5.9504777891561389E-4</c:v>
                </c:pt>
                <c:pt idx="37">
                  <c:v>5.0223048310726881E-4</c:v>
                </c:pt>
                <c:pt idx="38">
                  <c:v>4.2012700578197837E-4</c:v>
                </c:pt>
                <c:pt idx="39">
                  <c:v>6.4023968297988176E-4</c:v>
                </c:pt>
                <c:pt idx="40">
                  <c:v>5.553129012696445E-4</c:v>
                </c:pt>
                <c:pt idx="41">
                  <c:v>6.3556438544765115E-4</c:v>
                </c:pt>
                <c:pt idx="42">
                  <c:v>5.2830768981948495E-4</c:v>
                </c:pt>
                <c:pt idx="43">
                  <c:v>6.4708752324804664E-4</c:v>
                </c:pt>
                <c:pt idx="44">
                  <c:v>7.6229427941143513E-4</c:v>
                </c:pt>
                <c:pt idx="45">
                  <c:v>7.4043427594006062E-4</c:v>
                </c:pt>
                <c:pt idx="46">
                  <c:v>8.9704082347452641E-4</c:v>
                </c:pt>
                <c:pt idx="47">
                  <c:v>7.0432352367788553E-4</c:v>
                </c:pt>
                <c:pt idx="48">
                  <c:v>6.7259598290547729E-4</c:v>
                </c:pt>
                <c:pt idx="49">
                  <c:v>6.8739557173103094E-4</c:v>
                </c:pt>
                <c:pt idx="50">
                  <c:v>6.3409667927771807E-4</c:v>
                </c:pt>
                <c:pt idx="51">
                  <c:v>5.1897572120651603E-4</c:v>
                </c:pt>
                <c:pt idx="52">
                  <c:v>6.8482052301988006E-4</c:v>
                </c:pt>
                <c:pt idx="53">
                  <c:v>6.8792747333645821E-4</c:v>
                </c:pt>
                <c:pt idx="54">
                  <c:v>7.559207733720541E-4</c:v>
                </c:pt>
                <c:pt idx="55">
                  <c:v>5.9967528795823455E-4</c:v>
                </c:pt>
                <c:pt idx="56">
                  <c:v>5.2256282651796937E-4</c:v>
                </c:pt>
                <c:pt idx="57">
                  <c:v>5.1851908210664988E-4</c:v>
                </c:pt>
                <c:pt idx="58">
                  <c:v>4.9275078345090151E-4</c:v>
                </c:pt>
                <c:pt idx="59">
                  <c:v>4.8718959442339838E-4</c:v>
                </c:pt>
                <c:pt idx="60">
                  <c:v>3.8448470877483487E-4</c:v>
                </c:pt>
                <c:pt idx="61" formatCode="General">
                  <c:v>7.8161881538107991E-4</c:v>
                </c:pt>
                <c:pt idx="62" formatCode="General">
                  <c:v>6.6942151170223951E-4</c:v>
                </c:pt>
                <c:pt idx="63" formatCode="General">
                  <c:v>6.1577948508784175E-4</c:v>
                </c:pt>
                <c:pt idx="64" formatCode="General">
                  <c:v>7.1784731699153781E-4</c:v>
                </c:pt>
                <c:pt idx="65" formatCode="General">
                  <c:v>7.1256241062656045E-4</c:v>
                </c:pt>
                <c:pt idx="66" formatCode="General">
                  <c:v>9.896373376250267E-4</c:v>
                </c:pt>
                <c:pt idx="67" formatCode="General">
                  <c:v>8.9651951566338539E-4</c:v>
                </c:pt>
                <c:pt idx="68" formatCode="General">
                  <c:v>1.0614179773256183E-3</c:v>
                </c:pt>
                <c:pt idx="69" formatCode="General">
                  <c:v>1.244270009920001E-3</c:v>
                </c:pt>
                <c:pt idx="70" formatCode="General">
                  <c:v>9.0197758981958032E-4</c:v>
                </c:pt>
                <c:pt idx="71" formatCode="General">
                  <c:v>1.1886809952557087E-3</c:v>
                </c:pt>
                <c:pt idx="72" formatCode="General">
                  <c:v>1.3553979806602001E-3</c:v>
                </c:pt>
                <c:pt idx="73" formatCode="General">
                  <c:v>1.2650539865717292E-3</c:v>
                </c:pt>
                <c:pt idx="74" formatCode="General">
                  <c:v>1.434716978110373E-3</c:v>
                </c:pt>
                <c:pt idx="75" formatCode="General">
                  <c:v>1.4360150089487433E-3</c:v>
                </c:pt>
                <c:pt idx="76" formatCode="General">
                  <c:v>1.7208990175276995E-3</c:v>
                </c:pt>
                <c:pt idx="77" formatCode="General">
                  <c:v>1.622747047804296E-3</c:v>
                </c:pt>
                <c:pt idx="78" formatCode="General">
                  <c:v>1.7490480095148087E-3</c:v>
                </c:pt>
                <c:pt idx="79" formatCode="General">
                  <c:v>1.7902189865708351E-3</c:v>
                </c:pt>
                <c:pt idx="80" formatCode="General">
                  <c:v>1.8117669969797134E-3</c:v>
                </c:pt>
                <c:pt idx="81" formatCode="General">
                  <c:v>2.2944489028304815E-3</c:v>
                </c:pt>
                <c:pt idx="82" formatCode="General">
                  <c:v>2.3702250327914953E-3</c:v>
                </c:pt>
                <c:pt idx="83" formatCode="General">
                  <c:v>2.2969760466367006E-3</c:v>
                </c:pt>
                <c:pt idx="84" formatCode="General">
                  <c:v>2.3486870341002941E-3</c:v>
                </c:pt>
                <c:pt idx="85" formatCode="General">
                  <c:v>2.517082029953599E-3</c:v>
                </c:pt>
                <c:pt idx="86" formatCode="General">
                  <c:v>2.8243050910532475E-3</c:v>
                </c:pt>
                <c:pt idx="87" formatCode="General">
                  <c:v>2.9308400116860867E-3</c:v>
                </c:pt>
                <c:pt idx="88" formatCode="General">
                  <c:v>3.2786428928375244E-3</c:v>
                </c:pt>
                <c:pt idx="89" formatCode="General">
                  <c:v>3.3854350913316011E-3</c:v>
                </c:pt>
                <c:pt idx="90" formatCode="General">
                  <c:v>3.7670289166271687E-3</c:v>
                </c:pt>
                <c:pt idx="91" formatCode="General">
                  <c:v>4.0140938945114613E-3</c:v>
                </c:pt>
                <c:pt idx="92" formatCode="General">
                  <c:v>4.2108818888664246E-3</c:v>
                </c:pt>
                <c:pt idx="93" formatCode="General">
                  <c:v>4.563590046018362E-3</c:v>
                </c:pt>
                <c:pt idx="94" formatCode="General">
                  <c:v>4.8084231093525887E-3</c:v>
                </c:pt>
                <c:pt idx="95" formatCode="General">
                  <c:v>5.0417548045516014E-3</c:v>
                </c:pt>
                <c:pt idx="96" formatCode="General">
                  <c:v>5.3757959976792336E-3</c:v>
                </c:pt>
                <c:pt idx="97" formatCode="General">
                  <c:v>5.9676822274923325E-3</c:v>
                </c:pt>
                <c:pt idx="98" formatCode="General">
                  <c:v>6.1291791498661041E-3</c:v>
                </c:pt>
                <c:pt idx="99" formatCode="General">
                  <c:v>6.6811707802116871E-3</c:v>
                </c:pt>
                <c:pt idx="100" formatCode="General">
                  <c:v>7.0796189829707146E-3</c:v>
                </c:pt>
                <c:pt idx="101" formatCode="General">
                  <c:v>7.6013221405446529E-3</c:v>
                </c:pt>
                <c:pt idx="102" formatCode="General">
                  <c:v>7.8124040737748146E-3</c:v>
                </c:pt>
                <c:pt idx="103" formatCode="General">
                  <c:v>8.5635678842663765E-3</c:v>
                </c:pt>
                <c:pt idx="104" formatCode="General">
                  <c:v>9.4647509977221489E-3</c:v>
                </c:pt>
                <c:pt idx="105" formatCode="General">
                  <c:v>1.0158189572393894E-2</c:v>
                </c:pt>
                <c:pt idx="106" formatCode="General">
                  <c:v>1.103632990270853E-2</c:v>
                </c:pt>
                <c:pt idx="107" formatCode="General">
                  <c:v>1.1774660088121891E-2</c:v>
                </c:pt>
                <c:pt idx="108" formatCode="General">
                  <c:v>1.2561679817736149E-2</c:v>
                </c:pt>
                <c:pt idx="109" formatCode="General">
                  <c:v>1.3359510339796543E-2</c:v>
                </c:pt>
                <c:pt idx="110" formatCode="General">
                  <c:v>1.4354689978063107E-2</c:v>
                </c:pt>
                <c:pt idx="111" formatCode="General">
                  <c:v>1.5609879978001118E-2</c:v>
                </c:pt>
                <c:pt idx="112" formatCode="General">
                  <c:v>1.6860149800777435E-2</c:v>
                </c:pt>
                <c:pt idx="113" formatCode="General">
                  <c:v>1.8058840185403824E-2</c:v>
                </c:pt>
                <c:pt idx="114" formatCode="General">
                  <c:v>1.9332630559802055E-2</c:v>
                </c:pt>
                <c:pt idx="115" formatCode="General">
                  <c:v>2.0487230271100998E-2</c:v>
                </c:pt>
                <c:pt idx="116" formatCode="General">
                  <c:v>2.2141590714454651E-2</c:v>
                </c:pt>
                <c:pt idx="117" formatCode="General">
                  <c:v>2.3706769570708275E-2</c:v>
                </c:pt>
                <c:pt idx="118" formatCode="General">
                  <c:v>2.562532015144825E-2</c:v>
                </c:pt>
                <c:pt idx="119" formatCode="General">
                  <c:v>2.6844820007681847E-2</c:v>
                </c:pt>
                <c:pt idx="120" formatCode="General">
                  <c:v>2.9318869113922119E-2</c:v>
                </c:pt>
                <c:pt idx="121" formatCode="General">
                  <c:v>3.1714461743831635E-2</c:v>
                </c:pt>
                <c:pt idx="122" formatCode="General">
                  <c:v>3.3760450780391693E-2</c:v>
                </c:pt>
                <c:pt idx="123" formatCode="General">
                  <c:v>3.6195408552885056E-2</c:v>
                </c:pt>
                <c:pt idx="124" formatCode="General">
                  <c:v>3.9093758910894394E-2</c:v>
                </c:pt>
                <c:pt idx="125" formatCode="General">
                  <c:v>4.1976191103458405E-2</c:v>
                </c:pt>
                <c:pt idx="126" formatCode="General">
                  <c:v>4.5187219977378845E-2</c:v>
                </c:pt>
                <c:pt idx="127" formatCode="General">
                  <c:v>4.8519730567932129E-2</c:v>
                </c:pt>
                <c:pt idx="128" formatCode="General">
                  <c:v>5.1807589828968048E-2</c:v>
                </c:pt>
                <c:pt idx="129" formatCode="General">
                  <c:v>5.5530659854412079E-2</c:v>
                </c:pt>
                <c:pt idx="130" formatCode="General">
                  <c:v>5.972415953874588E-2</c:v>
                </c:pt>
                <c:pt idx="131" formatCode="General">
                  <c:v>6.4089052379131317E-2</c:v>
                </c:pt>
                <c:pt idx="132" formatCode="General">
                  <c:v>6.8544723093509674E-2</c:v>
                </c:pt>
                <c:pt idx="133" formatCode="General">
                  <c:v>7.4213370680809021E-2</c:v>
                </c:pt>
                <c:pt idx="134" formatCode="General">
                  <c:v>7.9909332096576691E-2</c:v>
                </c:pt>
                <c:pt idx="135" formatCode="General">
                  <c:v>8.5991807281970978E-2</c:v>
                </c:pt>
                <c:pt idx="136" formatCode="General">
                  <c:v>9.2258952558040619E-2</c:v>
                </c:pt>
                <c:pt idx="137" formatCode="General">
                  <c:v>9.9007323384284973E-2</c:v>
                </c:pt>
                <c:pt idx="138" formatCode="General">
                  <c:v>0.10639549791812897</c:v>
                </c:pt>
                <c:pt idx="139" formatCode="General">
                  <c:v>0.11506610363721848</c:v>
                </c:pt>
                <c:pt idx="140" formatCode="General">
                  <c:v>0.12337470054626465</c:v>
                </c:pt>
                <c:pt idx="141" formatCode="General">
                  <c:v>0.13235749304294586</c:v>
                </c:pt>
                <c:pt idx="142" formatCode="General">
                  <c:v>0.14286680519580841</c:v>
                </c:pt>
                <c:pt idx="143" formatCode="General">
                  <c:v>0.15326809883117676</c:v>
                </c:pt>
                <c:pt idx="144" formatCode="General">
                  <c:v>0.1647765040397644</c:v>
                </c:pt>
                <c:pt idx="145" formatCode="General">
                  <c:v>0.17692290246486664</c:v>
                </c:pt>
                <c:pt idx="146" formatCode="General">
                  <c:v>0.19012169539928436</c:v>
                </c:pt>
                <c:pt idx="147" formatCode="General">
                  <c:v>0.20435570180416107</c:v>
                </c:pt>
                <c:pt idx="148" formatCode="General">
                  <c:v>0.21952149271965027</c:v>
                </c:pt>
                <c:pt idx="149" formatCode="General">
                  <c:v>0.23617309331893921</c:v>
                </c:pt>
                <c:pt idx="150" formatCode="General">
                  <c:v>0.25434398651123047</c:v>
                </c:pt>
                <c:pt idx="151" formatCode="General">
                  <c:v>0.27344939112663269</c:v>
                </c:pt>
                <c:pt idx="152" formatCode="General">
                  <c:v>0.29431891441345215</c:v>
                </c:pt>
                <c:pt idx="153" formatCode="General">
                  <c:v>0.31657809019088745</c:v>
                </c:pt>
                <c:pt idx="154" formatCode="General">
                  <c:v>0.34050491452217102</c:v>
                </c:pt>
                <c:pt idx="155" formatCode="General">
                  <c:v>0.36645498871803284</c:v>
                </c:pt>
                <c:pt idx="156" formatCode="General">
                  <c:v>0.3943152129650116</c:v>
                </c:pt>
                <c:pt idx="157" formatCode="General">
                  <c:v>0.42449089884757996</c:v>
                </c:pt>
                <c:pt idx="158" formatCode="General">
                  <c:v>0.45682621002197266</c:v>
                </c:pt>
                <c:pt idx="159" formatCode="General">
                  <c:v>0.49196898937225342</c:v>
                </c:pt>
                <c:pt idx="160" formatCode="General">
                  <c:v>0.52942252159118652</c:v>
                </c:pt>
                <c:pt idx="161" formatCode="General">
                  <c:v>0.569813072681427</c:v>
                </c:pt>
                <c:pt idx="162" formatCode="General">
                  <c:v>0.61329269409179688</c:v>
                </c:pt>
                <c:pt idx="163" formatCode="General">
                  <c:v>0.65995901823043823</c:v>
                </c:pt>
                <c:pt idx="164" formatCode="General">
                  <c:v>0.71062368154525757</c:v>
                </c:pt>
                <c:pt idx="165" formatCode="General">
                  <c:v>0.76527112722396851</c:v>
                </c:pt>
                <c:pt idx="166" formatCode="General">
                  <c:v>0.82367521524429321</c:v>
                </c:pt>
                <c:pt idx="167" formatCode="General">
                  <c:v>0.88668560981750488</c:v>
                </c:pt>
                <c:pt idx="168" formatCode="General">
                  <c:v>0.95428431034088135</c:v>
                </c:pt>
                <c:pt idx="169" formatCode="General">
                  <c:v>1.027400016784668</c:v>
                </c:pt>
                <c:pt idx="170" formatCode="General">
                  <c:v>1.1058809757232666</c:v>
                </c:pt>
                <c:pt idx="171" formatCode="General">
                  <c:v>1.1909209489822388</c:v>
                </c:pt>
                <c:pt idx="172" formatCode="General">
                  <c:v>1.2824540138244629</c:v>
                </c:pt>
                <c:pt idx="173" formatCode="General">
                  <c:v>1.3803679943084717</c:v>
                </c:pt>
                <c:pt idx="174" formatCode="General">
                  <c:v>1.4858529567718506</c:v>
                </c:pt>
                <c:pt idx="175" formatCode="General">
                  <c:v>1.6001410484313965</c:v>
                </c:pt>
                <c:pt idx="176" formatCode="General">
                  <c:v>1.7225120067596436</c:v>
                </c:pt>
                <c:pt idx="177" formatCode="General">
                  <c:v>1.8541330099105835</c:v>
                </c:pt>
                <c:pt idx="178" formatCode="General">
                  <c:v>1.9961429834365845</c:v>
                </c:pt>
                <c:pt idx="179" formatCode="General">
                  <c:v>2.1493499279022217</c:v>
                </c:pt>
                <c:pt idx="180" formatCode="General">
                  <c:v>2.3141310214996338</c:v>
                </c:pt>
                <c:pt idx="181" formatCode="General">
                  <c:v>2.491703987121582</c:v>
                </c:pt>
                <c:pt idx="182" formatCode="General">
                  <c:v>2.6830599308013916</c:v>
                </c:pt>
                <c:pt idx="183" formatCode="General">
                  <c:v>2.8885579109191895</c:v>
                </c:pt>
                <c:pt idx="184" formatCode="General">
                  <c:v>3.1108129024505615</c:v>
                </c:pt>
                <c:pt idx="185" formatCode="General">
                  <c:v>3.3501191139221191</c:v>
                </c:pt>
                <c:pt idx="186" formatCode="General">
                  <c:v>3.6074090003967285</c:v>
                </c:pt>
                <c:pt idx="187" formatCode="General">
                  <c:v>3.8847310543060303</c:v>
                </c:pt>
                <c:pt idx="188" formatCode="General">
                  <c:v>4.1838998794555664</c:v>
                </c:pt>
                <c:pt idx="189" formatCode="General">
                  <c:v>4.5069398880004883</c:v>
                </c:pt>
                <c:pt idx="190" formatCode="General">
                  <c:v>4.8542189598083496</c:v>
                </c:pt>
                <c:pt idx="191" formatCode="General">
                  <c:v>5.228705883026123</c:v>
                </c:pt>
                <c:pt idx="192" formatCode="General">
                  <c:v>5.6317257881164551</c:v>
                </c:pt>
                <c:pt idx="193" formatCode="General">
                  <c:v>6.0656471252441406</c:v>
                </c:pt>
                <c:pt idx="194" formatCode="General">
                  <c:v>6.5310068130493164</c:v>
                </c:pt>
                <c:pt idx="195" formatCode="General">
                  <c:v>7.0275912284851074</c:v>
                </c:pt>
                <c:pt idx="196" formatCode="General">
                  <c:v>7.5555210113525391</c:v>
                </c:pt>
                <c:pt idx="197" formatCode="General">
                  <c:v>8.1136045455932617</c:v>
                </c:pt>
                <c:pt idx="198" formatCode="General">
                  <c:v>8.7009601593017578</c:v>
                </c:pt>
                <c:pt idx="199" formatCode="General">
                  <c:v>9.3190765380859375</c:v>
                </c:pt>
                <c:pt idx="200" formatCode="General">
                  <c:v>9.9717073440551758</c:v>
                </c:pt>
              </c:numCache>
            </c:numRef>
          </c:yVal>
          <c:smooth val="1"/>
          <c:extLst>
            <c:ext xmlns:c16="http://schemas.microsoft.com/office/drawing/2014/chart" uri="{C3380CC4-5D6E-409C-BE32-E72D297353CC}">
              <c16:uniqueId val="{0000001F-EF1A-4F0A-957C-2C8E08404C41}"/>
            </c:ext>
          </c:extLst>
        </c:ser>
        <c:ser>
          <c:idx val="7"/>
          <c:order val="1"/>
          <c:tx>
            <c:v>10mm(measured)</c:v>
          </c:tx>
          <c:spPr>
            <a:ln w="19050" cap="rnd">
              <a:solidFill>
                <a:srgbClr val="00FF00"/>
              </a:solidFill>
              <a:prstDash val="sysDash"/>
              <a:round/>
            </a:ln>
            <a:effectLst/>
          </c:spPr>
          <c:marker>
            <c:symbol val="none"/>
          </c:marker>
          <c:xVal>
            <c:numRef>
              <c:f>'10mm(measured)'!$A$3:$A$203</c:f>
              <c:numCache>
                <c:formatCode>0_ </c:formatCode>
                <c:ptCount val="201"/>
                <c:pt idx="0">
                  <c:v>40</c:v>
                </c:pt>
                <c:pt idx="1">
                  <c:v>43.077999114990234</c:v>
                </c:pt>
                <c:pt idx="2">
                  <c:v>46.393001556396484</c:v>
                </c:pt>
                <c:pt idx="3">
                  <c:v>49.963001251220703</c:v>
                </c:pt>
                <c:pt idx="4">
                  <c:v>53.807998657226563</c:v>
                </c:pt>
                <c:pt idx="5">
                  <c:v>57.949001312255859</c:v>
                </c:pt>
                <c:pt idx="6">
                  <c:v>62.408000946044922</c:v>
                </c:pt>
                <c:pt idx="7">
                  <c:v>67.209999084472656</c:v>
                </c:pt>
                <c:pt idx="8">
                  <c:v>72.382003784179688</c:v>
                </c:pt>
                <c:pt idx="9">
                  <c:v>77.952003479003906</c:v>
                </c:pt>
                <c:pt idx="10">
                  <c:v>83.950996398925781</c:v>
                </c:pt>
                <c:pt idx="11">
                  <c:v>90.411003112792969</c:v>
                </c:pt>
                <c:pt idx="12">
                  <c:v>97.369003295898438</c:v>
                </c:pt>
                <c:pt idx="13">
                  <c:v>104.86199951171875</c:v>
                </c:pt>
                <c:pt idx="14">
                  <c:v>112.93099975585938</c:v>
                </c:pt>
                <c:pt idx="15">
                  <c:v>121.62100219726563</c:v>
                </c:pt>
                <c:pt idx="16">
                  <c:v>130.97999572753906</c:v>
                </c:pt>
                <c:pt idx="17">
                  <c:v>141.05999755859375</c:v>
                </c:pt>
                <c:pt idx="18">
                  <c:v>151.91499328613281</c:v>
                </c:pt>
                <c:pt idx="19">
                  <c:v>163.60499572753906</c:v>
                </c:pt>
                <c:pt idx="20">
                  <c:v>176.19500732421875</c:v>
                </c:pt>
                <c:pt idx="21">
                  <c:v>189.75399780273438</c:v>
                </c:pt>
                <c:pt idx="22">
                  <c:v>204.35600280761719</c:v>
                </c:pt>
                <c:pt idx="23">
                  <c:v>220.08099365234375</c:v>
                </c:pt>
                <c:pt idx="24">
                  <c:v>237.01699829101563</c:v>
                </c:pt>
                <c:pt idx="25">
                  <c:v>255.25599670410156</c:v>
                </c:pt>
                <c:pt idx="26">
                  <c:v>274.89898681640625</c:v>
                </c:pt>
                <c:pt idx="27">
                  <c:v>296.05300903320313</c:v>
                </c:pt>
                <c:pt idx="28">
                  <c:v>318.83499145507813</c:v>
                </c:pt>
                <c:pt idx="29">
                  <c:v>343.37100219726563</c:v>
                </c:pt>
                <c:pt idx="30">
                  <c:v>369.79400634765625</c:v>
                </c:pt>
                <c:pt idx="31">
                  <c:v>398.25100708007813</c:v>
                </c:pt>
                <c:pt idx="32">
                  <c:v>428.89700317382813</c:v>
                </c:pt>
                <c:pt idx="33">
                  <c:v>461.90200805664063</c:v>
                </c:pt>
                <c:pt idx="34">
                  <c:v>497.44699096679688</c:v>
                </c:pt>
                <c:pt idx="35">
                  <c:v>535.72698974609375</c:v>
                </c:pt>
                <c:pt idx="36">
                  <c:v>576.9520263671875</c:v>
                </c:pt>
                <c:pt idx="37">
                  <c:v>621.3499755859375</c:v>
                </c:pt>
                <c:pt idx="38">
                  <c:v>669.16497802734375</c:v>
                </c:pt>
                <c:pt idx="39">
                  <c:v>720.65899658203125</c:v>
                </c:pt>
                <c:pt idx="40">
                  <c:v>776.11602783203125</c:v>
                </c:pt>
                <c:pt idx="41">
                  <c:v>835.84002685546875</c:v>
                </c:pt>
                <c:pt idx="42">
                  <c:v>900.15997314453125</c:v>
                </c:pt>
                <c:pt idx="43">
                  <c:v>969.42999267578125</c:v>
                </c:pt>
                <c:pt idx="44">
                  <c:v>1044.030029296875</c:v>
                </c:pt>
                <c:pt idx="45">
                  <c:v>1124.3719482421875</c:v>
                </c:pt>
                <c:pt idx="46">
                  <c:v>1210.89501953125</c:v>
                </c:pt>
                <c:pt idx="47">
                  <c:v>1304.0770263671875</c:v>
                </c:pt>
                <c:pt idx="48">
                  <c:v>1404.428955078125</c:v>
                </c:pt>
                <c:pt idx="49">
                  <c:v>1512.5040283203125</c:v>
                </c:pt>
                <c:pt idx="50">
                  <c:v>1628.89501953125</c:v>
                </c:pt>
                <c:pt idx="51">
                  <c:v>1754.2430419921875</c:v>
                </c:pt>
                <c:pt idx="52">
                  <c:v>1889.237060546875</c:v>
                </c:pt>
                <c:pt idx="53">
                  <c:v>2034.6190185546875</c:v>
                </c:pt>
                <c:pt idx="54">
                  <c:v>2191.18896484375</c:v>
                </c:pt>
                <c:pt idx="55">
                  <c:v>2359.806884765625</c:v>
                </c:pt>
                <c:pt idx="56">
                  <c:v>2541.40087890625</c:v>
                </c:pt>
                <c:pt idx="57">
                  <c:v>2736.968994140625</c:v>
                </c:pt>
                <c:pt idx="58">
                  <c:v>2947.5859375</c:v>
                </c:pt>
                <c:pt idx="59">
                  <c:v>3174.410888671875</c:v>
                </c:pt>
                <c:pt idx="60">
                  <c:v>3418.69091796875</c:v>
                </c:pt>
                <c:pt idx="61">
                  <c:v>3681.76806640625</c:v>
                </c:pt>
                <c:pt idx="62">
                  <c:v>3965.091064453125</c:v>
                </c:pt>
                <c:pt idx="63">
                  <c:v>4270.21484375</c:v>
                </c:pt>
                <c:pt idx="64">
                  <c:v>4598.81982421875</c:v>
                </c:pt>
                <c:pt idx="65">
                  <c:v>4952.7119140625</c:v>
                </c:pt>
                <c:pt idx="66">
                  <c:v>5333.8369140625</c:v>
                </c:pt>
                <c:pt idx="67">
                  <c:v>5744.291015625</c:v>
                </c:pt>
                <c:pt idx="68">
                  <c:v>6186.330078125</c:v>
                </c:pt>
                <c:pt idx="69">
                  <c:v>6662.38623046875</c:v>
                </c:pt>
                <c:pt idx="70">
                  <c:v>7175.0751953125</c:v>
                </c:pt>
                <c:pt idx="71">
                  <c:v>7727.216796875</c:v>
                </c:pt>
                <c:pt idx="72">
                  <c:v>8321.84765625</c:v>
                </c:pt>
                <c:pt idx="73">
                  <c:v>8962.2373046875</c:v>
                </c:pt>
                <c:pt idx="74">
                  <c:v>9651.90625</c:v>
                </c:pt>
                <c:pt idx="75">
                  <c:v>10394.6474609375</c:v>
                </c:pt>
                <c:pt idx="76">
                  <c:v>11194.5439453125</c:v>
                </c:pt>
                <c:pt idx="77">
                  <c:v>12055.99609375</c:v>
                </c:pt>
                <c:pt idx="78">
                  <c:v>12983.73828125</c:v>
                </c:pt>
                <c:pt idx="79">
                  <c:v>13982.873046875</c:v>
                </c:pt>
                <c:pt idx="80">
                  <c:v>15058.8935546875</c:v>
                </c:pt>
                <c:pt idx="81">
                  <c:v>16217.7177734375</c:v>
                </c:pt>
                <c:pt idx="82">
                  <c:v>17465.716796875</c:v>
                </c:pt>
                <c:pt idx="83">
                  <c:v>18809.751953125</c:v>
                </c:pt>
                <c:pt idx="84">
                  <c:v>20257.21484375</c:v>
                </c:pt>
                <c:pt idx="85">
                  <c:v>21816.0625</c:v>
                </c:pt>
                <c:pt idx="86">
                  <c:v>23494.869140625</c:v>
                </c:pt>
                <c:pt idx="87">
                  <c:v>25302.865234375</c:v>
                </c:pt>
                <c:pt idx="88">
                  <c:v>27249.9921875</c:v>
                </c:pt>
                <c:pt idx="89">
                  <c:v>29346.955078125</c:v>
                </c:pt>
                <c:pt idx="90">
                  <c:v>31605.283203125</c:v>
                </c:pt>
                <c:pt idx="91">
                  <c:v>34037.3984375</c:v>
                </c:pt>
                <c:pt idx="92">
                  <c:v>36656.671875</c:v>
                </c:pt>
                <c:pt idx="93">
                  <c:v>39477.50390625</c:v>
                </c:pt>
                <c:pt idx="94">
                  <c:v>42515.41015625</c:v>
                </c:pt>
                <c:pt idx="95">
                  <c:v>45787.08984375</c:v>
                </c:pt>
                <c:pt idx="96">
                  <c:v>49310.53125</c:v>
                </c:pt>
                <c:pt idx="97">
                  <c:v>53105.11328125</c:v>
                </c:pt>
                <c:pt idx="98">
                  <c:v>57191.69921875</c:v>
                </c:pt>
                <c:pt idx="99">
                  <c:v>61592.76171875</c:v>
                </c:pt>
                <c:pt idx="100">
                  <c:v>66332.4921875</c:v>
                </c:pt>
                <c:pt idx="101">
                  <c:v>71436.96875</c:v>
                </c:pt>
                <c:pt idx="102">
                  <c:v>76934.2421875</c:v>
                </c:pt>
                <c:pt idx="103">
                  <c:v>82854.546875</c:v>
                </c:pt>
                <c:pt idx="104">
                  <c:v>89230.4296875</c:v>
                </c:pt>
                <c:pt idx="105">
                  <c:v>96096.9609375</c:v>
                </c:pt>
                <c:pt idx="106">
                  <c:v>103491.890625</c:v>
                </c:pt>
                <c:pt idx="107">
                  <c:v>111455.8828125</c:v>
                </c:pt>
                <c:pt idx="108">
                  <c:v>120032.71875</c:v>
                </c:pt>
                <c:pt idx="109">
                  <c:v>129269.5703125</c:v>
                </c:pt>
                <c:pt idx="110">
                  <c:v>139217.21875</c:v>
                </c:pt>
                <c:pt idx="111">
                  <c:v>149930.375</c:v>
                </c:pt>
                <c:pt idx="112">
                  <c:v>161467.9375</c:v>
                </c:pt>
                <c:pt idx="113">
                  <c:v>173893.34375</c:v>
                </c:pt>
                <c:pt idx="114">
                  <c:v>187274.921875</c:v>
                </c:pt>
                <c:pt idx="115">
                  <c:v>201686.25</c:v>
                </c:pt>
                <c:pt idx="116">
                  <c:v>217206.5625</c:v>
                </c:pt>
                <c:pt idx="117">
                  <c:v>233921.21875</c:v>
                </c:pt>
                <c:pt idx="118">
                  <c:v>251922.109375</c:v>
                </c:pt>
                <c:pt idx="119">
                  <c:v>271308.21875</c:v>
                </c:pt>
                <c:pt idx="120">
                  <c:v>292186.125</c:v>
                </c:pt>
                <c:pt idx="121">
                  <c:v>314670.6875</c:v>
                </c:pt>
                <c:pt idx="122">
                  <c:v>338885.46875</c:v>
                </c:pt>
                <c:pt idx="123">
                  <c:v>364963.625</c:v>
                </c:pt>
                <c:pt idx="124">
                  <c:v>393048.59375</c:v>
                </c:pt>
                <c:pt idx="125">
                  <c:v>423294.78125</c:v>
                </c:pt>
                <c:pt idx="126">
                  <c:v>455868.5</c:v>
                </c:pt>
                <c:pt idx="127">
                  <c:v>490948.84375</c:v>
                </c:pt>
                <c:pt idx="128">
                  <c:v>528728.75</c:v>
                </c:pt>
                <c:pt idx="129">
                  <c:v>569415.875</c:v>
                </c:pt>
                <c:pt idx="130">
                  <c:v>613234</c:v>
                </c:pt>
                <c:pt idx="131">
                  <c:v>660424.0625</c:v>
                </c:pt>
                <c:pt idx="132">
                  <c:v>711245.5625</c:v>
                </c:pt>
                <c:pt idx="133">
                  <c:v>765977.875</c:v>
                </c:pt>
                <c:pt idx="134">
                  <c:v>824922</c:v>
                </c:pt>
                <c:pt idx="135">
                  <c:v>888402.0625</c:v>
                </c:pt>
                <c:pt idx="136">
                  <c:v>956767.0625</c:v>
                </c:pt>
                <c:pt idx="137">
                  <c:v>1030393</c:v>
                </c:pt>
                <c:pt idx="138">
                  <c:v>1109684.625</c:v>
                </c:pt>
                <c:pt idx="139">
                  <c:v>1195077.875</c:v>
                </c:pt>
                <c:pt idx="140">
                  <c:v>1287042.5</c:v>
                </c:pt>
                <c:pt idx="141">
                  <c:v>1386084</c:v>
                </c:pt>
                <c:pt idx="142">
                  <c:v>1492747</c:v>
                </c:pt>
                <c:pt idx="143">
                  <c:v>1607618</c:v>
                </c:pt>
                <c:pt idx="144">
                  <c:v>1731328.75</c:v>
                </c:pt>
                <c:pt idx="145">
                  <c:v>1864559.25</c:v>
                </c:pt>
                <c:pt idx="146">
                  <c:v>2008042.25</c:v>
                </c:pt>
                <c:pt idx="147">
                  <c:v>2162566.75</c:v>
                </c:pt>
                <c:pt idx="148">
                  <c:v>2328982.25</c:v>
                </c:pt>
                <c:pt idx="149">
                  <c:v>2508204</c:v>
                </c:pt>
                <c:pt idx="150">
                  <c:v>2701217.25</c:v>
                </c:pt>
                <c:pt idx="151">
                  <c:v>2909083.5</c:v>
                </c:pt>
                <c:pt idx="152">
                  <c:v>3132945.5</c:v>
                </c:pt>
                <c:pt idx="153">
                  <c:v>3374034.25</c:v>
                </c:pt>
                <c:pt idx="154">
                  <c:v>3633675.75</c:v>
                </c:pt>
                <c:pt idx="155">
                  <c:v>3913297.25</c:v>
                </c:pt>
                <c:pt idx="156">
                  <c:v>4214436.5</c:v>
                </c:pt>
                <c:pt idx="157">
                  <c:v>4538749</c:v>
                </c:pt>
                <c:pt idx="158">
                  <c:v>4888018.5</c:v>
                </c:pt>
                <c:pt idx="159">
                  <c:v>5264165</c:v>
                </c:pt>
                <c:pt idx="160">
                  <c:v>5669257</c:v>
                </c:pt>
                <c:pt idx="161">
                  <c:v>6105522</c:v>
                </c:pt>
                <c:pt idx="162">
                  <c:v>6575359</c:v>
                </c:pt>
                <c:pt idx="163">
                  <c:v>7081351</c:v>
                </c:pt>
                <c:pt idx="164">
                  <c:v>7626281</c:v>
                </c:pt>
                <c:pt idx="165">
                  <c:v>8213144.5</c:v>
                </c:pt>
                <c:pt idx="166">
                  <c:v>8845169</c:v>
                </c:pt>
                <c:pt idx="167">
                  <c:v>9525829</c:v>
                </c:pt>
                <c:pt idx="168">
                  <c:v>10258868</c:v>
                </c:pt>
                <c:pt idx="169">
                  <c:v>11048317</c:v>
                </c:pt>
                <c:pt idx="170">
                  <c:v>11898516</c:v>
                </c:pt>
                <c:pt idx="171">
                  <c:v>12814139</c:v>
                </c:pt>
                <c:pt idx="172">
                  <c:v>13800223</c:v>
                </c:pt>
                <c:pt idx="173">
                  <c:v>14862189</c:v>
                </c:pt>
                <c:pt idx="174">
                  <c:v>16005876</c:v>
                </c:pt>
                <c:pt idx="175">
                  <c:v>17237572</c:v>
                </c:pt>
                <c:pt idx="176">
                  <c:v>18564052</c:v>
                </c:pt>
                <c:pt idx="177">
                  <c:v>19992606</c:v>
                </c:pt>
                <c:pt idx="178">
                  <c:v>21531094</c:v>
                </c:pt>
                <c:pt idx="179">
                  <c:v>23187972</c:v>
                </c:pt>
                <c:pt idx="180">
                  <c:v>24972350</c:v>
                </c:pt>
                <c:pt idx="181">
                  <c:v>26894042</c:v>
                </c:pt>
                <c:pt idx="182">
                  <c:v>28963614</c:v>
                </c:pt>
                <c:pt idx="183">
                  <c:v>31192444</c:v>
                </c:pt>
                <c:pt idx="184">
                  <c:v>33592788</c:v>
                </c:pt>
                <c:pt idx="185">
                  <c:v>36177848</c:v>
                </c:pt>
                <c:pt idx="186">
                  <c:v>38961836</c:v>
                </c:pt>
                <c:pt idx="187">
                  <c:v>41960056</c:v>
                </c:pt>
                <c:pt idx="188">
                  <c:v>45189000</c:v>
                </c:pt>
                <c:pt idx="189">
                  <c:v>48666420</c:v>
                </c:pt>
                <c:pt idx="190">
                  <c:v>52411436</c:v>
                </c:pt>
                <c:pt idx="191">
                  <c:v>56444640</c:v>
                </c:pt>
                <c:pt idx="192">
                  <c:v>60788212</c:v>
                </c:pt>
                <c:pt idx="193">
                  <c:v>65466036</c:v>
                </c:pt>
                <c:pt idx="194">
                  <c:v>70503832</c:v>
                </c:pt>
                <c:pt idx="195">
                  <c:v>75929296</c:v>
                </c:pt>
                <c:pt idx="196">
                  <c:v>81772264</c:v>
                </c:pt>
                <c:pt idx="197">
                  <c:v>88064872</c:v>
                </c:pt>
                <c:pt idx="198">
                  <c:v>94841704</c:v>
                </c:pt>
                <c:pt idx="199">
                  <c:v>102140040</c:v>
                </c:pt>
                <c:pt idx="200">
                  <c:v>110000000</c:v>
                </c:pt>
              </c:numCache>
            </c:numRef>
          </c:xVal>
          <c:yVal>
            <c:numRef>
              <c:f>'10mm(measured)'!$J$3:$J$203</c:f>
              <c:numCache>
                <c:formatCode>0.00E+00</c:formatCode>
                <c:ptCount val="201"/>
                <c:pt idx="0">
                  <c:v>3.0954761314205825E-4</c:v>
                </c:pt>
                <c:pt idx="1">
                  <c:v>7.9430162440985441E-4</c:v>
                </c:pt>
                <c:pt idx="2">
                  <c:v>6.8209337769076228E-4</c:v>
                </c:pt>
                <c:pt idx="3">
                  <c:v>8.9004822075366974E-4</c:v>
                </c:pt>
                <c:pt idx="4">
                  <c:v>1.1776649625971913E-3</c:v>
                </c:pt>
                <c:pt idx="5">
                  <c:v>1.3964900281280279E-3</c:v>
                </c:pt>
                <c:pt idx="6">
                  <c:v>1.2798600364476442E-3</c:v>
                </c:pt>
                <c:pt idx="7">
                  <c:v>1.2602170463651419E-3</c:v>
                </c:pt>
                <c:pt idx="8">
                  <c:v>1.2421089923009276E-3</c:v>
                </c:pt>
                <c:pt idx="9">
                  <c:v>1.1939599644392729E-3</c:v>
                </c:pt>
                <c:pt idx="10">
                  <c:v>1.065363991074264E-3</c:v>
                </c:pt>
                <c:pt idx="11">
                  <c:v>1.1194560211151838E-3</c:v>
                </c:pt>
                <c:pt idx="12">
                  <c:v>8.8385911658406258E-4</c:v>
                </c:pt>
                <c:pt idx="13">
                  <c:v>8.8041357230395079E-4</c:v>
                </c:pt>
                <c:pt idx="14">
                  <c:v>8.2650507101789117E-4</c:v>
                </c:pt>
                <c:pt idx="15">
                  <c:v>9.3011197168380022E-4</c:v>
                </c:pt>
                <c:pt idx="16">
                  <c:v>6.6869647707790136E-4</c:v>
                </c:pt>
                <c:pt idx="17">
                  <c:v>7.5750082032755017E-4</c:v>
                </c:pt>
                <c:pt idx="18">
                  <c:v>7.9666147939860821E-4</c:v>
                </c:pt>
                <c:pt idx="19">
                  <c:v>6.6943647107109427E-4</c:v>
                </c:pt>
                <c:pt idx="20">
                  <c:v>6.4105971250683069E-4</c:v>
                </c:pt>
                <c:pt idx="21">
                  <c:v>7.3784647975116968E-4</c:v>
                </c:pt>
                <c:pt idx="22">
                  <c:v>6.9140217965468764E-4</c:v>
                </c:pt>
                <c:pt idx="23">
                  <c:v>6.3324539223685861E-4</c:v>
                </c:pt>
                <c:pt idx="24">
                  <c:v>6.8103551166132092E-4</c:v>
                </c:pt>
                <c:pt idx="25">
                  <c:v>6.4072711393237114E-4</c:v>
                </c:pt>
                <c:pt idx="26">
                  <c:v>7.2791328420862556E-4</c:v>
                </c:pt>
                <c:pt idx="27">
                  <c:v>6.8714312510564923E-4</c:v>
                </c:pt>
                <c:pt idx="28">
                  <c:v>7.4804981704801321E-4</c:v>
                </c:pt>
                <c:pt idx="29">
                  <c:v>8.9714518981054425E-4</c:v>
                </c:pt>
                <c:pt idx="30">
                  <c:v>7.965235854499042E-4</c:v>
                </c:pt>
                <c:pt idx="31">
                  <c:v>8.2146271597594023E-4</c:v>
                </c:pt>
                <c:pt idx="32">
                  <c:v>1.0469539556652308E-3</c:v>
                </c:pt>
                <c:pt idx="33">
                  <c:v>7.0665421662852168E-4</c:v>
                </c:pt>
                <c:pt idx="34">
                  <c:v>8.4944639820605516E-4</c:v>
                </c:pt>
                <c:pt idx="35">
                  <c:v>8.3854689728468657E-4</c:v>
                </c:pt>
                <c:pt idx="36">
                  <c:v>1.025379984639585E-3</c:v>
                </c:pt>
                <c:pt idx="37">
                  <c:v>1.0022800415754318E-3</c:v>
                </c:pt>
                <c:pt idx="38">
                  <c:v>8.1660010619089007E-4</c:v>
                </c:pt>
                <c:pt idx="39">
                  <c:v>6.214702152647078E-4</c:v>
                </c:pt>
                <c:pt idx="40">
                  <c:v>8.7782472837716341E-4</c:v>
                </c:pt>
                <c:pt idx="41">
                  <c:v>7.3100929148495197E-4</c:v>
                </c:pt>
                <c:pt idx="42">
                  <c:v>1.0128009598702192E-3</c:v>
                </c:pt>
                <c:pt idx="43">
                  <c:v>7.3533307295292616E-4</c:v>
                </c:pt>
                <c:pt idx="44">
                  <c:v>6.0590181965380907E-4</c:v>
                </c:pt>
                <c:pt idx="45">
                  <c:v>8.0771779175847769E-4</c:v>
                </c:pt>
                <c:pt idx="46">
                  <c:v>9.5714128110557795E-4</c:v>
                </c:pt>
                <c:pt idx="47">
                  <c:v>7.3526869527995586E-4</c:v>
                </c:pt>
                <c:pt idx="48">
                  <c:v>5.6946958648040891E-4</c:v>
                </c:pt>
                <c:pt idx="49">
                  <c:v>1.0153560433536768E-3</c:v>
                </c:pt>
                <c:pt idx="50">
                  <c:v>8.4388320101425052E-4</c:v>
                </c:pt>
                <c:pt idx="51">
                  <c:v>6.9806090323254466E-4</c:v>
                </c:pt>
                <c:pt idx="52">
                  <c:v>6.8940618075430393E-4</c:v>
                </c:pt>
                <c:pt idx="53">
                  <c:v>6.7140470491722226E-4</c:v>
                </c:pt>
                <c:pt idx="54">
                  <c:v>8.2767987623810768E-4</c:v>
                </c:pt>
                <c:pt idx="55">
                  <c:v>9.1971032088622451E-4</c:v>
                </c:pt>
                <c:pt idx="56">
                  <c:v>8.9632667368277907E-4</c:v>
                </c:pt>
                <c:pt idx="57">
                  <c:v>9.9995546042919159E-4</c:v>
                </c:pt>
                <c:pt idx="58">
                  <c:v>8.9668080909177661E-4</c:v>
                </c:pt>
                <c:pt idx="59">
                  <c:v>8.9532817946746945E-4</c:v>
                </c:pt>
                <c:pt idx="60">
                  <c:v>1.1857550125569105E-3</c:v>
                </c:pt>
                <c:pt idx="61" formatCode="General">
                  <c:v>9.797137463465333E-4</c:v>
                </c:pt>
                <c:pt idx="62" formatCode="General">
                  <c:v>1.1171509977430105E-3</c:v>
                </c:pt>
                <c:pt idx="63" formatCode="General">
                  <c:v>9.2752487398684025E-4</c:v>
                </c:pt>
                <c:pt idx="64" formatCode="General">
                  <c:v>9.7166479099541903E-4</c:v>
                </c:pt>
                <c:pt idx="65" formatCode="General">
                  <c:v>1.0413379641249776E-3</c:v>
                </c:pt>
                <c:pt idx="66" formatCode="General">
                  <c:v>1.3352039968594909E-3</c:v>
                </c:pt>
                <c:pt idx="67" formatCode="General">
                  <c:v>1.1142060393467546E-3</c:v>
                </c:pt>
                <c:pt idx="68" formatCode="General">
                  <c:v>1.4027069555595517E-3</c:v>
                </c:pt>
                <c:pt idx="69" formatCode="General">
                  <c:v>1.7035730415955186E-3</c:v>
                </c:pt>
                <c:pt idx="70" formatCode="General">
                  <c:v>1.4590859645977616E-3</c:v>
                </c:pt>
                <c:pt idx="71" formatCode="General">
                  <c:v>1.792268012650311E-3</c:v>
                </c:pt>
                <c:pt idx="72" formatCode="General">
                  <c:v>1.991756958886981E-3</c:v>
                </c:pt>
                <c:pt idx="73" formatCode="General">
                  <c:v>2.0927840378135443E-3</c:v>
                </c:pt>
                <c:pt idx="74" formatCode="General">
                  <c:v>2.2131300065666437E-3</c:v>
                </c:pt>
                <c:pt idx="75" formatCode="General">
                  <c:v>2.2847999352961779E-3</c:v>
                </c:pt>
                <c:pt idx="76" formatCode="General">
                  <c:v>2.3484190460294485E-3</c:v>
                </c:pt>
                <c:pt idx="77" formatCode="General">
                  <c:v>2.4097571149468422E-3</c:v>
                </c:pt>
                <c:pt idx="78" formatCode="General">
                  <c:v>2.6692769024521112E-3</c:v>
                </c:pt>
                <c:pt idx="79" formatCode="General">
                  <c:v>2.8521330095827579E-3</c:v>
                </c:pt>
                <c:pt idx="80" formatCode="General">
                  <c:v>3.1083018984645605E-3</c:v>
                </c:pt>
                <c:pt idx="81" formatCode="General">
                  <c:v>3.3461179118603468E-3</c:v>
                </c:pt>
                <c:pt idx="82" formatCode="General">
                  <c:v>3.1218749936670065E-3</c:v>
                </c:pt>
                <c:pt idx="83" formatCode="General">
                  <c:v>3.8045879919081926E-3</c:v>
                </c:pt>
                <c:pt idx="84" formatCode="General">
                  <c:v>3.8448870182037354E-3</c:v>
                </c:pt>
                <c:pt idx="85" formatCode="General">
                  <c:v>4.1713910177350044E-3</c:v>
                </c:pt>
                <c:pt idx="86" formatCode="General">
                  <c:v>4.544639028608799E-3</c:v>
                </c:pt>
                <c:pt idx="87" formatCode="General">
                  <c:v>4.6295248903334141E-3</c:v>
                </c:pt>
                <c:pt idx="88" formatCode="General">
                  <c:v>5.0276829861104488E-3</c:v>
                </c:pt>
                <c:pt idx="89" formatCode="General">
                  <c:v>5.7412539608776569E-3</c:v>
                </c:pt>
                <c:pt idx="90" formatCode="General">
                  <c:v>6.2417020089924335E-3</c:v>
                </c:pt>
                <c:pt idx="91" formatCode="General">
                  <c:v>6.4586270600557327E-3</c:v>
                </c:pt>
                <c:pt idx="92" formatCode="General">
                  <c:v>6.9808219559490681E-3</c:v>
                </c:pt>
                <c:pt idx="93" formatCode="General">
                  <c:v>7.5527871958911419E-3</c:v>
                </c:pt>
                <c:pt idx="94" formatCode="General">
                  <c:v>8.286328986287117E-3</c:v>
                </c:pt>
                <c:pt idx="95" formatCode="General">
                  <c:v>8.6427349597215652E-3</c:v>
                </c:pt>
                <c:pt idx="96" formatCode="General">
                  <c:v>9.1873500496149063E-3</c:v>
                </c:pt>
                <c:pt idx="97" formatCode="General">
                  <c:v>1.0041509754955769E-2</c:v>
                </c:pt>
                <c:pt idx="98" formatCode="General">
                  <c:v>1.083528995513916E-2</c:v>
                </c:pt>
                <c:pt idx="99" formatCode="General">
                  <c:v>1.1134450323879719E-2</c:v>
                </c:pt>
                <c:pt idx="100" formatCode="General">
                  <c:v>1.2100409716367722E-2</c:v>
                </c:pt>
                <c:pt idx="101" formatCode="General">
                  <c:v>1.3095189817249775E-2</c:v>
                </c:pt>
                <c:pt idx="102" formatCode="General">
                  <c:v>1.4121590182185173E-2</c:v>
                </c:pt>
                <c:pt idx="103" formatCode="General">
                  <c:v>1.521878968924284E-2</c:v>
                </c:pt>
                <c:pt idx="104" formatCode="General">
                  <c:v>1.6002040356397629E-2</c:v>
                </c:pt>
                <c:pt idx="105" formatCode="General">
                  <c:v>1.7437849193811417E-2</c:v>
                </c:pt>
                <c:pt idx="106" formatCode="General">
                  <c:v>1.8730210140347481E-2</c:v>
                </c:pt>
                <c:pt idx="107" formatCode="General">
                  <c:v>2.0142989233136177E-2</c:v>
                </c:pt>
                <c:pt idx="108" formatCode="General">
                  <c:v>2.176194079220295E-2</c:v>
                </c:pt>
                <c:pt idx="109" formatCode="General">
                  <c:v>2.3585999384522438E-2</c:v>
                </c:pt>
                <c:pt idx="110" formatCode="General">
                  <c:v>2.5226699188351631E-2</c:v>
                </c:pt>
                <c:pt idx="111" formatCode="General">
                  <c:v>2.6998810470104218E-2</c:v>
                </c:pt>
                <c:pt idx="112" formatCode="General">
                  <c:v>2.8809599578380585E-2</c:v>
                </c:pt>
                <c:pt idx="113" formatCode="General">
                  <c:v>3.0961640179157257E-2</c:v>
                </c:pt>
                <c:pt idx="114" formatCode="General">
                  <c:v>3.3367011696100235E-2</c:v>
                </c:pt>
                <c:pt idx="115" formatCode="General">
                  <c:v>3.6287151277065277E-2</c:v>
                </c:pt>
                <c:pt idx="116" formatCode="General">
                  <c:v>3.8893949240446091E-2</c:v>
                </c:pt>
                <c:pt idx="117" formatCode="General">
                  <c:v>4.1709259152412415E-2</c:v>
                </c:pt>
                <c:pt idx="118" formatCode="General">
                  <c:v>4.4793460518121719E-2</c:v>
                </c:pt>
                <c:pt idx="119" formatCode="General">
                  <c:v>4.789239913225174E-2</c:v>
                </c:pt>
                <c:pt idx="120" formatCode="General">
                  <c:v>5.1929529756307602E-2</c:v>
                </c:pt>
                <c:pt idx="121" formatCode="General">
                  <c:v>5.5852461606264114E-2</c:v>
                </c:pt>
                <c:pt idx="122" formatCode="General">
                  <c:v>5.9935081750154495E-2</c:v>
                </c:pt>
                <c:pt idx="123" formatCode="General">
                  <c:v>6.4599506556987762E-2</c:v>
                </c:pt>
                <c:pt idx="124" formatCode="General">
                  <c:v>6.9367922842502594E-2</c:v>
                </c:pt>
                <c:pt idx="125" formatCode="General">
                  <c:v>7.4647143483161926E-2</c:v>
                </c:pt>
                <c:pt idx="126" formatCode="General">
                  <c:v>8.0499216914176941E-2</c:v>
                </c:pt>
                <c:pt idx="127" formatCode="General">
                  <c:v>8.6152397096157074E-2</c:v>
                </c:pt>
                <c:pt idx="128" formatCode="General">
                  <c:v>9.2597559094429016E-2</c:v>
                </c:pt>
                <c:pt idx="129" formatCode="General">
                  <c:v>9.9718756973743439E-2</c:v>
                </c:pt>
                <c:pt idx="130" formatCode="General">
                  <c:v>0.10703320056200027</c:v>
                </c:pt>
                <c:pt idx="131" formatCode="General">
                  <c:v>0.11507470160722733</c:v>
                </c:pt>
                <c:pt idx="132" formatCode="General">
                  <c:v>0.12351389974355698</c:v>
                </c:pt>
                <c:pt idx="133" formatCode="General">
                  <c:v>0.13389900326728821</c:v>
                </c:pt>
                <c:pt idx="134" formatCode="General">
                  <c:v>0.14418910443782806</c:v>
                </c:pt>
                <c:pt idx="135" formatCode="General">
                  <c:v>0.15483219921588898</c:v>
                </c:pt>
                <c:pt idx="136" formatCode="General">
                  <c:v>0.16649669408798218</c:v>
                </c:pt>
                <c:pt idx="137" formatCode="General">
                  <c:v>0.17911620438098907</c:v>
                </c:pt>
                <c:pt idx="138" formatCode="General">
                  <c:v>0.19364699721336365</c:v>
                </c:pt>
                <c:pt idx="139" formatCode="General">
                  <c:v>0.2081557959318161</c:v>
                </c:pt>
                <c:pt idx="140" formatCode="General">
                  <c:v>0.22379970550537109</c:v>
                </c:pt>
                <c:pt idx="141" formatCode="General">
                  <c:v>0.24091270565986633</c:v>
                </c:pt>
                <c:pt idx="142" formatCode="General">
                  <c:v>0.25914269685745239</c:v>
                </c:pt>
                <c:pt idx="143" formatCode="General">
                  <c:v>0.27854970097541809</c:v>
                </c:pt>
                <c:pt idx="144" formatCode="General">
                  <c:v>0.29984179139137268</c:v>
                </c:pt>
                <c:pt idx="145" formatCode="General">
                  <c:v>0.32235109806060791</c:v>
                </c:pt>
                <c:pt idx="146" formatCode="General">
                  <c:v>0.34665250778198242</c:v>
                </c:pt>
                <c:pt idx="147" formatCode="General">
                  <c:v>0.37309750914573669</c:v>
                </c:pt>
                <c:pt idx="148" formatCode="General">
                  <c:v>0.40151038765907288</c:v>
                </c:pt>
                <c:pt idx="149" formatCode="General">
                  <c:v>0.4317496120929718</c:v>
                </c:pt>
                <c:pt idx="150" formatCode="General">
                  <c:v>0.46459761261940002</c:v>
                </c:pt>
                <c:pt idx="151" formatCode="General">
                  <c:v>0.50017887353897095</c:v>
                </c:pt>
                <c:pt idx="152" formatCode="General">
                  <c:v>0.53841507434844971</c:v>
                </c:pt>
                <c:pt idx="153" formatCode="General">
                  <c:v>0.5794404149055481</c:v>
                </c:pt>
                <c:pt idx="154" formatCode="General">
                  <c:v>0.62412309646606445</c:v>
                </c:pt>
                <c:pt idx="155" formatCode="General">
                  <c:v>0.67180627584457397</c:v>
                </c:pt>
                <c:pt idx="156" formatCode="General">
                  <c:v>0.72306430339813232</c:v>
                </c:pt>
                <c:pt idx="157" formatCode="General">
                  <c:v>0.77851057052612305</c:v>
                </c:pt>
                <c:pt idx="158" formatCode="General">
                  <c:v>0.83782500028610229</c:v>
                </c:pt>
                <c:pt idx="159" formatCode="General">
                  <c:v>0.90238982439041138</c:v>
                </c:pt>
                <c:pt idx="160" formatCode="General">
                  <c:v>0.97138810157775879</c:v>
                </c:pt>
                <c:pt idx="161" formatCode="General">
                  <c:v>1.0458970069885254</c:v>
                </c:pt>
                <c:pt idx="162" formatCode="General">
                  <c:v>1.1259729862213135</c:v>
                </c:pt>
                <c:pt idx="163" formatCode="General">
                  <c:v>1.2121939659118652</c:v>
                </c:pt>
                <c:pt idx="164" formatCode="General">
                  <c:v>1.3051450252532959</c:v>
                </c:pt>
                <c:pt idx="165" formatCode="General">
                  <c:v>1.4053390026092529</c:v>
                </c:pt>
                <c:pt idx="166" formatCode="General">
                  <c:v>1.5135769844055176</c:v>
                </c:pt>
                <c:pt idx="167" formatCode="General">
                  <c:v>1.6296249628067017</c:v>
                </c:pt>
                <c:pt idx="168" formatCode="General">
                  <c:v>1.75409996509552</c:v>
                </c:pt>
                <c:pt idx="169" formatCode="General">
                  <c:v>1.8885979652404785</c:v>
                </c:pt>
                <c:pt idx="170" formatCode="General">
                  <c:v>2.0332930088043213</c:v>
                </c:pt>
                <c:pt idx="171" formatCode="General">
                  <c:v>2.1900858879089355</c:v>
                </c:pt>
                <c:pt idx="172" formatCode="General">
                  <c:v>2.3581631183624268</c:v>
                </c:pt>
                <c:pt idx="173" formatCode="General">
                  <c:v>2.5386190414428711</c:v>
                </c:pt>
                <c:pt idx="174" formatCode="General">
                  <c:v>2.7338299751281738</c:v>
                </c:pt>
                <c:pt idx="175" formatCode="General">
                  <c:v>2.9440169334411621</c:v>
                </c:pt>
                <c:pt idx="176" formatCode="General">
                  <c:v>3.1701900959014893</c:v>
                </c:pt>
                <c:pt idx="177" formatCode="General">
                  <c:v>3.4132969379425049</c:v>
                </c:pt>
                <c:pt idx="178" formatCode="General">
                  <c:v>3.6750590801239014</c:v>
                </c:pt>
                <c:pt idx="179" formatCode="General">
                  <c:v>3.9574429988861084</c:v>
                </c:pt>
                <c:pt idx="180" formatCode="General">
                  <c:v>4.261113166809082</c:v>
                </c:pt>
                <c:pt idx="181" formatCode="General">
                  <c:v>4.5890469551086426</c:v>
                </c:pt>
                <c:pt idx="182" formatCode="General">
                  <c:v>4.9420008659362793</c:v>
                </c:pt>
                <c:pt idx="183" formatCode="General">
                  <c:v>5.3211550712585449</c:v>
                </c:pt>
                <c:pt idx="184" formatCode="General">
                  <c:v>5.7309207916259766</c:v>
                </c:pt>
                <c:pt idx="185" formatCode="General">
                  <c:v>6.1723780632019043</c:v>
                </c:pt>
                <c:pt idx="186" formatCode="General">
                  <c:v>6.6485500335693359</c:v>
                </c:pt>
                <c:pt idx="187" formatCode="General">
                  <c:v>7.1607160568237305</c:v>
                </c:pt>
                <c:pt idx="188" formatCode="General">
                  <c:v>7.7137308120727539</c:v>
                </c:pt>
                <c:pt idx="189" formatCode="General">
                  <c:v>8.3100881576538086</c:v>
                </c:pt>
                <c:pt idx="190" formatCode="General">
                  <c:v>8.9531745910644531</c:v>
                </c:pt>
                <c:pt idx="191" formatCode="General">
                  <c:v>9.645660400390625</c:v>
                </c:pt>
                <c:pt idx="192" formatCode="General">
                  <c:v>10.391429901123047</c:v>
                </c:pt>
                <c:pt idx="193" formatCode="General">
                  <c:v>11.193240165710449</c:v>
                </c:pt>
                <c:pt idx="194" formatCode="General">
                  <c:v>12.052619934082031</c:v>
                </c:pt>
                <c:pt idx="195" formatCode="General">
                  <c:v>12.969710350036621</c:v>
                </c:pt>
                <c:pt idx="196" formatCode="General">
                  <c:v>13.944230079650879</c:v>
                </c:pt>
                <c:pt idx="197" formatCode="General">
                  <c:v>14.97506046295166</c:v>
                </c:pt>
                <c:pt idx="198" formatCode="General">
                  <c:v>16.062099456787109</c:v>
                </c:pt>
                <c:pt idx="199" formatCode="General">
                  <c:v>17.20918083190918</c:v>
                </c:pt>
                <c:pt idx="200" formatCode="General">
                  <c:v>18.414699554443359</c:v>
                </c:pt>
              </c:numCache>
            </c:numRef>
          </c:yVal>
          <c:smooth val="1"/>
          <c:extLst>
            <c:ext xmlns:c16="http://schemas.microsoft.com/office/drawing/2014/chart" uri="{C3380CC4-5D6E-409C-BE32-E72D297353CC}">
              <c16:uniqueId val="{00000020-EF1A-4F0A-957C-2C8E08404C41}"/>
            </c:ext>
          </c:extLst>
        </c:ser>
        <c:ser>
          <c:idx val="8"/>
          <c:order val="2"/>
          <c:tx>
            <c:v>15mm(measured)</c:v>
          </c:tx>
          <c:spPr>
            <a:ln w="19050" cap="rnd">
              <a:solidFill>
                <a:srgbClr val="0000FF"/>
              </a:solidFill>
              <a:prstDash val="sysDash"/>
              <a:round/>
            </a:ln>
            <a:effectLst/>
          </c:spPr>
          <c:marker>
            <c:symbol val="none"/>
          </c:marker>
          <c:xVal>
            <c:numRef>
              <c:f>'15mm(mesuared)'!$A$3:$A$203</c:f>
              <c:numCache>
                <c:formatCode>0_ </c:formatCode>
                <c:ptCount val="201"/>
                <c:pt idx="0">
                  <c:v>40</c:v>
                </c:pt>
                <c:pt idx="1">
                  <c:v>43.077999114990234</c:v>
                </c:pt>
                <c:pt idx="2">
                  <c:v>46.393001556396484</c:v>
                </c:pt>
                <c:pt idx="3">
                  <c:v>49.963001251220703</c:v>
                </c:pt>
                <c:pt idx="4">
                  <c:v>53.807998657226563</c:v>
                </c:pt>
                <c:pt idx="5">
                  <c:v>57.949001312255859</c:v>
                </c:pt>
                <c:pt idx="6">
                  <c:v>62.408000946044922</c:v>
                </c:pt>
                <c:pt idx="7">
                  <c:v>67.209999084472656</c:v>
                </c:pt>
                <c:pt idx="8">
                  <c:v>72.382003784179688</c:v>
                </c:pt>
                <c:pt idx="9">
                  <c:v>77.952003479003906</c:v>
                </c:pt>
                <c:pt idx="10">
                  <c:v>83.950996398925781</c:v>
                </c:pt>
                <c:pt idx="11">
                  <c:v>90.411003112792969</c:v>
                </c:pt>
                <c:pt idx="12">
                  <c:v>97.369003295898438</c:v>
                </c:pt>
                <c:pt idx="13">
                  <c:v>104.86199951171875</c:v>
                </c:pt>
                <c:pt idx="14">
                  <c:v>112.93099975585938</c:v>
                </c:pt>
                <c:pt idx="15">
                  <c:v>121.62100219726563</c:v>
                </c:pt>
                <c:pt idx="16">
                  <c:v>130.97999572753906</c:v>
                </c:pt>
                <c:pt idx="17">
                  <c:v>141.05999755859375</c:v>
                </c:pt>
                <c:pt idx="18">
                  <c:v>151.91499328613281</c:v>
                </c:pt>
                <c:pt idx="19">
                  <c:v>163.60499572753906</c:v>
                </c:pt>
                <c:pt idx="20">
                  <c:v>176.19500732421875</c:v>
                </c:pt>
                <c:pt idx="21">
                  <c:v>189.75399780273438</c:v>
                </c:pt>
                <c:pt idx="22">
                  <c:v>204.35600280761719</c:v>
                </c:pt>
                <c:pt idx="23">
                  <c:v>220.08099365234375</c:v>
                </c:pt>
                <c:pt idx="24">
                  <c:v>237.01699829101563</c:v>
                </c:pt>
                <c:pt idx="25">
                  <c:v>255.25599670410156</c:v>
                </c:pt>
                <c:pt idx="26">
                  <c:v>274.89898681640625</c:v>
                </c:pt>
                <c:pt idx="27">
                  <c:v>296.05300903320313</c:v>
                </c:pt>
                <c:pt idx="28">
                  <c:v>318.83499145507813</c:v>
                </c:pt>
                <c:pt idx="29">
                  <c:v>343.37100219726563</c:v>
                </c:pt>
                <c:pt idx="30">
                  <c:v>369.79400634765625</c:v>
                </c:pt>
                <c:pt idx="31">
                  <c:v>398.25100708007813</c:v>
                </c:pt>
                <c:pt idx="32">
                  <c:v>428.89700317382813</c:v>
                </c:pt>
                <c:pt idx="33">
                  <c:v>461.90200805664063</c:v>
                </c:pt>
                <c:pt idx="34">
                  <c:v>497.44699096679688</c:v>
                </c:pt>
                <c:pt idx="35">
                  <c:v>535.72698974609375</c:v>
                </c:pt>
                <c:pt idx="36">
                  <c:v>576.9520263671875</c:v>
                </c:pt>
                <c:pt idx="37">
                  <c:v>621.3499755859375</c:v>
                </c:pt>
                <c:pt idx="38">
                  <c:v>669.16497802734375</c:v>
                </c:pt>
                <c:pt idx="39">
                  <c:v>720.65899658203125</c:v>
                </c:pt>
                <c:pt idx="40">
                  <c:v>776.11602783203125</c:v>
                </c:pt>
                <c:pt idx="41">
                  <c:v>835.84002685546875</c:v>
                </c:pt>
                <c:pt idx="42">
                  <c:v>900.15997314453125</c:v>
                </c:pt>
                <c:pt idx="43">
                  <c:v>969.42999267578125</c:v>
                </c:pt>
                <c:pt idx="44">
                  <c:v>1044.030029296875</c:v>
                </c:pt>
                <c:pt idx="45">
                  <c:v>1124.3719482421875</c:v>
                </c:pt>
                <c:pt idx="46">
                  <c:v>1210.89501953125</c:v>
                </c:pt>
                <c:pt idx="47">
                  <c:v>1304.0770263671875</c:v>
                </c:pt>
                <c:pt idx="48">
                  <c:v>1404.428955078125</c:v>
                </c:pt>
                <c:pt idx="49">
                  <c:v>1512.5040283203125</c:v>
                </c:pt>
                <c:pt idx="50">
                  <c:v>1628.89501953125</c:v>
                </c:pt>
                <c:pt idx="51">
                  <c:v>1754.2430419921875</c:v>
                </c:pt>
                <c:pt idx="52">
                  <c:v>1889.237060546875</c:v>
                </c:pt>
                <c:pt idx="53">
                  <c:v>2034.6190185546875</c:v>
                </c:pt>
                <c:pt idx="54">
                  <c:v>2191.18896484375</c:v>
                </c:pt>
                <c:pt idx="55">
                  <c:v>2359.806884765625</c:v>
                </c:pt>
                <c:pt idx="56">
                  <c:v>2541.40087890625</c:v>
                </c:pt>
                <c:pt idx="57">
                  <c:v>2736.968994140625</c:v>
                </c:pt>
                <c:pt idx="58">
                  <c:v>2947.5859375</c:v>
                </c:pt>
                <c:pt idx="59">
                  <c:v>3174.410888671875</c:v>
                </c:pt>
                <c:pt idx="60">
                  <c:v>3418.69091796875</c:v>
                </c:pt>
                <c:pt idx="61">
                  <c:v>3681.76806640625</c:v>
                </c:pt>
                <c:pt idx="62">
                  <c:v>3965.091064453125</c:v>
                </c:pt>
                <c:pt idx="63">
                  <c:v>4270.21484375</c:v>
                </c:pt>
                <c:pt idx="64">
                  <c:v>4598.81982421875</c:v>
                </c:pt>
                <c:pt idx="65">
                  <c:v>4952.7119140625</c:v>
                </c:pt>
                <c:pt idx="66">
                  <c:v>5333.8369140625</c:v>
                </c:pt>
                <c:pt idx="67">
                  <c:v>5744.291015625</c:v>
                </c:pt>
                <c:pt idx="68">
                  <c:v>6186.330078125</c:v>
                </c:pt>
                <c:pt idx="69">
                  <c:v>6662.38623046875</c:v>
                </c:pt>
                <c:pt idx="70">
                  <c:v>7175.0751953125</c:v>
                </c:pt>
                <c:pt idx="71">
                  <c:v>7727.216796875</c:v>
                </c:pt>
                <c:pt idx="72">
                  <c:v>8321.84765625</c:v>
                </c:pt>
                <c:pt idx="73">
                  <c:v>8962.2373046875</c:v>
                </c:pt>
                <c:pt idx="74">
                  <c:v>9651.90625</c:v>
                </c:pt>
                <c:pt idx="75">
                  <c:v>10394.6474609375</c:v>
                </c:pt>
                <c:pt idx="76">
                  <c:v>11194.5439453125</c:v>
                </c:pt>
                <c:pt idx="77">
                  <c:v>12055.99609375</c:v>
                </c:pt>
                <c:pt idx="78">
                  <c:v>12983.73828125</c:v>
                </c:pt>
                <c:pt idx="79">
                  <c:v>13982.873046875</c:v>
                </c:pt>
                <c:pt idx="80">
                  <c:v>15058.8935546875</c:v>
                </c:pt>
                <c:pt idx="81">
                  <c:v>16217.7177734375</c:v>
                </c:pt>
                <c:pt idx="82">
                  <c:v>17465.716796875</c:v>
                </c:pt>
                <c:pt idx="83">
                  <c:v>18809.751953125</c:v>
                </c:pt>
                <c:pt idx="84">
                  <c:v>20257.21484375</c:v>
                </c:pt>
                <c:pt idx="85">
                  <c:v>21816.0625</c:v>
                </c:pt>
                <c:pt idx="86">
                  <c:v>23494.869140625</c:v>
                </c:pt>
                <c:pt idx="87">
                  <c:v>25302.865234375</c:v>
                </c:pt>
                <c:pt idx="88">
                  <c:v>27249.9921875</c:v>
                </c:pt>
                <c:pt idx="89">
                  <c:v>29346.955078125</c:v>
                </c:pt>
                <c:pt idx="90">
                  <c:v>31605.283203125</c:v>
                </c:pt>
                <c:pt idx="91">
                  <c:v>34037.3984375</c:v>
                </c:pt>
                <c:pt idx="92">
                  <c:v>36656.671875</c:v>
                </c:pt>
                <c:pt idx="93">
                  <c:v>39477.50390625</c:v>
                </c:pt>
                <c:pt idx="94">
                  <c:v>42515.41015625</c:v>
                </c:pt>
                <c:pt idx="95">
                  <c:v>45787.08984375</c:v>
                </c:pt>
                <c:pt idx="96">
                  <c:v>49310.53125</c:v>
                </c:pt>
                <c:pt idx="97">
                  <c:v>53105.11328125</c:v>
                </c:pt>
                <c:pt idx="98">
                  <c:v>57191.69921875</c:v>
                </c:pt>
                <c:pt idx="99">
                  <c:v>61592.76171875</c:v>
                </c:pt>
                <c:pt idx="100">
                  <c:v>66332.4921875</c:v>
                </c:pt>
                <c:pt idx="101">
                  <c:v>71436.96875</c:v>
                </c:pt>
                <c:pt idx="102">
                  <c:v>76934.2421875</c:v>
                </c:pt>
                <c:pt idx="103">
                  <c:v>82854.546875</c:v>
                </c:pt>
                <c:pt idx="104">
                  <c:v>89230.4296875</c:v>
                </c:pt>
                <c:pt idx="105">
                  <c:v>96096.9609375</c:v>
                </c:pt>
                <c:pt idx="106">
                  <c:v>103491.890625</c:v>
                </c:pt>
                <c:pt idx="107">
                  <c:v>111455.8828125</c:v>
                </c:pt>
                <c:pt idx="108">
                  <c:v>120032.71875</c:v>
                </c:pt>
                <c:pt idx="109">
                  <c:v>129269.5703125</c:v>
                </c:pt>
                <c:pt idx="110">
                  <c:v>139217.21875</c:v>
                </c:pt>
                <c:pt idx="111">
                  <c:v>149930.375</c:v>
                </c:pt>
                <c:pt idx="112">
                  <c:v>161467.9375</c:v>
                </c:pt>
                <c:pt idx="113">
                  <c:v>173893.34375</c:v>
                </c:pt>
                <c:pt idx="114">
                  <c:v>187274.921875</c:v>
                </c:pt>
                <c:pt idx="115">
                  <c:v>201686.25</c:v>
                </c:pt>
                <c:pt idx="116">
                  <c:v>217206.5625</c:v>
                </c:pt>
                <c:pt idx="117">
                  <c:v>233921.21875</c:v>
                </c:pt>
                <c:pt idx="118">
                  <c:v>251922.109375</c:v>
                </c:pt>
                <c:pt idx="119">
                  <c:v>271308.21875</c:v>
                </c:pt>
                <c:pt idx="120">
                  <c:v>292186.125</c:v>
                </c:pt>
                <c:pt idx="121">
                  <c:v>314670.6875</c:v>
                </c:pt>
                <c:pt idx="122">
                  <c:v>338885.46875</c:v>
                </c:pt>
                <c:pt idx="123">
                  <c:v>364963.625</c:v>
                </c:pt>
                <c:pt idx="124">
                  <c:v>393048.59375</c:v>
                </c:pt>
                <c:pt idx="125">
                  <c:v>423294.78125</c:v>
                </c:pt>
                <c:pt idx="126">
                  <c:v>455868.5</c:v>
                </c:pt>
                <c:pt idx="127">
                  <c:v>490948.84375</c:v>
                </c:pt>
                <c:pt idx="128">
                  <c:v>528728.75</c:v>
                </c:pt>
                <c:pt idx="129">
                  <c:v>569415.875</c:v>
                </c:pt>
                <c:pt idx="130">
                  <c:v>613234</c:v>
                </c:pt>
                <c:pt idx="131">
                  <c:v>660424.0625</c:v>
                </c:pt>
                <c:pt idx="132">
                  <c:v>711245.5625</c:v>
                </c:pt>
                <c:pt idx="133">
                  <c:v>765977.875</c:v>
                </c:pt>
                <c:pt idx="134">
                  <c:v>824922</c:v>
                </c:pt>
                <c:pt idx="135">
                  <c:v>888402.0625</c:v>
                </c:pt>
                <c:pt idx="136">
                  <c:v>956767.0625</c:v>
                </c:pt>
                <c:pt idx="137">
                  <c:v>1030393</c:v>
                </c:pt>
                <c:pt idx="138">
                  <c:v>1109684.625</c:v>
                </c:pt>
                <c:pt idx="139">
                  <c:v>1195077.875</c:v>
                </c:pt>
                <c:pt idx="140">
                  <c:v>1287042.5</c:v>
                </c:pt>
                <c:pt idx="141">
                  <c:v>1386084</c:v>
                </c:pt>
                <c:pt idx="142">
                  <c:v>1492747</c:v>
                </c:pt>
                <c:pt idx="143">
                  <c:v>1607618</c:v>
                </c:pt>
                <c:pt idx="144">
                  <c:v>1731328.75</c:v>
                </c:pt>
                <c:pt idx="145">
                  <c:v>1864559.25</c:v>
                </c:pt>
                <c:pt idx="146">
                  <c:v>2008042.25</c:v>
                </c:pt>
                <c:pt idx="147">
                  <c:v>2162566.75</c:v>
                </c:pt>
                <c:pt idx="148">
                  <c:v>2328982.25</c:v>
                </c:pt>
                <c:pt idx="149">
                  <c:v>2508204</c:v>
                </c:pt>
                <c:pt idx="150">
                  <c:v>2701217.25</c:v>
                </c:pt>
                <c:pt idx="151">
                  <c:v>2909083.5</c:v>
                </c:pt>
                <c:pt idx="152">
                  <c:v>3132945.5</c:v>
                </c:pt>
                <c:pt idx="153">
                  <c:v>3374034.25</c:v>
                </c:pt>
                <c:pt idx="154">
                  <c:v>3633675.75</c:v>
                </c:pt>
                <c:pt idx="155">
                  <c:v>3913297.25</c:v>
                </c:pt>
                <c:pt idx="156">
                  <c:v>4214436.5</c:v>
                </c:pt>
                <c:pt idx="157">
                  <c:v>4538749</c:v>
                </c:pt>
                <c:pt idx="158">
                  <c:v>4888018.5</c:v>
                </c:pt>
                <c:pt idx="159">
                  <c:v>5264165</c:v>
                </c:pt>
                <c:pt idx="160">
                  <c:v>5669257</c:v>
                </c:pt>
                <c:pt idx="161">
                  <c:v>6105522</c:v>
                </c:pt>
                <c:pt idx="162">
                  <c:v>6575359</c:v>
                </c:pt>
                <c:pt idx="163">
                  <c:v>7081351</c:v>
                </c:pt>
                <c:pt idx="164">
                  <c:v>7626281</c:v>
                </c:pt>
                <c:pt idx="165">
                  <c:v>8213144.5</c:v>
                </c:pt>
                <c:pt idx="166">
                  <c:v>8845169</c:v>
                </c:pt>
                <c:pt idx="167">
                  <c:v>9525829</c:v>
                </c:pt>
                <c:pt idx="168">
                  <c:v>10258868</c:v>
                </c:pt>
                <c:pt idx="169">
                  <c:v>11048317</c:v>
                </c:pt>
                <c:pt idx="170">
                  <c:v>11898516</c:v>
                </c:pt>
                <c:pt idx="171">
                  <c:v>12814139</c:v>
                </c:pt>
                <c:pt idx="172">
                  <c:v>13800223</c:v>
                </c:pt>
                <c:pt idx="173">
                  <c:v>14862189</c:v>
                </c:pt>
                <c:pt idx="174">
                  <c:v>16005876</c:v>
                </c:pt>
                <c:pt idx="175">
                  <c:v>17237572</c:v>
                </c:pt>
                <c:pt idx="176">
                  <c:v>18564052</c:v>
                </c:pt>
                <c:pt idx="177">
                  <c:v>19992606</c:v>
                </c:pt>
                <c:pt idx="178">
                  <c:v>21531094</c:v>
                </c:pt>
                <c:pt idx="179">
                  <c:v>23187972</c:v>
                </c:pt>
                <c:pt idx="180">
                  <c:v>24972350</c:v>
                </c:pt>
                <c:pt idx="181">
                  <c:v>26894042</c:v>
                </c:pt>
                <c:pt idx="182">
                  <c:v>28963614</c:v>
                </c:pt>
                <c:pt idx="183">
                  <c:v>31192444</c:v>
                </c:pt>
                <c:pt idx="184">
                  <c:v>33592788</c:v>
                </c:pt>
                <c:pt idx="185">
                  <c:v>36177848</c:v>
                </c:pt>
                <c:pt idx="186">
                  <c:v>38961836</c:v>
                </c:pt>
                <c:pt idx="187">
                  <c:v>41960056</c:v>
                </c:pt>
                <c:pt idx="188">
                  <c:v>45189000</c:v>
                </c:pt>
                <c:pt idx="189">
                  <c:v>48666420</c:v>
                </c:pt>
                <c:pt idx="190">
                  <c:v>52411436</c:v>
                </c:pt>
                <c:pt idx="191">
                  <c:v>56444640</c:v>
                </c:pt>
                <c:pt idx="192">
                  <c:v>60788212</c:v>
                </c:pt>
                <c:pt idx="193">
                  <c:v>65466036</c:v>
                </c:pt>
                <c:pt idx="194">
                  <c:v>70503832</c:v>
                </c:pt>
                <c:pt idx="195">
                  <c:v>75929296</c:v>
                </c:pt>
                <c:pt idx="196">
                  <c:v>81772264</c:v>
                </c:pt>
                <c:pt idx="197">
                  <c:v>88064872</c:v>
                </c:pt>
                <c:pt idx="198">
                  <c:v>94841704</c:v>
                </c:pt>
                <c:pt idx="199">
                  <c:v>102140040</c:v>
                </c:pt>
                <c:pt idx="200">
                  <c:v>110000000</c:v>
                </c:pt>
              </c:numCache>
            </c:numRef>
          </c:xVal>
          <c:yVal>
            <c:numRef>
              <c:f>'15mm(mesuared)'!$J$3:$J$203</c:f>
              <c:numCache>
                <c:formatCode>0.00E+00</c:formatCode>
                <c:ptCount val="201"/>
                <c:pt idx="0">
                  <c:v>3.0811771284788847E-4</c:v>
                </c:pt>
                <c:pt idx="1">
                  <c:v>4.6041130553930998E-4</c:v>
                </c:pt>
                <c:pt idx="2">
                  <c:v>6.5350910881534219E-4</c:v>
                </c:pt>
                <c:pt idx="3">
                  <c:v>8.6879578884691E-4</c:v>
                </c:pt>
                <c:pt idx="4">
                  <c:v>7.2129711043089628E-4</c:v>
                </c:pt>
                <c:pt idx="5">
                  <c:v>7.1634567575529218E-4</c:v>
                </c:pt>
                <c:pt idx="6">
                  <c:v>8.1864907406270504E-4</c:v>
                </c:pt>
                <c:pt idx="7">
                  <c:v>6.9318502210080624E-4</c:v>
                </c:pt>
                <c:pt idx="8">
                  <c:v>7.4437458533793688E-4</c:v>
                </c:pt>
                <c:pt idx="9">
                  <c:v>8.1988348392769694E-4</c:v>
                </c:pt>
                <c:pt idx="10">
                  <c:v>6.1135750729590654E-4</c:v>
                </c:pt>
                <c:pt idx="11">
                  <c:v>5.6946591939777136E-4</c:v>
                </c:pt>
                <c:pt idx="12">
                  <c:v>4.9986521480605006E-4</c:v>
                </c:pt>
                <c:pt idx="13">
                  <c:v>4.7641029232181609E-4</c:v>
                </c:pt>
                <c:pt idx="14">
                  <c:v>4.2947140173055232E-4</c:v>
                </c:pt>
                <c:pt idx="15">
                  <c:v>4.2252198909409344E-4</c:v>
                </c:pt>
                <c:pt idx="16">
                  <c:v>4.1265631443820894E-4</c:v>
                </c:pt>
                <c:pt idx="17">
                  <c:v>3.9857000228948891E-4</c:v>
                </c:pt>
                <c:pt idx="18">
                  <c:v>2.7040651184506714E-4</c:v>
                </c:pt>
                <c:pt idx="19">
                  <c:v>1.7248610674869269E-4</c:v>
                </c:pt>
                <c:pt idx="20">
                  <c:v>3.5216539981774986E-4</c:v>
                </c:pt>
                <c:pt idx="21">
                  <c:v>4.0757920942269266E-4</c:v>
                </c:pt>
                <c:pt idx="22">
                  <c:v>4.0938920574262738E-4</c:v>
                </c:pt>
                <c:pt idx="23">
                  <c:v>1.5584629727527499E-4</c:v>
                </c:pt>
                <c:pt idx="24">
                  <c:v>2.0843089441768825E-4</c:v>
                </c:pt>
                <c:pt idx="25">
                  <c:v>1.9785029871854931E-4</c:v>
                </c:pt>
                <c:pt idx="26">
                  <c:v>3.3274959423579276E-4</c:v>
                </c:pt>
                <c:pt idx="27">
                  <c:v>3.1562929507344961E-4</c:v>
                </c:pt>
                <c:pt idx="28">
                  <c:v>5.3099729120731354E-4</c:v>
                </c:pt>
                <c:pt idx="29">
                  <c:v>4.8626380157656968E-4</c:v>
                </c:pt>
                <c:pt idx="30">
                  <c:v>2.8382480377331376E-4</c:v>
                </c:pt>
                <c:pt idx="31">
                  <c:v>1.3033539289608598E-4</c:v>
                </c:pt>
                <c:pt idx="32">
                  <c:v>5.4447579896077514E-4</c:v>
                </c:pt>
                <c:pt idx="33">
                  <c:v>6.6414312459528446E-4</c:v>
                </c:pt>
                <c:pt idx="34">
                  <c:v>5.5615237215533853E-4</c:v>
                </c:pt>
                <c:pt idx="35">
                  <c:v>3.0702661024406552E-4</c:v>
                </c:pt>
                <c:pt idx="36">
                  <c:v>4.0186900878325105E-4</c:v>
                </c:pt>
                <c:pt idx="37">
                  <c:v>6.1707600252702832E-4</c:v>
                </c:pt>
                <c:pt idx="38">
                  <c:v>5.0380901666358113E-4</c:v>
                </c:pt>
                <c:pt idx="39">
                  <c:v>5.7990901404991746E-4</c:v>
                </c:pt>
                <c:pt idx="40">
                  <c:v>4.2368000140413642E-4</c:v>
                </c:pt>
                <c:pt idx="41">
                  <c:v>2.923819120042026E-4</c:v>
                </c:pt>
                <c:pt idx="42">
                  <c:v>4.2992699309252203E-4</c:v>
                </c:pt>
                <c:pt idx="43">
                  <c:v>5.6915509048849344E-4</c:v>
                </c:pt>
                <c:pt idx="44">
                  <c:v>3.9435870712623E-4</c:v>
                </c:pt>
                <c:pt idx="45">
                  <c:v>3.8139350363053381E-4</c:v>
                </c:pt>
                <c:pt idx="46">
                  <c:v>4.1633989894762635E-4</c:v>
                </c:pt>
                <c:pt idx="47">
                  <c:v>4.5053550275042653E-4</c:v>
                </c:pt>
                <c:pt idx="48">
                  <c:v>4.4455641182139516E-4</c:v>
                </c:pt>
                <c:pt idx="49">
                  <c:v>2.4415081134065986E-4</c:v>
                </c:pt>
                <c:pt idx="50">
                  <c:v>3.7925370270386338E-4</c:v>
                </c:pt>
                <c:pt idx="51">
                  <c:v>8.3335797535255551E-4</c:v>
                </c:pt>
                <c:pt idx="52">
                  <c:v>5.1607307977974415E-4</c:v>
                </c:pt>
                <c:pt idx="53">
                  <c:v>6.9804133090656251E-5</c:v>
                </c:pt>
                <c:pt idx="54">
                  <c:v>5.8882689336314797E-4</c:v>
                </c:pt>
                <c:pt idx="55">
                  <c:v>7.0418597897514701E-4</c:v>
                </c:pt>
                <c:pt idx="56">
                  <c:v>6.5026531228795648E-4</c:v>
                </c:pt>
                <c:pt idx="57">
                  <c:v>8.9654402108862996E-4</c:v>
                </c:pt>
                <c:pt idx="58">
                  <c:v>7.6388922752812505E-4</c:v>
                </c:pt>
                <c:pt idx="59">
                  <c:v>6.7820242838934064E-4</c:v>
                </c:pt>
                <c:pt idx="60">
                  <c:v>7.7146751573309302E-4</c:v>
                </c:pt>
                <c:pt idx="61" formatCode="General">
                  <c:v>8.8111119111999869E-4</c:v>
                </c:pt>
                <c:pt idx="62" formatCode="General">
                  <c:v>1.0313879465684295E-3</c:v>
                </c:pt>
                <c:pt idx="63" formatCode="General">
                  <c:v>9.9018344189971685E-4</c:v>
                </c:pt>
                <c:pt idx="64" formatCode="General">
                  <c:v>1.1600550496950746E-3</c:v>
                </c:pt>
                <c:pt idx="65" formatCode="General">
                  <c:v>1.2386849848553538E-3</c:v>
                </c:pt>
                <c:pt idx="66" formatCode="General">
                  <c:v>1.3496209867298603E-3</c:v>
                </c:pt>
                <c:pt idx="67" formatCode="General">
                  <c:v>1.4385250397026539E-3</c:v>
                </c:pt>
                <c:pt idx="68" formatCode="General">
                  <c:v>1.6137260245159268E-3</c:v>
                </c:pt>
                <c:pt idx="69" formatCode="General">
                  <c:v>1.8579779425635934E-3</c:v>
                </c:pt>
                <c:pt idx="70" formatCode="General">
                  <c:v>2.0385219249874353E-3</c:v>
                </c:pt>
                <c:pt idx="71" formatCode="General">
                  <c:v>1.9913699943572283E-3</c:v>
                </c:pt>
                <c:pt idx="72" formatCode="General">
                  <c:v>2.2392170503735542E-3</c:v>
                </c:pt>
                <c:pt idx="73" formatCode="General">
                  <c:v>2.6026719715446234E-3</c:v>
                </c:pt>
                <c:pt idx="74" formatCode="General">
                  <c:v>2.7337030041962862E-3</c:v>
                </c:pt>
                <c:pt idx="75" formatCode="General">
                  <c:v>2.9520581010729074E-3</c:v>
                </c:pt>
                <c:pt idx="76" formatCode="General">
                  <c:v>3.1985628884285688E-3</c:v>
                </c:pt>
                <c:pt idx="77" formatCode="General">
                  <c:v>3.2734109554439783E-3</c:v>
                </c:pt>
                <c:pt idx="78" formatCode="General">
                  <c:v>3.5619570408016443E-3</c:v>
                </c:pt>
                <c:pt idx="79" formatCode="General">
                  <c:v>3.6904490552842617E-3</c:v>
                </c:pt>
                <c:pt idx="80" formatCode="General">
                  <c:v>3.998694010078907E-3</c:v>
                </c:pt>
                <c:pt idx="81" formatCode="General">
                  <c:v>4.2153960093855858E-3</c:v>
                </c:pt>
                <c:pt idx="82" formatCode="General">
                  <c:v>4.6126889064908028E-3</c:v>
                </c:pt>
                <c:pt idx="83" formatCode="General">
                  <c:v>4.7849300317466259E-3</c:v>
                </c:pt>
                <c:pt idx="84" formatCode="General">
                  <c:v>5.2404501475393772E-3</c:v>
                </c:pt>
                <c:pt idx="85" formatCode="General">
                  <c:v>5.6346859782934189E-3</c:v>
                </c:pt>
                <c:pt idx="86" formatCode="General">
                  <c:v>6.0407458804547787E-3</c:v>
                </c:pt>
                <c:pt idx="87" formatCode="General">
                  <c:v>6.4454330131411552E-3</c:v>
                </c:pt>
                <c:pt idx="88" formatCode="General">
                  <c:v>7.012002170085907E-3</c:v>
                </c:pt>
                <c:pt idx="89" formatCode="General">
                  <c:v>7.540625985711813E-3</c:v>
                </c:pt>
                <c:pt idx="90" formatCode="General">
                  <c:v>8.0343829467892647E-3</c:v>
                </c:pt>
                <c:pt idx="91" formatCode="General">
                  <c:v>9.1315293684601784E-3</c:v>
                </c:pt>
                <c:pt idx="92" formatCode="General">
                  <c:v>9.5652621239423752E-3</c:v>
                </c:pt>
                <c:pt idx="93" formatCode="General">
                  <c:v>1.0261960327625275E-2</c:v>
                </c:pt>
                <c:pt idx="94" formatCode="General">
                  <c:v>1.1094640009105206E-2</c:v>
                </c:pt>
                <c:pt idx="95" formatCode="General">
                  <c:v>1.177779957652092E-2</c:v>
                </c:pt>
                <c:pt idx="96" formatCode="General">
                  <c:v>1.2696989811956882E-2</c:v>
                </c:pt>
                <c:pt idx="97" formatCode="General">
                  <c:v>1.3556100428104401E-2</c:v>
                </c:pt>
                <c:pt idx="98" formatCode="General">
                  <c:v>1.4383399859070778E-2</c:v>
                </c:pt>
                <c:pt idx="99" formatCode="General">
                  <c:v>1.577330008149147E-2</c:v>
                </c:pt>
                <c:pt idx="100" formatCode="General">
                  <c:v>1.6734780743718147E-2</c:v>
                </c:pt>
                <c:pt idx="101" formatCode="General">
                  <c:v>1.8156329169869423E-2</c:v>
                </c:pt>
                <c:pt idx="102" formatCode="General">
                  <c:v>1.9268769770860672E-2</c:v>
                </c:pt>
                <c:pt idx="103" formatCode="General">
                  <c:v>2.0854050293564796E-2</c:v>
                </c:pt>
                <c:pt idx="104" formatCode="General">
                  <c:v>2.2364199161529541E-2</c:v>
                </c:pt>
                <c:pt idx="105" formatCode="General">
                  <c:v>2.4228790774941444E-2</c:v>
                </c:pt>
                <c:pt idx="106" formatCode="General">
                  <c:v>2.6075650006532669E-2</c:v>
                </c:pt>
                <c:pt idx="107" formatCode="General">
                  <c:v>2.7884230017662048E-2</c:v>
                </c:pt>
                <c:pt idx="108" formatCode="General">
                  <c:v>3.0222209170460701E-2</c:v>
                </c:pt>
                <c:pt idx="109" formatCode="General">
                  <c:v>3.2603010535240173E-2</c:v>
                </c:pt>
                <c:pt idx="110" formatCode="General">
                  <c:v>3.4837070852518082E-2</c:v>
                </c:pt>
                <c:pt idx="111" formatCode="General">
                  <c:v>3.749522939324379E-2</c:v>
                </c:pt>
                <c:pt idx="112" formatCode="General">
                  <c:v>4.0504679083824158E-2</c:v>
                </c:pt>
                <c:pt idx="113" formatCode="General">
                  <c:v>4.342237114906311E-2</c:v>
                </c:pt>
                <c:pt idx="114" formatCode="General">
                  <c:v>4.6920418739318848E-2</c:v>
                </c:pt>
                <c:pt idx="115" formatCode="General">
                  <c:v>5.0459388643503189E-2</c:v>
                </c:pt>
                <c:pt idx="116" formatCode="General">
                  <c:v>5.4208390414714813E-2</c:v>
                </c:pt>
                <c:pt idx="117" formatCode="General">
                  <c:v>5.8107849210500717E-2</c:v>
                </c:pt>
                <c:pt idx="118" formatCode="General">
                  <c:v>6.255272775888443E-2</c:v>
                </c:pt>
                <c:pt idx="119" formatCode="General">
                  <c:v>6.7016139626502991E-2</c:v>
                </c:pt>
                <c:pt idx="120" formatCode="General">
                  <c:v>7.2565130889415741E-2</c:v>
                </c:pt>
                <c:pt idx="121" formatCode="General">
                  <c:v>7.8147269785404205E-2</c:v>
                </c:pt>
                <c:pt idx="122" formatCode="General">
                  <c:v>8.3879977464675903E-2</c:v>
                </c:pt>
                <c:pt idx="123" formatCode="General">
                  <c:v>9.0226411819458008E-2</c:v>
                </c:pt>
                <c:pt idx="124" formatCode="General">
                  <c:v>9.7009256482124329E-2</c:v>
                </c:pt>
                <c:pt idx="125" formatCode="General">
                  <c:v>0.10443379729986191</c:v>
                </c:pt>
                <c:pt idx="126" formatCode="General">
                  <c:v>0.1125124990940094</c:v>
                </c:pt>
                <c:pt idx="127" formatCode="General">
                  <c:v>0.12074969708919525</c:v>
                </c:pt>
                <c:pt idx="128" formatCode="General">
                  <c:v>0.12986180186271667</c:v>
                </c:pt>
                <c:pt idx="129" formatCode="General">
                  <c:v>0.13981249928474426</c:v>
                </c:pt>
                <c:pt idx="130" formatCode="General">
                  <c:v>0.14990709722042084</c:v>
                </c:pt>
                <c:pt idx="131" formatCode="General">
                  <c:v>0.16178640723228455</c:v>
                </c:pt>
                <c:pt idx="132" formatCode="General">
                  <c:v>0.17358779907226563</c:v>
                </c:pt>
                <c:pt idx="133" formatCode="General">
                  <c:v>0.1871849000453949</c:v>
                </c:pt>
                <c:pt idx="134" formatCode="General">
                  <c:v>0.20177410542964935</c:v>
                </c:pt>
                <c:pt idx="135" formatCode="General">
                  <c:v>0.21716070175170898</c:v>
                </c:pt>
                <c:pt idx="136" formatCode="General">
                  <c:v>0.23342819511890411</c:v>
                </c:pt>
                <c:pt idx="137" formatCode="General">
                  <c:v>0.25068730115890503</c:v>
                </c:pt>
                <c:pt idx="138" formatCode="General">
                  <c:v>0.27114319801330566</c:v>
                </c:pt>
                <c:pt idx="139" formatCode="General">
                  <c:v>0.29164740443229675</c:v>
                </c:pt>
                <c:pt idx="140" formatCode="General">
                  <c:v>0.31330829858779907</c:v>
                </c:pt>
                <c:pt idx="141" formatCode="General">
                  <c:v>0.33775019645690918</c:v>
                </c:pt>
                <c:pt idx="142" formatCode="General">
                  <c:v>0.36312130093574524</c:v>
                </c:pt>
                <c:pt idx="143" formatCode="General">
                  <c:v>0.39045920968055725</c:v>
                </c:pt>
                <c:pt idx="144" formatCode="General">
                  <c:v>0.42005130648612976</c:v>
                </c:pt>
                <c:pt idx="145" formatCode="General">
                  <c:v>0.45176291465759277</c:v>
                </c:pt>
                <c:pt idx="146" formatCode="General">
                  <c:v>0.4860801100730896</c:v>
                </c:pt>
                <c:pt idx="147" formatCode="General">
                  <c:v>0.52300357818603516</c:v>
                </c:pt>
                <c:pt idx="148" formatCode="General">
                  <c:v>0.56266129016876221</c:v>
                </c:pt>
                <c:pt idx="149" formatCode="General">
                  <c:v>0.60535687208175659</c:v>
                </c:pt>
                <c:pt idx="150" formatCode="General">
                  <c:v>0.65172159671783447</c:v>
                </c:pt>
                <c:pt idx="151" formatCode="General">
                  <c:v>0.70123171806335449</c:v>
                </c:pt>
                <c:pt idx="152" formatCode="General">
                  <c:v>0.75478208065032959</c:v>
                </c:pt>
                <c:pt idx="153" formatCode="General">
                  <c:v>0.81234848499298096</c:v>
                </c:pt>
                <c:pt idx="154" formatCode="General">
                  <c:v>0.87486881017684937</c:v>
                </c:pt>
                <c:pt idx="155" formatCode="General">
                  <c:v>0.94177109003067017</c:v>
                </c:pt>
                <c:pt idx="156" formatCode="General">
                  <c:v>1.0136419534683228</c:v>
                </c:pt>
                <c:pt idx="157" formatCode="General">
                  <c:v>1.0910520553588867</c:v>
                </c:pt>
                <c:pt idx="158" formatCode="General">
                  <c:v>1.17461097240448</c:v>
                </c:pt>
                <c:pt idx="159" formatCode="General">
                  <c:v>1.2645260095596313</c:v>
                </c:pt>
                <c:pt idx="160" formatCode="General">
                  <c:v>1.3611420392990112</c:v>
                </c:pt>
                <c:pt idx="161" formatCode="General">
                  <c:v>1.4654070138931274</c:v>
                </c:pt>
                <c:pt idx="162" formatCode="General">
                  <c:v>1.5776679515838623</c:v>
                </c:pt>
                <c:pt idx="163" formatCode="General">
                  <c:v>1.6982959508895874</c:v>
                </c:pt>
                <c:pt idx="164" formatCode="General">
                  <c:v>1.8281430006027222</c:v>
                </c:pt>
                <c:pt idx="165" formatCode="General">
                  <c:v>1.9686299562454224</c:v>
                </c:pt>
                <c:pt idx="166" formatCode="General">
                  <c:v>2.1195530891418457</c:v>
                </c:pt>
                <c:pt idx="167" formatCode="General">
                  <c:v>2.2820210456848145</c:v>
                </c:pt>
                <c:pt idx="168" formatCode="General">
                  <c:v>2.4568119049072266</c:v>
                </c:pt>
                <c:pt idx="169" formatCode="General">
                  <c:v>2.6445329189300537</c:v>
                </c:pt>
                <c:pt idx="170" formatCode="General">
                  <c:v>2.8477931022644043</c:v>
                </c:pt>
                <c:pt idx="171" formatCode="General">
                  <c:v>3.0659890174865723</c:v>
                </c:pt>
                <c:pt idx="172" formatCode="General">
                  <c:v>3.301624059677124</c:v>
                </c:pt>
                <c:pt idx="173" formatCode="General">
                  <c:v>3.5543019771575928</c:v>
                </c:pt>
                <c:pt idx="174" formatCode="General">
                  <c:v>3.827441930770874</c:v>
                </c:pt>
                <c:pt idx="175" formatCode="General">
                  <c:v>4.1207389831542969</c:v>
                </c:pt>
                <c:pt idx="176" formatCode="General">
                  <c:v>4.4370732307434082</c:v>
                </c:pt>
                <c:pt idx="177" formatCode="General">
                  <c:v>4.7773351669311523</c:v>
                </c:pt>
                <c:pt idx="178" formatCode="General">
                  <c:v>5.1436991691589355</c:v>
                </c:pt>
                <c:pt idx="179" formatCode="General">
                  <c:v>5.5383148193359375</c:v>
                </c:pt>
                <c:pt idx="180" formatCode="General">
                  <c:v>5.9636831283569336</c:v>
                </c:pt>
                <c:pt idx="181" formatCode="General">
                  <c:v>6.4212770462036133</c:v>
                </c:pt>
                <c:pt idx="182" formatCode="General">
                  <c:v>6.9150609970092773</c:v>
                </c:pt>
                <c:pt idx="183" formatCode="General">
                  <c:v>7.4459958076477051</c:v>
                </c:pt>
                <c:pt idx="184" formatCode="General">
                  <c:v>8.0192880630493164</c:v>
                </c:pt>
                <c:pt idx="185" formatCode="General">
                  <c:v>8.6362266540527344</c:v>
                </c:pt>
                <c:pt idx="186" formatCode="General">
                  <c:v>9.3013648986816406</c:v>
                </c:pt>
                <c:pt idx="187" formatCode="General">
                  <c:v>10.018349647521973</c:v>
                </c:pt>
                <c:pt idx="188" formatCode="General">
                  <c:v>10.791390419006348</c:v>
                </c:pt>
                <c:pt idx="189" formatCode="General">
                  <c:v>11.625439643859863</c:v>
                </c:pt>
                <c:pt idx="190" formatCode="General">
                  <c:v>12.524479866027832</c:v>
                </c:pt>
                <c:pt idx="191" formatCode="General">
                  <c:v>13.492130279541016</c:v>
                </c:pt>
                <c:pt idx="192" formatCode="General">
                  <c:v>14.534000396728516</c:v>
                </c:pt>
                <c:pt idx="193" formatCode="General">
                  <c:v>15.654150009155273</c:v>
                </c:pt>
                <c:pt idx="194" formatCode="General">
                  <c:v>16.853340148925781</c:v>
                </c:pt>
                <c:pt idx="195" formatCode="General">
                  <c:v>18.131359100341797</c:v>
                </c:pt>
                <c:pt idx="196" formatCode="General">
                  <c:v>19.490970611572266</c:v>
                </c:pt>
                <c:pt idx="197" formatCode="General">
                  <c:v>20.930559158325195</c:v>
                </c:pt>
                <c:pt idx="198" formatCode="General">
                  <c:v>22.450199127197266</c:v>
                </c:pt>
                <c:pt idx="199" formatCode="General">
                  <c:v>24.051399230957031</c:v>
                </c:pt>
                <c:pt idx="200" formatCode="General">
                  <c:v>25.734569549560547</c:v>
                </c:pt>
              </c:numCache>
            </c:numRef>
          </c:yVal>
          <c:smooth val="1"/>
          <c:extLst>
            <c:ext xmlns:c16="http://schemas.microsoft.com/office/drawing/2014/chart" uri="{C3380CC4-5D6E-409C-BE32-E72D297353CC}">
              <c16:uniqueId val="{00000021-EF1A-4F0A-957C-2C8E08404C41}"/>
            </c:ext>
          </c:extLst>
        </c:ser>
        <c:ser>
          <c:idx val="9"/>
          <c:order val="3"/>
          <c:tx>
            <c:v>5mm</c:v>
          </c:tx>
          <c:spPr>
            <a:ln w="25400">
              <a:solidFill>
                <a:srgbClr val="FF0000"/>
              </a:solidFill>
            </a:ln>
          </c:spPr>
          <c:marker>
            <c:symbol val="none"/>
          </c:marker>
          <c:xVal>
            <c:numRef>
              <c:f>'5mm(measured)'!$N$11:$N$211</c:f>
              <c:numCache>
                <c:formatCode>General</c:formatCode>
                <c:ptCount val="201"/>
              </c:numCache>
            </c:numRef>
          </c:xVal>
          <c:yVal>
            <c:numRef>
              <c:f>'5mm(measured)'!$D$11:$D$211</c:f>
            </c:numRef>
          </c:yVal>
          <c:smooth val="1"/>
          <c:extLst>
            <c:ext xmlns:c16="http://schemas.microsoft.com/office/drawing/2014/chart" uri="{C3380CC4-5D6E-409C-BE32-E72D297353CC}">
              <c16:uniqueId val="{00000022-EF1A-4F0A-957C-2C8E08404C41}"/>
            </c:ext>
          </c:extLst>
        </c:ser>
        <c:ser>
          <c:idx val="10"/>
          <c:order val="4"/>
          <c:tx>
            <c:v>10mm</c:v>
          </c:tx>
          <c:spPr>
            <a:ln w="25400">
              <a:solidFill>
                <a:srgbClr val="00FF00"/>
              </a:solidFill>
            </a:ln>
          </c:spPr>
          <c:marker>
            <c:symbol val="none"/>
          </c:marker>
          <c:xVal>
            <c:numRef>
              <c:f>'10mm(measured)'!$N$11:$N$211</c:f>
              <c:numCache>
                <c:formatCode>General</c:formatCode>
                <c:ptCount val="201"/>
              </c:numCache>
            </c:numRef>
          </c:xVal>
          <c:yVal>
            <c:numRef>
              <c:f>'10mm(measured)'!$D$11:$D$211</c:f>
            </c:numRef>
          </c:yVal>
          <c:smooth val="1"/>
          <c:extLst>
            <c:ext xmlns:c16="http://schemas.microsoft.com/office/drawing/2014/chart" uri="{C3380CC4-5D6E-409C-BE32-E72D297353CC}">
              <c16:uniqueId val="{00000023-EF1A-4F0A-957C-2C8E08404C41}"/>
            </c:ext>
          </c:extLst>
        </c:ser>
        <c:ser>
          <c:idx val="11"/>
          <c:order val="5"/>
          <c:tx>
            <c:v>15mm</c:v>
          </c:tx>
          <c:spPr>
            <a:ln w="25400" cap="rnd">
              <a:solidFill>
                <a:srgbClr val="0000FF"/>
              </a:solidFill>
              <a:round/>
            </a:ln>
            <a:effectLst/>
          </c:spPr>
          <c:marker>
            <c:symbol val="none"/>
          </c:marker>
          <c:xVal>
            <c:numRef>
              <c:f>'15mm(mesuared)'!$N$11:$N$211</c:f>
              <c:numCache>
                <c:formatCode>General</c:formatCode>
                <c:ptCount val="201"/>
              </c:numCache>
            </c:numRef>
          </c:xVal>
          <c:yVal>
            <c:numRef>
              <c:f>'15mm(mesuared)'!$D$11:$D$211</c:f>
            </c:numRef>
          </c:yVal>
          <c:smooth val="1"/>
          <c:extLst>
            <c:ext xmlns:c16="http://schemas.microsoft.com/office/drawing/2014/chart" uri="{C3380CC4-5D6E-409C-BE32-E72D297353CC}">
              <c16:uniqueId val="{00000024-EF1A-4F0A-957C-2C8E08404C41}"/>
            </c:ext>
          </c:extLst>
        </c:ser>
        <c:ser>
          <c:idx val="3"/>
          <c:order val="6"/>
          <c:tx>
            <c:v>5mm(calculated)</c:v>
          </c:tx>
          <c:spPr>
            <a:ln>
              <a:solidFill>
                <a:srgbClr val="FF0000"/>
              </a:solidFill>
            </a:ln>
          </c:spPr>
          <c:marker>
            <c:symbol val="none"/>
          </c:marker>
          <c:xVal>
            <c:numRef>
              <c:f>'5mm(calculated)'!$A$3:$A$63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'5mm(calculated)'!$J$3:$J$63</c:f>
              <c:numCache>
                <c:formatCode>0.00E+00</c:formatCode>
                <c:ptCount val="61"/>
                <c:pt idx="0">
                  <c:v>2.383445085907106E-4</c:v>
                </c:pt>
                <c:pt idx="1">
                  <c:v>2.383445085907106E-4</c:v>
                </c:pt>
                <c:pt idx="2">
                  <c:v>2.383445085907106E-4</c:v>
                </c:pt>
                <c:pt idx="3">
                  <c:v>2.383445085907106E-4</c:v>
                </c:pt>
                <c:pt idx="4">
                  <c:v>2.383445085907106E-4</c:v>
                </c:pt>
                <c:pt idx="5">
                  <c:v>2.383445085907106E-4</c:v>
                </c:pt>
                <c:pt idx="6">
                  <c:v>2.383445085907106E-4</c:v>
                </c:pt>
                <c:pt idx="7">
                  <c:v>2.383445085907106E-4</c:v>
                </c:pt>
                <c:pt idx="8">
                  <c:v>2.383445085907106E-4</c:v>
                </c:pt>
                <c:pt idx="9">
                  <c:v>2.383445085907106E-4</c:v>
                </c:pt>
                <c:pt idx="10">
                  <c:v>2.383445085907106E-4</c:v>
                </c:pt>
                <c:pt idx="11">
                  <c:v>3.0138646539453509E-4</c:v>
                </c:pt>
                <c:pt idx="12">
                  <c:v>3.7295452739229042E-4</c:v>
                </c:pt>
                <c:pt idx="13">
                  <c:v>4.6267988480114811E-4</c:v>
                </c:pt>
                <c:pt idx="14">
                  <c:v>5.7433390267307149E-4</c:v>
                </c:pt>
                <c:pt idx="15">
                  <c:v>7.1559558128843012E-4</c:v>
                </c:pt>
                <c:pt idx="16">
                  <c:v>8.888580036201108E-4</c:v>
                </c:pt>
                <c:pt idx="17">
                  <c:v>1.0989127112600266E-3</c:v>
                </c:pt>
                <c:pt idx="18">
                  <c:v>1.3628540008914665E-3</c:v>
                </c:pt>
                <c:pt idx="19">
                  <c:v>1.6913810631025167E-3</c:v>
                </c:pt>
                <c:pt idx="20">
                  <c:v>2.1018380621579281E-3</c:v>
                </c:pt>
                <c:pt idx="21">
                  <c:v>2.6154827276539862E-3</c:v>
                </c:pt>
                <c:pt idx="22">
                  <c:v>3.2585456559215227E-3</c:v>
                </c:pt>
                <c:pt idx="23">
                  <c:v>4.06368803706522E-3</c:v>
                </c:pt>
                <c:pt idx="24">
                  <c:v>5.0737027848912842E-3</c:v>
                </c:pt>
                <c:pt idx="25">
                  <c:v>6.3387747393196751E-3</c:v>
                </c:pt>
                <c:pt idx="26">
                  <c:v>7.9242974710526E-3</c:v>
                </c:pt>
                <c:pt idx="27">
                  <c:v>9.9123815906823239E-3</c:v>
                </c:pt>
                <c:pt idx="28">
                  <c:v>1.2407382551224462E-2</c:v>
                </c:pt>
                <c:pt idx="29">
                  <c:v>1.5537693955060052E-2</c:v>
                </c:pt>
                <c:pt idx="30">
                  <c:v>1.9467360843178416E-2</c:v>
                </c:pt>
                <c:pt idx="31">
                  <c:v>2.4400350953628816E-2</c:v>
                </c:pt>
                <c:pt idx="32">
                  <c:v>3.0595328407060061E-2</c:v>
                </c:pt>
                <c:pt idx="33">
                  <c:v>3.8376351484492831E-2</c:v>
                </c:pt>
                <c:pt idx="34">
                  <c:v>4.8150839464722386E-2</c:v>
                </c:pt>
                <c:pt idx="35">
                  <c:v>6.0431492572843491E-2</c:v>
                </c:pt>
                <c:pt idx="36">
                  <c:v>7.5863894819745772E-2</c:v>
                </c:pt>
                <c:pt idx="37">
                  <c:v>9.5259794371033782E-2</c:v>
                </c:pt>
                <c:pt idx="38">
                  <c:v>0.1196387903771623</c:v>
                </c:pt>
                <c:pt idx="39">
                  <c:v>0.1502863318179922</c:v>
                </c:pt>
                <c:pt idx="40">
                  <c:v>0.18881750373933978</c:v>
                </c:pt>
                <c:pt idx="41">
                  <c:v>0.23726534765459692</c:v>
                </c:pt>
                <c:pt idx="42">
                  <c:v>0.29818757283622632</c:v>
                </c:pt>
                <c:pt idx="43">
                  <c:v>0.37480511679612616</c:v>
                </c:pt>
                <c:pt idx="44">
                  <c:v>0.47116765018344636</c:v>
                </c:pt>
                <c:pt idx="45">
                  <c:v>0.59237178866002549</c:v>
                </c:pt>
                <c:pt idx="46">
                  <c:v>0.74483174374723915</c:v>
                </c:pt>
                <c:pt idx="47">
                  <c:v>0.93662736423555693</c:v>
                </c:pt>
                <c:pt idx="48">
                  <c:v>1.1779148697782655</c:v>
                </c:pt>
                <c:pt idx="49">
                  <c:v>1.4814882910652851</c:v>
                </c:pt>
                <c:pt idx="50">
                  <c:v>1.8634434905390542</c:v>
                </c:pt>
                <c:pt idx="51">
                  <c:v>2.3440458618385103</c:v>
                </c:pt>
                <c:pt idx="52">
                  <c:v>2.9488106514190773</c:v>
                </c:pt>
                <c:pt idx="53">
                  <c:v>3.7098294232830247</c:v>
                </c:pt>
                <c:pt idx="54">
                  <c:v>4.6675610056181762</c:v>
                </c:pt>
                <c:pt idx="55">
                  <c:v>5.8728730882058233</c:v>
                </c:pt>
                <c:pt idx="56">
                  <c:v>7.3898990601810972</c:v>
                </c:pt>
                <c:pt idx="57">
                  <c:v>9.2993615138774377</c:v>
                </c:pt>
                <c:pt idx="58">
                  <c:v>11.703043733934157</c:v>
                </c:pt>
                <c:pt idx="59">
                  <c:v>14.729190624613045</c:v>
                </c:pt>
                <c:pt idx="60">
                  <c:v>18.539678794591534</c:v>
                </c:pt>
              </c:numCache>
            </c:numRef>
          </c:yVal>
          <c:smooth val="1"/>
          <c:extLst>
            <c:ext xmlns:c16="http://schemas.microsoft.com/office/drawing/2014/chart" uri="{C3380CC4-5D6E-409C-BE32-E72D297353CC}">
              <c16:uniqueId val="{00000014-EF1A-4F0A-957C-2C8E08404C41}"/>
            </c:ext>
          </c:extLst>
        </c:ser>
        <c:ser>
          <c:idx val="4"/>
          <c:order val="7"/>
          <c:tx>
            <c:v>10mm(calculated)</c:v>
          </c:tx>
          <c:spPr>
            <a:ln w="19050" cap="rnd">
              <a:solidFill>
                <a:srgbClr val="0000FF"/>
              </a:solidFill>
              <a:round/>
            </a:ln>
            <a:effectLst/>
          </c:spPr>
          <c:marker>
            <c:symbol val="none"/>
          </c:marker>
          <c:xVal>
            <c:numRef>
              <c:f>'10mm(calculated)'!$A$3:$A$63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'10mm(calculated)'!$J$3:$J$63</c:f>
              <c:numCache>
                <c:formatCode>0.00E+00</c:formatCode>
                <c:ptCount val="61"/>
                <c:pt idx="0">
                  <c:v>3.3790644495664625E-4</c:v>
                </c:pt>
                <c:pt idx="1">
                  <c:v>3.3790644495664625E-4</c:v>
                </c:pt>
                <c:pt idx="2">
                  <c:v>3.3790644495664625E-4</c:v>
                </c:pt>
                <c:pt idx="3">
                  <c:v>3.3790644495664625E-4</c:v>
                </c:pt>
                <c:pt idx="4">
                  <c:v>3.3790644495664625E-4</c:v>
                </c:pt>
                <c:pt idx="5">
                  <c:v>3.3790644495664625E-4</c:v>
                </c:pt>
                <c:pt idx="6">
                  <c:v>3.3790644495664625E-4</c:v>
                </c:pt>
                <c:pt idx="7">
                  <c:v>3.3790644495664625E-4</c:v>
                </c:pt>
                <c:pt idx="8">
                  <c:v>3.3790644495664625E-4</c:v>
                </c:pt>
                <c:pt idx="9">
                  <c:v>3.3790644495664625E-4</c:v>
                </c:pt>
                <c:pt idx="10">
                  <c:v>3.3790644495664625E-4</c:v>
                </c:pt>
                <c:pt idx="11">
                  <c:v>4.2512448875038725E-4</c:v>
                </c:pt>
                <c:pt idx="12">
                  <c:v>5.2719461701730913E-4</c:v>
                </c:pt>
                <c:pt idx="13">
                  <c:v>6.5508639700069613E-4</c:v>
                </c:pt>
                <c:pt idx="14">
                  <c:v>8.1767557545421587E-4</c:v>
                </c:pt>
                <c:pt idx="15">
                  <c:v>1.0174261464754039E-3</c:v>
                </c:pt>
                <c:pt idx="16">
                  <c:v>1.2596691085742827E-3</c:v>
                </c:pt>
                <c:pt idx="17">
                  <c:v>1.5625113578252106E-3</c:v>
                </c:pt>
                <c:pt idx="18">
                  <c:v>1.9378685390632538E-3</c:v>
                </c:pt>
                <c:pt idx="19">
                  <c:v>2.4080918390227447E-3</c:v>
                </c:pt>
                <c:pt idx="20">
                  <c:v>2.9928525736101002E-3</c:v>
                </c:pt>
                <c:pt idx="21">
                  <c:v>3.7253963133487464E-3</c:v>
                </c:pt>
                <c:pt idx="22">
                  <c:v>4.6451122600373856E-3</c:v>
                </c:pt>
                <c:pt idx="23">
                  <c:v>5.7966390145844674E-3</c:v>
                </c:pt>
                <c:pt idx="24">
                  <c:v>7.239090304165711E-3</c:v>
                </c:pt>
                <c:pt idx="25">
                  <c:v>9.0470177351975514E-3</c:v>
                </c:pt>
                <c:pt idx="26">
                  <c:v>1.1315473869304288E-2</c:v>
                </c:pt>
                <c:pt idx="27">
                  <c:v>1.4160759568023406E-2</c:v>
                </c:pt>
                <c:pt idx="28">
                  <c:v>1.7732033329997069E-2</c:v>
                </c:pt>
                <c:pt idx="29">
                  <c:v>2.2214218791346753E-2</c:v>
                </c:pt>
                <c:pt idx="30">
                  <c:v>2.7842365738121232E-2</c:v>
                </c:pt>
                <c:pt idx="31">
                  <c:v>3.4909594671305971E-2</c:v>
                </c:pt>
                <c:pt idx="32">
                  <c:v>4.3788166601601383E-2</c:v>
                </c:pt>
                <c:pt idx="33">
                  <c:v>5.4942141026662679E-2</c:v>
                </c:pt>
                <c:pt idx="34">
                  <c:v>6.8957237901830989E-2</c:v>
                </c:pt>
                <c:pt idx="35">
                  <c:v>8.6571439448376766E-2</c:v>
                </c:pt>
                <c:pt idx="36">
                  <c:v>0.10871025675697596</c:v>
                </c:pt>
                <c:pt idx="37">
                  <c:v>0.1365408512870214</c:v>
                </c:pt>
                <c:pt idx="38">
                  <c:v>0.17152970168278819</c:v>
                </c:pt>
                <c:pt idx="39">
                  <c:v>0.21552392593732528</c:v>
                </c:pt>
                <c:pt idx="40">
                  <c:v>0.27084728630097632</c:v>
                </c:pt>
                <c:pt idx="41">
                  <c:v>0.34042158472738804</c:v>
                </c:pt>
                <c:pt idx="42">
                  <c:v>0.42792402165696652</c:v>
                </c:pt>
                <c:pt idx="43">
                  <c:v>0.53798825914241499</c:v>
                </c:pt>
                <c:pt idx="44">
                  <c:v>0.67643980704285145</c:v>
                </c:pt>
                <c:pt idx="45">
                  <c:v>0.85060949925864748</c:v>
                </c:pt>
                <c:pt idx="46">
                  <c:v>1.0697321461724203</c:v>
                </c:pt>
                <c:pt idx="47">
                  <c:v>1.3454190588290056</c:v>
                </c:pt>
                <c:pt idx="48">
                  <c:v>1.692295444009877</c:v>
                </c:pt>
                <c:pt idx="49">
                  <c:v>2.1287715092325001</c:v>
                </c:pt>
                <c:pt idx="50">
                  <c:v>2.6780154750247069</c:v>
                </c:pt>
                <c:pt idx="51">
                  <c:v>3.3691752809478954</c:v>
                </c:pt>
                <c:pt idx="52">
                  <c:v>4.2390277790761157</c:v>
                </c:pt>
                <c:pt idx="53">
                  <c:v>5.3337503229485979</c:v>
                </c:pt>
                <c:pt idx="54">
                  <c:v>6.711602924907492</c:v>
                </c:pt>
                <c:pt idx="55">
                  <c:v>8.4459362795947719</c:v>
                </c:pt>
                <c:pt idx="56">
                  <c:v>10.629150921057061</c:v>
                </c:pt>
                <c:pt idx="57">
                  <c:v>13.377819147294653</c:v>
                </c:pt>
                <c:pt idx="58">
                  <c:v>16.838944011684482</c:v>
                </c:pt>
                <c:pt idx="59">
                  <c:v>21.198325084351023</c:v>
                </c:pt>
                <c:pt idx="60">
                  <c:v>26.691038277545363</c:v>
                </c:pt>
              </c:numCache>
            </c:numRef>
          </c:yVal>
          <c:smooth val="1"/>
          <c:extLst>
            <c:ext xmlns:c16="http://schemas.microsoft.com/office/drawing/2014/chart" uri="{C3380CC4-5D6E-409C-BE32-E72D297353CC}">
              <c16:uniqueId val="{00000016-EF1A-4F0A-957C-2C8E08404C41}"/>
            </c:ext>
          </c:extLst>
        </c:ser>
        <c:ser>
          <c:idx val="5"/>
          <c:order val="8"/>
          <c:tx>
            <c:v>15mm(calculated)</c:v>
          </c:tx>
          <c:spPr>
            <a:ln w="19050" cap="rnd">
              <a:solidFill>
                <a:srgbClr val="00FF00"/>
              </a:solidFill>
              <a:round/>
            </a:ln>
            <a:effectLst/>
          </c:spPr>
          <c:marker>
            <c:symbol val="none"/>
          </c:marker>
          <c:xVal>
            <c:numRef>
              <c:f>'15mm(calculated)'!$A$3:$A$63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'15mm(calculated)'!$J$3:$J$63</c:f>
              <c:numCache>
                <c:formatCode>0.00E+00</c:formatCode>
                <c:ptCount val="61"/>
                <c:pt idx="0">
                  <c:v>4.3184529086736555E-4</c:v>
                </c:pt>
                <c:pt idx="1">
                  <c:v>4.3184529086736555E-4</c:v>
                </c:pt>
                <c:pt idx="2">
                  <c:v>4.3184529086736555E-4</c:v>
                </c:pt>
                <c:pt idx="3">
                  <c:v>4.3184529086736555E-4</c:v>
                </c:pt>
                <c:pt idx="4">
                  <c:v>4.3184529086736555E-4</c:v>
                </c:pt>
                <c:pt idx="5">
                  <c:v>4.3184529086736555E-4</c:v>
                </c:pt>
                <c:pt idx="6">
                  <c:v>4.3184529086736555E-4</c:v>
                </c:pt>
                <c:pt idx="7">
                  <c:v>4.3184529086736555E-4</c:v>
                </c:pt>
                <c:pt idx="8">
                  <c:v>4.3184529086736555E-4</c:v>
                </c:pt>
                <c:pt idx="9">
                  <c:v>4.3184529086736555E-4</c:v>
                </c:pt>
                <c:pt idx="10">
                  <c:v>4.3184529086736555E-4</c:v>
                </c:pt>
                <c:pt idx="11">
                  <c:v>5.334070845420646E-4</c:v>
                </c:pt>
                <c:pt idx="12">
                  <c:v>6.616589039620894E-4</c:v>
                </c:pt>
                <c:pt idx="13">
                  <c:v>8.2646863565137183E-4</c:v>
                </c:pt>
                <c:pt idx="14">
                  <c:v>1.0254556633123987E-3</c:v>
                </c:pt>
                <c:pt idx="15">
                  <c:v>1.2751821709957355E-3</c:v>
                </c:pt>
                <c:pt idx="16">
                  <c:v>1.5820912870795551E-3</c:v>
                </c:pt>
                <c:pt idx="17">
                  <c:v>1.963361520158813E-3</c:v>
                </c:pt>
                <c:pt idx="18">
                  <c:v>2.431651132383225E-3</c:v>
                </c:pt>
                <c:pt idx="19">
                  <c:v>3.0177712632157368E-3</c:v>
                </c:pt>
                <c:pt idx="20">
                  <c:v>3.7474067732130084E-3</c:v>
                </c:pt>
                <c:pt idx="21">
                  <c:v>4.6637974931914373E-3</c:v>
                </c:pt>
                <c:pt idx="22">
                  <c:v>5.8112766386821807E-3</c:v>
                </c:pt>
                <c:pt idx="23">
                  <c:v>7.2483883574939595E-3</c:v>
                </c:pt>
                <c:pt idx="24">
                  <c:v>9.0503884024713977E-3</c:v>
                </c:pt>
                <c:pt idx="25">
                  <c:v>1.1308468110980092E-2</c:v>
                </c:pt>
                <c:pt idx="26">
                  <c:v>1.4141089705831623E-2</c:v>
                </c:pt>
                <c:pt idx="27">
                  <c:v>1.7693803580772174E-2</c:v>
                </c:pt>
                <c:pt idx="28">
                  <c:v>2.2151599460970797E-2</c:v>
                </c:pt>
                <c:pt idx="29">
                  <c:v>2.7748917910550102E-2</c:v>
                </c:pt>
                <c:pt idx="30">
                  <c:v>3.4776083970972732E-2</c:v>
                </c:pt>
                <c:pt idx="31">
                  <c:v>4.360126925956085E-2</c:v>
                </c:pt>
                <c:pt idx="32">
                  <c:v>5.4687143768487864E-2</c:v>
                </c:pt>
                <c:pt idx="33">
                  <c:v>6.8615882414564996E-2</c:v>
                </c:pt>
                <c:pt idx="34">
                  <c:v>8.6118589802877885E-2</c:v>
                </c:pt>
                <c:pt idx="35">
                  <c:v>0.10811658869027489</c:v>
                </c:pt>
                <c:pt idx="36">
                  <c:v>0.13576791932499518</c:v>
                </c:pt>
                <c:pt idx="37">
                  <c:v>0.17052879297885296</c:v>
                </c:pt>
                <c:pt idx="38">
                  <c:v>0.21423421030142223</c:v>
                </c:pt>
                <c:pt idx="39">
                  <c:v>0.26918934624369911</c:v>
                </c:pt>
                <c:pt idx="40">
                  <c:v>0.33830229808174339</c:v>
                </c:pt>
                <c:pt idx="41">
                  <c:v>0.42522055135796633</c:v>
                </c:pt>
                <c:pt idx="42">
                  <c:v>0.53454432204243485</c:v>
                </c:pt>
                <c:pt idx="43">
                  <c:v>0.6720602784546863</c:v>
                </c:pt>
                <c:pt idx="44">
                  <c:v>0.84505170464682366</c:v>
                </c:pt>
                <c:pt idx="45">
                  <c:v>1.0626807840742811</c:v>
                </c:pt>
                <c:pt idx="46">
                  <c:v>1.3364893731113516</c:v>
                </c:pt>
                <c:pt idx="47">
                  <c:v>1.6809961373901863</c:v>
                </c:pt>
                <c:pt idx="48">
                  <c:v>2.1144764104983027</c:v>
                </c:pt>
                <c:pt idx="49">
                  <c:v>2.6599293677554052</c:v>
                </c:pt>
                <c:pt idx="50">
                  <c:v>3.3463548616750405</c:v>
                </c:pt>
                <c:pt idx="51">
                  <c:v>4.2101842265354819</c:v>
                </c:pt>
                <c:pt idx="52">
                  <c:v>5.29733431180835</c:v>
                </c:pt>
                <c:pt idx="53">
                  <c:v>6.6656588553490455</c:v>
                </c:pt>
                <c:pt idx="54">
                  <c:v>8.3879394279800739</c:v>
                </c:pt>
                <c:pt idx="55">
                  <c:v>10.555991162394216</c:v>
                </c:pt>
                <c:pt idx="56">
                  <c:v>13.285524624815848</c:v>
                </c:pt>
                <c:pt idx="57">
                  <c:v>16.722571065025686</c:v>
                </c:pt>
                <c:pt idx="58">
                  <c:v>21.051664128277771</c:v>
                </c:pt>
                <c:pt idx="59">
                  <c:v>26.506450074884818</c:v>
                </c:pt>
                <c:pt idx="60">
                  <c:v>33.383540148674783</c:v>
                </c:pt>
              </c:numCache>
            </c:numRef>
          </c:yVal>
          <c:smooth val="1"/>
          <c:extLst>
            <c:ext xmlns:c16="http://schemas.microsoft.com/office/drawing/2014/chart" uri="{C3380CC4-5D6E-409C-BE32-E72D297353CC}">
              <c16:uniqueId val="{00000018-EF1A-4F0A-957C-2C8E08404C41}"/>
            </c:ext>
          </c:extLst>
        </c:ser>
        <c:ser>
          <c:idx val="2"/>
          <c:order val="9"/>
          <c:tx>
            <c:v>5mm</c:v>
          </c:tx>
          <c:spPr>
            <a:ln w="25400">
              <a:solidFill>
                <a:srgbClr val="FF0000"/>
              </a:solidFill>
            </a:ln>
          </c:spPr>
          <c:marker>
            <c:symbol val="none"/>
          </c:marker>
          <c:xVal>
            <c:numRef>
              <c:f>'5mm(measured)'!$N$11:$N$211</c:f>
              <c:numCache>
                <c:formatCode>General</c:formatCode>
                <c:ptCount val="201"/>
              </c:numCache>
            </c:numRef>
          </c:xVal>
          <c:yVal>
            <c:numRef>
              <c:f>'5mm(measured)'!$D$11:$D$211</c:f>
            </c:numRef>
          </c:yVal>
          <c:smooth val="1"/>
          <c:extLst>
            <c:ext xmlns:c16="http://schemas.microsoft.com/office/drawing/2014/chart" uri="{C3380CC4-5D6E-409C-BE32-E72D297353CC}">
              <c16:uniqueId val="{0000001A-EF1A-4F0A-957C-2C8E08404C41}"/>
            </c:ext>
          </c:extLst>
        </c:ser>
        <c:ser>
          <c:idx val="0"/>
          <c:order val="10"/>
          <c:tx>
            <c:v>10mm</c:v>
          </c:tx>
          <c:spPr>
            <a:ln w="25400">
              <a:solidFill>
                <a:srgbClr val="00FF00"/>
              </a:solidFill>
            </a:ln>
          </c:spPr>
          <c:marker>
            <c:symbol val="none"/>
          </c:marker>
          <c:xVal>
            <c:numRef>
              <c:f>'10mm(measured)'!$N$11:$N$211</c:f>
              <c:numCache>
                <c:formatCode>General</c:formatCode>
                <c:ptCount val="201"/>
              </c:numCache>
            </c:numRef>
          </c:xVal>
          <c:yVal>
            <c:numRef>
              <c:f>'10mm(measured)'!$D$11:$D$211</c:f>
            </c:numRef>
          </c:yVal>
          <c:smooth val="1"/>
          <c:extLst>
            <c:ext xmlns:c16="http://schemas.microsoft.com/office/drawing/2014/chart" uri="{C3380CC4-5D6E-409C-BE32-E72D297353CC}">
              <c16:uniqueId val="{0000001C-EF1A-4F0A-957C-2C8E08404C41}"/>
            </c:ext>
          </c:extLst>
        </c:ser>
        <c:ser>
          <c:idx val="1"/>
          <c:order val="11"/>
          <c:tx>
            <c:v>15mm</c:v>
          </c:tx>
          <c:spPr>
            <a:ln w="25400" cap="rnd">
              <a:solidFill>
                <a:srgbClr val="0000FF"/>
              </a:solidFill>
              <a:round/>
            </a:ln>
            <a:effectLst/>
          </c:spPr>
          <c:marker>
            <c:symbol val="none"/>
          </c:marker>
          <c:xVal>
            <c:numRef>
              <c:f>'15mm(mesuared)'!$N$11:$N$211</c:f>
              <c:numCache>
                <c:formatCode>General</c:formatCode>
                <c:ptCount val="201"/>
              </c:numCache>
            </c:numRef>
          </c:xVal>
          <c:yVal>
            <c:numRef>
              <c:f>'15mm(mesuared)'!$D$11:$D$211</c:f>
            </c:numRef>
          </c:yVal>
          <c:smooth val="1"/>
          <c:extLst>
            <c:ext xmlns:c16="http://schemas.microsoft.com/office/drawing/2014/chart" uri="{C3380CC4-5D6E-409C-BE32-E72D297353CC}">
              <c16:uniqueId val="{0000001E-EF1A-4F0A-957C-2C8E08404C41}"/>
            </c:ext>
          </c:extLst>
        </c:ser>
        <c:dLbls>
          <c:showLegendKey val="0"/>
          <c:showVal val="0"/>
          <c:showCatName val="0"/>
          <c:showSerName val="0"/>
          <c:showPercent val="0"/>
          <c:showBubbleSize val="0"/>
        </c:dLbls>
        <c:axId val="1764274752"/>
        <c:axId val="1"/>
      </c:scatterChart>
      <c:valAx>
        <c:axId val="1764274752"/>
        <c:scaling>
          <c:logBase val="10"/>
          <c:orientation val="minMax"/>
          <c:max val="100000000"/>
          <c:min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Century" panose="02040604050505020304" pitchFamily="18" charset="0"/>
                    <a:ea typeface="+mn-ea"/>
                    <a:cs typeface="+mn-cs"/>
                  </a:defRPr>
                </a:pPr>
                <a:r>
                  <a:rPr lang="en-US" altLang="ja-JP" baseline="0">
                    <a:latin typeface="Century" panose="02040604050505020304" pitchFamily="18" charset="0"/>
                  </a:rPr>
                  <a:t>Frequency </a:t>
                </a:r>
                <a:r>
                  <a:rPr lang="ja-JP" altLang="en-US" baseline="0">
                    <a:latin typeface="Century" panose="02040604050505020304" pitchFamily="18" charset="0"/>
                  </a:rPr>
                  <a:t> </a:t>
                </a:r>
                <a:r>
                  <a:rPr lang="en-US" altLang="ja-JP" baseline="0">
                    <a:latin typeface="Century" panose="02040604050505020304" pitchFamily="18" charset="0"/>
                  </a:rPr>
                  <a:t>[Hz]</a:t>
                </a:r>
                <a:endParaRPr lang="ja-JP" altLang="en-US" baseline="0">
                  <a:latin typeface="Century" panose="02040604050505020304" pitchFamily="18" charset="0"/>
                </a:endParaRPr>
              </a:p>
            </c:rich>
          </c:tx>
          <c:layout/>
          <c:overlay val="0"/>
          <c:spPr>
            <a:noFill/>
            <a:ln>
              <a:noFill/>
            </a:ln>
            <a:effectLst/>
          </c:spPr>
        </c:title>
        <c:numFmt formatCode="[&gt;=1000000]#,###,,&quot;M&quot;;[&gt;=1000]#,###,&quot;K&quot;;#,##0" sourceLinked="0"/>
        <c:majorTickMark val="none"/>
        <c:minorTickMark val="none"/>
        <c:tickLblPos val="nextTo"/>
        <c:spPr>
          <a:noFill/>
          <a:ln w="9525" cap="flat" cmpd="sng" algn="ctr">
            <a:solidFill>
              <a:schemeClr val="tx1"/>
            </a:solidFill>
            <a:round/>
          </a:ln>
          <a:effectLst/>
        </c:spPr>
        <c:txPr>
          <a:bodyPr rot="0" spcFirstLastPara="1" vertOverflow="ellipsis" vert="horz" wrap="square" anchor="ctr" anchorCtr="1"/>
          <a:lstStyle/>
          <a:p>
            <a:pPr>
              <a:defRPr sz="2000" b="1" i="0" u="none" strike="noStrike" kern="1200" baseline="0">
                <a:solidFill>
                  <a:schemeClr val="tx1"/>
                </a:solidFill>
                <a:latin typeface="Century" panose="02040604050505020304" pitchFamily="18" charset="0"/>
                <a:ea typeface="+mn-ea"/>
                <a:cs typeface="+mn-cs"/>
              </a:defRPr>
            </a:pPr>
            <a:endParaRPr lang="ja-JP"/>
          </a:p>
        </c:txPr>
        <c:crossAx val="1"/>
        <c:crossesAt val="0"/>
        <c:crossBetween val="midCat"/>
        <c:majorUnit val="10"/>
      </c:valAx>
      <c:valAx>
        <c:axId val="1"/>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Century" panose="02040604050505020304" pitchFamily="18" charset="0"/>
                    <a:ea typeface="+mn-ea"/>
                    <a:cs typeface="+mn-cs"/>
                  </a:defRPr>
                </a:pPr>
                <a:r>
                  <a:rPr lang="en-US" altLang="ja-JP" baseline="0">
                    <a:latin typeface="Century" panose="02040604050505020304" pitchFamily="18" charset="0"/>
                  </a:rPr>
                  <a:t>|Z| [ohm]</a:t>
                </a:r>
                <a:endParaRPr lang="ja-JP" altLang="en-US" baseline="0">
                  <a:latin typeface="Century" panose="02040604050505020304" pitchFamily="18" charset="0"/>
                </a:endParaRPr>
              </a:p>
            </c:rich>
          </c:tx>
          <c:layout/>
          <c:overlay val="0"/>
          <c:spPr>
            <a:noFill/>
            <a:ln>
              <a:noFill/>
            </a:ln>
            <a:effectLst/>
          </c:sp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Century" panose="02040604050505020304" pitchFamily="18" charset="0"/>
                <a:ea typeface="+mn-ea"/>
                <a:cs typeface="+mn-cs"/>
              </a:defRPr>
            </a:pPr>
            <a:endParaRPr lang="ja-JP"/>
          </a:p>
        </c:txPr>
        <c:crossAx val="1764274752"/>
        <c:crosses val="autoZero"/>
        <c:crossBetween val="midCat"/>
      </c:valAx>
      <c:spPr>
        <a:noFill/>
        <a:ln>
          <a:noFill/>
        </a:ln>
        <a:effectLst/>
      </c:spPr>
    </c:plotArea>
    <c:legend>
      <c:legendPos val="r"/>
      <c:layout>
        <c:manualLayout>
          <c:xMode val="edge"/>
          <c:yMode val="edge"/>
          <c:x val="0.72207322872087498"/>
          <c:y val="0.54690561220831013"/>
          <c:w val="0.20370587030916376"/>
          <c:h val="0.21853534478841594"/>
        </c:manualLayout>
      </c:layou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7203791561636277E-2"/>
          <c:y val="0.15027362500433583"/>
          <c:w val="0.79704056242247867"/>
          <c:h val="0.65027495910967148"/>
        </c:manualLayout>
      </c:layout>
      <c:scatterChart>
        <c:scatterStyle val="smoothMarker"/>
        <c:varyColors val="0"/>
        <c:ser>
          <c:idx val="9"/>
          <c:order val="0"/>
          <c:tx>
            <c:v>5mm(measured)</c:v>
          </c:tx>
          <c:spPr>
            <a:ln w="31750" cap="rnd">
              <a:solidFill>
                <a:srgbClr val="FF0000"/>
              </a:solidFill>
              <a:prstDash val="sysDash"/>
              <a:round/>
            </a:ln>
            <a:effectLst/>
          </c:spPr>
          <c:marker>
            <c:symbol val="none"/>
          </c:marker>
          <c:xVal>
            <c:numRef>
              <c:f>'5mm(measured)'!$A$3:$A$203</c:f>
              <c:numCache>
                <c:formatCode>0_ </c:formatCode>
                <c:ptCount val="201"/>
                <c:pt idx="0">
                  <c:v>40</c:v>
                </c:pt>
                <c:pt idx="1">
                  <c:v>43.077999114990234</c:v>
                </c:pt>
                <c:pt idx="2">
                  <c:v>46.393001556396484</c:v>
                </c:pt>
                <c:pt idx="3">
                  <c:v>49.963001251220703</c:v>
                </c:pt>
                <c:pt idx="4">
                  <c:v>53.807998657226563</c:v>
                </c:pt>
                <c:pt idx="5">
                  <c:v>57.949001312255859</c:v>
                </c:pt>
                <c:pt idx="6">
                  <c:v>62.408000946044922</c:v>
                </c:pt>
                <c:pt idx="7">
                  <c:v>67.209999084472656</c:v>
                </c:pt>
                <c:pt idx="8">
                  <c:v>72.382003784179688</c:v>
                </c:pt>
                <c:pt idx="9">
                  <c:v>77.952003479003906</c:v>
                </c:pt>
                <c:pt idx="10">
                  <c:v>83.950996398925781</c:v>
                </c:pt>
                <c:pt idx="11">
                  <c:v>90.411003112792969</c:v>
                </c:pt>
                <c:pt idx="12">
                  <c:v>97.369003295898438</c:v>
                </c:pt>
                <c:pt idx="13">
                  <c:v>104.86199951171875</c:v>
                </c:pt>
                <c:pt idx="14">
                  <c:v>112.93099975585938</c:v>
                </c:pt>
                <c:pt idx="15">
                  <c:v>121.62100219726563</c:v>
                </c:pt>
                <c:pt idx="16">
                  <c:v>130.97999572753906</c:v>
                </c:pt>
                <c:pt idx="17">
                  <c:v>141.05999755859375</c:v>
                </c:pt>
                <c:pt idx="18">
                  <c:v>151.91499328613281</c:v>
                </c:pt>
                <c:pt idx="19">
                  <c:v>163.60499572753906</c:v>
                </c:pt>
                <c:pt idx="20">
                  <c:v>176.19500732421875</c:v>
                </c:pt>
                <c:pt idx="21">
                  <c:v>189.75399780273438</c:v>
                </c:pt>
                <c:pt idx="22">
                  <c:v>204.35600280761719</c:v>
                </c:pt>
                <c:pt idx="23">
                  <c:v>220.08099365234375</c:v>
                </c:pt>
                <c:pt idx="24">
                  <c:v>237.01699829101563</c:v>
                </c:pt>
                <c:pt idx="25">
                  <c:v>255.25599670410156</c:v>
                </c:pt>
                <c:pt idx="26">
                  <c:v>274.89898681640625</c:v>
                </c:pt>
                <c:pt idx="27">
                  <c:v>296.05300903320313</c:v>
                </c:pt>
                <c:pt idx="28">
                  <c:v>318.83499145507813</c:v>
                </c:pt>
                <c:pt idx="29">
                  <c:v>343.37100219726563</c:v>
                </c:pt>
                <c:pt idx="30">
                  <c:v>369.79400634765625</c:v>
                </c:pt>
                <c:pt idx="31">
                  <c:v>398.25100708007813</c:v>
                </c:pt>
                <c:pt idx="32">
                  <c:v>428.89700317382813</c:v>
                </c:pt>
                <c:pt idx="33">
                  <c:v>461.90200805664063</c:v>
                </c:pt>
                <c:pt idx="34">
                  <c:v>497.44699096679688</c:v>
                </c:pt>
                <c:pt idx="35">
                  <c:v>535.72698974609375</c:v>
                </c:pt>
                <c:pt idx="36">
                  <c:v>576.9520263671875</c:v>
                </c:pt>
                <c:pt idx="37">
                  <c:v>621.3499755859375</c:v>
                </c:pt>
                <c:pt idx="38">
                  <c:v>669.16497802734375</c:v>
                </c:pt>
                <c:pt idx="39">
                  <c:v>720.65899658203125</c:v>
                </c:pt>
                <c:pt idx="40">
                  <c:v>776.11602783203125</c:v>
                </c:pt>
                <c:pt idx="41">
                  <c:v>835.84002685546875</c:v>
                </c:pt>
                <c:pt idx="42">
                  <c:v>900.15997314453125</c:v>
                </c:pt>
                <c:pt idx="43">
                  <c:v>969.42999267578125</c:v>
                </c:pt>
                <c:pt idx="44">
                  <c:v>1044.030029296875</c:v>
                </c:pt>
                <c:pt idx="45">
                  <c:v>1124.3719482421875</c:v>
                </c:pt>
                <c:pt idx="46">
                  <c:v>1210.89501953125</c:v>
                </c:pt>
                <c:pt idx="47">
                  <c:v>1304.0770263671875</c:v>
                </c:pt>
                <c:pt idx="48">
                  <c:v>1404.428955078125</c:v>
                </c:pt>
                <c:pt idx="49">
                  <c:v>1512.5040283203125</c:v>
                </c:pt>
                <c:pt idx="50">
                  <c:v>1628.89501953125</c:v>
                </c:pt>
                <c:pt idx="51">
                  <c:v>1754.2430419921875</c:v>
                </c:pt>
                <c:pt idx="52">
                  <c:v>1889.237060546875</c:v>
                </c:pt>
                <c:pt idx="53">
                  <c:v>2034.6190185546875</c:v>
                </c:pt>
                <c:pt idx="54">
                  <c:v>2191.18896484375</c:v>
                </c:pt>
                <c:pt idx="55">
                  <c:v>2359.806884765625</c:v>
                </c:pt>
                <c:pt idx="56">
                  <c:v>2541.40087890625</c:v>
                </c:pt>
                <c:pt idx="57">
                  <c:v>2736.968994140625</c:v>
                </c:pt>
                <c:pt idx="58">
                  <c:v>2947.5859375</c:v>
                </c:pt>
                <c:pt idx="59">
                  <c:v>3174.410888671875</c:v>
                </c:pt>
                <c:pt idx="60">
                  <c:v>3418.69091796875</c:v>
                </c:pt>
                <c:pt idx="61">
                  <c:v>3681.76806640625</c:v>
                </c:pt>
                <c:pt idx="62">
                  <c:v>3965.091064453125</c:v>
                </c:pt>
                <c:pt idx="63">
                  <c:v>4270.21484375</c:v>
                </c:pt>
                <c:pt idx="64">
                  <c:v>4598.81982421875</c:v>
                </c:pt>
                <c:pt idx="65">
                  <c:v>4952.7119140625</c:v>
                </c:pt>
                <c:pt idx="66">
                  <c:v>5333.8369140625</c:v>
                </c:pt>
                <c:pt idx="67">
                  <c:v>5744.291015625</c:v>
                </c:pt>
                <c:pt idx="68">
                  <c:v>6186.330078125</c:v>
                </c:pt>
                <c:pt idx="69">
                  <c:v>6662.38623046875</c:v>
                </c:pt>
                <c:pt idx="70">
                  <c:v>7175.0751953125</c:v>
                </c:pt>
                <c:pt idx="71">
                  <c:v>7727.216796875</c:v>
                </c:pt>
                <c:pt idx="72">
                  <c:v>8321.84765625</c:v>
                </c:pt>
                <c:pt idx="73">
                  <c:v>8962.2373046875</c:v>
                </c:pt>
                <c:pt idx="74">
                  <c:v>9651.90625</c:v>
                </c:pt>
                <c:pt idx="75">
                  <c:v>10394.6474609375</c:v>
                </c:pt>
                <c:pt idx="76">
                  <c:v>11194.5439453125</c:v>
                </c:pt>
                <c:pt idx="77">
                  <c:v>12055.99609375</c:v>
                </c:pt>
                <c:pt idx="78">
                  <c:v>12983.73828125</c:v>
                </c:pt>
                <c:pt idx="79">
                  <c:v>13982.873046875</c:v>
                </c:pt>
                <c:pt idx="80">
                  <c:v>15058.8935546875</c:v>
                </c:pt>
                <c:pt idx="81">
                  <c:v>16217.7177734375</c:v>
                </c:pt>
                <c:pt idx="82">
                  <c:v>17465.716796875</c:v>
                </c:pt>
                <c:pt idx="83">
                  <c:v>18809.751953125</c:v>
                </c:pt>
                <c:pt idx="84">
                  <c:v>20257.21484375</c:v>
                </c:pt>
                <c:pt idx="85">
                  <c:v>21816.0625</c:v>
                </c:pt>
                <c:pt idx="86">
                  <c:v>23494.869140625</c:v>
                </c:pt>
                <c:pt idx="87">
                  <c:v>25302.865234375</c:v>
                </c:pt>
                <c:pt idx="88">
                  <c:v>27249.9921875</c:v>
                </c:pt>
                <c:pt idx="89">
                  <c:v>29346.955078125</c:v>
                </c:pt>
                <c:pt idx="90">
                  <c:v>31605.283203125</c:v>
                </c:pt>
                <c:pt idx="91">
                  <c:v>34037.3984375</c:v>
                </c:pt>
                <c:pt idx="92">
                  <c:v>36656.671875</c:v>
                </c:pt>
                <c:pt idx="93">
                  <c:v>39477.50390625</c:v>
                </c:pt>
                <c:pt idx="94">
                  <c:v>42515.41015625</c:v>
                </c:pt>
                <c:pt idx="95">
                  <c:v>45787.08984375</c:v>
                </c:pt>
                <c:pt idx="96">
                  <c:v>49310.53125</c:v>
                </c:pt>
                <c:pt idx="97">
                  <c:v>53105.11328125</c:v>
                </c:pt>
                <c:pt idx="98">
                  <c:v>57191.69921875</c:v>
                </c:pt>
                <c:pt idx="99">
                  <c:v>61592.76171875</c:v>
                </c:pt>
                <c:pt idx="100">
                  <c:v>66332.4921875</c:v>
                </c:pt>
                <c:pt idx="101">
                  <c:v>71436.96875</c:v>
                </c:pt>
                <c:pt idx="102">
                  <c:v>76934.2421875</c:v>
                </c:pt>
                <c:pt idx="103">
                  <c:v>82854.546875</c:v>
                </c:pt>
                <c:pt idx="104">
                  <c:v>89230.4296875</c:v>
                </c:pt>
                <c:pt idx="105">
                  <c:v>96096.9609375</c:v>
                </c:pt>
                <c:pt idx="106">
                  <c:v>103491.890625</c:v>
                </c:pt>
                <c:pt idx="107">
                  <c:v>111455.8828125</c:v>
                </c:pt>
                <c:pt idx="108">
                  <c:v>120032.71875</c:v>
                </c:pt>
                <c:pt idx="109">
                  <c:v>129269.5703125</c:v>
                </c:pt>
                <c:pt idx="110">
                  <c:v>139217.21875</c:v>
                </c:pt>
                <c:pt idx="111">
                  <c:v>149930.375</c:v>
                </c:pt>
                <c:pt idx="112">
                  <c:v>161467.9375</c:v>
                </c:pt>
                <c:pt idx="113">
                  <c:v>173893.34375</c:v>
                </c:pt>
                <c:pt idx="114">
                  <c:v>187274.921875</c:v>
                </c:pt>
                <c:pt idx="115">
                  <c:v>201686.25</c:v>
                </c:pt>
                <c:pt idx="116">
                  <c:v>217206.5625</c:v>
                </c:pt>
                <c:pt idx="117">
                  <c:v>233921.21875</c:v>
                </c:pt>
                <c:pt idx="118">
                  <c:v>251922.109375</c:v>
                </c:pt>
                <c:pt idx="119">
                  <c:v>271308.21875</c:v>
                </c:pt>
                <c:pt idx="120">
                  <c:v>292186.125</c:v>
                </c:pt>
                <c:pt idx="121">
                  <c:v>314670.6875</c:v>
                </c:pt>
                <c:pt idx="122">
                  <c:v>338885.46875</c:v>
                </c:pt>
                <c:pt idx="123">
                  <c:v>364963.625</c:v>
                </c:pt>
                <c:pt idx="124">
                  <c:v>393048.59375</c:v>
                </c:pt>
                <c:pt idx="125">
                  <c:v>423294.78125</c:v>
                </c:pt>
                <c:pt idx="126">
                  <c:v>455868.5</c:v>
                </c:pt>
                <c:pt idx="127">
                  <c:v>490948.84375</c:v>
                </c:pt>
                <c:pt idx="128">
                  <c:v>528728.75</c:v>
                </c:pt>
                <c:pt idx="129">
                  <c:v>569415.875</c:v>
                </c:pt>
                <c:pt idx="130">
                  <c:v>613234</c:v>
                </c:pt>
                <c:pt idx="131">
                  <c:v>660424.0625</c:v>
                </c:pt>
                <c:pt idx="132">
                  <c:v>711245.5625</c:v>
                </c:pt>
                <c:pt idx="133">
                  <c:v>765977.875</c:v>
                </c:pt>
                <c:pt idx="134">
                  <c:v>824922</c:v>
                </c:pt>
                <c:pt idx="135">
                  <c:v>888402.0625</c:v>
                </c:pt>
                <c:pt idx="136">
                  <c:v>956767.0625</c:v>
                </c:pt>
                <c:pt idx="137">
                  <c:v>1030393</c:v>
                </c:pt>
                <c:pt idx="138">
                  <c:v>1109684.625</c:v>
                </c:pt>
                <c:pt idx="139">
                  <c:v>1195077.875</c:v>
                </c:pt>
                <c:pt idx="140">
                  <c:v>1287042.5</c:v>
                </c:pt>
                <c:pt idx="141">
                  <c:v>1386084</c:v>
                </c:pt>
                <c:pt idx="142">
                  <c:v>1492747</c:v>
                </c:pt>
                <c:pt idx="143">
                  <c:v>1607618</c:v>
                </c:pt>
                <c:pt idx="144">
                  <c:v>1731328.75</c:v>
                </c:pt>
                <c:pt idx="145">
                  <c:v>1864559.25</c:v>
                </c:pt>
                <c:pt idx="146">
                  <c:v>2008042.25</c:v>
                </c:pt>
                <c:pt idx="147">
                  <c:v>2162566.75</c:v>
                </c:pt>
                <c:pt idx="148">
                  <c:v>2328982.25</c:v>
                </c:pt>
                <c:pt idx="149">
                  <c:v>2508204</c:v>
                </c:pt>
                <c:pt idx="150">
                  <c:v>2701217.25</c:v>
                </c:pt>
                <c:pt idx="151">
                  <c:v>2909083.5</c:v>
                </c:pt>
                <c:pt idx="152">
                  <c:v>3132945.5</c:v>
                </c:pt>
                <c:pt idx="153">
                  <c:v>3374034.25</c:v>
                </c:pt>
                <c:pt idx="154">
                  <c:v>3633675.75</c:v>
                </c:pt>
                <c:pt idx="155">
                  <c:v>3913297.25</c:v>
                </c:pt>
                <c:pt idx="156">
                  <c:v>4214436.5</c:v>
                </c:pt>
                <c:pt idx="157">
                  <c:v>4538749</c:v>
                </c:pt>
                <c:pt idx="158">
                  <c:v>4888018.5</c:v>
                </c:pt>
                <c:pt idx="159">
                  <c:v>5264165</c:v>
                </c:pt>
                <c:pt idx="160">
                  <c:v>5669257</c:v>
                </c:pt>
                <c:pt idx="161">
                  <c:v>6105522</c:v>
                </c:pt>
                <c:pt idx="162">
                  <c:v>6575359</c:v>
                </c:pt>
                <c:pt idx="163">
                  <c:v>7081351</c:v>
                </c:pt>
                <c:pt idx="164">
                  <c:v>7626281</c:v>
                </c:pt>
                <c:pt idx="165">
                  <c:v>8213144.5</c:v>
                </c:pt>
                <c:pt idx="166">
                  <c:v>8845169</c:v>
                </c:pt>
                <c:pt idx="167">
                  <c:v>9525829</c:v>
                </c:pt>
                <c:pt idx="168">
                  <c:v>10258868</c:v>
                </c:pt>
                <c:pt idx="169">
                  <c:v>11048317</c:v>
                </c:pt>
                <c:pt idx="170">
                  <c:v>11898516</c:v>
                </c:pt>
                <c:pt idx="171">
                  <c:v>12814139</c:v>
                </c:pt>
                <c:pt idx="172">
                  <c:v>13800223</c:v>
                </c:pt>
                <c:pt idx="173">
                  <c:v>14862189</c:v>
                </c:pt>
                <c:pt idx="174">
                  <c:v>16005876</c:v>
                </c:pt>
                <c:pt idx="175">
                  <c:v>17237572</c:v>
                </c:pt>
                <c:pt idx="176">
                  <c:v>18564052</c:v>
                </c:pt>
                <c:pt idx="177">
                  <c:v>19992606</c:v>
                </c:pt>
                <c:pt idx="178">
                  <c:v>21531094</c:v>
                </c:pt>
                <c:pt idx="179">
                  <c:v>23187972</c:v>
                </c:pt>
                <c:pt idx="180">
                  <c:v>24972350</c:v>
                </c:pt>
                <c:pt idx="181">
                  <c:v>26894042</c:v>
                </c:pt>
                <c:pt idx="182">
                  <c:v>28963614</c:v>
                </c:pt>
                <c:pt idx="183">
                  <c:v>31192444</c:v>
                </c:pt>
                <c:pt idx="184">
                  <c:v>33592788</c:v>
                </c:pt>
                <c:pt idx="185">
                  <c:v>36177848</c:v>
                </c:pt>
                <c:pt idx="186">
                  <c:v>38961836</c:v>
                </c:pt>
                <c:pt idx="187">
                  <c:v>41960056</c:v>
                </c:pt>
                <c:pt idx="188">
                  <c:v>45189000</c:v>
                </c:pt>
                <c:pt idx="189">
                  <c:v>48666420</c:v>
                </c:pt>
                <c:pt idx="190">
                  <c:v>52411436</c:v>
                </c:pt>
                <c:pt idx="191">
                  <c:v>56444640</c:v>
                </c:pt>
                <c:pt idx="192">
                  <c:v>60788212</c:v>
                </c:pt>
                <c:pt idx="193">
                  <c:v>65466036</c:v>
                </c:pt>
                <c:pt idx="194">
                  <c:v>70503832</c:v>
                </c:pt>
                <c:pt idx="195">
                  <c:v>75929296</c:v>
                </c:pt>
                <c:pt idx="196">
                  <c:v>81772264</c:v>
                </c:pt>
                <c:pt idx="197">
                  <c:v>88064872</c:v>
                </c:pt>
                <c:pt idx="198">
                  <c:v>94841704</c:v>
                </c:pt>
                <c:pt idx="199">
                  <c:v>102140040</c:v>
                </c:pt>
                <c:pt idx="200">
                  <c:v>110000000</c:v>
                </c:pt>
              </c:numCache>
            </c:numRef>
          </c:xVal>
          <c:yVal>
            <c:numRef>
              <c:f>'5mm(measured)'!$M$3:$M$203</c:f>
              <c:numCache>
                <c:formatCode>0.0_ </c:formatCode>
                <c:ptCount val="201"/>
                <c:pt idx="0">
                  <c:v>3949.3812414191075</c:v>
                </c:pt>
                <c:pt idx="1">
                  <c:v>2257.8345407581146</c:v>
                </c:pt>
                <c:pt idx="2">
                  <c:v>1219.9639790960236</c:v>
                </c:pt>
                <c:pt idx="3">
                  <c:v>1704.5859100931968</c:v>
                </c:pt>
                <c:pt idx="4">
                  <c:v>1512.0877269799037</c:v>
                </c:pt>
                <c:pt idx="5">
                  <c:v>892.46346343613811</c:v>
                </c:pt>
                <c:pt idx="6">
                  <c:v>1147.6280588572838</c:v>
                </c:pt>
                <c:pt idx="7">
                  <c:v>1086.0431505149772</c:v>
                </c:pt>
                <c:pt idx="8">
                  <c:v>1291.0644700865339</c:v>
                </c:pt>
                <c:pt idx="9">
                  <c:v>1329.6833804698579</c:v>
                </c:pt>
                <c:pt idx="10">
                  <c:v>1052.9914636279236</c:v>
                </c:pt>
                <c:pt idx="11">
                  <c:v>739.94836568200992</c:v>
                </c:pt>
                <c:pt idx="12">
                  <c:v>890.86867386255403</c:v>
                </c:pt>
                <c:pt idx="13">
                  <c:v>747.92667640530988</c:v>
                </c:pt>
                <c:pt idx="14">
                  <c:v>930.11198708100233</c:v>
                </c:pt>
                <c:pt idx="15">
                  <c:v>554.86043492981184</c:v>
                </c:pt>
                <c:pt idx="16">
                  <c:v>667.1665688138819</c:v>
                </c:pt>
                <c:pt idx="17">
                  <c:v>920.34806856280261</c:v>
                </c:pt>
                <c:pt idx="18">
                  <c:v>682.99479110992559</c:v>
                </c:pt>
                <c:pt idx="19">
                  <c:v>551.78328090496257</c:v>
                </c:pt>
                <c:pt idx="20">
                  <c:v>495.94797267071687</c:v>
                </c:pt>
                <c:pt idx="21">
                  <c:v>492.80840821134592</c:v>
                </c:pt>
                <c:pt idx="22">
                  <c:v>672.24840772806419</c:v>
                </c:pt>
                <c:pt idx="23">
                  <c:v>454.21109684489466</c:v>
                </c:pt>
                <c:pt idx="24">
                  <c:v>476.95283934886066</c:v>
                </c:pt>
                <c:pt idx="25">
                  <c:v>501.73157563834127</c:v>
                </c:pt>
                <c:pt idx="26">
                  <c:v>422.85753141050924</c:v>
                </c:pt>
                <c:pt idx="27">
                  <c:v>372.27550773935309</c:v>
                </c:pt>
                <c:pt idx="28">
                  <c:v>450.74597471866787</c:v>
                </c:pt>
                <c:pt idx="29">
                  <c:v>241.25837699859358</c:v>
                </c:pt>
                <c:pt idx="30">
                  <c:v>360.4292621674299</c:v>
                </c:pt>
                <c:pt idx="31">
                  <c:v>233.93072915172942</c:v>
                </c:pt>
                <c:pt idx="32">
                  <c:v>111.15664927577008</c:v>
                </c:pt>
                <c:pt idx="33">
                  <c:v>208.49933214348727</c:v>
                </c:pt>
                <c:pt idx="34">
                  <c:v>138.97252230928646</c:v>
                </c:pt>
                <c:pt idx="35">
                  <c:v>154.76472320928349</c:v>
                </c:pt>
                <c:pt idx="36">
                  <c:v>164.14674195112477</c:v>
                </c:pt>
                <c:pt idx="37">
                  <c:v>128.64322378475282</c:v>
                </c:pt>
                <c:pt idx="38">
                  <c:v>99.923474617147207</c:v>
                </c:pt>
                <c:pt idx="39">
                  <c:v>141.39462740785672</c:v>
                </c:pt>
                <c:pt idx="40">
                  <c:v>113.87574799433615</c:v>
                </c:pt>
                <c:pt idx="41">
                  <c:v>121.01982478358566</c:v>
                </c:pt>
                <c:pt idx="42">
                  <c:v>93.408708248273044</c:v>
                </c:pt>
                <c:pt idx="43">
                  <c:v>106.23477581269933</c:v>
                </c:pt>
                <c:pt idx="44">
                  <c:v>116.20633435296099</c:v>
                </c:pt>
                <c:pt idx="45">
                  <c:v>104.80853354155876</c:v>
                </c:pt>
                <c:pt idx="46">
                  <c:v>117.90326899392348</c:v>
                </c:pt>
                <c:pt idx="47">
                  <c:v>85.958550041716762</c:v>
                </c:pt>
                <c:pt idx="48">
                  <c:v>76.220997150549266</c:v>
                </c:pt>
                <c:pt idx="49">
                  <c:v>72.331974693626577</c:v>
                </c:pt>
                <c:pt idx="50">
                  <c:v>61.955877877413393</c:v>
                </c:pt>
                <c:pt idx="51">
                  <c:v>47.084440067607382</c:v>
                </c:pt>
                <c:pt idx="52">
                  <c:v>57.691315529159198</c:v>
                </c:pt>
                <c:pt idx="53">
                  <c:v>53.812068437259867</c:v>
                </c:pt>
                <c:pt idx="54">
                  <c:v>54.905592168583134</c:v>
                </c:pt>
                <c:pt idx="55">
                  <c:v>40.444532535588372</c:v>
                </c:pt>
                <c:pt idx="56">
                  <c:v>32.72543800811183</c:v>
                </c:pt>
                <c:pt idx="57">
                  <c:v>30.151921772375605</c:v>
                </c:pt>
                <c:pt idx="58">
                  <c:v>26.606085305567138</c:v>
                </c:pt>
                <c:pt idx="59">
                  <c:v>24.42614862874936</c:v>
                </c:pt>
                <c:pt idx="60">
                  <c:v>17.899436776554531</c:v>
                </c:pt>
                <c:pt idx="61">
                  <c:v>33.78770629703326</c:v>
                </c:pt>
                <c:pt idx="62">
                  <c:v>26.869935864677288</c:v>
                </c:pt>
                <c:pt idx="63">
                  <c:v>22.950683394713462</c:v>
                </c:pt>
                <c:pt idx="64">
                  <c:v>24.843101763367436</c:v>
                </c:pt>
                <c:pt idx="65">
                  <c:v>22.898127708718345</c:v>
                </c:pt>
                <c:pt idx="66">
                  <c:v>29.529525684609325</c:v>
                </c:pt>
                <c:pt idx="67">
                  <c:v>24.839534088377825</c:v>
                </c:pt>
                <c:pt idx="68">
                  <c:v>27.306968048037618</c:v>
                </c:pt>
                <c:pt idx="69">
                  <c:v>29.723843045022139</c:v>
                </c:pt>
                <c:pt idx="70">
                  <c:v>20.007343208289253</c:v>
                </c:pt>
                <c:pt idx="71">
                  <c:v>24.482871534140056</c:v>
                </c:pt>
                <c:pt idx="72">
                  <c:v>25.921922316954696</c:v>
                </c:pt>
                <c:pt idx="73">
                  <c:v>22.465327394945533</c:v>
                </c:pt>
                <c:pt idx="74">
                  <c:v>23.657741081367472</c:v>
                </c:pt>
                <c:pt idx="75">
                  <c:v>21.987170597869596</c:v>
                </c:pt>
                <c:pt idx="76">
                  <c:v>24.466345975282504</c:v>
                </c:pt>
                <c:pt idx="77">
                  <c:v>21.422387004564797</c:v>
                </c:pt>
                <c:pt idx="78">
                  <c:v>21.439868117283272</c:v>
                </c:pt>
                <c:pt idx="79">
                  <c:v>20.376513465763637</c:v>
                </c:pt>
                <c:pt idx="80">
                  <c:v>19.148264263434079</c:v>
                </c:pt>
                <c:pt idx="81">
                  <c:v>22.516909571293219</c:v>
                </c:pt>
                <c:pt idx="82">
                  <c:v>21.598485455599018</c:v>
                </c:pt>
                <c:pt idx="83">
                  <c:v>19.435402066807967</c:v>
                </c:pt>
                <c:pt idx="84">
                  <c:v>18.452939070655887</c:v>
                </c:pt>
                <c:pt idx="85">
                  <c:v>18.362894185644063</c:v>
                </c:pt>
                <c:pt idx="86">
                  <c:v>19.131926777302002</c:v>
                </c:pt>
                <c:pt idx="87">
                  <c:v>18.434974495996872</c:v>
                </c:pt>
                <c:pt idx="88">
                  <c:v>19.149077894692635</c:v>
                </c:pt>
                <c:pt idx="89">
                  <c:v>18.359953455744048</c:v>
                </c:pt>
                <c:pt idx="90">
                  <c:v>18.969653554379192</c:v>
                </c:pt>
                <c:pt idx="91">
                  <c:v>18.76943934242172</c:v>
                </c:pt>
                <c:pt idx="92">
                  <c:v>18.282692702560812</c:v>
                </c:pt>
                <c:pt idx="93">
                  <c:v>18.398273502641672</c:v>
                </c:pt>
                <c:pt idx="94">
                  <c:v>18.000162847265035</c:v>
                </c:pt>
                <c:pt idx="95">
                  <c:v>17.525031657176427</c:v>
                </c:pt>
                <c:pt idx="96">
                  <c:v>17.350948862151576</c:v>
                </c:pt>
                <c:pt idx="97">
                  <c:v>17.885022112219119</c:v>
                </c:pt>
                <c:pt idx="98">
                  <c:v>17.056481484592126</c:v>
                </c:pt>
                <c:pt idx="99">
                  <c:v>17.264063595124099</c:v>
                </c:pt>
                <c:pt idx="100">
                  <c:v>16.986492127599227</c:v>
                </c:pt>
                <c:pt idx="101">
                  <c:v>16.935040972067398</c:v>
                </c:pt>
                <c:pt idx="102">
                  <c:v>16.161629599758928</c:v>
                </c:pt>
                <c:pt idx="103">
                  <c:v>16.449720753891913</c:v>
                </c:pt>
                <c:pt idx="104">
                  <c:v>16.881706293435563</c:v>
                </c:pt>
                <c:pt idx="105">
                  <c:v>16.823904393423312</c:v>
                </c:pt>
                <c:pt idx="106">
                  <c:v>16.972213445916637</c:v>
                </c:pt>
                <c:pt idx="107">
                  <c:v>16.813785947970423</c:v>
                </c:pt>
                <c:pt idx="108">
                  <c:v>16.655903968103758</c:v>
                </c:pt>
                <c:pt idx="109">
                  <c:v>16.448048080657273</c:v>
                </c:pt>
                <c:pt idx="110">
                  <c:v>16.410469100543168</c:v>
                </c:pt>
                <c:pt idx="111">
                  <c:v>16.57028843935116</c:v>
                </c:pt>
                <c:pt idx="112">
                  <c:v>16.618631683850943</c:v>
                </c:pt>
                <c:pt idx="113">
                  <c:v>16.528255883937927</c:v>
                </c:pt>
                <c:pt idx="114">
                  <c:v>16.42976905693574</c:v>
                </c:pt>
                <c:pt idx="115">
                  <c:v>16.166912558033257</c:v>
                </c:pt>
                <c:pt idx="116">
                  <c:v>16.223927903297437</c:v>
                </c:pt>
                <c:pt idx="117">
                  <c:v>16.12957380301248</c:v>
                </c:pt>
                <c:pt idx="118">
                  <c:v>16.189116471490109</c:v>
                </c:pt>
                <c:pt idx="119">
                  <c:v>15.747719771702558</c:v>
                </c:pt>
                <c:pt idx="120">
                  <c:v>15.970104485094913</c:v>
                </c:pt>
                <c:pt idx="121">
                  <c:v>16.040621368743206</c:v>
                </c:pt>
                <c:pt idx="122">
                  <c:v>15.85533496767844</c:v>
                </c:pt>
                <c:pt idx="123">
                  <c:v>15.784252988013046</c:v>
                </c:pt>
                <c:pt idx="124">
                  <c:v>15.830014592722794</c:v>
                </c:pt>
                <c:pt idx="125">
                  <c:v>15.782661639619368</c:v>
                </c:pt>
                <c:pt idx="126">
                  <c:v>15.775973606381413</c:v>
                </c:pt>
                <c:pt idx="127">
                  <c:v>15.729041947404186</c:v>
                </c:pt>
                <c:pt idx="128">
                  <c:v>15.594828181667189</c:v>
                </c:pt>
                <c:pt idx="129">
                  <c:v>15.521132088184848</c:v>
                </c:pt>
                <c:pt idx="130">
                  <c:v>15.50043737398836</c:v>
                </c:pt>
                <c:pt idx="131">
                  <c:v>15.44475748748804</c:v>
                </c:pt>
                <c:pt idx="132">
                  <c:v>15.33820677186616</c:v>
                </c:pt>
                <c:pt idx="133">
                  <c:v>15.420059995025175</c:v>
                </c:pt>
                <c:pt idx="134">
                  <c:v>15.417173020409239</c:v>
                </c:pt>
                <c:pt idx="135">
                  <c:v>15.405210964749783</c:v>
                </c:pt>
                <c:pt idx="136">
                  <c:v>15.346962619851713</c:v>
                </c:pt>
                <c:pt idx="137">
                  <c:v>15.29271347816489</c:v>
                </c:pt>
                <c:pt idx="138">
                  <c:v>15.259623351448781</c:v>
                </c:pt>
                <c:pt idx="139">
                  <c:v>15.323971399091997</c:v>
                </c:pt>
                <c:pt idx="140">
                  <c:v>15.256445256796399</c:v>
                </c:pt>
                <c:pt idx="141">
                  <c:v>15.197743623789021</c:v>
                </c:pt>
                <c:pt idx="142">
                  <c:v>15.232292043232899</c:v>
                </c:pt>
                <c:pt idx="143">
                  <c:v>15.173614345745651</c:v>
                </c:pt>
                <c:pt idx="144">
                  <c:v>15.147322611797538</c:v>
                </c:pt>
                <c:pt idx="145">
                  <c:v>15.10177511036391</c:v>
                </c:pt>
                <c:pt idx="146">
                  <c:v>15.068810236342269</c:v>
                </c:pt>
                <c:pt idx="147">
                  <c:v>15.039637546977724</c:v>
                </c:pt>
                <c:pt idx="148">
                  <c:v>15.001372673082356</c:v>
                </c:pt>
                <c:pt idx="149">
                  <c:v>14.986067810677543</c:v>
                </c:pt>
                <c:pt idx="150">
                  <c:v>14.985874497492079</c:v>
                </c:pt>
                <c:pt idx="151">
                  <c:v>14.960320761941915</c:v>
                </c:pt>
                <c:pt idx="152">
                  <c:v>14.951524076732708</c:v>
                </c:pt>
                <c:pt idx="153">
                  <c:v>14.933152480142013</c:v>
                </c:pt>
                <c:pt idx="154">
                  <c:v>14.914110124792179</c:v>
                </c:pt>
                <c:pt idx="155">
                  <c:v>14.903831513223194</c:v>
                </c:pt>
                <c:pt idx="156">
                  <c:v>14.891009813462608</c:v>
                </c:pt>
                <c:pt idx="157">
                  <c:v>14.885120293965162</c:v>
                </c:pt>
                <c:pt idx="158">
                  <c:v>14.874360532582537</c:v>
                </c:pt>
                <c:pt idx="159">
                  <c:v>14.874020192474639</c:v>
                </c:pt>
                <c:pt idx="160">
                  <c:v>14.862655070216967</c:v>
                </c:pt>
                <c:pt idx="161">
                  <c:v>14.853532123155158</c:v>
                </c:pt>
                <c:pt idx="162">
                  <c:v>14.844598420687769</c:v>
                </c:pt>
                <c:pt idx="163">
                  <c:v>14.832726126617436</c:v>
                </c:pt>
                <c:pt idx="164">
                  <c:v>14.83019988328369</c:v>
                </c:pt>
                <c:pt idx="165">
                  <c:v>14.829482508581373</c:v>
                </c:pt>
                <c:pt idx="166">
                  <c:v>14.820743618172827</c:v>
                </c:pt>
                <c:pt idx="167">
                  <c:v>14.814500425202628</c:v>
                </c:pt>
                <c:pt idx="168">
                  <c:v>14.804661206849682</c:v>
                </c:pt>
                <c:pt idx="169">
                  <c:v>14.80006332222149</c:v>
                </c:pt>
                <c:pt idx="170">
                  <c:v>14.792300464834959</c:v>
                </c:pt>
                <c:pt idx="171">
                  <c:v>14.791548293819368</c:v>
                </c:pt>
                <c:pt idx="172">
                  <c:v>14.790260678266225</c:v>
                </c:pt>
                <c:pt idx="173">
                  <c:v>14.781967150332871</c:v>
                </c:pt>
                <c:pt idx="174">
                  <c:v>14.774626691969143</c:v>
                </c:pt>
                <c:pt idx="175">
                  <c:v>14.7741432205246</c:v>
                </c:pt>
                <c:pt idx="176">
                  <c:v>14.767589554852437</c:v>
                </c:pt>
                <c:pt idx="177">
                  <c:v>14.760178521855705</c:v>
                </c:pt>
                <c:pt idx="178">
                  <c:v>14.755219726974197</c:v>
                </c:pt>
                <c:pt idx="179">
                  <c:v>14.752461554630456</c:v>
                </c:pt>
                <c:pt idx="180">
                  <c:v>14.748527512787698</c:v>
                </c:pt>
                <c:pt idx="181">
                  <c:v>14.745533835047336</c:v>
                </c:pt>
                <c:pt idx="182">
                  <c:v>14.743403589028638</c:v>
                </c:pt>
                <c:pt idx="183">
                  <c:v>14.738449796687545</c:v>
                </c:pt>
                <c:pt idx="184">
                  <c:v>14.738319738720492</c:v>
                </c:pt>
                <c:pt idx="185">
                  <c:v>14.737969404021648</c:v>
                </c:pt>
                <c:pt idx="186">
                  <c:v>14.735880880134404</c:v>
                </c:pt>
                <c:pt idx="187">
                  <c:v>14.734826614039669</c:v>
                </c:pt>
                <c:pt idx="188">
                  <c:v>14.73562918446831</c:v>
                </c:pt>
                <c:pt idx="189">
                  <c:v>14.739151994194577</c:v>
                </c:pt>
                <c:pt idx="190">
                  <c:v>14.740541402145464</c:v>
                </c:pt>
                <c:pt idx="191">
                  <c:v>14.743195939548574</c:v>
                </c:pt>
                <c:pt idx="192">
                  <c:v>14.744914644254282</c:v>
                </c:pt>
                <c:pt idx="193">
                  <c:v>14.746237622112172</c:v>
                </c:pt>
                <c:pt idx="194">
                  <c:v>14.743057053461218</c:v>
                </c:pt>
                <c:pt idx="195">
                  <c:v>14.730491930843796</c:v>
                </c:pt>
                <c:pt idx="196">
                  <c:v>14.70545705560302</c:v>
                </c:pt>
                <c:pt idx="197">
                  <c:v>14.663284467432586</c:v>
                </c:pt>
                <c:pt idx="198">
                  <c:v>14.601180288773806</c:v>
                </c:pt>
                <c:pt idx="199">
                  <c:v>14.521015422434575</c:v>
                </c:pt>
                <c:pt idx="200">
                  <c:v>14.427695589746696</c:v>
                </c:pt>
              </c:numCache>
            </c:numRef>
          </c:yVal>
          <c:smooth val="1"/>
          <c:extLst>
            <c:ext xmlns:c16="http://schemas.microsoft.com/office/drawing/2014/chart" uri="{C3380CC4-5D6E-409C-BE32-E72D297353CC}">
              <c16:uniqueId val="{00000038-7B6E-418B-9685-7EADBC2716B7}"/>
            </c:ext>
          </c:extLst>
        </c:ser>
        <c:ser>
          <c:idx val="10"/>
          <c:order val="1"/>
          <c:tx>
            <c:v>10mm(calculated)</c:v>
          </c:tx>
          <c:marker>
            <c:symbol val="none"/>
          </c:marker>
          <c:xVal>
            <c:numRef>
              <c:f>'10mm(calculated)'!$A$3:$A$63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'10mm(calculated)'!$K$3:$K$63</c:f>
            </c:numRef>
          </c:yVal>
          <c:smooth val="1"/>
          <c:extLst>
            <c:ext xmlns:c16="http://schemas.microsoft.com/office/drawing/2014/chart" uri="{C3380CC4-5D6E-409C-BE32-E72D297353CC}">
              <c16:uniqueId val="{00000039-7B6E-418B-9685-7EADBC2716B7}"/>
            </c:ext>
          </c:extLst>
        </c:ser>
        <c:ser>
          <c:idx val="11"/>
          <c:order val="2"/>
          <c:tx>
            <c:v>15mm(calculated)</c:v>
          </c:tx>
          <c:marker>
            <c:symbol val="none"/>
          </c:marker>
          <c:xVal>
            <c:numRef>
              <c:f>'15mm(calculated)'!$A$3:$A$63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'15mm(calculated)'!$K$3:$K$63</c:f>
            </c:numRef>
          </c:yVal>
          <c:smooth val="1"/>
          <c:extLst>
            <c:ext xmlns:c16="http://schemas.microsoft.com/office/drawing/2014/chart" uri="{C3380CC4-5D6E-409C-BE32-E72D297353CC}">
              <c16:uniqueId val="{0000003A-7B6E-418B-9685-7EADBC2716B7}"/>
            </c:ext>
          </c:extLst>
        </c:ser>
        <c:ser>
          <c:idx val="12"/>
          <c:order val="3"/>
          <c:tx>
            <c:v>10mm(measured)</c:v>
          </c:tx>
          <c:spPr>
            <a:ln w="31750" cap="rnd">
              <a:solidFill>
                <a:srgbClr val="00FF00"/>
              </a:solidFill>
              <a:prstDash val="sysDash"/>
              <a:round/>
            </a:ln>
            <a:effectLst/>
          </c:spPr>
          <c:marker>
            <c:symbol val="none"/>
          </c:marker>
          <c:xVal>
            <c:numRef>
              <c:f>'10mm(measured)'!$A$3:$A$203</c:f>
              <c:numCache>
                <c:formatCode>0_ </c:formatCode>
                <c:ptCount val="201"/>
                <c:pt idx="0">
                  <c:v>40</c:v>
                </c:pt>
                <c:pt idx="1">
                  <c:v>43.077999114990234</c:v>
                </c:pt>
                <c:pt idx="2">
                  <c:v>46.393001556396484</c:v>
                </c:pt>
                <c:pt idx="3">
                  <c:v>49.963001251220703</c:v>
                </c:pt>
                <c:pt idx="4">
                  <c:v>53.807998657226563</c:v>
                </c:pt>
                <c:pt idx="5">
                  <c:v>57.949001312255859</c:v>
                </c:pt>
                <c:pt idx="6">
                  <c:v>62.408000946044922</c:v>
                </c:pt>
                <c:pt idx="7">
                  <c:v>67.209999084472656</c:v>
                </c:pt>
                <c:pt idx="8">
                  <c:v>72.382003784179688</c:v>
                </c:pt>
                <c:pt idx="9">
                  <c:v>77.952003479003906</c:v>
                </c:pt>
                <c:pt idx="10">
                  <c:v>83.950996398925781</c:v>
                </c:pt>
                <c:pt idx="11">
                  <c:v>90.411003112792969</c:v>
                </c:pt>
                <c:pt idx="12">
                  <c:v>97.369003295898438</c:v>
                </c:pt>
                <c:pt idx="13">
                  <c:v>104.86199951171875</c:v>
                </c:pt>
                <c:pt idx="14">
                  <c:v>112.93099975585938</c:v>
                </c:pt>
                <c:pt idx="15">
                  <c:v>121.62100219726563</c:v>
                </c:pt>
                <c:pt idx="16">
                  <c:v>130.97999572753906</c:v>
                </c:pt>
                <c:pt idx="17">
                  <c:v>141.05999755859375</c:v>
                </c:pt>
                <c:pt idx="18">
                  <c:v>151.91499328613281</c:v>
                </c:pt>
                <c:pt idx="19">
                  <c:v>163.60499572753906</c:v>
                </c:pt>
                <c:pt idx="20">
                  <c:v>176.19500732421875</c:v>
                </c:pt>
                <c:pt idx="21">
                  <c:v>189.75399780273438</c:v>
                </c:pt>
                <c:pt idx="22">
                  <c:v>204.35600280761719</c:v>
                </c:pt>
                <c:pt idx="23">
                  <c:v>220.08099365234375</c:v>
                </c:pt>
                <c:pt idx="24">
                  <c:v>237.01699829101563</c:v>
                </c:pt>
                <c:pt idx="25">
                  <c:v>255.25599670410156</c:v>
                </c:pt>
                <c:pt idx="26">
                  <c:v>274.89898681640625</c:v>
                </c:pt>
                <c:pt idx="27">
                  <c:v>296.05300903320313</c:v>
                </c:pt>
                <c:pt idx="28">
                  <c:v>318.83499145507813</c:v>
                </c:pt>
                <c:pt idx="29">
                  <c:v>343.37100219726563</c:v>
                </c:pt>
                <c:pt idx="30">
                  <c:v>369.79400634765625</c:v>
                </c:pt>
                <c:pt idx="31">
                  <c:v>398.25100708007813</c:v>
                </c:pt>
                <c:pt idx="32">
                  <c:v>428.89700317382813</c:v>
                </c:pt>
                <c:pt idx="33">
                  <c:v>461.90200805664063</c:v>
                </c:pt>
                <c:pt idx="34">
                  <c:v>497.44699096679688</c:v>
                </c:pt>
                <c:pt idx="35">
                  <c:v>535.72698974609375</c:v>
                </c:pt>
                <c:pt idx="36">
                  <c:v>576.9520263671875</c:v>
                </c:pt>
                <c:pt idx="37">
                  <c:v>621.3499755859375</c:v>
                </c:pt>
                <c:pt idx="38">
                  <c:v>669.16497802734375</c:v>
                </c:pt>
                <c:pt idx="39">
                  <c:v>720.65899658203125</c:v>
                </c:pt>
                <c:pt idx="40">
                  <c:v>776.11602783203125</c:v>
                </c:pt>
                <c:pt idx="41">
                  <c:v>835.84002685546875</c:v>
                </c:pt>
                <c:pt idx="42">
                  <c:v>900.15997314453125</c:v>
                </c:pt>
                <c:pt idx="43">
                  <c:v>969.42999267578125</c:v>
                </c:pt>
                <c:pt idx="44">
                  <c:v>1044.030029296875</c:v>
                </c:pt>
                <c:pt idx="45">
                  <c:v>1124.3719482421875</c:v>
                </c:pt>
                <c:pt idx="46">
                  <c:v>1210.89501953125</c:v>
                </c:pt>
                <c:pt idx="47">
                  <c:v>1304.0770263671875</c:v>
                </c:pt>
                <c:pt idx="48">
                  <c:v>1404.428955078125</c:v>
                </c:pt>
                <c:pt idx="49">
                  <c:v>1512.5040283203125</c:v>
                </c:pt>
                <c:pt idx="50">
                  <c:v>1628.89501953125</c:v>
                </c:pt>
                <c:pt idx="51">
                  <c:v>1754.2430419921875</c:v>
                </c:pt>
                <c:pt idx="52">
                  <c:v>1889.237060546875</c:v>
                </c:pt>
                <c:pt idx="53">
                  <c:v>2034.6190185546875</c:v>
                </c:pt>
                <c:pt idx="54">
                  <c:v>2191.18896484375</c:v>
                </c:pt>
                <c:pt idx="55">
                  <c:v>2359.806884765625</c:v>
                </c:pt>
                <c:pt idx="56">
                  <c:v>2541.40087890625</c:v>
                </c:pt>
                <c:pt idx="57">
                  <c:v>2736.968994140625</c:v>
                </c:pt>
                <c:pt idx="58">
                  <c:v>2947.5859375</c:v>
                </c:pt>
                <c:pt idx="59">
                  <c:v>3174.410888671875</c:v>
                </c:pt>
                <c:pt idx="60">
                  <c:v>3418.69091796875</c:v>
                </c:pt>
                <c:pt idx="61">
                  <c:v>3681.76806640625</c:v>
                </c:pt>
                <c:pt idx="62">
                  <c:v>3965.091064453125</c:v>
                </c:pt>
                <c:pt idx="63">
                  <c:v>4270.21484375</c:v>
                </c:pt>
                <c:pt idx="64">
                  <c:v>4598.81982421875</c:v>
                </c:pt>
                <c:pt idx="65">
                  <c:v>4952.7119140625</c:v>
                </c:pt>
                <c:pt idx="66">
                  <c:v>5333.8369140625</c:v>
                </c:pt>
                <c:pt idx="67">
                  <c:v>5744.291015625</c:v>
                </c:pt>
                <c:pt idx="68">
                  <c:v>6186.330078125</c:v>
                </c:pt>
                <c:pt idx="69">
                  <c:v>6662.38623046875</c:v>
                </c:pt>
                <c:pt idx="70">
                  <c:v>7175.0751953125</c:v>
                </c:pt>
                <c:pt idx="71">
                  <c:v>7727.216796875</c:v>
                </c:pt>
                <c:pt idx="72">
                  <c:v>8321.84765625</c:v>
                </c:pt>
                <c:pt idx="73">
                  <c:v>8962.2373046875</c:v>
                </c:pt>
                <c:pt idx="74">
                  <c:v>9651.90625</c:v>
                </c:pt>
                <c:pt idx="75">
                  <c:v>10394.6474609375</c:v>
                </c:pt>
                <c:pt idx="76">
                  <c:v>11194.5439453125</c:v>
                </c:pt>
                <c:pt idx="77">
                  <c:v>12055.99609375</c:v>
                </c:pt>
                <c:pt idx="78">
                  <c:v>12983.73828125</c:v>
                </c:pt>
                <c:pt idx="79">
                  <c:v>13982.873046875</c:v>
                </c:pt>
                <c:pt idx="80">
                  <c:v>15058.8935546875</c:v>
                </c:pt>
                <c:pt idx="81">
                  <c:v>16217.7177734375</c:v>
                </c:pt>
                <c:pt idx="82">
                  <c:v>17465.716796875</c:v>
                </c:pt>
                <c:pt idx="83">
                  <c:v>18809.751953125</c:v>
                </c:pt>
                <c:pt idx="84">
                  <c:v>20257.21484375</c:v>
                </c:pt>
                <c:pt idx="85">
                  <c:v>21816.0625</c:v>
                </c:pt>
                <c:pt idx="86">
                  <c:v>23494.869140625</c:v>
                </c:pt>
                <c:pt idx="87">
                  <c:v>25302.865234375</c:v>
                </c:pt>
                <c:pt idx="88">
                  <c:v>27249.9921875</c:v>
                </c:pt>
                <c:pt idx="89">
                  <c:v>29346.955078125</c:v>
                </c:pt>
                <c:pt idx="90">
                  <c:v>31605.283203125</c:v>
                </c:pt>
                <c:pt idx="91">
                  <c:v>34037.3984375</c:v>
                </c:pt>
                <c:pt idx="92">
                  <c:v>36656.671875</c:v>
                </c:pt>
                <c:pt idx="93">
                  <c:v>39477.50390625</c:v>
                </c:pt>
                <c:pt idx="94">
                  <c:v>42515.41015625</c:v>
                </c:pt>
                <c:pt idx="95">
                  <c:v>45787.08984375</c:v>
                </c:pt>
                <c:pt idx="96">
                  <c:v>49310.53125</c:v>
                </c:pt>
                <c:pt idx="97">
                  <c:v>53105.11328125</c:v>
                </c:pt>
                <c:pt idx="98">
                  <c:v>57191.69921875</c:v>
                </c:pt>
                <c:pt idx="99">
                  <c:v>61592.76171875</c:v>
                </c:pt>
                <c:pt idx="100">
                  <c:v>66332.4921875</c:v>
                </c:pt>
                <c:pt idx="101">
                  <c:v>71436.96875</c:v>
                </c:pt>
                <c:pt idx="102">
                  <c:v>76934.2421875</c:v>
                </c:pt>
                <c:pt idx="103">
                  <c:v>82854.546875</c:v>
                </c:pt>
                <c:pt idx="104">
                  <c:v>89230.4296875</c:v>
                </c:pt>
                <c:pt idx="105">
                  <c:v>96096.9609375</c:v>
                </c:pt>
                <c:pt idx="106">
                  <c:v>103491.890625</c:v>
                </c:pt>
                <c:pt idx="107">
                  <c:v>111455.8828125</c:v>
                </c:pt>
                <c:pt idx="108">
                  <c:v>120032.71875</c:v>
                </c:pt>
                <c:pt idx="109">
                  <c:v>129269.5703125</c:v>
                </c:pt>
                <c:pt idx="110">
                  <c:v>139217.21875</c:v>
                </c:pt>
                <c:pt idx="111">
                  <c:v>149930.375</c:v>
                </c:pt>
                <c:pt idx="112">
                  <c:v>161467.9375</c:v>
                </c:pt>
                <c:pt idx="113">
                  <c:v>173893.34375</c:v>
                </c:pt>
                <c:pt idx="114">
                  <c:v>187274.921875</c:v>
                </c:pt>
                <c:pt idx="115">
                  <c:v>201686.25</c:v>
                </c:pt>
                <c:pt idx="116">
                  <c:v>217206.5625</c:v>
                </c:pt>
                <c:pt idx="117">
                  <c:v>233921.21875</c:v>
                </c:pt>
                <c:pt idx="118">
                  <c:v>251922.109375</c:v>
                </c:pt>
                <c:pt idx="119">
                  <c:v>271308.21875</c:v>
                </c:pt>
                <c:pt idx="120">
                  <c:v>292186.125</c:v>
                </c:pt>
                <c:pt idx="121">
                  <c:v>314670.6875</c:v>
                </c:pt>
                <c:pt idx="122">
                  <c:v>338885.46875</c:v>
                </c:pt>
                <c:pt idx="123">
                  <c:v>364963.625</c:v>
                </c:pt>
                <c:pt idx="124">
                  <c:v>393048.59375</c:v>
                </c:pt>
                <c:pt idx="125">
                  <c:v>423294.78125</c:v>
                </c:pt>
                <c:pt idx="126">
                  <c:v>455868.5</c:v>
                </c:pt>
                <c:pt idx="127">
                  <c:v>490948.84375</c:v>
                </c:pt>
                <c:pt idx="128">
                  <c:v>528728.75</c:v>
                </c:pt>
                <c:pt idx="129">
                  <c:v>569415.875</c:v>
                </c:pt>
                <c:pt idx="130">
                  <c:v>613234</c:v>
                </c:pt>
                <c:pt idx="131">
                  <c:v>660424.0625</c:v>
                </c:pt>
                <c:pt idx="132">
                  <c:v>711245.5625</c:v>
                </c:pt>
                <c:pt idx="133">
                  <c:v>765977.875</c:v>
                </c:pt>
                <c:pt idx="134">
                  <c:v>824922</c:v>
                </c:pt>
                <c:pt idx="135">
                  <c:v>888402.0625</c:v>
                </c:pt>
                <c:pt idx="136">
                  <c:v>956767.0625</c:v>
                </c:pt>
                <c:pt idx="137">
                  <c:v>1030393</c:v>
                </c:pt>
                <c:pt idx="138">
                  <c:v>1109684.625</c:v>
                </c:pt>
                <c:pt idx="139">
                  <c:v>1195077.875</c:v>
                </c:pt>
                <c:pt idx="140">
                  <c:v>1287042.5</c:v>
                </c:pt>
                <c:pt idx="141">
                  <c:v>1386084</c:v>
                </c:pt>
                <c:pt idx="142">
                  <c:v>1492747</c:v>
                </c:pt>
                <c:pt idx="143">
                  <c:v>1607618</c:v>
                </c:pt>
                <c:pt idx="144">
                  <c:v>1731328.75</c:v>
                </c:pt>
                <c:pt idx="145">
                  <c:v>1864559.25</c:v>
                </c:pt>
                <c:pt idx="146">
                  <c:v>2008042.25</c:v>
                </c:pt>
                <c:pt idx="147">
                  <c:v>2162566.75</c:v>
                </c:pt>
                <c:pt idx="148">
                  <c:v>2328982.25</c:v>
                </c:pt>
                <c:pt idx="149">
                  <c:v>2508204</c:v>
                </c:pt>
                <c:pt idx="150">
                  <c:v>2701217.25</c:v>
                </c:pt>
                <c:pt idx="151">
                  <c:v>2909083.5</c:v>
                </c:pt>
                <c:pt idx="152">
                  <c:v>3132945.5</c:v>
                </c:pt>
                <c:pt idx="153">
                  <c:v>3374034.25</c:v>
                </c:pt>
                <c:pt idx="154">
                  <c:v>3633675.75</c:v>
                </c:pt>
                <c:pt idx="155">
                  <c:v>3913297.25</c:v>
                </c:pt>
                <c:pt idx="156">
                  <c:v>4214436.5</c:v>
                </c:pt>
                <c:pt idx="157">
                  <c:v>4538749</c:v>
                </c:pt>
                <c:pt idx="158">
                  <c:v>4888018.5</c:v>
                </c:pt>
                <c:pt idx="159">
                  <c:v>5264165</c:v>
                </c:pt>
                <c:pt idx="160">
                  <c:v>5669257</c:v>
                </c:pt>
                <c:pt idx="161">
                  <c:v>6105522</c:v>
                </c:pt>
                <c:pt idx="162">
                  <c:v>6575359</c:v>
                </c:pt>
                <c:pt idx="163">
                  <c:v>7081351</c:v>
                </c:pt>
                <c:pt idx="164">
                  <c:v>7626281</c:v>
                </c:pt>
                <c:pt idx="165">
                  <c:v>8213144.5</c:v>
                </c:pt>
                <c:pt idx="166">
                  <c:v>8845169</c:v>
                </c:pt>
                <c:pt idx="167">
                  <c:v>9525829</c:v>
                </c:pt>
                <c:pt idx="168">
                  <c:v>10258868</c:v>
                </c:pt>
                <c:pt idx="169">
                  <c:v>11048317</c:v>
                </c:pt>
                <c:pt idx="170">
                  <c:v>11898516</c:v>
                </c:pt>
                <c:pt idx="171">
                  <c:v>12814139</c:v>
                </c:pt>
                <c:pt idx="172">
                  <c:v>13800223</c:v>
                </c:pt>
                <c:pt idx="173">
                  <c:v>14862189</c:v>
                </c:pt>
                <c:pt idx="174">
                  <c:v>16005876</c:v>
                </c:pt>
                <c:pt idx="175">
                  <c:v>17237572</c:v>
                </c:pt>
                <c:pt idx="176">
                  <c:v>18564052</c:v>
                </c:pt>
                <c:pt idx="177">
                  <c:v>19992606</c:v>
                </c:pt>
                <c:pt idx="178">
                  <c:v>21531094</c:v>
                </c:pt>
                <c:pt idx="179">
                  <c:v>23187972</c:v>
                </c:pt>
                <c:pt idx="180">
                  <c:v>24972350</c:v>
                </c:pt>
                <c:pt idx="181">
                  <c:v>26894042</c:v>
                </c:pt>
                <c:pt idx="182">
                  <c:v>28963614</c:v>
                </c:pt>
                <c:pt idx="183">
                  <c:v>31192444</c:v>
                </c:pt>
                <c:pt idx="184">
                  <c:v>33592788</c:v>
                </c:pt>
                <c:pt idx="185">
                  <c:v>36177848</c:v>
                </c:pt>
                <c:pt idx="186">
                  <c:v>38961836</c:v>
                </c:pt>
                <c:pt idx="187">
                  <c:v>41960056</c:v>
                </c:pt>
                <c:pt idx="188">
                  <c:v>45189000</c:v>
                </c:pt>
                <c:pt idx="189">
                  <c:v>48666420</c:v>
                </c:pt>
                <c:pt idx="190">
                  <c:v>52411436</c:v>
                </c:pt>
                <c:pt idx="191">
                  <c:v>56444640</c:v>
                </c:pt>
                <c:pt idx="192">
                  <c:v>60788212</c:v>
                </c:pt>
                <c:pt idx="193">
                  <c:v>65466036</c:v>
                </c:pt>
                <c:pt idx="194">
                  <c:v>70503832</c:v>
                </c:pt>
                <c:pt idx="195">
                  <c:v>75929296</c:v>
                </c:pt>
                <c:pt idx="196">
                  <c:v>81772264</c:v>
                </c:pt>
                <c:pt idx="197">
                  <c:v>88064872</c:v>
                </c:pt>
                <c:pt idx="198">
                  <c:v>94841704</c:v>
                </c:pt>
                <c:pt idx="199">
                  <c:v>102140040</c:v>
                </c:pt>
                <c:pt idx="200">
                  <c:v>110000000</c:v>
                </c:pt>
              </c:numCache>
            </c:numRef>
          </c:xVal>
          <c:yVal>
            <c:numRef>
              <c:f>'10mm(measured)'!$M$3:$M$203</c:f>
              <c:numCache>
                <c:formatCode>0.0_ </c:formatCode>
                <c:ptCount val="201"/>
                <c:pt idx="0">
                  <c:v>1231.6508188464079</c:v>
                </c:pt>
                <c:pt idx="1">
                  <c:v>2934.6077447399348</c:v>
                </c:pt>
                <c:pt idx="2">
                  <c:v>2339.9764849826647</c:v>
                </c:pt>
                <c:pt idx="3">
                  <c:v>2835.209462514666</c:v>
                </c:pt>
                <c:pt idx="4">
                  <c:v>3483.3334221826244</c:v>
                </c:pt>
                <c:pt idx="5">
                  <c:v>3835.4119298361284</c:v>
                </c:pt>
                <c:pt idx="6">
                  <c:v>3263.9412924397648</c:v>
                </c:pt>
                <c:pt idx="7">
                  <c:v>2984.225190147602</c:v>
                </c:pt>
                <c:pt idx="8">
                  <c:v>2731.1731597404823</c:v>
                </c:pt>
                <c:pt idx="9">
                  <c:v>2437.7132301098113</c:v>
                </c:pt>
                <c:pt idx="10">
                  <c:v>2019.725228344623</c:v>
                </c:pt>
                <c:pt idx="11">
                  <c:v>1970.6335866243301</c:v>
                </c:pt>
                <c:pt idx="12">
                  <c:v>1444.7159017711231</c:v>
                </c:pt>
                <c:pt idx="13">
                  <c:v>1336.2531007403534</c:v>
                </c:pt>
                <c:pt idx="14">
                  <c:v>1164.8030020755252</c:v>
                </c:pt>
                <c:pt idx="15">
                  <c:v>1217.1575241776291</c:v>
                </c:pt>
                <c:pt idx="16">
                  <c:v>812.53896187681516</c:v>
                </c:pt>
                <c:pt idx="17">
                  <c:v>854.67178532465846</c:v>
                </c:pt>
                <c:pt idx="18">
                  <c:v>834.62869381415157</c:v>
                </c:pt>
                <c:pt idx="19">
                  <c:v>651.22781234867296</c:v>
                </c:pt>
                <c:pt idx="20">
                  <c:v>579.06193604446855</c:v>
                </c:pt>
                <c:pt idx="21">
                  <c:v>618.86398102364785</c:v>
                </c:pt>
                <c:pt idx="22">
                  <c:v>538.47243557678632</c:v>
                </c:pt>
                <c:pt idx="23">
                  <c:v>457.94110928028738</c:v>
                </c:pt>
                <c:pt idx="24">
                  <c:v>457.30968193653814</c:v>
                </c:pt>
                <c:pt idx="25">
                  <c:v>399.50045707859482</c:v>
                </c:pt>
                <c:pt idx="26">
                  <c:v>421.43115427860988</c:v>
                </c:pt>
                <c:pt idx="27">
                  <c:v>369.40082226933714</c:v>
                </c:pt>
                <c:pt idx="28">
                  <c:v>373.40890822189914</c:v>
                </c:pt>
                <c:pt idx="29">
                  <c:v>415.83328445258519</c:v>
                </c:pt>
                <c:pt idx="30">
                  <c:v>342.81427967345257</c:v>
                </c:pt>
                <c:pt idx="31">
                  <c:v>328.28505010403177</c:v>
                </c:pt>
                <c:pt idx="32">
                  <c:v>388.50329100155017</c:v>
                </c:pt>
                <c:pt idx="33">
                  <c:v>243.4878170509468</c:v>
                </c:pt>
                <c:pt idx="34">
                  <c:v>271.7748737475506</c:v>
                </c:pt>
                <c:pt idx="35">
                  <c:v>249.11734198884048</c:v>
                </c:pt>
                <c:pt idx="36">
                  <c:v>282.85591460774333</c:v>
                </c:pt>
                <c:pt idx="37">
                  <c:v>256.72781724768544</c:v>
                </c:pt>
                <c:pt idx="38">
                  <c:v>194.22107805578563</c:v>
                </c:pt>
                <c:pt idx="39">
                  <c:v>137.24945808333328</c:v>
                </c:pt>
                <c:pt idx="40">
                  <c:v>180.01193079311372</c:v>
                </c:pt>
                <c:pt idx="41">
                  <c:v>139.19379121341373</c:v>
                </c:pt>
                <c:pt idx="42">
                  <c:v>179.07070292013574</c:v>
                </c:pt>
                <c:pt idx="43">
                  <c:v>120.72237733885747</c:v>
                </c:pt>
                <c:pt idx="44">
                  <c:v>92.365417584034674</c:v>
                </c:pt>
                <c:pt idx="45">
                  <c:v>114.33252081982927</c:v>
                </c:pt>
                <c:pt idx="46">
                  <c:v>125.8026201018087</c:v>
                </c:pt>
                <c:pt idx="47">
                  <c:v>89.735226515357581</c:v>
                </c:pt>
                <c:pt idx="48">
                  <c:v>64.534342802561284</c:v>
                </c:pt>
                <c:pt idx="49">
                  <c:v>106.84198539122411</c:v>
                </c:pt>
                <c:pt idx="50">
                  <c:v>82.453553619606282</c:v>
                </c:pt>
                <c:pt idx="51">
                  <c:v>63.332070111837723</c:v>
                </c:pt>
                <c:pt idx="52">
                  <c:v>58.077624961152814</c:v>
                </c:pt>
                <c:pt idx="53">
                  <c:v>52.519600292854108</c:v>
                </c:pt>
                <c:pt idx="54">
                  <c:v>60.117746901110564</c:v>
                </c:pt>
                <c:pt idx="55">
                  <c:v>62.02899259538939</c:v>
                </c:pt>
                <c:pt idx="56">
                  <c:v>56.132356735126855</c:v>
                </c:pt>
                <c:pt idx="57">
                  <c:v>58.147481663016968</c:v>
                </c:pt>
                <c:pt idx="58">
                  <c:v>48.416292575895888</c:v>
                </c:pt>
                <c:pt idx="59">
                  <c:v>44.888929142797096</c:v>
                </c:pt>
                <c:pt idx="60">
                  <c:v>55.202057182915475</c:v>
                </c:pt>
                <c:pt idx="61">
                  <c:v>42.350925624255503</c:v>
                </c:pt>
                <c:pt idx="62">
                  <c:v>44.841366965014601</c:v>
                </c:pt>
                <c:pt idx="63">
                  <c:v>34.569728675772311</c:v>
                </c:pt>
                <c:pt idx="64">
                  <c:v>33.627160973097162</c:v>
                </c:pt>
                <c:pt idx="65">
                  <c:v>33.463299964846193</c:v>
                </c:pt>
                <c:pt idx="66">
                  <c:v>39.840797452202231</c:v>
                </c:pt>
                <c:pt idx="67">
                  <c:v>30.870893954105231</c:v>
                </c:pt>
                <c:pt idx="68">
                  <c:v>36.087267065831995</c:v>
                </c:pt>
                <c:pt idx="69">
                  <c:v>40.695940029424804</c:v>
                </c:pt>
                <c:pt idx="70">
                  <c:v>32.364921250365505</c:v>
                </c:pt>
                <c:pt idx="71">
                  <c:v>36.914754827914656</c:v>
                </c:pt>
                <c:pt idx="72">
                  <c:v>38.092257697900465</c:v>
                </c:pt>
                <c:pt idx="73">
                  <c:v>37.1644839472877</c:v>
                </c:pt>
                <c:pt idx="74">
                  <c:v>36.49336940566328</c:v>
                </c:pt>
                <c:pt idx="75">
                  <c:v>34.983120403549755</c:v>
                </c:pt>
                <c:pt idx="76">
                  <c:v>33.387916600501256</c:v>
                </c:pt>
                <c:pt idx="77">
                  <c:v>31.811950958865957</c:v>
                </c:pt>
                <c:pt idx="78">
                  <c:v>32.720053678205872</c:v>
                </c:pt>
                <c:pt idx="79">
                  <c:v>32.463361807615634</c:v>
                </c:pt>
                <c:pt idx="80">
                  <c:v>32.851126144561107</c:v>
                </c:pt>
                <c:pt idx="81">
                  <c:v>32.837617060592478</c:v>
                </c:pt>
                <c:pt idx="82">
                  <c:v>28.447835421560423</c:v>
                </c:pt>
                <c:pt idx="83">
                  <c:v>32.191758128934687</c:v>
                </c:pt>
                <c:pt idx="84">
                  <c:v>30.208139633064295</c:v>
                </c:pt>
                <c:pt idx="85">
                  <c:v>30.431591403886838</c:v>
                </c:pt>
                <c:pt idx="86">
                  <c:v>30.785520091311266</c:v>
                </c:pt>
                <c:pt idx="87">
                  <c:v>29.119697063498485</c:v>
                </c:pt>
                <c:pt idx="88">
                  <c:v>29.364434089840007</c:v>
                </c:pt>
                <c:pt idx="89">
                  <c:v>31.136073401383431</c:v>
                </c:pt>
                <c:pt idx="90">
                  <c:v>31.431381951342129</c:v>
                </c:pt>
                <c:pt idx="91">
                  <c:v>30.199794031921463</c:v>
                </c:pt>
                <c:pt idx="92">
                  <c:v>30.309143310182943</c:v>
                </c:pt>
                <c:pt idx="93">
                  <c:v>30.449326765995004</c:v>
                </c:pt>
                <c:pt idx="94">
                  <c:v>31.019581215527246</c:v>
                </c:pt>
                <c:pt idx="95">
                  <c:v>30.04196150851422</c:v>
                </c:pt>
                <c:pt idx="96">
                  <c:v>29.653141778142622</c:v>
                </c:pt>
                <c:pt idx="97">
                  <c:v>30.094200254177093</c:v>
                </c:pt>
                <c:pt idx="98">
                  <c:v>30.152801538531541</c:v>
                </c:pt>
                <c:pt idx="99">
                  <c:v>28.771283478869417</c:v>
                </c:pt>
                <c:pt idx="100">
                  <c:v>29.03313227480448</c:v>
                </c:pt>
                <c:pt idx="101">
                  <c:v>29.174868791475081</c:v>
                </c:pt>
                <c:pt idx="102">
                  <c:v>29.213531165163261</c:v>
                </c:pt>
                <c:pt idx="103">
                  <c:v>29.233707723647097</c:v>
                </c:pt>
                <c:pt idx="104">
                  <c:v>28.541875582085769</c:v>
                </c:pt>
                <c:pt idx="105">
                  <c:v>28.880412751982185</c:v>
                </c:pt>
                <c:pt idx="106">
                  <c:v>28.804242641462945</c:v>
                </c:pt>
                <c:pt idx="107">
                  <c:v>28.763455317056675</c:v>
                </c:pt>
                <c:pt idx="108">
                  <c:v>28.854802960565753</c:v>
                </c:pt>
                <c:pt idx="109">
                  <c:v>29.038762801907161</c:v>
                </c:pt>
                <c:pt idx="110">
                  <c:v>28.839492052548039</c:v>
                </c:pt>
                <c:pt idx="111">
                  <c:v>28.659930610580442</c:v>
                </c:pt>
                <c:pt idx="112">
                  <c:v>28.39690809450919</c:v>
                </c:pt>
                <c:pt idx="113">
                  <c:v>28.337473847359462</c:v>
                </c:pt>
                <c:pt idx="114">
                  <c:v>28.356839209811788</c:v>
                </c:pt>
                <c:pt idx="115">
                  <c:v>28.634968900796768</c:v>
                </c:pt>
                <c:pt idx="116">
                  <c:v>28.498974463454637</c:v>
                </c:pt>
                <c:pt idx="117">
                  <c:v>28.37807874924691</c:v>
                </c:pt>
                <c:pt idx="118">
                  <c:v>28.298828861577459</c:v>
                </c:pt>
                <c:pt idx="119">
                  <c:v>28.094659621983396</c:v>
                </c:pt>
                <c:pt idx="120">
                  <c:v>28.286221165204275</c:v>
                </c:pt>
                <c:pt idx="121">
                  <c:v>28.249200518517423</c:v>
                </c:pt>
                <c:pt idx="122">
                  <c:v>28.148048248687068</c:v>
                </c:pt>
                <c:pt idx="123">
                  <c:v>28.170836997363523</c:v>
                </c:pt>
                <c:pt idx="124">
                  <c:v>28.088760494137979</c:v>
                </c:pt>
                <c:pt idx="125">
                  <c:v>28.066639134911807</c:v>
                </c:pt>
                <c:pt idx="126">
                  <c:v>28.104263152461662</c:v>
                </c:pt>
                <c:pt idx="127">
                  <c:v>27.928734391828883</c:v>
                </c:pt>
                <c:pt idx="128">
                  <c:v>27.873194427430448</c:v>
                </c:pt>
                <c:pt idx="129">
                  <c:v>27.87195402894357</c:v>
                </c:pt>
                <c:pt idx="130">
                  <c:v>27.778732008317505</c:v>
                </c:pt>
                <c:pt idx="131">
                  <c:v>27.731738780512863</c:v>
                </c:pt>
                <c:pt idx="132">
                  <c:v>27.638622609675515</c:v>
                </c:pt>
                <c:pt idx="133">
                  <c:v>27.821545426578755</c:v>
                </c:pt>
                <c:pt idx="134">
                  <c:v>27.818883132312969</c:v>
                </c:pt>
                <c:pt idx="135">
                  <c:v>27.737790011037724</c:v>
                </c:pt>
                <c:pt idx="136">
                  <c:v>27.696158146708264</c:v>
                </c:pt>
                <c:pt idx="137">
                  <c:v>27.666365469381692</c:v>
                </c:pt>
                <c:pt idx="138">
                  <c:v>27.773545858950069</c:v>
                </c:pt>
                <c:pt idx="139">
                  <c:v>27.721225996068558</c:v>
                </c:pt>
                <c:pt idx="140">
                  <c:v>27.674944217996121</c:v>
                </c:pt>
                <c:pt idx="141">
                  <c:v>27.662427356069731</c:v>
                </c:pt>
                <c:pt idx="142">
                  <c:v>27.629491917269384</c:v>
                </c:pt>
                <c:pt idx="143">
                  <c:v>27.57655226988447</c:v>
                </c:pt>
                <c:pt idx="144">
                  <c:v>27.56339790780109</c:v>
                </c:pt>
                <c:pt idx="145">
                  <c:v>27.515226811615683</c:v>
                </c:pt>
                <c:pt idx="146">
                  <c:v>27.475248665063805</c:v>
                </c:pt>
                <c:pt idx="147">
                  <c:v>27.458256646097805</c:v>
                </c:pt>
                <c:pt idx="148">
                  <c:v>27.437891765248352</c:v>
                </c:pt>
                <c:pt idx="149">
                  <c:v>27.396130834096752</c:v>
                </c:pt>
                <c:pt idx="150">
                  <c:v>27.373957647083387</c:v>
                </c:pt>
                <c:pt idx="151">
                  <c:v>27.364611622135712</c:v>
                </c:pt>
                <c:pt idx="152">
                  <c:v>27.351711198853</c:v>
                </c:pt>
                <c:pt idx="153">
                  <c:v>27.332504481671084</c:v>
                </c:pt>
                <c:pt idx="154">
                  <c:v>27.336582219917116</c:v>
                </c:pt>
                <c:pt idx="155">
                  <c:v>27.322557620896628</c:v>
                </c:pt>
                <c:pt idx="156">
                  <c:v>27.305965592104826</c:v>
                </c:pt>
                <c:pt idx="157">
                  <c:v>27.299109412863345</c:v>
                </c:pt>
                <c:pt idx="158">
                  <c:v>27.279763822805052</c:v>
                </c:pt>
                <c:pt idx="159">
                  <c:v>27.282541703681655</c:v>
                </c:pt>
                <c:pt idx="160">
                  <c:v>27.270102242101999</c:v>
                </c:pt>
                <c:pt idx="161">
                  <c:v>27.263791470613391</c:v>
                </c:pt>
                <c:pt idx="162">
                  <c:v>27.253898463196396</c:v>
                </c:pt>
                <c:pt idx="163">
                  <c:v>27.244329741745865</c:v>
                </c:pt>
                <c:pt idx="164">
                  <c:v>27.237428337725635</c:v>
                </c:pt>
                <c:pt idx="165">
                  <c:v>27.232766814841334</c:v>
                </c:pt>
                <c:pt idx="166">
                  <c:v>27.234443888891519</c:v>
                </c:pt>
                <c:pt idx="167">
                  <c:v>27.227327744034948</c:v>
                </c:pt>
                <c:pt idx="168">
                  <c:v>27.212912781631765</c:v>
                </c:pt>
                <c:pt idx="169">
                  <c:v>27.205926629487344</c:v>
                </c:pt>
                <c:pt idx="170">
                  <c:v>27.197394457039884</c:v>
                </c:pt>
                <c:pt idx="171">
                  <c:v>27.201437010829189</c:v>
                </c:pt>
                <c:pt idx="172">
                  <c:v>27.196177692518336</c:v>
                </c:pt>
                <c:pt idx="173">
                  <c:v>27.185347264312281</c:v>
                </c:pt>
                <c:pt idx="174">
                  <c:v>27.183926335206028</c:v>
                </c:pt>
                <c:pt idx="175">
                  <c:v>27.182183633716186</c:v>
                </c:pt>
                <c:pt idx="176">
                  <c:v>27.178949094933138</c:v>
                </c:pt>
                <c:pt idx="177">
                  <c:v>27.172199557875548</c:v>
                </c:pt>
                <c:pt idx="178">
                  <c:v>27.165541089387879</c:v>
                </c:pt>
                <c:pt idx="179">
                  <c:v>27.162643428978534</c:v>
                </c:pt>
                <c:pt idx="180">
                  <c:v>27.15712472280844</c:v>
                </c:pt>
                <c:pt idx="181">
                  <c:v>27.157297775706294</c:v>
                </c:pt>
                <c:pt idx="182">
                  <c:v>27.156274993106386</c:v>
                </c:pt>
                <c:pt idx="183">
                  <c:v>27.150425678388782</c:v>
                </c:pt>
                <c:pt idx="184">
                  <c:v>27.151791404017796</c:v>
                </c:pt>
                <c:pt idx="185">
                  <c:v>27.153756613454792</c:v>
                </c:pt>
                <c:pt idx="186">
                  <c:v>27.158617531174521</c:v>
                </c:pt>
                <c:pt idx="187">
                  <c:v>27.160672915236383</c:v>
                </c:pt>
                <c:pt idx="188">
                  <c:v>27.167637885804929</c:v>
                </c:pt>
                <c:pt idx="189">
                  <c:v>27.176677631517283</c:v>
                </c:pt>
                <c:pt idx="190">
                  <c:v>27.187615934290871</c:v>
                </c:pt>
                <c:pt idx="191">
                  <c:v>27.197525435682085</c:v>
                </c:pt>
                <c:pt idx="192">
                  <c:v>27.206712948830571</c:v>
                </c:pt>
                <c:pt idx="193">
                  <c:v>27.21196532485278</c:v>
                </c:pt>
                <c:pt idx="194">
                  <c:v>27.207514617319934</c:v>
                </c:pt>
                <c:pt idx="195">
                  <c:v>27.185732272276628</c:v>
                </c:pt>
                <c:pt idx="196">
                  <c:v>27.13992540046501</c:v>
                </c:pt>
                <c:pt idx="197">
                  <c:v>27.063627546960646</c:v>
                </c:pt>
                <c:pt idx="198">
                  <c:v>26.953991937779978</c:v>
                </c:pt>
                <c:pt idx="199">
                  <c:v>26.815401638384337</c:v>
                </c:pt>
                <c:pt idx="200">
                  <c:v>26.643549633107121</c:v>
                </c:pt>
              </c:numCache>
            </c:numRef>
          </c:yVal>
          <c:smooth val="1"/>
          <c:extLst>
            <c:ext xmlns:c16="http://schemas.microsoft.com/office/drawing/2014/chart" uri="{C3380CC4-5D6E-409C-BE32-E72D297353CC}">
              <c16:uniqueId val="{0000003B-7B6E-418B-9685-7EADBC2716B7}"/>
            </c:ext>
          </c:extLst>
        </c:ser>
        <c:ser>
          <c:idx val="13"/>
          <c:order val="4"/>
          <c:tx>
            <c:v>10mm(calculated)</c:v>
          </c:tx>
          <c:marker>
            <c:symbol val="none"/>
          </c:marker>
          <c:xVal>
            <c:numRef>
              <c:f>'10mm(calculated)'!$A$3:$A$63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'10mm(calculated)'!$K$3:$K$63</c:f>
            </c:numRef>
          </c:yVal>
          <c:smooth val="1"/>
          <c:extLst>
            <c:ext xmlns:c16="http://schemas.microsoft.com/office/drawing/2014/chart" uri="{C3380CC4-5D6E-409C-BE32-E72D297353CC}">
              <c16:uniqueId val="{0000003C-7B6E-418B-9685-7EADBC2716B7}"/>
            </c:ext>
          </c:extLst>
        </c:ser>
        <c:ser>
          <c:idx val="14"/>
          <c:order val="5"/>
          <c:tx>
            <c:v>15mm(calculated)</c:v>
          </c:tx>
          <c:marker>
            <c:symbol val="none"/>
          </c:marker>
          <c:xVal>
            <c:numRef>
              <c:f>'15mm(calculated)'!$A$3:$A$63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'15mm(calculated)'!$K$3:$K$63</c:f>
            </c:numRef>
          </c:yVal>
          <c:smooth val="1"/>
          <c:extLst>
            <c:ext xmlns:c16="http://schemas.microsoft.com/office/drawing/2014/chart" uri="{C3380CC4-5D6E-409C-BE32-E72D297353CC}">
              <c16:uniqueId val="{0000003D-7B6E-418B-9685-7EADBC2716B7}"/>
            </c:ext>
          </c:extLst>
        </c:ser>
        <c:ser>
          <c:idx val="15"/>
          <c:order val="6"/>
          <c:tx>
            <c:v>15mm(measured)</c:v>
          </c:tx>
          <c:spPr>
            <a:ln w="31750" cap="rnd">
              <a:solidFill>
                <a:srgbClr val="0000FF"/>
              </a:solidFill>
              <a:prstDash val="sysDash"/>
              <a:round/>
            </a:ln>
            <a:effectLst/>
          </c:spPr>
          <c:marker>
            <c:symbol val="none"/>
          </c:marker>
          <c:xVal>
            <c:numRef>
              <c:f>'15mm(mesuared)'!$A$3:$A$203</c:f>
              <c:numCache>
                <c:formatCode>0_ </c:formatCode>
                <c:ptCount val="201"/>
                <c:pt idx="0">
                  <c:v>40</c:v>
                </c:pt>
                <c:pt idx="1">
                  <c:v>43.077999114990234</c:v>
                </c:pt>
                <c:pt idx="2">
                  <c:v>46.393001556396484</c:v>
                </c:pt>
                <c:pt idx="3">
                  <c:v>49.963001251220703</c:v>
                </c:pt>
                <c:pt idx="4">
                  <c:v>53.807998657226563</c:v>
                </c:pt>
                <c:pt idx="5">
                  <c:v>57.949001312255859</c:v>
                </c:pt>
                <c:pt idx="6">
                  <c:v>62.408000946044922</c:v>
                </c:pt>
                <c:pt idx="7">
                  <c:v>67.209999084472656</c:v>
                </c:pt>
                <c:pt idx="8">
                  <c:v>72.382003784179688</c:v>
                </c:pt>
                <c:pt idx="9">
                  <c:v>77.952003479003906</c:v>
                </c:pt>
                <c:pt idx="10">
                  <c:v>83.950996398925781</c:v>
                </c:pt>
                <c:pt idx="11">
                  <c:v>90.411003112792969</c:v>
                </c:pt>
                <c:pt idx="12">
                  <c:v>97.369003295898438</c:v>
                </c:pt>
                <c:pt idx="13">
                  <c:v>104.86199951171875</c:v>
                </c:pt>
                <c:pt idx="14">
                  <c:v>112.93099975585938</c:v>
                </c:pt>
                <c:pt idx="15">
                  <c:v>121.62100219726563</c:v>
                </c:pt>
                <c:pt idx="16">
                  <c:v>130.97999572753906</c:v>
                </c:pt>
                <c:pt idx="17">
                  <c:v>141.05999755859375</c:v>
                </c:pt>
                <c:pt idx="18">
                  <c:v>151.91499328613281</c:v>
                </c:pt>
                <c:pt idx="19">
                  <c:v>163.60499572753906</c:v>
                </c:pt>
                <c:pt idx="20">
                  <c:v>176.19500732421875</c:v>
                </c:pt>
                <c:pt idx="21">
                  <c:v>189.75399780273438</c:v>
                </c:pt>
                <c:pt idx="22">
                  <c:v>204.35600280761719</c:v>
                </c:pt>
                <c:pt idx="23">
                  <c:v>220.08099365234375</c:v>
                </c:pt>
                <c:pt idx="24">
                  <c:v>237.01699829101563</c:v>
                </c:pt>
                <c:pt idx="25">
                  <c:v>255.25599670410156</c:v>
                </c:pt>
                <c:pt idx="26">
                  <c:v>274.89898681640625</c:v>
                </c:pt>
                <c:pt idx="27">
                  <c:v>296.05300903320313</c:v>
                </c:pt>
                <c:pt idx="28">
                  <c:v>318.83499145507813</c:v>
                </c:pt>
                <c:pt idx="29">
                  <c:v>343.37100219726563</c:v>
                </c:pt>
                <c:pt idx="30">
                  <c:v>369.79400634765625</c:v>
                </c:pt>
                <c:pt idx="31">
                  <c:v>398.25100708007813</c:v>
                </c:pt>
                <c:pt idx="32">
                  <c:v>428.89700317382813</c:v>
                </c:pt>
                <c:pt idx="33">
                  <c:v>461.90200805664063</c:v>
                </c:pt>
                <c:pt idx="34">
                  <c:v>497.44699096679688</c:v>
                </c:pt>
                <c:pt idx="35">
                  <c:v>535.72698974609375</c:v>
                </c:pt>
                <c:pt idx="36">
                  <c:v>576.9520263671875</c:v>
                </c:pt>
                <c:pt idx="37">
                  <c:v>621.3499755859375</c:v>
                </c:pt>
                <c:pt idx="38">
                  <c:v>669.16497802734375</c:v>
                </c:pt>
                <c:pt idx="39">
                  <c:v>720.65899658203125</c:v>
                </c:pt>
                <c:pt idx="40">
                  <c:v>776.11602783203125</c:v>
                </c:pt>
                <c:pt idx="41">
                  <c:v>835.84002685546875</c:v>
                </c:pt>
                <c:pt idx="42">
                  <c:v>900.15997314453125</c:v>
                </c:pt>
                <c:pt idx="43">
                  <c:v>969.42999267578125</c:v>
                </c:pt>
                <c:pt idx="44">
                  <c:v>1044.030029296875</c:v>
                </c:pt>
                <c:pt idx="45">
                  <c:v>1124.3719482421875</c:v>
                </c:pt>
                <c:pt idx="46">
                  <c:v>1210.89501953125</c:v>
                </c:pt>
                <c:pt idx="47">
                  <c:v>1304.0770263671875</c:v>
                </c:pt>
                <c:pt idx="48">
                  <c:v>1404.428955078125</c:v>
                </c:pt>
                <c:pt idx="49">
                  <c:v>1512.5040283203125</c:v>
                </c:pt>
                <c:pt idx="50">
                  <c:v>1628.89501953125</c:v>
                </c:pt>
                <c:pt idx="51">
                  <c:v>1754.2430419921875</c:v>
                </c:pt>
                <c:pt idx="52">
                  <c:v>1889.237060546875</c:v>
                </c:pt>
                <c:pt idx="53">
                  <c:v>2034.6190185546875</c:v>
                </c:pt>
                <c:pt idx="54">
                  <c:v>2191.18896484375</c:v>
                </c:pt>
                <c:pt idx="55">
                  <c:v>2359.806884765625</c:v>
                </c:pt>
                <c:pt idx="56">
                  <c:v>2541.40087890625</c:v>
                </c:pt>
                <c:pt idx="57">
                  <c:v>2736.968994140625</c:v>
                </c:pt>
                <c:pt idx="58">
                  <c:v>2947.5859375</c:v>
                </c:pt>
                <c:pt idx="59">
                  <c:v>3174.410888671875</c:v>
                </c:pt>
                <c:pt idx="60">
                  <c:v>3418.69091796875</c:v>
                </c:pt>
                <c:pt idx="61">
                  <c:v>3681.76806640625</c:v>
                </c:pt>
                <c:pt idx="62">
                  <c:v>3965.091064453125</c:v>
                </c:pt>
                <c:pt idx="63">
                  <c:v>4270.21484375</c:v>
                </c:pt>
                <c:pt idx="64">
                  <c:v>4598.81982421875</c:v>
                </c:pt>
                <c:pt idx="65">
                  <c:v>4952.7119140625</c:v>
                </c:pt>
                <c:pt idx="66">
                  <c:v>5333.8369140625</c:v>
                </c:pt>
                <c:pt idx="67">
                  <c:v>5744.291015625</c:v>
                </c:pt>
                <c:pt idx="68">
                  <c:v>6186.330078125</c:v>
                </c:pt>
                <c:pt idx="69">
                  <c:v>6662.38623046875</c:v>
                </c:pt>
                <c:pt idx="70">
                  <c:v>7175.0751953125</c:v>
                </c:pt>
                <c:pt idx="71">
                  <c:v>7727.216796875</c:v>
                </c:pt>
                <c:pt idx="72">
                  <c:v>8321.84765625</c:v>
                </c:pt>
                <c:pt idx="73">
                  <c:v>8962.2373046875</c:v>
                </c:pt>
                <c:pt idx="74">
                  <c:v>9651.90625</c:v>
                </c:pt>
                <c:pt idx="75">
                  <c:v>10394.6474609375</c:v>
                </c:pt>
                <c:pt idx="76">
                  <c:v>11194.5439453125</c:v>
                </c:pt>
                <c:pt idx="77">
                  <c:v>12055.99609375</c:v>
                </c:pt>
                <c:pt idx="78">
                  <c:v>12983.73828125</c:v>
                </c:pt>
                <c:pt idx="79">
                  <c:v>13982.873046875</c:v>
                </c:pt>
                <c:pt idx="80">
                  <c:v>15058.8935546875</c:v>
                </c:pt>
                <c:pt idx="81">
                  <c:v>16217.7177734375</c:v>
                </c:pt>
                <c:pt idx="82">
                  <c:v>17465.716796875</c:v>
                </c:pt>
                <c:pt idx="83">
                  <c:v>18809.751953125</c:v>
                </c:pt>
                <c:pt idx="84">
                  <c:v>20257.21484375</c:v>
                </c:pt>
                <c:pt idx="85">
                  <c:v>21816.0625</c:v>
                </c:pt>
                <c:pt idx="86">
                  <c:v>23494.869140625</c:v>
                </c:pt>
                <c:pt idx="87">
                  <c:v>25302.865234375</c:v>
                </c:pt>
                <c:pt idx="88">
                  <c:v>27249.9921875</c:v>
                </c:pt>
                <c:pt idx="89">
                  <c:v>29346.955078125</c:v>
                </c:pt>
                <c:pt idx="90">
                  <c:v>31605.283203125</c:v>
                </c:pt>
                <c:pt idx="91">
                  <c:v>34037.3984375</c:v>
                </c:pt>
                <c:pt idx="92">
                  <c:v>36656.671875</c:v>
                </c:pt>
                <c:pt idx="93">
                  <c:v>39477.50390625</c:v>
                </c:pt>
                <c:pt idx="94">
                  <c:v>42515.41015625</c:v>
                </c:pt>
                <c:pt idx="95">
                  <c:v>45787.08984375</c:v>
                </c:pt>
                <c:pt idx="96">
                  <c:v>49310.53125</c:v>
                </c:pt>
                <c:pt idx="97">
                  <c:v>53105.11328125</c:v>
                </c:pt>
                <c:pt idx="98">
                  <c:v>57191.69921875</c:v>
                </c:pt>
                <c:pt idx="99">
                  <c:v>61592.76171875</c:v>
                </c:pt>
                <c:pt idx="100">
                  <c:v>66332.4921875</c:v>
                </c:pt>
                <c:pt idx="101">
                  <c:v>71436.96875</c:v>
                </c:pt>
                <c:pt idx="102">
                  <c:v>76934.2421875</c:v>
                </c:pt>
                <c:pt idx="103">
                  <c:v>82854.546875</c:v>
                </c:pt>
                <c:pt idx="104">
                  <c:v>89230.4296875</c:v>
                </c:pt>
                <c:pt idx="105">
                  <c:v>96096.9609375</c:v>
                </c:pt>
                <c:pt idx="106">
                  <c:v>103491.890625</c:v>
                </c:pt>
                <c:pt idx="107">
                  <c:v>111455.8828125</c:v>
                </c:pt>
                <c:pt idx="108">
                  <c:v>120032.71875</c:v>
                </c:pt>
                <c:pt idx="109">
                  <c:v>129269.5703125</c:v>
                </c:pt>
                <c:pt idx="110">
                  <c:v>139217.21875</c:v>
                </c:pt>
                <c:pt idx="111">
                  <c:v>149930.375</c:v>
                </c:pt>
                <c:pt idx="112">
                  <c:v>161467.9375</c:v>
                </c:pt>
                <c:pt idx="113">
                  <c:v>173893.34375</c:v>
                </c:pt>
                <c:pt idx="114">
                  <c:v>187274.921875</c:v>
                </c:pt>
                <c:pt idx="115">
                  <c:v>201686.25</c:v>
                </c:pt>
                <c:pt idx="116">
                  <c:v>217206.5625</c:v>
                </c:pt>
                <c:pt idx="117">
                  <c:v>233921.21875</c:v>
                </c:pt>
                <c:pt idx="118">
                  <c:v>251922.109375</c:v>
                </c:pt>
                <c:pt idx="119">
                  <c:v>271308.21875</c:v>
                </c:pt>
                <c:pt idx="120">
                  <c:v>292186.125</c:v>
                </c:pt>
                <c:pt idx="121">
                  <c:v>314670.6875</c:v>
                </c:pt>
                <c:pt idx="122">
                  <c:v>338885.46875</c:v>
                </c:pt>
                <c:pt idx="123">
                  <c:v>364963.625</c:v>
                </c:pt>
                <c:pt idx="124">
                  <c:v>393048.59375</c:v>
                </c:pt>
                <c:pt idx="125">
                  <c:v>423294.78125</c:v>
                </c:pt>
                <c:pt idx="126">
                  <c:v>455868.5</c:v>
                </c:pt>
                <c:pt idx="127">
                  <c:v>490948.84375</c:v>
                </c:pt>
                <c:pt idx="128">
                  <c:v>528728.75</c:v>
                </c:pt>
                <c:pt idx="129">
                  <c:v>569415.875</c:v>
                </c:pt>
                <c:pt idx="130">
                  <c:v>613234</c:v>
                </c:pt>
                <c:pt idx="131">
                  <c:v>660424.0625</c:v>
                </c:pt>
                <c:pt idx="132">
                  <c:v>711245.5625</c:v>
                </c:pt>
                <c:pt idx="133">
                  <c:v>765977.875</c:v>
                </c:pt>
                <c:pt idx="134">
                  <c:v>824922</c:v>
                </c:pt>
                <c:pt idx="135">
                  <c:v>888402.0625</c:v>
                </c:pt>
                <c:pt idx="136">
                  <c:v>956767.0625</c:v>
                </c:pt>
                <c:pt idx="137">
                  <c:v>1030393</c:v>
                </c:pt>
                <c:pt idx="138">
                  <c:v>1109684.625</c:v>
                </c:pt>
                <c:pt idx="139">
                  <c:v>1195077.875</c:v>
                </c:pt>
                <c:pt idx="140">
                  <c:v>1287042.5</c:v>
                </c:pt>
                <c:pt idx="141">
                  <c:v>1386084</c:v>
                </c:pt>
                <c:pt idx="142">
                  <c:v>1492747</c:v>
                </c:pt>
                <c:pt idx="143">
                  <c:v>1607618</c:v>
                </c:pt>
                <c:pt idx="144">
                  <c:v>1731328.75</c:v>
                </c:pt>
                <c:pt idx="145">
                  <c:v>1864559.25</c:v>
                </c:pt>
                <c:pt idx="146">
                  <c:v>2008042.25</c:v>
                </c:pt>
                <c:pt idx="147">
                  <c:v>2162566.75</c:v>
                </c:pt>
                <c:pt idx="148">
                  <c:v>2328982.25</c:v>
                </c:pt>
                <c:pt idx="149">
                  <c:v>2508204</c:v>
                </c:pt>
                <c:pt idx="150">
                  <c:v>2701217.25</c:v>
                </c:pt>
                <c:pt idx="151">
                  <c:v>2909083.5</c:v>
                </c:pt>
                <c:pt idx="152">
                  <c:v>3132945.5</c:v>
                </c:pt>
                <c:pt idx="153">
                  <c:v>3374034.25</c:v>
                </c:pt>
                <c:pt idx="154">
                  <c:v>3633675.75</c:v>
                </c:pt>
                <c:pt idx="155">
                  <c:v>3913297.25</c:v>
                </c:pt>
                <c:pt idx="156">
                  <c:v>4214436.5</c:v>
                </c:pt>
                <c:pt idx="157">
                  <c:v>4538749</c:v>
                </c:pt>
                <c:pt idx="158">
                  <c:v>4888018.5</c:v>
                </c:pt>
                <c:pt idx="159">
                  <c:v>5264165</c:v>
                </c:pt>
                <c:pt idx="160">
                  <c:v>5669257</c:v>
                </c:pt>
                <c:pt idx="161">
                  <c:v>6105522</c:v>
                </c:pt>
                <c:pt idx="162">
                  <c:v>6575359</c:v>
                </c:pt>
                <c:pt idx="163">
                  <c:v>7081351</c:v>
                </c:pt>
                <c:pt idx="164">
                  <c:v>7626281</c:v>
                </c:pt>
                <c:pt idx="165">
                  <c:v>8213144.5</c:v>
                </c:pt>
                <c:pt idx="166">
                  <c:v>8845169</c:v>
                </c:pt>
                <c:pt idx="167">
                  <c:v>9525829</c:v>
                </c:pt>
                <c:pt idx="168">
                  <c:v>10258868</c:v>
                </c:pt>
                <c:pt idx="169">
                  <c:v>11048317</c:v>
                </c:pt>
                <c:pt idx="170">
                  <c:v>11898516</c:v>
                </c:pt>
                <c:pt idx="171">
                  <c:v>12814139</c:v>
                </c:pt>
                <c:pt idx="172">
                  <c:v>13800223</c:v>
                </c:pt>
                <c:pt idx="173">
                  <c:v>14862189</c:v>
                </c:pt>
                <c:pt idx="174">
                  <c:v>16005876</c:v>
                </c:pt>
                <c:pt idx="175">
                  <c:v>17237572</c:v>
                </c:pt>
                <c:pt idx="176">
                  <c:v>18564052</c:v>
                </c:pt>
                <c:pt idx="177">
                  <c:v>19992606</c:v>
                </c:pt>
                <c:pt idx="178">
                  <c:v>21531094</c:v>
                </c:pt>
                <c:pt idx="179">
                  <c:v>23187972</c:v>
                </c:pt>
                <c:pt idx="180">
                  <c:v>24972350</c:v>
                </c:pt>
                <c:pt idx="181">
                  <c:v>26894042</c:v>
                </c:pt>
                <c:pt idx="182">
                  <c:v>28963614</c:v>
                </c:pt>
                <c:pt idx="183">
                  <c:v>31192444</c:v>
                </c:pt>
                <c:pt idx="184">
                  <c:v>33592788</c:v>
                </c:pt>
                <c:pt idx="185">
                  <c:v>36177848</c:v>
                </c:pt>
                <c:pt idx="186">
                  <c:v>38961836</c:v>
                </c:pt>
                <c:pt idx="187">
                  <c:v>41960056</c:v>
                </c:pt>
                <c:pt idx="188">
                  <c:v>45189000</c:v>
                </c:pt>
                <c:pt idx="189">
                  <c:v>48666420</c:v>
                </c:pt>
                <c:pt idx="190">
                  <c:v>52411436</c:v>
                </c:pt>
                <c:pt idx="191">
                  <c:v>56444640</c:v>
                </c:pt>
                <c:pt idx="192">
                  <c:v>60788212</c:v>
                </c:pt>
                <c:pt idx="193">
                  <c:v>65466036</c:v>
                </c:pt>
                <c:pt idx="194">
                  <c:v>70503832</c:v>
                </c:pt>
                <c:pt idx="195">
                  <c:v>75929296</c:v>
                </c:pt>
                <c:pt idx="196">
                  <c:v>81772264</c:v>
                </c:pt>
                <c:pt idx="197">
                  <c:v>88064872</c:v>
                </c:pt>
                <c:pt idx="198">
                  <c:v>94841704</c:v>
                </c:pt>
                <c:pt idx="199">
                  <c:v>102140040</c:v>
                </c:pt>
                <c:pt idx="200">
                  <c:v>110000000</c:v>
                </c:pt>
              </c:numCache>
            </c:numRef>
          </c:xVal>
          <c:yVal>
            <c:numRef>
              <c:f>'15mm(mesuared)'!$M$3:$M$203</c:f>
              <c:numCache>
                <c:formatCode>0.0_ </c:formatCode>
                <c:ptCount val="201"/>
                <c:pt idx="0">
                  <c:v>1225.9614263477661</c:v>
                </c:pt>
                <c:pt idx="1">
                  <c:v>1701.0245748966404</c:v>
                </c:pt>
                <c:pt idx="2">
                  <c:v>2241.9158393341904</c:v>
                </c:pt>
                <c:pt idx="3">
                  <c:v>2767.5107753666011</c:v>
                </c:pt>
                <c:pt idx="4">
                  <c:v>2133.4746399745563</c:v>
                </c:pt>
                <c:pt idx="5">
                  <c:v>1967.4188109752019</c:v>
                </c:pt>
                <c:pt idx="6">
                  <c:v>2087.7458790472579</c:v>
                </c:pt>
                <c:pt idx="7">
                  <c:v>1641.4793073564531</c:v>
                </c:pt>
                <c:pt idx="8">
                  <c:v>1636.7451655767279</c:v>
                </c:pt>
                <c:pt idx="9">
                  <c:v>1673.9596598263715</c:v>
                </c:pt>
                <c:pt idx="10">
                  <c:v>1159.016253006951</c:v>
                </c:pt>
                <c:pt idx="11">
                  <c:v>1002.4589140047018</c:v>
                </c:pt>
                <c:pt idx="12">
                  <c:v>817.05693930448342</c:v>
                </c:pt>
                <c:pt idx="13">
                  <c:v>723.07464396955675</c:v>
                </c:pt>
                <c:pt idx="14">
                  <c:v>605.25893377186833</c:v>
                </c:pt>
                <c:pt idx="15">
                  <c:v>552.9181795449532</c:v>
                </c:pt>
                <c:pt idx="16">
                  <c:v>501.42231167530656</c:v>
                </c:pt>
                <c:pt idx="17">
                  <c:v>449.69790961587614</c:v>
                </c:pt>
                <c:pt idx="18">
                  <c:v>283.29351878599641</c:v>
                </c:pt>
                <c:pt idx="19">
                  <c:v>167.79448806959545</c:v>
                </c:pt>
                <c:pt idx="20">
                  <c:v>318.10699416580115</c:v>
                </c:pt>
                <c:pt idx="21">
                  <c:v>341.85443591309451</c:v>
                </c:pt>
                <c:pt idx="22">
                  <c:v>318.83729788815111</c:v>
                </c:pt>
                <c:pt idx="23">
                  <c:v>112.70263807110382</c:v>
                </c:pt>
                <c:pt idx="24">
                  <c:v>139.95961209039356</c:v>
                </c:pt>
                <c:pt idx="25">
                  <c:v>123.36185413801574</c:v>
                </c:pt>
                <c:pt idx="26">
                  <c:v>192.64800990269867</c:v>
                </c:pt>
                <c:pt idx="27">
                  <c:v>169.67894587389935</c:v>
                </c:pt>
                <c:pt idx="28">
                  <c:v>265.0613826241767</c:v>
                </c:pt>
                <c:pt idx="29">
                  <c:v>225.38678913575404</c:v>
                </c:pt>
                <c:pt idx="30">
                  <c:v>122.1548205682442</c:v>
                </c:pt>
                <c:pt idx="31">
                  <c:v>52.086552627512603</c:v>
                </c:pt>
                <c:pt idx="32">
                  <c:v>202.04388036583111</c:v>
                </c:pt>
                <c:pt idx="33">
                  <c:v>228.84001228865498</c:v>
                </c:pt>
                <c:pt idx="34">
                  <c:v>177.93734960337429</c:v>
                </c:pt>
                <c:pt idx="35">
                  <c:v>91.212135315883771</c:v>
                </c:pt>
                <c:pt idx="36">
                  <c:v>110.8574652662529</c:v>
                </c:pt>
                <c:pt idx="37">
                  <c:v>158.06019139688559</c:v>
                </c:pt>
                <c:pt idx="38">
                  <c:v>119.82649721545874</c:v>
                </c:pt>
                <c:pt idx="39">
                  <c:v>128.07081652672593</c:v>
                </c:pt>
                <c:pt idx="40">
                  <c:v>86.882326990472848</c:v>
                </c:pt>
                <c:pt idx="41">
                  <c:v>55.673364604462719</c:v>
                </c:pt>
                <c:pt idx="42">
                  <c:v>76.014273196663893</c:v>
                </c:pt>
                <c:pt idx="43">
                  <c:v>93.440317218918366</c:v>
                </c:pt>
                <c:pt idx="44">
                  <c:v>60.117176545906872</c:v>
                </c:pt>
                <c:pt idx="45">
                  <c:v>53.986282262585746</c:v>
                </c:pt>
                <c:pt idx="46">
                  <c:v>54.72196338667397</c:v>
                </c:pt>
                <c:pt idx="47">
                  <c:v>54.985212415614406</c:v>
                </c:pt>
                <c:pt idx="48">
                  <c:v>50.378732344375152</c:v>
                </c:pt>
                <c:pt idx="49">
                  <c:v>25.691044623474973</c:v>
                </c:pt>
                <c:pt idx="50">
                  <c:v>37.055857343460907</c:v>
                </c:pt>
                <c:pt idx="51">
                  <c:v>75.606992855328528</c:v>
                </c:pt>
                <c:pt idx="52">
                  <c:v>43.475529545153357</c:v>
                </c:pt>
                <c:pt idx="53">
                  <c:v>5.4603209388627238</c:v>
                </c:pt>
                <c:pt idx="54">
                  <c:v>42.768885845895987</c:v>
                </c:pt>
                <c:pt idx="55">
                  <c:v>47.493157229699051</c:v>
                </c:pt>
                <c:pt idx="56">
                  <c:v>40.722791760567823</c:v>
                </c:pt>
                <c:pt idx="57">
                  <c:v>52.134099056735081</c:v>
                </c:pt>
                <c:pt idx="58">
                  <c:v>41.246209309461612</c:v>
                </c:pt>
                <c:pt idx="59">
                  <c:v>34.002929261703379</c:v>
                </c:pt>
                <c:pt idx="60">
                  <c:v>35.915170897256488</c:v>
                </c:pt>
                <c:pt idx="61">
                  <c:v>38.08854847752977</c:v>
                </c:pt>
                <c:pt idx="62">
                  <c:v>41.398920547718923</c:v>
                </c:pt>
                <c:pt idx="63">
                  <c:v>36.905072721749164</c:v>
                </c:pt>
                <c:pt idx="64">
                  <c:v>40.146929532959078</c:v>
                </c:pt>
                <c:pt idx="65">
                  <c:v>39.805028375198013</c:v>
                </c:pt>
                <c:pt idx="66">
                  <c:v>40.270982184008645</c:v>
                </c:pt>
                <c:pt idx="67">
                  <c:v>39.856680347040516</c:v>
                </c:pt>
                <c:pt idx="68">
                  <c:v>41.516128359511264</c:v>
                </c:pt>
                <c:pt idx="69">
                  <c:v>44.384453780593908</c:v>
                </c:pt>
                <c:pt idx="70">
                  <c:v>45.217761783864582</c:v>
                </c:pt>
                <c:pt idx="71">
                  <c:v>41.015592865856476</c:v>
                </c:pt>
                <c:pt idx="72">
                  <c:v>42.824920251327725</c:v>
                </c:pt>
                <c:pt idx="73">
                  <c:v>46.219274879209323</c:v>
                </c:pt>
                <c:pt idx="74">
                  <c:v>45.077348949903367</c:v>
                </c:pt>
                <c:pt idx="75">
                  <c:v>45.199670392462977</c:v>
                </c:pt>
                <c:pt idx="76">
                  <c:v>45.474571985298184</c:v>
                </c:pt>
                <c:pt idx="77">
                  <c:v>43.213313133052218</c:v>
                </c:pt>
                <c:pt idx="78">
                  <c:v>43.662546012902496</c:v>
                </c:pt>
                <c:pt idx="79">
                  <c:v>42.005187875790078</c:v>
                </c:pt>
                <c:pt idx="80">
                  <c:v>42.261532383161729</c:v>
                </c:pt>
                <c:pt idx="81">
                  <c:v>41.368404689000933</c:v>
                </c:pt>
                <c:pt idx="82">
                  <c:v>42.032757598847191</c:v>
                </c:pt>
                <c:pt idx="83">
                  <c:v>40.486725651627438</c:v>
                </c:pt>
                <c:pt idx="84">
                  <c:v>41.172666205140892</c:v>
                </c:pt>
                <c:pt idx="85">
                  <c:v>41.1067820426344</c:v>
                </c:pt>
                <c:pt idx="86">
                  <c:v>40.920192450614621</c:v>
                </c:pt>
                <c:pt idx="87">
                  <c:v>40.541753469701177</c:v>
                </c:pt>
                <c:pt idx="88">
                  <c:v>40.953949588733963</c:v>
                </c:pt>
                <c:pt idx="89">
                  <c:v>40.894460649779546</c:v>
                </c:pt>
                <c:pt idx="90">
                  <c:v>40.458797741394896</c:v>
                </c:pt>
                <c:pt idx="91">
                  <c:v>42.69797645222134</c:v>
                </c:pt>
                <c:pt idx="92">
                  <c:v>41.530195490370353</c:v>
                </c:pt>
                <c:pt idx="93">
                  <c:v>41.371453368304699</c:v>
                </c:pt>
                <c:pt idx="94">
                  <c:v>41.532394790142391</c:v>
                </c:pt>
                <c:pt idx="95">
                  <c:v>40.939378932920043</c:v>
                </c:pt>
                <c:pt idx="96">
                  <c:v>40.980874465033729</c:v>
                </c:pt>
                <c:pt idx="97">
                  <c:v>40.627356931836864</c:v>
                </c:pt>
                <c:pt idx="98">
                  <c:v>40.026598567784582</c:v>
                </c:pt>
                <c:pt idx="99">
                  <c:v>40.758014526193101</c:v>
                </c:pt>
                <c:pt idx="100">
                  <c:v>40.15261584614057</c:v>
                </c:pt>
                <c:pt idx="101">
                  <c:v>40.450618025254435</c:v>
                </c:pt>
                <c:pt idx="102">
                  <c:v>39.861573587195657</c:v>
                </c:pt>
                <c:pt idx="103">
                  <c:v>40.058455605521992</c:v>
                </c:pt>
                <c:pt idx="104">
                  <c:v>39.88967505047966</c:v>
                </c:pt>
                <c:pt idx="105">
                  <c:v>40.127510582558529</c:v>
                </c:pt>
                <c:pt idx="106">
                  <c:v>40.100423016828877</c:v>
                </c:pt>
                <c:pt idx="107">
                  <c:v>39.817665336590046</c:v>
                </c:pt>
                <c:pt idx="108">
                  <c:v>40.072523814562274</c:v>
                </c:pt>
                <c:pt idx="109">
                  <c:v>40.140384731044932</c:v>
                </c:pt>
                <c:pt idx="110">
                  <c:v>39.826194480852187</c:v>
                </c:pt>
                <c:pt idx="111">
                  <c:v>39.802148832745047</c:v>
                </c:pt>
                <c:pt idx="112">
                  <c:v>39.924458033914739</c:v>
                </c:pt>
                <c:pt idx="113">
                  <c:v>39.742090525786999</c:v>
                </c:pt>
                <c:pt idx="114">
                  <c:v>39.875155197173626</c:v>
                </c:pt>
                <c:pt idx="115">
                  <c:v>39.818585193629119</c:v>
                </c:pt>
                <c:pt idx="116">
                  <c:v>39.720408040420878</c:v>
                </c:pt>
                <c:pt idx="117">
                  <c:v>39.53532511376622</c:v>
                </c:pt>
                <c:pt idx="118">
                  <c:v>39.518468035247544</c:v>
                </c:pt>
                <c:pt idx="119">
                  <c:v>39.313036433750113</c:v>
                </c:pt>
                <c:pt idx="120">
                  <c:v>39.526515084044114</c:v>
                </c:pt>
                <c:pt idx="121">
                  <c:v>39.525525476480865</c:v>
                </c:pt>
                <c:pt idx="122">
                  <c:v>39.393583587935879</c:v>
                </c:pt>
                <c:pt idx="123">
                  <c:v>39.346330578867288</c:v>
                </c:pt>
                <c:pt idx="124">
                  <c:v>39.281409322685249</c:v>
                </c:pt>
                <c:pt idx="125">
                  <c:v>39.266146908420112</c:v>
                </c:pt>
                <c:pt idx="126">
                  <c:v>39.280889972511787</c:v>
                </c:pt>
                <c:pt idx="127">
                  <c:v>39.144426987143653</c:v>
                </c:pt>
                <c:pt idx="128">
                  <c:v>39.090266389470329</c:v>
                </c:pt>
                <c:pt idx="129">
                  <c:v>39.078380747988689</c:v>
                </c:pt>
                <c:pt idx="130">
                  <c:v>38.905956824291053</c:v>
                </c:pt>
                <c:pt idx="131">
                  <c:v>38.988746622321095</c:v>
                </c:pt>
                <c:pt idx="132">
                  <c:v>38.843625520396543</c:v>
                </c:pt>
                <c:pt idx="133">
                  <c:v>38.893293248694611</c:v>
                </c:pt>
                <c:pt idx="134">
                  <c:v>38.928948757669133</c:v>
                </c:pt>
                <c:pt idx="135">
                  <c:v>38.903780830753419</c:v>
                </c:pt>
                <c:pt idx="136">
                  <c:v>38.829985444020267</c:v>
                </c:pt>
                <c:pt idx="137">
                  <c:v>38.721267661762418</c:v>
                </c:pt>
                <c:pt idx="138">
                  <c:v>38.888328519071059</c:v>
                </c:pt>
                <c:pt idx="139">
                  <c:v>38.840252193039028</c:v>
                </c:pt>
                <c:pt idx="140">
                  <c:v>38.743525899074598</c:v>
                </c:pt>
                <c:pt idx="141">
                  <c:v>38.781641874789592</c:v>
                </c:pt>
                <c:pt idx="142">
                  <c:v>38.715569340205363</c:v>
                </c:pt>
                <c:pt idx="143">
                  <c:v>38.655646612824391</c:v>
                </c:pt>
                <c:pt idx="144">
                  <c:v>38.613834477984767</c:v>
                </c:pt>
                <c:pt idx="145">
                  <c:v>38.561553339406053</c:v>
                </c:pt>
                <c:pt idx="146">
                  <c:v>38.526107833032299</c:v>
                </c:pt>
                <c:pt idx="147">
                  <c:v>38.490652241396049</c:v>
                </c:pt>
                <c:pt idx="148">
                  <c:v>38.450411383264836</c:v>
                </c:pt>
                <c:pt idx="149">
                  <c:v>38.412162059569219</c:v>
                </c:pt>
                <c:pt idx="150">
                  <c:v>38.399248945039915</c:v>
                </c:pt>
                <c:pt idx="151">
                  <c:v>38.364142583946169</c:v>
                </c:pt>
                <c:pt idx="152">
                  <c:v>38.343245706854958</c:v>
                </c:pt>
                <c:pt idx="153">
                  <c:v>38.318898778174905</c:v>
                </c:pt>
                <c:pt idx="154">
                  <c:v>38.319240701807431</c:v>
                </c:pt>
                <c:pt idx="155">
                  <c:v>38.302105529914328</c:v>
                </c:pt>
                <c:pt idx="156">
                  <c:v>38.279406373736691</c:v>
                </c:pt>
                <c:pt idx="157">
                  <c:v>38.258632010921744</c:v>
                </c:pt>
                <c:pt idx="158">
                  <c:v>38.245588159731973</c:v>
                </c:pt>
                <c:pt idx="159">
                  <c:v>38.231241818918029</c:v>
                </c:pt>
                <c:pt idx="160">
                  <c:v>38.211794562254013</c:v>
                </c:pt>
                <c:pt idx="161">
                  <c:v>38.199316930251818</c:v>
                </c:pt>
                <c:pt idx="162">
                  <c:v>38.187063710473709</c:v>
                </c:pt>
                <c:pt idx="163">
                  <c:v>38.169580270350757</c:v>
                </c:pt>
                <c:pt idx="164">
                  <c:v>38.152016064550082</c:v>
                </c:pt>
                <c:pt idx="165">
                  <c:v>38.148262051792784</c:v>
                </c:pt>
                <c:pt idx="166">
                  <c:v>38.138033460143205</c:v>
                </c:pt>
                <c:pt idx="167">
                  <c:v>38.127382893444143</c:v>
                </c:pt>
                <c:pt idx="168">
                  <c:v>38.114708066523576</c:v>
                </c:pt>
                <c:pt idx="169">
                  <c:v>38.095438990115561</c:v>
                </c:pt>
                <c:pt idx="170">
                  <c:v>38.092174614748878</c:v>
                </c:pt>
                <c:pt idx="171">
                  <c:v>38.080381959213298</c:v>
                </c:pt>
                <c:pt idx="172">
                  <c:v>38.076905665129111</c:v>
                </c:pt>
                <c:pt idx="173">
                  <c:v>38.062006135565078</c:v>
                </c:pt>
                <c:pt idx="174">
                  <c:v>38.058292009720212</c:v>
                </c:pt>
                <c:pt idx="175">
                  <c:v>38.046888410994121</c:v>
                </c:pt>
                <c:pt idx="176">
                  <c:v>38.040301628843707</c:v>
                </c:pt>
                <c:pt idx="177">
                  <c:v>38.030885349505603</c:v>
                </c:pt>
                <c:pt idx="178">
                  <c:v>38.021530561768927</c:v>
                </c:pt>
                <c:pt idx="179">
                  <c:v>38.013250140909769</c:v>
                </c:pt>
                <c:pt idx="180">
                  <c:v>38.008022829719437</c:v>
                </c:pt>
                <c:pt idx="181">
                  <c:v>38.000163116642341</c:v>
                </c:pt>
                <c:pt idx="182">
                  <c:v>37.998232522225877</c:v>
                </c:pt>
                <c:pt idx="183">
                  <c:v>37.992118829440287</c:v>
                </c:pt>
                <c:pt idx="184">
                  <c:v>37.99355192882858</c:v>
                </c:pt>
                <c:pt idx="185">
                  <c:v>37.992811558456232</c:v>
                </c:pt>
                <c:pt idx="186">
                  <c:v>37.995083217501083</c:v>
                </c:pt>
                <c:pt idx="187">
                  <c:v>37.999707817979782</c:v>
                </c:pt>
                <c:pt idx="188">
                  <c:v>38.00710633161566</c:v>
                </c:pt>
                <c:pt idx="189">
                  <c:v>38.018949923515656</c:v>
                </c:pt>
                <c:pt idx="190">
                  <c:v>38.032403468839291</c:v>
                </c:pt>
                <c:pt idx="191">
                  <c:v>38.043279695446522</c:v>
                </c:pt>
                <c:pt idx="192">
                  <c:v>38.052739666679308</c:v>
                </c:pt>
                <c:pt idx="193">
                  <c:v>38.056914792566644</c:v>
                </c:pt>
                <c:pt idx="194">
                  <c:v>38.044632698980642</c:v>
                </c:pt>
                <c:pt idx="195">
                  <c:v>38.00503333777278</c:v>
                </c:pt>
                <c:pt idx="196">
                  <c:v>37.935654056130673</c:v>
                </c:pt>
                <c:pt idx="197">
                  <c:v>37.826682490662066</c:v>
                </c:pt>
                <c:pt idx="198">
                  <c:v>37.67393471221056</c:v>
                </c:pt>
                <c:pt idx="199">
                  <c:v>37.476968639168554</c:v>
                </c:pt>
                <c:pt idx="200">
                  <c:v>37.23439956504302</c:v>
                </c:pt>
              </c:numCache>
            </c:numRef>
          </c:yVal>
          <c:smooth val="1"/>
          <c:extLst>
            <c:ext xmlns:c16="http://schemas.microsoft.com/office/drawing/2014/chart" uri="{C3380CC4-5D6E-409C-BE32-E72D297353CC}">
              <c16:uniqueId val="{0000003E-7B6E-418B-9685-7EADBC2716B7}"/>
            </c:ext>
          </c:extLst>
        </c:ser>
        <c:ser>
          <c:idx val="16"/>
          <c:order val="7"/>
          <c:tx>
            <c:v>10mm(calculated)</c:v>
          </c:tx>
          <c:marker>
            <c:symbol val="none"/>
          </c:marker>
          <c:xVal>
            <c:numRef>
              <c:f>'10mm(calculated)'!$A$3:$A$63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'10mm(calculated)'!$K$3:$K$63</c:f>
            </c:numRef>
          </c:yVal>
          <c:smooth val="1"/>
          <c:extLst>
            <c:ext xmlns:c16="http://schemas.microsoft.com/office/drawing/2014/chart" uri="{C3380CC4-5D6E-409C-BE32-E72D297353CC}">
              <c16:uniqueId val="{0000003F-7B6E-418B-9685-7EADBC2716B7}"/>
            </c:ext>
          </c:extLst>
        </c:ser>
        <c:ser>
          <c:idx val="17"/>
          <c:order val="8"/>
          <c:tx>
            <c:v>15mm(calculated)</c:v>
          </c:tx>
          <c:marker>
            <c:symbol val="none"/>
          </c:marker>
          <c:xVal>
            <c:numRef>
              <c:f>'15mm(calculated)'!$A$3:$A$63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'15mm(calculated)'!$K$3:$K$63</c:f>
            </c:numRef>
          </c:yVal>
          <c:smooth val="1"/>
          <c:extLst>
            <c:ext xmlns:c16="http://schemas.microsoft.com/office/drawing/2014/chart" uri="{C3380CC4-5D6E-409C-BE32-E72D297353CC}">
              <c16:uniqueId val="{00000040-7B6E-418B-9685-7EADBC2716B7}"/>
            </c:ext>
          </c:extLst>
        </c:ser>
        <c:ser>
          <c:idx val="3"/>
          <c:order val="9"/>
          <c:tx>
            <c:v>5mm(calculated)</c:v>
          </c:tx>
          <c:spPr>
            <a:ln w="31750" cap="rnd">
              <a:solidFill>
                <a:srgbClr val="FF0000"/>
              </a:solidFill>
              <a:round/>
            </a:ln>
            <a:effectLst/>
          </c:spPr>
          <c:marker>
            <c:symbol val="none"/>
          </c:marker>
          <c:xVal>
            <c:numRef>
              <c:f>'5mm(calculated)'!$A$3:$A$63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'5mm(calculated)'!$M$3:$M$63</c:f>
              <c:numCache>
                <c:formatCode>0.0_ </c:formatCode>
                <c:ptCount val="61"/>
                <c:pt idx="0">
                  <c:v>379.33706701020304</c:v>
                </c:pt>
                <c:pt idx="1">
                  <c:v>301.31704464124539</c:v>
                </c:pt>
                <c:pt idx="2">
                  <c:v>239.34599057991596</c:v>
                </c:pt>
                <c:pt idx="3">
                  <c:v>190.11911580957019</c:v>
                </c:pt>
                <c:pt idx="4">
                  <c:v>151.01659189303794</c:v>
                </c:pt>
                <c:pt idx="5">
                  <c:v>119.95682450959531</c:v>
                </c:pt>
                <c:pt idx="6">
                  <c:v>95.285203980387934</c:v>
                </c:pt>
                <c:pt idx="7">
                  <c:v>75.687730729289271</c:v>
                </c:pt>
                <c:pt idx="8">
                  <c:v>60.120906339132951</c:v>
                </c:pt>
                <c:pt idx="9">
                  <c:v>47.755721441294163</c:v>
                </c:pt>
                <c:pt idx="10">
                  <c:v>37.933706701020306</c:v>
                </c:pt>
                <c:pt idx="11">
                  <c:v>38.101519344629736</c:v>
                </c:pt>
                <c:pt idx="12">
                  <c:v>37.452161716576356</c:v>
                </c:pt>
                <c:pt idx="13">
                  <c:v>36.906363449019885</c:v>
                </c:pt>
                <c:pt idx="14">
                  <c:v>36.39016023618823</c:v>
                </c:pt>
                <c:pt idx="15">
                  <c:v>36.015335143242169</c:v>
                </c:pt>
                <c:pt idx="16">
                  <c:v>35.534704233518738</c:v>
                </c:pt>
                <c:pt idx="17">
                  <c:v>34.896633397025447</c:v>
                </c:pt>
                <c:pt idx="18">
                  <c:v>34.377136786570759</c:v>
                </c:pt>
                <c:pt idx="19">
                  <c:v>33.889231758768481</c:v>
                </c:pt>
                <c:pt idx="20">
                  <c:v>33.451791717112464</c:v>
                </c:pt>
                <c:pt idx="21">
                  <c:v>33.065142992668804</c:v>
                </c:pt>
                <c:pt idx="22">
                  <c:v>32.722374955393292</c:v>
                </c:pt>
                <c:pt idx="23">
                  <c:v>32.414624574357774</c:v>
                </c:pt>
                <c:pt idx="24">
                  <c:v>32.147302548860154</c:v>
                </c:pt>
                <c:pt idx="25">
                  <c:v>31.902530228467008</c:v>
                </c:pt>
                <c:pt idx="26">
                  <c:v>31.679702016006424</c:v>
                </c:pt>
                <c:pt idx="27">
                  <c:v>31.477363298932257</c:v>
                </c:pt>
                <c:pt idx="28">
                  <c:v>31.296843744653032</c:v>
                </c:pt>
                <c:pt idx="29">
                  <c:v>31.131985743885004</c:v>
                </c:pt>
                <c:pt idx="30">
                  <c:v>30.983267071454524</c:v>
                </c:pt>
                <c:pt idx="31">
                  <c:v>30.847119914904471</c:v>
                </c:pt>
                <c:pt idx="32">
                  <c:v>30.723884632394004</c:v>
                </c:pt>
                <c:pt idx="33">
                  <c:v>30.611479389097308</c:v>
                </c:pt>
                <c:pt idx="34">
                  <c:v>30.508677190620926</c:v>
                </c:pt>
                <c:pt idx="35">
                  <c:v>30.414671570478266</c:v>
                </c:pt>
                <c:pt idx="36">
                  <c:v>30.32881577758284</c:v>
                </c:pt>
                <c:pt idx="37">
                  <c:v>30.250320044349785</c:v>
                </c:pt>
                <c:pt idx="38">
                  <c:v>30.178133968020738</c:v>
                </c:pt>
                <c:pt idx="39">
                  <c:v>30.112009885062903</c:v>
                </c:pt>
                <c:pt idx="40">
                  <c:v>30.051239062388358</c:v>
                </c:pt>
                <c:pt idx="41">
                  <c:v>29.995276070668059</c:v>
                </c:pt>
                <c:pt idx="42">
                  <c:v>29.944050492753441</c:v>
                </c:pt>
                <c:pt idx="43">
                  <c:v>29.896899168147836</c:v>
                </c:pt>
                <c:pt idx="44">
                  <c:v>29.853481064731522</c:v>
                </c:pt>
                <c:pt idx="45">
                  <c:v>29.813583336526371</c:v>
                </c:pt>
                <c:pt idx="46">
                  <c:v>29.776832306171212</c:v>
                </c:pt>
                <c:pt idx="47">
                  <c:v>29.743164697652173</c:v>
                </c:pt>
                <c:pt idx="48">
                  <c:v>29.71216328001071</c:v>
                </c:pt>
                <c:pt idx="49">
                  <c:v>29.683730732871648</c:v>
                </c:pt>
                <c:pt idx="50">
                  <c:v>29.657624269170601</c:v>
                </c:pt>
                <c:pt idx="51">
                  <c:v>29.633616304774762</c:v>
                </c:pt>
                <c:pt idx="52">
                  <c:v>29.612010386549102</c:v>
                </c:pt>
                <c:pt idx="53">
                  <c:v>29.592017618919275</c:v>
                </c:pt>
                <c:pt idx="54">
                  <c:v>29.573962483512837</c:v>
                </c:pt>
                <c:pt idx="55">
                  <c:v>29.557685661589787</c:v>
                </c:pt>
                <c:pt idx="56">
                  <c:v>29.543287718577503</c:v>
                </c:pt>
                <c:pt idx="57">
                  <c:v>29.530681213441795</c:v>
                </c:pt>
                <c:pt idx="58">
                  <c:v>29.520193285378454</c:v>
                </c:pt>
                <c:pt idx="59">
                  <c:v>29.512034016803735</c:v>
                </c:pt>
                <c:pt idx="60">
                  <c:v>29.506815234952345</c:v>
                </c:pt>
              </c:numCache>
            </c:numRef>
          </c:yVal>
          <c:smooth val="1"/>
          <c:extLst>
            <c:ext xmlns:c16="http://schemas.microsoft.com/office/drawing/2014/chart" uri="{C3380CC4-5D6E-409C-BE32-E72D297353CC}">
              <c16:uniqueId val="{00000027-7B6E-418B-9685-7EADBC2716B7}"/>
            </c:ext>
          </c:extLst>
        </c:ser>
        <c:ser>
          <c:idx val="4"/>
          <c:order val="10"/>
          <c:tx>
            <c:v>10mm(calculated)</c:v>
          </c:tx>
          <c:marker>
            <c:symbol val="none"/>
          </c:marker>
          <c:xVal>
            <c:numRef>
              <c:f>'10mm(calculated)'!$A$3:$A$63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'10mm(calculated)'!$K$3:$K$63</c:f>
            </c:numRef>
          </c:yVal>
          <c:smooth val="1"/>
          <c:extLst>
            <c:ext xmlns:c16="http://schemas.microsoft.com/office/drawing/2014/chart" uri="{C3380CC4-5D6E-409C-BE32-E72D297353CC}">
              <c16:uniqueId val="{00000029-7B6E-418B-9685-7EADBC2716B7}"/>
            </c:ext>
          </c:extLst>
        </c:ser>
        <c:ser>
          <c:idx val="5"/>
          <c:order val="11"/>
          <c:tx>
            <c:v>15mm(calculated)</c:v>
          </c:tx>
          <c:marker>
            <c:symbol val="none"/>
          </c:marker>
          <c:xVal>
            <c:numRef>
              <c:f>'15mm(calculated)'!$A$3:$A$63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'15mm(calculated)'!$K$3:$K$63</c:f>
            </c:numRef>
          </c:yVal>
          <c:smooth val="1"/>
          <c:extLst>
            <c:ext xmlns:c16="http://schemas.microsoft.com/office/drawing/2014/chart" uri="{C3380CC4-5D6E-409C-BE32-E72D297353CC}">
              <c16:uniqueId val="{0000002B-7B6E-418B-9685-7EADBC2716B7}"/>
            </c:ext>
          </c:extLst>
        </c:ser>
        <c:ser>
          <c:idx val="6"/>
          <c:order val="12"/>
          <c:tx>
            <c:v>10mm(calculated)</c:v>
          </c:tx>
          <c:spPr>
            <a:ln w="31750" cap="rnd">
              <a:solidFill>
                <a:srgbClr val="00FF00"/>
              </a:solidFill>
              <a:round/>
            </a:ln>
            <a:effectLst/>
          </c:spPr>
          <c:marker>
            <c:symbol val="none"/>
          </c:marker>
          <c:xVal>
            <c:numRef>
              <c:f>'10mm(calculated)'!$A$3:$A$63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'10mm(calculated)'!$M$3:$M$63</c:f>
              <c:numCache>
                <c:formatCode>0.0_ </c:formatCode>
                <c:ptCount val="61"/>
                <c:pt idx="0">
                  <c:v>537.79481017459693</c:v>
                </c:pt>
                <c:pt idx="1">
                  <c:v>427.18404531991212</c:v>
                </c:pt>
                <c:pt idx="2">
                  <c:v>339.32626881019945</c:v>
                </c:pt>
                <c:pt idx="3">
                  <c:v>269.53620589527026</c:v>
                </c:pt>
                <c:pt idx="4">
                  <c:v>214.09966605806662</c:v>
                </c:pt>
                <c:pt idx="5">
                  <c:v>170.06552556212512</c:v>
                </c:pt>
                <c:pt idx="6">
                  <c:v>135.08800653457411</c:v>
                </c:pt>
                <c:pt idx="7">
                  <c:v>107.30422181233691</c:v>
                </c:pt>
                <c:pt idx="8">
                  <c:v>85.23477989381162</c:v>
                </c:pt>
                <c:pt idx="9">
                  <c:v>67.704375292649502</c:v>
                </c:pt>
                <c:pt idx="10">
                  <c:v>53.779481017459695</c:v>
                </c:pt>
                <c:pt idx="11">
                  <c:v>53.744579773330514</c:v>
                </c:pt>
                <c:pt idx="12">
                  <c:v>52.940979670351503</c:v>
                </c:pt>
                <c:pt idx="13">
                  <c:v>52.253961005042228</c:v>
                </c:pt>
                <c:pt idx="14">
                  <c:v>51.808442917105651</c:v>
                </c:pt>
                <c:pt idx="15">
                  <c:v>51.206218438120374</c:v>
                </c:pt>
                <c:pt idx="16">
                  <c:v>50.358965124893182</c:v>
                </c:pt>
                <c:pt idx="17">
                  <c:v>49.618486958981684</c:v>
                </c:pt>
                <c:pt idx="18">
                  <c:v>48.881517608044057</c:v>
                </c:pt>
                <c:pt idx="19">
                  <c:v>48.249554289880571</c:v>
                </c:pt>
                <c:pt idx="20">
                  <c:v>47.632728103534802</c:v>
                </c:pt>
                <c:pt idx="21">
                  <c:v>47.096759807596648</c:v>
                </c:pt>
                <c:pt idx="22">
                  <c:v>46.646302103093305</c:v>
                </c:pt>
                <c:pt idx="23">
                  <c:v>46.237771142129411</c:v>
                </c:pt>
                <c:pt idx="24">
                  <c:v>45.867335169795851</c:v>
                </c:pt>
                <c:pt idx="25">
                  <c:v>45.532893760095064</c:v>
                </c:pt>
                <c:pt idx="26">
                  <c:v>45.236923734748515</c:v>
                </c:pt>
                <c:pt idx="27">
                  <c:v>44.968342817885897</c:v>
                </c:pt>
                <c:pt idx="28">
                  <c:v>44.727941136072268</c:v>
                </c:pt>
                <c:pt idx="29">
                  <c:v>44.509355424556411</c:v>
                </c:pt>
                <c:pt idx="30">
                  <c:v>44.312501345944206</c:v>
                </c:pt>
                <c:pt idx="31">
                  <c:v>44.132990343171073</c:v>
                </c:pt>
                <c:pt idx="32">
                  <c:v>43.972156828400074</c:v>
                </c:pt>
                <c:pt idx="33">
                  <c:v>43.825432918243173</c:v>
                </c:pt>
                <c:pt idx="34">
                  <c:v>43.691743165664903</c:v>
                </c:pt>
                <c:pt idx="35">
                  <c:v>43.570691143067243</c:v>
                </c:pt>
                <c:pt idx="36">
                  <c:v>43.460111798239765</c:v>
                </c:pt>
                <c:pt idx="37">
                  <c:v>43.359367693704819</c:v>
                </c:pt>
                <c:pt idx="38">
                  <c:v>43.267290655138055</c:v>
                </c:pt>
                <c:pt idx="39">
                  <c:v>43.183292251433755</c:v>
                </c:pt>
                <c:pt idx="40">
                  <c:v>43.106684437826168</c:v>
                </c:pt>
                <c:pt idx="41">
                  <c:v>43.036370524604443</c:v>
                </c:pt>
                <c:pt idx="42">
                  <c:v>42.972208364283638</c:v>
                </c:pt>
                <c:pt idx="43">
                  <c:v>42.913450261078204</c:v>
                </c:pt>
                <c:pt idx="44">
                  <c:v>42.859655078445982</c:v>
                </c:pt>
                <c:pt idx="45">
                  <c:v>42.810474229965607</c:v>
                </c:pt>
                <c:pt idx="46">
                  <c:v>42.765678284391534</c:v>
                </c:pt>
                <c:pt idx="47">
                  <c:v>42.724590570521933</c:v>
                </c:pt>
                <c:pt idx="48">
                  <c:v>42.687090417582461</c:v>
                </c:pt>
                <c:pt idx="49">
                  <c:v>42.652973130438149</c:v>
                </c:pt>
                <c:pt idx="50">
                  <c:v>42.621940052677232</c:v>
                </c:pt>
                <c:pt idx="51">
                  <c:v>42.593384866980912</c:v>
                </c:pt>
                <c:pt idx="52">
                  <c:v>42.568394332970911</c:v>
                </c:pt>
                <c:pt idx="53">
                  <c:v>42.545469217809327</c:v>
                </c:pt>
                <c:pt idx="54">
                  <c:v>42.525141688889647</c:v>
                </c:pt>
                <c:pt idx="55">
                  <c:v>42.507700391384702</c:v>
                </c:pt>
                <c:pt idx="56">
                  <c:v>42.493146565019039</c:v>
                </c:pt>
                <c:pt idx="57">
                  <c:v>42.48206847107663</c:v>
                </c:pt>
                <c:pt idx="58">
                  <c:v>42.475179384764033</c:v>
                </c:pt>
                <c:pt idx="59">
                  <c:v>42.473867501125284</c:v>
                </c:pt>
                <c:pt idx="60">
                  <c:v>42.480106781263331</c:v>
                </c:pt>
              </c:numCache>
            </c:numRef>
          </c:yVal>
          <c:smooth val="1"/>
          <c:extLst>
            <c:ext xmlns:c16="http://schemas.microsoft.com/office/drawing/2014/chart" uri="{C3380CC4-5D6E-409C-BE32-E72D297353CC}">
              <c16:uniqueId val="{0000002D-7B6E-418B-9685-7EADBC2716B7}"/>
            </c:ext>
          </c:extLst>
        </c:ser>
        <c:ser>
          <c:idx val="7"/>
          <c:order val="13"/>
          <c:tx>
            <c:v>10mm(calculated)</c:v>
          </c:tx>
          <c:marker>
            <c:symbol val="none"/>
          </c:marker>
          <c:xVal>
            <c:numRef>
              <c:f>'10mm(calculated)'!$A$3:$A$63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'10mm(calculated)'!$K$3:$K$63</c:f>
            </c:numRef>
          </c:yVal>
          <c:smooth val="1"/>
          <c:extLst>
            <c:ext xmlns:c16="http://schemas.microsoft.com/office/drawing/2014/chart" uri="{C3380CC4-5D6E-409C-BE32-E72D297353CC}">
              <c16:uniqueId val="{0000002F-7B6E-418B-9685-7EADBC2716B7}"/>
            </c:ext>
          </c:extLst>
        </c:ser>
        <c:ser>
          <c:idx val="8"/>
          <c:order val="14"/>
          <c:tx>
            <c:v>15mm(calculated)</c:v>
          </c:tx>
          <c:marker>
            <c:symbol val="none"/>
          </c:marker>
          <c:xVal>
            <c:numRef>
              <c:f>'15mm(calculated)'!$A$3:$A$63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'15mm(calculated)'!$K$3:$K$63</c:f>
            </c:numRef>
          </c:yVal>
          <c:smooth val="1"/>
          <c:extLst>
            <c:ext xmlns:c16="http://schemas.microsoft.com/office/drawing/2014/chart" uri="{C3380CC4-5D6E-409C-BE32-E72D297353CC}">
              <c16:uniqueId val="{00000031-7B6E-418B-9685-7EADBC2716B7}"/>
            </c:ext>
          </c:extLst>
        </c:ser>
        <c:ser>
          <c:idx val="1"/>
          <c:order val="15"/>
          <c:tx>
            <c:v>15mm(calculated)</c:v>
          </c:tx>
          <c:spPr>
            <a:ln w="31750" cap="rnd">
              <a:solidFill>
                <a:srgbClr val="0000FF"/>
              </a:solidFill>
              <a:round/>
            </a:ln>
            <a:effectLst/>
          </c:spPr>
          <c:marker>
            <c:symbol val="none"/>
          </c:marker>
          <c:xVal>
            <c:numRef>
              <c:f>'15mm(calculated)'!$A$3:$A$63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'15mm(calculated)'!$M$3:$M$63</c:f>
              <c:numCache>
                <c:formatCode>0.0_ </c:formatCode>
                <c:ptCount val="61"/>
                <c:pt idx="0">
                  <c:v>687.30312692498546</c:v>
                </c:pt>
                <c:pt idx="1">
                  <c:v>545.94228982150366</c:v>
                </c:pt>
                <c:pt idx="2">
                  <c:v>433.65982934145933</c:v>
                </c:pt>
                <c:pt idx="3">
                  <c:v>344.46795250994131</c:v>
                </c:pt>
                <c:pt idx="4">
                  <c:v>273.61991445683748</c:v>
                </c:pt>
                <c:pt idx="5">
                  <c:v>217.34417158663544</c:v>
                </c:pt>
                <c:pt idx="6">
                  <c:v>172.64281384778099</c:v>
                </c:pt>
                <c:pt idx="7">
                  <c:v>137.13506673656448</c:v>
                </c:pt>
                <c:pt idx="8">
                  <c:v>108.93026417410148</c:v>
                </c:pt>
                <c:pt idx="9">
                  <c:v>86.52636277771721</c:v>
                </c:pt>
                <c:pt idx="10">
                  <c:v>68.730312692498543</c:v>
                </c:pt>
                <c:pt idx="11">
                  <c:v>67.433752619372086</c:v>
                </c:pt>
                <c:pt idx="12">
                  <c:v>66.443907909275836</c:v>
                </c:pt>
                <c:pt idx="13">
                  <c:v>65.924525462511383</c:v>
                </c:pt>
                <c:pt idx="14">
                  <c:v>64.97352102908431</c:v>
                </c:pt>
                <c:pt idx="15">
                  <c:v>64.178866468695318</c:v>
                </c:pt>
                <c:pt idx="16">
                  <c:v>63.248736837415571</c:v>
                </c:pt>
                <c:pt idx="17">
                  <c:v>62.347724703492524</c:v>
                </c:pt>
                <c:pt idx="18">
                  <c:v>61.336873605300376</c:v>
                </c:pt>
                <c:pt idx="19">
                  <c:v>60.46535104660262</c:v>
                </c:pt>
                <c:pt idx="20">
                  <c:v>59.641831173289951</c:v>
                </c:pt>
                <c:pt idx="21">
                  <c:v>58.960102993892221</c:v>
                </c:pt>
                <c:pt idx="22">
                  <c:v>58.356946079584276</c:v>
                </c:pt>
                <c:pt idx="23">
                  <c:v>57.817870179570981</c:v>
                </c:pt>
                <c:pt idx="24">
                  <c:v>57.343834768038604</c:v>
                </c:pt>
                <c:pt idx="25">
                  <c:v>56.914586901208928</c:v>
                </c:pt>
                <c:pt idx="26">
                  <c:v>56.533151323363306</c:v>
                </c:pt>
                <c:pt idx="27">
                  <c:v>56.187736353436328</c:v>
                </c:pt>
                <c:pt idx="28">
                  <c:v>55.876019310432675</c:v>
                </c:pt>
                <c:pt idx="29">
                  <c:v>55.598914439819282</c:v>
                </c:pt>
                <c:pt idx="30">
                  <c:v>55.347856653591386</c:v>
                </c:pt>
                <c:pt idx="31">
                  <c:v>55.121075260259211</c:v>
                </c:pt>
                <c:pt idx="32">
                  <c:v>54.916929593422786</c:v>
                </c:pt>
                <c:pt idx="33">
                  <c:v>54.732500330234025</c:v>
                </c:pt>
                <c:pt idx="34">
                  <c:v>54.565284543635705</c:v>
                </c:pt>
                <c:pt idx="35">
                  <c:v>54.414186979933952</c:v>
                </c:pt>
                <c:pt idx="36">
                  <c:v>54.27720555999931</c:v>
                </c:pt>
                <c:pt idx="37">
                  <c:v>54.152442784986327</c:v>
                </c:pt>
                <c:pt idx="38">
                  <c:v>54.039234922284713</c:v>
                </c:pt>
                <c:pt idx="39">
                  <c:v>53.935924558067249</c:v>
                </c:pt>
                <c:pt idx="40">
                  <c:v>53.842482999057282</c:v>
                </c:pt>
                <c:pt idx="41">
                  <c:v>53.756724085438826</c:v>
                </c:pt>
                <c:pt idx="42">
                  <c:v>53.679038390525207</c:v>
                </c:pt>
                <c:pt idx="43">
                  <c:v>53.607908428865883</c:v>
                </c:pt>
                <c:pt idx="44">
                  <c:v>53.543011820889589</c:v>
                </c:pt>
                <c:pt idx="45">
                  <c:v>53.48384700728365</c:v>
                </c:pt>
                <c:pt idx="46">
                  <c:v>53.430080385539576</c:v>
                </c:pt>
                <c:pt idx="47">
                  <c:v>53.381042322332981</c:v>
                </c:pt>
                <c:pt idx="48">
                  <c:v>53.336340318280406</c:v>
                </c:pt>
                <c:pt idx="49">
                  <c:v>53.295478335595966</c:v>
                </c:pt>
                <c:pt idx="50">
                  <c:v>53.25889175751783</c:v>
                </c:pt>
                <c:pt idx="51">
                  <c:v>53.225487595072799</c:v>
                </c:pt>
                <c:pt idx="52">
                  <c:v>53.195927852065601</c:v>
                </c:pt>
                <c:pt idx="53">
                  <c:v>53.169639836064754</c:v>
                </c:pt>
                <c:pt idx="54">
                  <c:v>53.146516062344844</c:v>
                </c:pt>
                <c:pt idx="55">
                  <c:v>53.127432508487601</c:v>
                </c:pt>
                <c:pt idx="56">
                  <c:v>53.112779117386552</c:v>
                </c:pt>
                <c:pt idx="57">
                  <c:v>53.103529145894427</c:v>
                </c:pt>
                <c:pt idx="58">
                  <c:v>53.101501470397245</c:v>
                </c:pt>
                <c:pt idx="59">
                  <c:v>53.10945293677748</c:v>
                </c:pt>
                <c:pt idx="60">
                  <c:v>53.131554325683389</c:v>
                </c:pt>
              </c:numCache>
            </c:numRef>
          </c:yVal>
          <c:smooth val="1"/>
          <c:extLst>
            <c:ext xmlns:c16="http://schemas.microsoft.com/office/drawing/2014/chart" uri="{C3380CC4-5D6E-409C-BE32-E72D297353CC}">
              <c16:uniqueId val="{00000033-7B6E-418B-9685-7EADBC2716B7}"/>
            </c:ext>
          </c:extLst>
        </c:ser>
        <c:ser>
          <c:idx val="0"/>
          <c:order val="16"/>
          <c:tx>
            <c:v>10mm(calculated)</c:v>
          </c:tx>
          <c:marker>
            <c:symbol val="none"/>
          </c:marker>
          <c:xVal>
            <c:numRef>
              <c:f>'10mm(calculated)'!$A$3:$A$63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'10mm(calculated)'!$K$3:$K$63</c:f>
            </c:numRef>
          </c:yVal>
          <c:smooth val="1"/>
          <c:extLst>
            <c:ext xmlns:c16="http://schemas.microsoft.com/office/drawing/2014/chart" uri="{C3380CC4-5D6E-409C-BE32-E72D297353CC}">
              <c16:uniqueId val="{00000035-7B6E-418B-9685-7EADBC2716B7}"/>
            </c:ext>
          </c:extLst>
        </c:ser>
        <c:ser>
          <c:idx val="2"/>
          <c:order val="17"/>
          <c:tx>
            <c:v>15mm(calculated)</c:v>
          </c:tx>
          <c:marker>
            <c:symbol val="none"/>
          </c:marker>
          <c:xVal>
            <c:numRef>
              <c:f>'15mm(calculated)'!$A$3:$A$63</c:f>
              <c:numCache>
                <c:formatCode>0_ </c:formatCode>
                <c:ptCount val="61"/>
                <c:pt idx="0">
                  <c:v>100</c:v>
                </c:pt>
                <c:pt idx="1">
                  <c:v>125.893</c:v>
                </c:pt>
                <c:pt idx="2">
                  <c:v>158.489</c:v>
                </c:pt>
                <c:pt idx="3">
                  <c:v>199.52600000000001</c:v>
                </c:pt>
                <c:pt idx="4">
                  <c:v>251.18899999999999</c:v>
                </c:pt>
                <c:pt idx="5">
                  <c:v>316.22800000000001</c:v>
                </c:pt>
                <c:pt idx="6">
                  <c:v>398.10700000000003</c:v>
                </c:pt>
                <c:pt idx="7">
                  <c:v>501.18700000000001</c:v>
                </c:pt>
                <c:pt idx="8">
                  <c:v>630.95699999999999</c:v>
                </c:pt>
                <c:pt idx="9">
                  <c:v>794.32799999999997</c:v>
                </c:pt>
                <c:pt idx="10">
                  <c:v>1000</c:v>
                </c:pt>
                <c:pt idx="11">
                  <c:v>1258.93</c:v>
                </c:pt>
                <c:pt idx="12">
                  <c:v>1584.89</c:v>
                </c:pt>
                <c:pt idx="13">
                  <c:v>1995.26</c:v>
                </c:pt>
                <c:pt idx="14">
                  <c:v>2511.89</c:v>
                </c:pt>
                <c:pt idx="15">
                  <c:v>3162.28</c:v>
                </c:pt>
                <c:pt idx="16">
                  <c:v>3981.07</c:v>
                </c:pt>
                <c:pt idx="17">
                  <c:v>5011.87</c:v>
                </c:pt>
                <c:pt idx="18">
                  <c:v>6309.57</c:v>
                </c:pt>
                <c:pt idx="19">
                  <c:v>7943.28</c:v>
                </c:pt>
                <c:pt idx="20">
                  <c:v>10000</c:v>
                </c:pt>
                <c:pt idx="21">
                  <c:v>12589.3</c:v>
                </c:pt>
                <c:pt idx="22">
                  <c:v>15848.9</c:v>
                </c:pt>
                <c:pt idx="23">
                  <c:v>19952.599999999999</c:v>
                </c:pt>
                <c:pt idx="24">
                  <c:v>25118.9</c:v>
                </c:pt>
                <c:pt idx="25">
                  <c:v>31622.799999999999</c:v>
                </c:pt>
                <c:pt idx="26">
                  <c:v>39810.699999999997</c:v>
                </c:pt>
                <c:pt idx="27">
                  <c:v>50118.7</c:v>
                </c:pt>
                <c:pt idx="28">
                  <c:v>63095.7</c:v>
                </c:pt>
                <c:pt idx="29">
                  <c:v>79432.800000000003</c:v>
                </c:pt>
                <c:pt idx="30">
                  <c:v>100000</c:v>
                </c:pt>
                <c:pt idx="31">
                  <c:v>125893</c:v>
                </c:pt>
                <c:pt idx="32">
                  <c:v>158489</c:v>
                </c:pt>
                <c:pt idx="33">
                  <c:v>199526</c:v>
                </c:pt>
                <c:pt idx="34">
                  <c:v>251189</c:v>
                </c:pt>
                <c:pt idx="35">
                  <c:v>316228</c:v>
                </c:pt>
                <c:pt idx="36">
                  <c:v>398107</c:v>
                </c:pt>
                <c:pt idx="37">
                  <c:v>501187</c:v>
                </c:pt>
                <c:pt idx="38">
                  <c:v>630957</c:v>
                </c:pt>
                <c:pt idx="39">
                  <c:v>794328</c:v>
                </c:pt>
                <c:pt idx="40">
                  <c:v>1000000</c:v>
                </c:pt>
                <c:pt idx="41">
                  <c:v>1258930</c:v>
                </c:pt>
                <c:pt idx="42">
                  <c:v>1584890</c:v>
                </c:pt>
                <c:pt idx="43">
                  <c:v>1995260</c:v>
                </c:pt>
                <c:pt idx="44">
                  <c:v>2511890</c:v>
                </c:pt>
                <c:pt idx="45">
                  <c:v>3162280</c:v>
                </c:pt>
                <c:pt idx="46">
                  <c:v>3981070</c:v>
                </c:pt>
                <c:pt idx="47">
                  <c:v>5011870</c:v>
                </c:pt>
                <c:pt idx="48">
                  <c:v>6309570</c:v>
                </c:pt>
                <c:pt idx="49">
                  <c:v>7943280</c:v>
                </c:pt>
                <c:pt idx="50">
                  <c:v>10000000</c:v>
                </c:pt>
                <c:pt idx="51">
                  <c:v>12589300</c:v>
                </c:pt>
                <c:pt idx="52">
                  <c:v>15848900</c:v>
                </c:pt>
                <c:pt idx="53">
                  <c:v>19952600</c:v>
                </c:pt>
                <c:pt idx="54">
                  <c:v>25118900</c:v>
                </c:pt>
                <c:pt idx="55">
                  <c:v>31622800</c:v>
                </c:pt>
                <c:pt idx="56">
                  <c:v>39810700</c:v>
                </c:pt>
                <c:pt idx="57">
                  <c:v>50118700</c:v>
                </c:pt>
                <c:pt idx="58">
                  <c:v>63095700</c:v>
                </c:pt>
                <c:pt idx="59">
                  <c:v>79432800</c:v>
                </c:pt>
                <c:pt idx="60">
                  <c:v>100000000</c:v>
                </c:pt>
              </c:numCache>
            </c:numRef>
          </c:xVal>
          <c:yVal>
            <c:numRef>
              <c:f>'15mm(calculated)'!$K$3:$K$63</c:f>
            </c:numRef>
          </c:yVal>
          <c:smooth val="1"/>
          <c:extLst>
            <c:ext xmlns:c16="http://schemas.microsoft.com/office/drawing/2014/chart" uri="{C3380CC4-5D6E-409C-BE32-E72D297353CC}">
              <c16:uniqueId val="{00000037-7B6E-418B-9685-7EADBC2716B7}"/>
            </c:ext>
          </c:extLst>
        </c:ser>
        <c:dLbls>
          <c:showLegendKey val="0"/>
          <c:showVal val="0"/>
          <c:showCatName val="0"/>
          <c:showSerName val="0"/>
          <c:showPercent val="0"/>
          <c:showBubbleSize val="0"/>
        </c:dLbls>
        <c:axId val="1764274752"/>
        <c:axId val="1"/>
      </c:scatterChart>
      <c:valAx>
        <c:axId val="1764274752"/>
        <c:scaling>
          <c:logBase val="10"/>
          <c:orientation val="minMax"/>
          <c:max val="100000000"/>
          <c:min val="1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Century" panose="02040604050505020304" pitchFamily="18" charset="0"/>
                    <a:ea typeface="+mn-ea"/>
                    <a:cs typeface="+mn-cs"/>
                  </a:defRPr>
                </a:pPr>
                <a:r>
                  <a:rPr lang="en-US" altLang="ja-JP"/>
                  <a:t>Frequency</a:t>
                </a:r>
                <a:r>
                  <a:rPr lang="en-US" altLang="ja-JP" baseline="0"/>
                  <a:t> [Hz]</a:t>
                </a:r>
                <a:endParaRPr lang="ja-JP" altLang="en-US"/>
              </a:p>
            </c:rich>
          </c:tx>
          <c:layout/>
          <c:overlay val="0"/>
          <c:spPr>
            <a:noFill/>
            <a:ln>
              <a:noFill/>
            </a:ln>
            <a:effectLst/>
          </c:spPr>
        </c:title>
        <c:numFmt formatCode="[&gt;=1000000]#,###,,&quot;M&quot;;[&gt;=1000]#,###,&quot;K&quot;;#,##0" sourceLinked="0"/>
        <c:majorTickMark val="none"/>
        <c:minorTickMark val="none"/>
        <c:tickLblPos val="nextTo"/>
        <c:spPr>
          <a:noFill/>
          <a:ln w="9525" cap="flat" cmpd="sng" algn="ctr">
            <a:solidFill>
              <a:schemeClr val="tx1"/>
            </a:solidFill>
            <a:round/>
          </a:ln>
          <a:effectLst/>
        </c:spPr>
        <c:txPr>
          <a:bodyPr rot="0" spcFirstLastPara="1" vertOverflow="ellipsis" vert="horz" wrap="square" anchor="ctr" anchorCtr="1"/>
          <a:lstStyle/>
          <a:p>
            <a:pPr>
              <a:defRPr sz="2000" b="1" i="0" u="none" strike="noStrike" kern="1200" baseline="0">
                <a:solidFill>
                  <a:schemeClr val="tx1"/>
                </a:solidFill>
                <a:latin typeface="Century" panose="02040604050505020304" pitchFamily="18" charset="0"/>
                <a:ea typeface="+mn-ea"/>
                <a:cs typeface="+mn-cs"/>
              </a:defRPr>
            </a:pPr>
            <a:endParaRPr lang="ja-JP"/>
          </a:p>
        </c:txPr>
        <c:crossAx val="1"/>
        <c:crossesAt val="0"/>
        <c:crossBetween val="midCat"/>
        <c:majorUnit val="10"/>
      </c:valAx>
      <c:valAx>
        <c:axId val="1"/>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Century" panose="02040604050505020304" pitchFamily="18" charset="0"/>
                    <a:ea typeface="+mn-ea"/>
                    <a:cs typeface="+mn-cs"/>
                  </a:defRPr>
                </a:pPr>
                <a:r>
                  <a:rPr lang="en-US" altLang="ja-JP"/>
                  <a:t>Inductance</a:t>
                </a:r>
                <a:r>
                  <a:rPr lang="en-US" altLang="ja-JP" baseline="0"/>
                  <a:t> [nH]</a:t>
                </a:r>
                <a:endParaRPr lang="ja-JP" altLang="en-US"/>
              </a:p>
            </c:rich>
          </c:tx>
          <c:layout/>
          <c:overlay val="0"/>
          <c:spPr>
            <a:noFill/>
            <a:ln>
              <a:noFill/>
            </a:ln>
            <a:effectLst/>
          </c:sp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Century" panose="02040604050505020304" pitchFamily="18" charset="0"/>
                <a:ea typeface="+mn-ea"/>
                <a:cs typeface="+mn-cs"/>
              </a:defRPr>
            </a:pPr>
            <a:endParaRPr lang="ja-JP"/>
          </a:p>
        </c:txPr>
        <c:crossAx val="17642747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tabSelected="1" zoomScale="11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99408" cy="6074276"/>
    <xdr:graphicFrame macro="">
      <xdr:nvGraphicFramePr>
        <xdr:cNvPr id="2" name="グラフ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99408" cy="6074276"/>
    <xdr:graphicFrame macro="">
      <xdr:nvGraphicFramePr>
        <xdr:cNvPr id="2" name="グラフ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topLeftCell="A3" workbookViewId="0">
      <selection activeCell="H7" sqref="H7"/>
    </sheetView>
  </sheetViews>
  <sheetFormatPr defaultRowHeight="18.75" x14ac:dyDescent="0.4"/>
  <cols>
    <col min="1" max="1" width="17" style="34" customWidth="1"/>
    <col min="2" max="3" width="17" style="22" customWidth="1"/>
    <col min="4" max="4" width="17" style="23" hidden="1" customWidth="1"/>
    <col min="5" max="7" width="17" style="3" hidden="1" customWidth="1"/>
    <col min="8" max="8" width="17" style="12" customWidth="1"/>
    <col min="9" max="9" width="17" style="3" hidden="1" customWidth="1"/>
    <col min="10" max="10" width="17" style="42" customWidth="1"/>
    <col min="11" max="12" width="17" style="3" hidden="1" customWidth="1"/>
    <col min="13" max="13" width="17" style="33" customWidth="1"/>
    <col min="14" max="14" width="9.5" style="1" bestFit="1" customWidth="1"/>
    <col min="15" max="15" width="13.625" style="1" customWidth="1"/>
    <col min="16" max="16" width="9" style="1"/>
    <col min="17" max="18" width="13.375" style="1" bestFit="1" customWidth="1"/>
    <col min="19" max="16384" width="9" style="1"/>
  </cols>
  <sheetData>
    <row r="1" spans="1:18" x14ac:dyDescent="0.4">
      <c r="A1" s="24" t="s">
        <v>3</v>
      </c>
      <c r="B1" s="25" t="s">
        <v>0</v>
      </c>
      <c r="C1" s="25"/>
      <c r="D1" s="25"/>
      <c r="E1" s="26" t="s">
        <v>5</v>
      </c>
      <c r="F1" s="26" t="s">
        <v>9</v>
      </c>
      <c r="G1" s="26" t="s">
        <v>10</v>
      </c>
      <c r="H1" s="27" t="s">
        <v>7</v>
      </c>
      <c r="I1" s="26"/>
      <c r="J1" s="39" t="s">
        <v>8</v>
      </c>
      <c r="K1" s="28" t="s">
        <v>14</v>
      </c>
      <c r="L1" s="28" t="s">
        <v>11</v>
      </c>
      <c r="M1" s="29" t="s">
        <v>20</v>
      </c>
      <c r="O1" s="7" t="s">
        <v>16</v>
      </c>
      <c r="P1" s="8"/>
      <c r="Q1" s="8" t="s">
        <v>15</v>
      </c>
      <c r="R1" s="9"/>
    </row>
    <row r="2" spans="1:18" x14ac:dyDescent="0.4">
      <c r="A2" s="30"/>
      <c r="B2" s="16" t="s">
        <v>2</v>
      </c>
      <c r="C2" s="16" t="s">
        <v>1</v>
      </c>
      <c r="D2" s="17" t="s">
        <v>4</v>
      </c>
      <c r="E2" s="13"/>
      <c r="F2" s="13"/>
      <c r="G2" s="13"/>
      <c r="H2" s="14"/>
      <c r="I2" s="13"/>
      <c r="J2" s="40"/>
      <c r="K2" s="15"/>
      <c r="L2" s="15"/>
      <c r="M2" s="31"/>
      <c r="O2" s="10" t="s">
        <v>17</v>
      </c>
      <c r="P2" s="6"/>
      <c r="Q2" s="6" t="s">
        <v>18</v>
      </c>
      <c r="R2" s="11"/>
    </row>
    <row r="3" spans="1:18" x14ac:dyDescent="0.4">
      <c r="A3" s="32">
        <v>100</v>
      </c>
      <c r="B3" s="18">
        <v>-0.99999800000000005</v>
      </c>
      <c r="C3" s="18">
        <v>9.3216299999999994E-6</v>
      </c>
      <c r="D3" s="19" t="str">
        <f>COMPLEX(B3,C3)</f>
        <v>-0.999998+0.00000932163i</v>
      </c>
      <c r="E3" s="20" t="str">
        <f t="shared" ref="E3:E34" si="0">IMSUM(1,D3)</f>
        <v>1.99999999994649E-06+0.00000932163i</v>
      </c>
      <c r="F3" s="20" t="str">
        <f>IMSUB(1,D3)</f>
        <v>1.999998-0.00000932163i</v>
      </c>
      <c r="G3" s="20" t="str">
        <f>IMDIV(E3,F3)</f>
        <v>9.99979276712612E-07+4.66082432154273E-06i</v>
      </c>
      <c r="H3" s="12">
        <f>DEGREES(IMARGUMENT(G3))</f>
        <v>77.890772875442352</v>
      </c>
      <c r="I3" s="3">
        <f>COS(RADIANS(H3))</f>
        <v>0.20977602601908354</v>
      </c>
      <c r="J3" s="41">
        <f>50*IMABS(G3)</f>
        <v>2.383445085907106E-4</v>
      </c>
      <c r="K3" s="21">
        <f>LOG10(A3)</f>
        <v>2</v>
      </c>
      <c r="L3" s="21">
        <f>LOG10(J3)</f>
        <v>-3.6227948496787294</v>
      </c>
      <c r="M3" s="33">
        <f>J3/2/PI()/A3*10^9</f>
        <v>379.33706701020304</v>
      </c>
      <c r="O3" s="4" t="s">
        <v>12</v>
      </c>
      <c r="P3" s="3">
        <f>LINEST(L43:L53,K43:K53)</f>
        <v>0.99431900757264702</v>
      </c>
      <c r="Q3" s="3" t="s">
        <v>12</v>
      </c>
      <c r="R3" s="5">
        <f>LINEST(J43:J53,A43:A53)</f>
        <v>1.860705918790118E-7</v>
      </c>
    </row>
    <row r="4" spans="1:18" x14ac:dyDescent="0.4">
      <c r="A4" s="32">
        <v>125.893</v>
      </c>
      <c r="B4" s="18">
        <v>-0.99999800000000005</v>
      </c>
      <c r="C4" s="18">
        <v>9.3216299999999994E-6</v>
      </c>
      <c r="D4" s="19" t="str">
        <f t="shared" ref="D4:D63" si="1">COMPLEX(B4,C4)</f>
        <v>-0.999998+0.00000932163i</v>
      </c>
      <c r="E4" s="20" t="str">
        <f t="shared" si="0"/>
        <v>1.99999999994649E-06+0.00000932163i</v>
      </c>
      <c r="F4" s="20" t="str">
        <f t="shared" ref="F4:F63" si="2">IMSUB(1,D4)</f>
        <v>1.999998-0.00000932163i</v>
      </c>
      <c r="G4" s="20" t="str">
        <f t="shared" ref="G4:G63" si="3">IMDIV(E4,F4)</f>
        <v>9.99979276712612E-07+4.66082432154273E-06i</v>
      </c>
      <c r="H4" s="12">
        <f t="shared" ref="H4:H63" si="4">DEGREES(IMARGUMENT(G4))</f>
        <v>77.890772875442352</v>
      </c>
      <c r="I4" s="3">
        <f t="shared" ref="I4:I63" si="5">COS(RADIANS(H4))</f>
        <v>0.20977602601908354</v>
      </c>
      <c r="J4" s="41">
        <f t="shared" ref="J4:J63" si="6">50*IMABS(G4)</f>
        <v>2.383445085907106E-4</v>
      </c>
      <c r="K4" s="21">
        <f t="shared" ref="K4:K63" si="7">LOG10(A4)</f>
        <v>2.1000015828013519</v>
      </c>
      <c r="L4" s="21">
        <f t="shared" ref="L4:L63" si="8">LOG10(J4)</f>
        <v>-3.6227948496787294</v>
      </c>
      <c r="M4" s="33">
        <f t="shared" ref="M4:M63" si="9">J4/2/PI()/A4*10^9</f>
        <v>301.31704464124539</v>
      </c>
      <c r="O4" s="4" t="s">
        <v>13</v>
      </c>
      <c r="P4" s="3">
        <f>INTERCEPT(L43:L53,K43:K53)</f>
        <v>-6.6902467821887877</v>
      </c>
      <c r="Q4" s="3" t="s">
        <v>13</v>
      </c>
      <c r="R4" s="5">
        <f>INTERCEPT(J43:J53,A43:A53)</f>
        <v>3.5072431362543899E-3</v>
      </c>
    </row>
    <row r="5" spans="1:18" ht="19.5" thickBot="1" x14ac:dyDescent="0.45">
      <c r="A5" s="32">
        <v>158.489</v>
      </c>
      <c r="B5" s="18">
        <v>-0.99999800000000005</v>
      </c>
      <c r="C5" s="18">
        <v>9.3216299999999994E-6</v>
      </c>
      <c r="D5" s="19" t="str">
        <f t="shared" si="1"/>
        <v>-0.999998+0.00000932163i</v>
      </c>
      <c r="E5" s="20" t="str">
        <f t="shared" si="0"/>
        <v>1.99999999994649E-06+0.00000932163i</v>
      </c>
      <c r="F5" s="20" t="str">
        <f t="shared" si="2"/>
        <v>1.999998-0.00000932163i</v>
      </c>
      <c r="G5" s="20" t="str">
        <f t="shared" si="3"/>
        <v>9.99979276712612E-07+4.66082432154273E-06i</v>
      </c>
      <c r="H5" s="12">
        <f t="shared" si="4"/>
        <v>77.890772875442352</v>
      </c>
      <c r="I5" s="3">
        <f t="shared" si="5"/>
        <v>0.20977602601908354</v>
      </c>
      <c r="J5" s="41">
        <f t="shared" si="6"/>
        <v>2.383445085907106E-4</v>
      </c>
      <c r="K5" s="21">
        <f t="shared" si="7"/>
        <v>2.1999991251967965</v>
      </c>
      <c r="L5" s="21">
        <f t="shared" si="8"/>
        <v>-3.6227948496787294</v>
      </c>
      <c r="M5" s="33">
        <f t="shared" si="9"/>
        <v>239.34599057991596</v>
      </c>
      <c r="O5" s="35" t="s">
        <v>19</v>
      </c>
      <c r="P5" s="36">
        <f>10^(P4/P3)/2/PI()*10^9</f>
        <v>29.740547251867469</v>
      </c>
      <c r="Q5" s="37" t="s">
        <v>6</v>
      </c>
      <c r="R5" s="38">
        <f>LINEST(J53:J63,A53:A63)/2/PI()*10^9</f>
        <v>29.488030254793628</v>
      </c>
    </row>
    <row r="6" spans="1:18" x14ac:dyDescent="0.4">
      <c r="A6" s="32">
        <v>199.52600000000001</v>
      </c>
      <c r="B6" s="18">
        <v>-0.99999800000000005</v>
      </c>
      <c r="C6" s="18">
        <v>9.3216299999999994E-6</v>
      </c>
      <c r="D6" s="19" t="str">
        <f t="shared" si="1"/>
        <v>-0.999998+0.00000932163i</v>
      </c>
      <c r="E6" s="20" t="str">
        <f t="shared" si="0"/>
        <v>1.99999999994649E-06+0.00000932163i</v>
      </c>
      <c r="F6" s="20" t="str">
        <f t="shared" si="2"/>
        <v>1.999998-0.00000932163i</v>
      </c>
      <c r="G6" s="20" t="str">
        <f t="shared" si="3"/>
        <v>9.99979276712612E-07+4.66082432154273E-06i</v>
      </c>
      <c r="H6" s="12">
        <f t="shared" si="4"/>
        <v>77.890772875442352</v>
      </c>
      <c r="I6" s="3">
        <f t="shared" si="5"/>
        <v>0.20977602601908354</v>
      </c>
      <c r="J6" s="41">
        <f t="shared" si="6"/>
        <v>2.383445085907106E-4</v>
      </c>
      <c r="K6" s="21">
        <f t="shared" si="7"/>
        <v>2.2999994961169836</v>
      </c>
      <c r="L6" s="21">
        <f t="shared" si="8"/>
        <v>-3.6227948496787294</v>
      </c>
      <c r="M6" s="33">
        <f t="shared" si="9"/>
        <v>190.11911580957019</v>
      </c>
    </row>
    <row r="7" spans="1:18" x14ac:dyDescent="0.4">
      <c r="A7" s="32">
        <v>251.18899999999999</v>
      </c>
      <c r="B7" s="18">
        <v>-0.99999800000000005</v>
      </c>
      <c r="C7" s="18">
        <v>9.3216299999999994E-6</v>
      </c>
      <c r="D7" s="19" t="str">
        <f t="shared" si="1"/>
        <v>-0.999998+0.00000932163i</v>
      </c>
      <c r="E7" s="20" t="str">
        <f t="shared" si="0"/>
        <v>1.99999999994649E-06+0.00000932163i</v>
      </c>
      <c r="F7" s="20" t="str">
        <f t="shared" si="2"/>
        <v>1.999998-0.00000932163i</v>
      </c>
      <c r="G7" s="20" t="str">
        <f t="shared" si="3"/>
        <v>9.99979276712612E-07+4.66082432154273E-06i</v>
      </c>
      <c r="H7" s="12">
        <f t="shared" si="4"/>
        <v>77.890772875442352</v>
      </c>
      <c r="I7" s="3">
        <f t="shared" si="5"/>
        <v>0.20977602601908354</v>
      </c>
      <c r="J7" s="41">
        <f t="shared" si="6"/>
        <v>2.383445085907106E-4</v>
      </c>
      <c r="K7" s="21">
        <f t="shared" si="7"/>
        <v>2.4000006169763797</v>
      </c>
      <c r="L7" s="21">
        <f t="shared" si="8"/>
        <v>-3.6227948496787294</v>
      </c>
      <c r="M7" s="33">
        <f t="shared" si="9"/>
        <v>151.01659189303794</v>
      </c>
    </row>
    <row r="8" spans="1:18" x14ac:dyDescent="0.4">
      <c r="A8" s="32">
        <v>316.22800000000001</v>
      </c>
      <c r="B8" s="18">
        <v>-0.99999800000000005</v>
      </c>
      <c r="C8" s="18">
        <v>9.3216299999999994E-6</v>
      </c>
      <c r="D8" s="19" t="str">
        <f t="shared" si="1"/>
        <v>-0.999998+0.00000932163i</v>
      </c>
      <c r="E8" s="20" t="str">
        <f t="shared" si="0"/>
        <v>1.99999999994649E-06+0.00000932163i</v>
      </c>
      <c r="F8" s="20" t="str">
        <f t="shared" si="2"/>
        <v>1.999998-0.00000932163i</v>
      </c>
      <c r="G8" s="20" t="str">
        <f t="shared" si="3"/>
        <v>9.99979276712612E-07+4.66082432154273E-06i</v>
      </c>
      <c r="H8" s="12">
        <f t="shared" si="4"/>
        <v>77.890772875442352</v>
      </c>
      <c r="I8" s="3">
        <f t="shared" si="5"/>
        <v>0.20977602601908354</v>
      </c>
      <c r="J8" s="41">
        <f t="shared" si="6"/>
        <v>2.383445085907106E-4</v>
      </c>
      <c r="K8" s="21">
        <f t="shared" si="7"/>
        <v>2.5000003213429354</v>
      </c>
      <c r="L8" s="21">
        <f t="shared" si="8"/>
        <v>-3.6227948496787294</v>
      </c>
      <c r="M8" s="33">
        <f t="shared" si="9"/>
        <v>119.95682450959531</v>
      </c>
    </row>
    <row r="9" spans="1:18" x14ac:dyDescent="0.4">
      <c r="A9" s="32">
        <v>398.10700000000003</v>
      </c>
      <c r="B9" s="18">
        <v>-0.99999800000000005</v>
      </c>
      <c r="C9" s="18">
        <v>9.3216299999999994E-6</v>
      </c>
      <c r="D9" s="19" t="str">
        <f t="shared" si="1"/>
        <v>-0.999998+0.00000932163i</v>
      </c>
      <c r="E9" s="20" t="str">
        <f t="shared" si="0"/>
        <v>1.99999999994649E-06+0.00000932163i</v>
      </c>
      <c r="F9" s="20" t="str">
        <f t="shared" si="2"/>
        <v>1.999998-0.00000932163i</v>
      </c>
      <c r="G9" s="20" t="str">
        <f t="shared" si="3"/>
        <v>9.99979276712612E-07+4.66082432154273E-06i</v>
      </c>
      <c r="H9" s="12">
        <f t="shared" si="4"/>
        <v>77.890772875442352</v>
      </c>
      <c r="I9" s="3">
        <f t="shared" si="5"/>
        <v>0.20977602601908354</v>
      </c>
      <c r="J9" s="41">
        <f t="shared" si="6"/>
        <v>2.383445085907106E-4</v>
      </c>
      <c r="K9" s="21">
        <f t="shared" si="7"/>
        <v>2.5999998139434202</v>
      </c>
      <c r="L9" s="21">
        <f t="shared" si="8"/>
        <v>-3.6227948496787294</v>
      </c>
      <c r="M9" s="33">
        <f t="shared" si="9"/>
        <v>95.285203980387934</v>
      </c>
    </row>
    <row r="10" spans="1:18" x14ac:dyDescent="0.4">
      <c r="A10" s="32">
        <v>501.18700000000001</v>
      </c>
      <c r="B10" s="18">
        <v>-0.99999800000000005</v>
      </c>
      <c r="C10" s="18">
        <v>9.3216299999999994E-6</v>
      </c>
      <c r="D10" s="19" t="str">
        <f t="shared" si="1"/>
        <v>-0.999998+0.00000932163i</v>
      </c>
      <c r="E10" s="20" t="str">
        <f t="shared" si="0"/>
        <v>1.99999999994649E-06+0.00000932163i</v>
      </c>
      <c r="F10" s="20" t="str">
        <f t="shared" si="2"/>
        <v>1.999998-0.00000932163i</v>
      </c>
      <c r="G10" s="20" t="str">
        <f t="shared" si="3"/>
        <v>9.99979276712612E-07+4.66082432154273E-06i</v>
      </c>
      <c r="H10" s="12">
        <f t="shared" si="4"/>
        <v>77.890772875442352</v>
      </c>
      <c r="I10" s="3">
        <f t="shared" si="5"/>
        <v>0.20977602601908354</v>
      </c>
      <c r="J10" s="41">
        <f t="shared" si="6"/>
        <v>2.383445085907106E-4</v>
      </c>
      <c r="K10" s="21">
        <f t="shared" si="7"/>
        <v>2.6999997975545824</v>
      </c>
      <c r="L10" s="21">
        <f t="shared" si="8"/>
        <v>-3.6227948496787294</v>
      </c>
      <c r="M10" s="33">
        <f t="shared" si="9"/>
        <v>75.687730729289271</v>
      </c>
    </row>
    <row r="11" spans="1:18" x14ac:dyDescent="0.4">
      <c r="A11" s="32">
        <v>630.95699999999999</v>
      </c>
      <c r="B11" s="18">
        <v>-0.99999800000000005</v>
      </c>
      <c r="C11" s="18">
        <v>9.3216299999999994E-6</v>
      </c>
      <c r="D11" s="19" t="str">
        <f t="shared" si="1"/>
        <v>-0.999998+0.00000932163i</v>
      </c>
      <c r="E11" s="20" t="str">
        <f t="shared" si="0"/>
        <v>1.99999999994649E-06+0.00000932163i</v>
      </c>
      <c r="F11" s="20" t="str">
        <f t="shared" si="2"/>
        <v>1.999998-0.00000932163i</v>
      </c>
      <c r="G11" s="20" t="str">
        <f t="shared" si="3"/>
        <v>9.99979276712612E-07+4.66082432154273E-06i</v>
      </c>
      <c r="H11" s="12">
        <f t="shared" si="4"/>
        <v>77.890772875442352</v>
      </c>
      <c r="I11" s="3">
        <f t="shared" si="5"/>
        <v>0.20977602601908354</v>
      </c>
      <c r="J11" s="41">
        <f t="shared" si="6"/>
        <v>2.383445085907106E-4</v>
      </c>
      <c r="K11" s="21">
        <f t="shared" si="7"/>
        <v>2.7999997628906468</v>
      </c>
      <c r="L11" s="21">
        <f t="shared" si="8"/>
        <v>-3.6227948496787294</v>
      </c>
      <c r="M11" s="33">
        <f t="shared" si="9"/>
        <v>60.120906339132951</v>
      </c>
    </row>
    <row r="12" spans="1:18" x14ac:dyDescent="0.4">
      <c r="A12" s="32">
        <v>794.32799999999997</v>
      </c>
      <c r="B12" s="18">
        <v>-0.99999800000000005</v>
      </c>
      <c r="C12" s="18">
        <v>9.3216299999999994E-6</v>
      </c>
      <c r="D12" s="19" t="str">
        <f t="shared" si="1"/>
        <v>-0.999998+0.00000932163i</v>
      </c>
      <c r="E12" s="20" t="str">
        <f t="shared" si="0"/>
        <v>1.99999999994649E-06+0.00000932163i</v>
      </c>
      <c r="F12" s="20" t="str">
        <f t="shared" si="2"/>
        <v>1.999998-0.00000932163i</v>
      </c>
      <c r="G12" s="20" t="str">
        <f t="shared" si="3"/>
        <v>9.99979276712612E-07+4.66082432154273E-06i</v>
      </c>
      <c r="H12" s="12">
        <f t="shared" si="4"/>
        <v>77.890772875442352</v>
      </c>
      <c r="I12" s="3">
        <f t="shared" si="5"/>
        <v>0.20977602601908354</v>
      </c>
      <c r="J12" s="41">
        <f t="shared" si="6"/>
        <v>2.383445085907106E-4</v>
      </c>
      <c r="K12" s="21">
        <f t="shared" si="7"/>
        <v>2.8999998716658042</v>
      </c>
      <c r="L12" s="21">
        <f t="shared" si="8"/>
        <v>-3.6227948496787294</v>
      </c>
      <c r="M12" s="33">
        <f t="shared" si="9"/>
        <v>47.755721441294163</v>
      </c>
    </row>
    <row r="13" spans="1:18" x14ac:dyDescent="0.4">
      <c r="A13" s="32">
        <v>1000</v>
      </c>
      <c r="B13" s="18">
        <v>-0.99999800000000005</v>
      </c>
      <c r="C13" s="18">
        <v>9.3216299999999994E-6</v>
      </c>
      <c r="D13" s="19" t="str">
        <f t="shared" si="1"/>
        <v>-0.999998+0.00000932163i</v>
      </c>
      <c r="E13" s="20" t="str">
        <f t="shared" si="0"/>
        <v>1.99999999994649E-06+0.00000932163i</v>
      </c>
      <c r="F13" s="20" t="str">
        <f t="shared" si="2"/>
        <v>1.999998-0.00000932163i</v>
      </c>
      <c r="G13" s="20" t="str">
        <f t="shared" si="3"/>
        <v>9.99979276712612E-07+4.66082432154273E-06i</v>
      </c>
      <c r="H13" s="12">
        <f t="shared" si="4"/>
        <v>77.890772875442352</v>
      </c>
      <c r="I13" s="3">
        <f t="shared" si="5"/>
        <v>0.20977602601908354</v>
      </c>
      <c r="J13" s="41">
        <f t="shared" si="6"/>
        <v>2.383445085907106E-4</v>
      </c>
      <c r="K13" s="21">
        <f t="shared" si="7"/>
        <v>3</v>
      </c>
      <c r="L13" s="21">
        <f t="shared" si="8"/>
        <v>-3.6227948496787294</v>
      </c>
      <c r="M13" s="33">
        <f t="shared" si="9"/>
        <v>37.933706701020306</v>
      </c>
    </row>
    <row r="14" spans="1:18" x14ac:dyDescent="0.4">
      <c r="A14" s="32">
        <v>1258.93</v>
      </c>
      <c r="B14" s="18">
        <v>-0.99999700000000002</v>
      </c>
      <c r="C14" s="18">
        <v>1.16762E-5</v>
      </c>
      <c r="D14" s="19" t="str">
        <f t="shared" si="1"/>
        <v>-0.999997+0.0000116762i</v>
      </c>
      <c r="E14" s="20" t="str">
        <f t="shared" si="0"/>
        <v>2.99999999997524E-06+0.0000116762i</v>
      </c>
      <c r="F14" s="20" t="str">
        <f t="shared" si="2"/>
        <v>1.999997-0.0000116762i</v>
      </c>
      <c r="G14" s="20" t="str">
        <f t="shared" si="3"/>
        <v>1.49996816642601E-06+5.83811751414042E-06i</v>
      </c>
      <c r="H14" s="12">
        <f t="shared" si="4"/>
        <v>75.590845168207352</v>
      </c>
      <c r="I14" s="3">
        <f t="shared" si="5"/>
        <v>0.24884464610287846</v>
      </c>
      <c r="J14" s="41">
        <f t="shared" si="6"/>
        <v>3.0138646539453509E-4</v>
      </c>
      <c r="K14" s="21">
        <f t="shared" si="7"/>
        <v>3.1000015828013519</v>
      </c>
      <c r="L14" s="21">
        <f t="shared" si="8"/>
        <v>-3.5208762547966037</v>
      </c>
      <c r="M14" s="33">
        <f t="shared" si="9"/>
        <v>38.101519344629736</v>
      </c>
    </row>
    <row r="15" spans="1:18" x14ac:dyDescent="0.4">
      <c r="A15" s="32">
        <v>1584.89</v>
      </c>
      <c r="B15" s="18">
        <v>-0.99999700000000002</v>
      </c>
      <c r="C15" s="18">
        <v>1.46134E-5</v>
      </c>
      <c r="D15" s="19" t="str">
        <f t="shared" si="1"/>
        <v>-0.999997+0.0000146134i</v>
      </c>
      <c r="E15" s="20" t="str">
        <f t="shared" si="0"/>
        <v>2.99999999997524E-06+0.0000146134i</v>
      </c>
      <c r="F15" s="20" t="str">
        <f t="shared" si="2"/>
        <v>1.999997-0.0000146134i</v>
      </c>
      <c r="G15" s="20" t="str">
        <f t="shared" si="3"/>
        <v>1.49994886188586E-06+7.30672191975923E-06i</v>
      </c>
      <c r="H15" s="12">
        <f t="shared" si="4"/>
        <v>78.399290807217142</v>
      </c>
      <c r="I15" s="3">
        <f t="shared" si="5"/>
        <v>0.20109004606721742</v>
      </c>
      <c r="J15" s="41">
        <f t="shared" si="6"/>
        <v>3.7295452739229042E-4</v>
      </c>
      <c r="K15" s="21">
        <f t="shared" si="7"/>
        <v>3.1999991251967965</v>
      </c>
      <c r="L15" s="21">
        <f t="shared" si="8"/>
        <v>-3.4283441164660537</v>
      </c>
      <c r="M15" s="33">
        <f t="shared" si="9"/>
        <v>37.452161716576356</v>
      </c>
    </row>
    <row r="16" spans="1:18" x14ac:dyDescent="0.4">
      <c r="A16" s="32">
        <v>1995.26</v>
      </c>
      <c r="B16" s="18">
        <v>-0.99999700000000002</v>
      </c>
      <c r="C16" s="18">
        <v>1.82624E-5</v>
      </c>
      <c r="D16" s="19" t="str">
        <f t="shared" si="1"/>
        <v>-0.999997+0.0000182624i</v>
      </c>
      <c r="E16" s="20" t="str">
        <f t="shared" si="0"/>
        <v>2.99999999997524E-06+0.0000182624i</v>
      </c>
      <c r="F16" s="20" t="str">
        <f t="shared" si="2"/>
        <v>1.999997-0.0000182624i</v>
      </c>
      <c r="G16" s="20" t="str">
        <f t="shared" si="3"/>
        <v>1.49991887080236E-06+9.13122739290028E-06i</v>
      </c>
      <c r="H16" s="12">
        <f t="shared" si="4"/>
        <v>80.671751631144829</v>
      </c>
      <c r="I16" s="3">
        <f t="shared" si="5"/>
        <v>0.1620903480002161</v>
      </c>
      <c r="J16" s="41">
        <f t="shared" si="6"/>
        <v>4.6267988480114811E-4</v>
      </c>
      <c r="K16" s="21">
        <f t="shared" si="7"/>
        <v>3.2999994961169836</v>
      </c>
      <c r="L16" s="21">
        <f t="shared" si="8"/>
        <v>-3.3347193812214342</v>
      </c>
      <c r="M16" s="33">
        <f t="shared" si="9"/>
        <v>36.906363449019885</v>
      </c>
    </row>
    <row r="17" spans="1:13" x14ac:dyDescent="0.4">
      <c r="A17" s="32">
        <v>2511.89</v>
      </c>
      <c r="B17" s="18">
        <v>-0.99999700000000002</v>
      </c>
      <c r="C17" s="18">
        <v>2.2776600000000001E-5</v>
      </c>
      <c r="D17" s="19" t="str">
        <f t="shared" si="1"/>
        <v>-0.999997+0.0000227766i</v>
      </c>
      <c r="E17" s="20" t="str">
        <f t="shared" si="0"/>
        <v>2.99999999997524E-06+0.0000227766i</v>
      </c>
      <c r="F17" s="20" t="str">
        <f t="shared" si="2"/>
        <v>1.999997-0.0000227766i</v>
      </c>
      <c r="G17" s="20" t="str">
        <f t="shared" si="3"/>
        <v>0.0000014998725560305+0.0000113883341634999i</v>
      </c>
      <c r="H17" s="12">
        <f t="shared" si="4"/>
        <v>82.4971815477425</v>
      </c>
      <c r="I17" s="3">
        <f t="shared" si="5"/>
        <v>0.13057496249566458</v>
      </c>
      <c r="J17" s="41">
        <f t="shared" si="6"/>
        <v>5.7433390267307149E-4</v>
      </c>
      <c r="K17" s="21">
        <f t="shared" si="7"/>
        <v>3.4000006169763797</v>
      </c>
      <c r="L17" s="21">
        <f t="shared" si="8"/>
        <v>-3.2408355467533796</v>
      </c>
      <c r="M17" s="33">
        <f t="shared" si="9"/>
        <v>36.39016023618823</v>
      </c>
    </row>
    <row r="18" spans="1:13" x14ac:dyDescent="0.4">
      <c r="A18" s="32">
        <v>3162.28</v>
      </c>
      <c r="B18" s="18">
        <v>-0.999996</v>
      </c>
      <c r="C18" s="18">
        <v>2.8342899999999999E-5</v>
      </c>
      <c r="D18" s="19" t="str">
        <f t="shared" si="1"/>
        <v>-0.999996+0.0000283429i</v>
      </c>
      <c r="E18" s="20" t="str">
        <f t="shared" si="0"/>
        <v>0.000004000000000004+0.0000283429i</v>
      </c>
      <c r="F18" s="20" t="str">
        <f t="shared" si="2"/>
        <v>1.999996-0.0000283429i</v>
      </c>
      <c r="G18" s="20" t="str">
        <f t="shared" si="3"/>
        <v>1.99980316880995E-06+0.000014171506683124i</v>
      </c>
      <c r="H18" s="12">
        <f t="shared" si="4"/>
        <v>81.967778163502388</v>
      </c>
      <c r="I18" s="3">
        <f t="shared" si="5"/>
        <v>0.13972998304498363</v>
      </c>
      <c r="J18" s="41">
        <f t="shared" si="6"/>
        <v>7.1559558128843012E-4</v>
      </c>
      <c r="K18" s="21">
        <f t="shared" si="7"/>
        <v>3.5000003213429354</v>
      </c>
      <c r="L18" s="21">
        <f t="shared" si="8"/>
        <v>-3.1453323498094954</v>
      </c>
      <c r="M18" s="33">
        <f t="shared" si="9"/>
        <v>36.015335143242169</v>
      </c>
    </row>
    <row r="19" spans="1:13" x14ac:dyDescent="0.4">
      <c r="A19" s="32">
        <v>3981.07</v>
      </c>
      <c r="B19" s="18">
        <v>-0.99999499999999997</v>
      </c>
      <c r="C19" s="18">
        <v>3.5200899999999997E-5</v>
      </c>
      <c r="D19" s="19" t="str">
        <f t="shared" si="1"/>
        <v>-0.999995+0.0000352009i</v>
      </c>
      <c r="E19" s="20" t="str">
        <f t="shared" si="0"/>
        <v>5.00000000003276E-06+0.0000352009i</v>
      </c>
      <c r="F19" s="20" t="str">
        <f t="shared" si="2"/>
        <v>1.999995-0.0000352009i</v>
      </c>
      <c r="G19" s="20" t="str">
        <f t="shared" si="3"/>
        <v>2.49969647186857E-06+0.0000176005379971278i</v>
      </c>
      <c r="H19" s="12">
        <f t="shared" si="4"/>
        <v>81.916691406810074</v>
      </c>
      <c r="I19" s="3">
        <f t="shared" si="5"/>
        <v>0.14061281226516986</v>
      </c>
      <c r="J19" s="41">
        <f t="shared" si="6"/>
        <v>8.888580036201108E-4</v>
      </c>
      <c r="K19" s="21">
        <f t="shared" si="7"/>
        <v>3.5999998139434202</v>
      </c>
      <c r="L19" s="21">
        <f t="shared" si="8"/>
        <v>-3.0511676126740723</v>
      </c>
      <c r="M19" s="33">
        <f t="shared" si="9"/>
        <v>35.534704233518738</v>
      </c>
    </row>
    <row r="20" spans="1:13" x14ac:dyDescent="0.4">
      <c r="A20" s="32">
        <v>5011.87</v>
      </c>
      <c r="B20" s="18">
        <v>-0.99999499999999997</v>
      </c>
      <c r="C20" s="18">
        <v>4.3671100000000003E-5</v>
      </c>
      <c r="D20" s="19" t="str">
        <f t="shared" si="1"/>
        <v>-0.999995+0.0000436711i</v>
      </c>
      <c r="E20" s="20" t="str">
        <f t="shared" si="0"/>
        <v>5.00000000003276E-06+0.0000436711i</v>
      </c>
      <c r="F20" s="20" t="str">
        <f t="shared" si="2"/>
        <v>1.999995-0.0000436711i</v>
      </c>
      <c r="G20" s="20" t="str">
        <f t="shared" si="3"/>
        <v>2.49952945521248E-06+0.0000218356591677483i</v>
      </c>
      <c r="H20" s="12">
        <f t="shared" si="4"/>
        <v>83.469771788946616</v>
      </c>
      <c r="I20" s="3">
        <f t="shared" si="5"/>
        <v>0.11372738842680613</v>
      </c>
      <c r="J20" s="41">
        <f t="shared" si="6"/>
        <v>1.0989127112600266E-3</v>
      </c>
      <c r="K20" s="21">
        <f t="shared" si="7"/>
        <v>3.6999997975545824</v>
      </c>
      <c r="L20" s="21">
        <f t="shared" si="8"/>
        <v>-2.9590368030484435</v>
      </c>
      <c r="M20" s="33">
        <f t="shared" si="9"/>
        <v>34.896633397025447</v>
      </c>
    </row>
    <row r="21" spans="1:13" x14ac:dyDescent="0.4">
      <c r="A21" s="32">
        <v>6309.57</v>
      </c>
      <c r="B21" s="18">
        <v>-0.99999400000000005</v>
      </c>
      <c r="C21" s="18">
        <v>5.4182799999999999E-5</v>
      </c>
      <c r="D21" s="19" t="str">
        <f t="shared" si="1"/>
        <v>-0.999994+0.0000541828i</v>
      </c>
      <c r="E21" s="20" t="str">
        <f t="shared" si="0"/>
        <v>5.99999999995049E-06+0.0000541828i</v>
      </c>
      <c r="F21" s="20" t="str">
        <f t="shared" si="2"/>
        <v>1.999994-0.0000541828i</v>
      </c>
      <c r="G21" s="20" t="str">
        <f t="shared" si="3"/>
        <v>2.99927504944329E-06+0.0000270915625292477i</v>
      </c>
      <c r="H21" s="12">
        <f t="shared" si="4"/>
        <v>83.682577477238482</v>
      </c>
      <c r="I21" s="3">
        <f t="shared" si="5"/>
        <v>0.11003655004429715</v>
      </c>
      <c r="J21" s="41">
        <f t="shared" si="6"/>
        <v>1.3628540008914665E-3</v>
      </c>
      <c r="K21" s="21">
        <f t="shared" si="7"/>
        <v>3.7999997628906468</v>
      </c>
      <c r="L21" s="21">
        <f t="shared" si="8"/>
        <v>-2.8655506665449102</v>
      </c>
      <c r="M21" s="33">
        <f t="shared" si="9"/>
        <v>34.377136786570759</v>
      </c>
    </row>
    <row r="22" spans="1:13" x14ac:dyDescent="0.4">
      <c r="A22" s="32">
        <v>7943.28</v>
      </c>
      <c r="B22" s="18">
        <v>-0.99999300000000002</v>
      </c>
      <c r="C22" s="18">
        <v>6.7291899999999999E-5</v>
      </c>
      <c r="D22" s="19" t="str">
        <f t="shared" si="1"/>
        <v>-0.999993+0.0000672919i</v>
      </c>
      <c r="E22" s="20" t="str">
        <f t="shared" si="0"/>
        <v>6.99999999997925E-06+0.0000672919i</v>
      </c>
      <c r="F22" s="20" t="str">
        <f t="shared" si="2"/>
        <v>1.999993-0.0000672919i</v>
      </c>
      <c r="G22" s="20" t="str">
        <f t="shared" si="3"/>
        <v>3.49888018819577E-06+0.0000336461854847971i</v>
      </c>
      <c r="H22" s="12">
        <f t="shared" si="4"/>
        <v>84.063128221487744</v>
      </c>
      <c r="I22" s="3">
        <f t="shared" si="5"/>
        <v>0.10343264047717725</v>
      </c>
      <c r="J22" s="41">
        <f t="shared" si="6"/>
        <v>1.6913810631025167E-3</v>
      </c>
      <c r="K22" s="21">
        <f t="shared" si="7"/>
        <v>3.8999998716658042</v>
      </c>
      <c r="L22" s="21">
        <f t="shared" si="8"/>
        <v>-2.7717585361286496</v>
      </c>
      <c r="M22" s="33">
        <f t="shared" si="9"/>
        <v>33.889231758768481</v>
      </c>
    </row>
    <row r="23" spans="1:13" x14ac:dyDescent="0.4">
      <c r="A23" s="32">
        <v>10000</v>
      </c>
      <c r="B23" s="18">
        <v>-0.99999199999999999</v>
      </c>
      <c r="C23" s="18">
        <v>8.3691700000000004E-5</v>
      </c>
      <c r="D23" s="19" t="str">
        <f t="shared" si="1"/>
        <v>-0.999992+0.0000836917i</v>
      </c>
      <c r="E23" s="20" t="str">
        <f t="shared" si="0"/>
        <v>0.000008000000000008+0.0000836917i</v>
      </c>
      <c r="F23" s="20" t="str">
        <f t="shared" si="2"/>
        <v>1.999992-0.0000836917i</v>
      </c>
      <c r="G23" s="20" t="str">
        <f t="shared" si="3"/>
        <v>3.99826490389577E-06+0.0000418461846955322i</v>
      </c>
      <c r="H23" s="12">
        <f t="shared" si="4"/>
        <v>84.542145600590672</v>
      </c>
      <c r="I23" s="3">
        <f t="shared" si="5"/>
        <v>9.5113533622823557E-2</v>
      </c>
      <c r="J23" s="41">
        <f t="shared" si="6"/>
        <v>2.1018380621579281E-3</v>
      </c>
      <c r="K23" s="21">
        <f t="shared" si="7"/>
        <v>4</v>
      </c>
      <c r="L23" s="21">
        <f t="shared" si="8"/>
        <v>-2.6774007475943704</v>
      </c>
      <c r="M23" s="33">
        <f t="shared" si="9"/>
        <v>33.451791717112464</v>
      </c>
    </row>
    <row r="24" spans="1:13" x14ac:dyDescent="0.4">
      <c r="A24" s="32">
        <v>12589.3</v>
      </c>
      <c r="B24" s="18">
        <v>-0.99999099999999996</v>
      </c>
      <c r="C24" s="18">
        <v>1.04231E-4</v>
      </c>
      <c r="D24" s="19" t="str">
        <f t="shared" si="1"/>
        <v>-0.999991+0.000104231i</v>
      </c>
      <c r="E24" s="20" t="str">
        <f t="shared" si="0"/>
        <v>9.00000000003676E-06+0.000104231i</v>
      </c>
      <c r="F24" s="20" t="str">
        <f t="shared" si="2"/>
        <v>1.999991-0.000104231i</v>
      </c>
      <c r="G24" s="20" t="str">
        <f t="shared" si="3"/>
        <v>4.49730418810996E-06+0.0000521159689011165i</v>
      </c>
      <c r="H24" s="12">
        <f t="shared" si="4"/>
        <v>85.067926676520514</v>
      </c>
      <c r="I24" s="3">
        <f t="shared" si="5"/>
        <v>8.5974648973191917E-2</v>
      </c>
      <c r="J24" s="41">
        <f t="shared" si="6"/>
        <v>2.6154827276539862E-3</v>
      </c>
      <c r="K24" s="21">
        <f t="shared" si="7"/>
        <v>4.1000015828013519</v>
      </c>
      <c r="L24" s="21">
        <f t="shared" si="8"/>
        <v>-2.5824481436577007</v>
      </c>
      <c r="M24" s="33">
        <f t="shared" si="9"/>
        <v>33.065142992668804</v>
      </c>
    </row>
    <row r="25" spans="1:13" x14ac:dyDescent="0.4">
      <c r="A25" s="32">
        <v>15848.9</v>
      </c>
      <c r="B25" s="18">
        <v>-0.99999000000000005</v>
      </c>
      <c r="C25" s="18">
        <v>1.2995699999999999E-4</v>
      </c>
      <c r="D25" s="19" t="str">
        <f t="shared" si="1"/>
        <v>-0.99999+0.000129957i</v>
      </c>
      <c r="E25" s="20" t="str">
        <f t="shared" si="0"/>
        <v>9.99999999995449E-06+0.000129957i</v>
      </c>
      <c r="F25" s="20" t="str">
        <f t="shared" si="2"/>
        <v>1.99999-0.000129957i</v>
      </c>
      <c r="G25" s="20" t="str">
        <f t="shared" si="3"/>
        <v>4.99580273132411E-06+0.0000649791495155154i</v>
      </c>
      <c r="H25" s="12">
        <f t="shared" si="4"/>
        <v>85.603567934552956</v>
      </c>
      <c r="I25" s="3">
        <f t="shared" si="5"/>
        <v>7.6656939304281316E-2</v>
      </c>
      <c r="J25" s="41">
        <f t="shared" si="6"/>
        <v>3.2585456559215227E-3</v>
      </c>
      <c r="K25" s="21">
        <f t="shared" si="7"/>
        <v>4.199999125196797</v>
      </c>
      <c r="L25" s="21">
        <f t="shared" si="8"/>
        <v>-2.4869761896673457</v>
      </c>
      <c r="M25" s="33">
        <f t="shared" si="9"/>
        <v>32.722374955393292</v>
      </c>
    </row>
    <row r="26" spans="1:13" x14ac:dyDescent="0.4">
      <c r="A26" s="32">
        <v>19952.599999999999</v>
      </c>
      <c r="B26" s="18">
        <v>-0.99998900000000002</v>
      </c>
      <c r="C26" s="18">
        <v>1.6217400000000001E-4</v>
      </c>
      <c r="D26" s="19" t="str">
        <f t="shared" si="1"/>
        <v>-0.999989+0.000162174i</v>
      </c>
      <c r="E26" s="20" t="str">
        <f t="shared" si="0"/>
        <v>0.0000109999999999832+0.000162174i</v>
      </c>
      <c r="F26" s="20" t="str">
        <f t="shared" si="2"/>
        <v>1.999989-0.000162174i</v>
      </c>
      <c r="G26" s="20" t="str">
        <f t="shared" si="3"/>
        <v>5.49345504014184E-06+0.0000810878914311917i</v>
      </c>
      <c r="H26" s="12">
        <f t="shared" si="4"/>
        <v>86.124309414496352</v>
      </c>
      <c r="I26" s="3">
        <f t="shared" si="5"/>
        <v>6.7591987746544457E-2</v>
      </c>
      <c r="J26" s="41">
        <f t="shared" si="6"/>
        <v>4.06368803706522E-3</v>
      </c>
      <c r="K26" s="21">
        <f t="shared" si="7"/>
        <v>4.2999994961169836</v>
      </c>
      <c r="L26" s="21">
        <f t="shared" si="8"/>
        <v>-2.3910796395483098</v>
      </c>
      <c r="M26" s="33">
        <f t="shared" si="9"/>
        <v>32.414624574357774</v>
      </c>
    </row>
    <row r="27" spans="1:13" x14ac:dyDescent="0.4">
      <c r="A27" s="32">
        <v>25118.9</v>
      </c>
      <c r="B27" s="18">
        <v>-0.99998699999999996</v>
      </c>
      <c r="C27" s="18">
        <v>2.0253E-4</v>
      </c>
      <c r="D27" s="19" t="str">
        <f t="shared" si="1"/>
        <v>-0.999987+0.00020253i</v>
      </c>
      <c r="E27" s="20" t="str">
        <f t="shared" si="0"/>
        <v>0.0000130000000000408+0.00020253i</v>
      </c>
      <c r="F27" s="20" t="str">
        <f t="shared" si="2"/>
        <v>1.999987-0.00020253i</v>
      </c>
      <c r="G27" s="20" t="str">
        <f t="shared" si="3"/>
        <v>6.48978745020788E-06+0.000101266315419376i</v>
      </c>
      <c r="H27" s="12">
        <f t="shared" si="4"/>
        <v>86.333137753535169</v>
      </c>
      <c r="I27" s="3">
        <f t="shared" si="5"/>
        <v>6.3955140115158876E-2</v>
      </c>
      <c r="J27" s="41">
        <f t="shared" si="6"/>
        <v>5.0737027848912842E-3</v>
      </c>
      <c r="K27" s="21">
        <f t="shared" si="7"/>
        <v>4.4000006169763797</v>
      </c>
      <c r="L27" s="21">
        <f t="shared" si="8"/>
        <v>-2.2946749771344437</v>
      </c>
      <c r="M27" s="33">
        <f t="shared" si="9"/>
        <v>32.147302548860154</v>
      </c>
    </row>
    <row r="28" spans="1:13" x14ac:dyDescent="0.4">
      <c r="A28" s="32">
        <v>31622.799999999999</v>
      </c>
      <c r="B28" s="18">
        <v>-0.99998500000000001</v>
      </c>
      <c r="C28" s="18">
        <v>2.53105E-4</v>
      </c>
      <c r="D28" s="19" t="str">
        <f t="shared" si="1"/>
        <v>-0.999985+0.000253105i</v>
      </c>
      <c r="E28" s="20" t="str">
        <f t="shared" si="0"/>
        <v>0.0000149999999999872+0.000253105i</v>
      </c>
      <c r="F28" s="20" t="str">
        <f t="shared" si="2"/>
        <v>1.999985-0.000253105i</v>
      </c>
      <c r="G28" s="20" t="str">
        <f t="shared" si="3"/>
        <v>7.48404035506079E-06+0.000126554396281989i</v>
      </c>
      <c r="H28" s="12">
        <f t="shared" si="4"/>
        <v>86.615644205368582</v>
      </c>
      <c r="I28" s="3">
        <f t="shared" si="5"/>
        <v>5.9033809078566521E-2</v>
      </c>
      <c r="J28" s="41">
        <f t="shared" si="6"/>
        <v>6.3387747393196751E-3</v>
      </c>
      <c r="K28" s="21">
        <f t="shared" si="7"/>
        <v>4.5000003213429354</v>
      </c>
      <c r="L28" s="21">
        <f t="shared" si="8"/>
        <v>-2.1979946814523048</v>
      </c>
      <c r="M28" s="33">
        <f t="shared" si="9"/>
        <v>31.902530228467008</v>
      </c>
    </row>
    <row r="29" spans="1:13" x14ac:dyDescent="0.4">
      <c r="A29" s="32">
        <v>39810.699999999997</v>
      </c>
      <c r="B29" s="18">
        <v>-0.99998299999999996</v>
      </c>
      <c r="C29" s="18">
        <v>3.1651299999999998E-4</v>
      </c>
      <c r="D29" s="19" t="str">
        <f t="shared" si="1"/>
        <v>-0.999983+0.000316513i</v>
      </c>
      <c r="E29" s="20" t="str">
        <f t="shared" si="0"/>
        <v>0.0000170000000000448+0.000316513i</v>
      </c>
      <c r="F29" s="20" t="str">
        <f t="shared" si="2"/>
        <v>1.999983-0.000316513i</v>
      </c>
      <c r="G29" s="20" t="str">
        <f t="shared" si="3"/>
        <v>8.47502649281015E-06+0.000158259186431115i</v>
      </c>
      <c r="H29" s="12">
        <f t="shared" si="4"/>
        <v>86.93464956445716</v>
      </c>
      <c r="I29" s="3">
        <f t="shared" si="5"/>
        <v>5.3474939095669777E-2</v>
      </c>
      <c r="J29" s="41">
        <f t="shared" si="6"/>
        <v>7.9242974710526E-3</v>
      </c>
      <c r="K29" s="21">
        <f t="shared" si="7"/>
        <v>4.5999998139434197</v>
      </c>
      <c r="L29" s="21">
        <f t="shared" si="8"/>
        <v>-2.1010392298003508</v>
      </c>
      <c r="M29" s="33">
        <f t="shared" si="9"/>
        <v>31.679702016006424</v>
      </c>
    </row>
    <row r="30" spans="1:13" x14ac:dyDescent="0.4">
      <c r="A30" s="32">
        <v>50118.7</v>
      </c>
      <c r="B30" s="18">
        <v>-0.99998100000000001</v>
      </c>
      <c r="C30" s="18">
        <v>3.96036E-4</v>
      </c>
      <c r="D30" s="19" t="str">
        <f t="shared" si="1"/>
        <v>-0.999981+0.000396036i</v>
      </c>
      <c r="E30" s="20" t="str">
        <f t="shared" si="0"/>
        <v>0.0000189999999999912+0.000396036i</v>
      </c>
      <c r="F30" s="20" t="str">
        <f t="shared" si="2"/>
        <v>1.999981-0.000396036i</v>
      </c>
      <c r="G30" s="20" t="str">
        <f t="shared" si="3"/>
        <v>9.46087800652818E-06+0.00019802175463081i</v>
      </c>
      <c r="H30" s="12">
        <f t="shared" si="4"/>
        <v>87.264661670250106</v>
      </c>
      <c r="I30" s="3">
        <f t="shared" si="5"/>
        <v>4.7722527225048827E-2</v>
      </c>
      <c r="J30" s="41">
        <f t="shared" si="6"/>
        <v>9.9123815906823239E-3</v>
      </c>
      <c r="K30" s="21">
        <f t="shared" si="7"/>
        <v>4.6999997975545824</v>
      </c>
      <c r="L30" s="21">
        <f t="shared" si="8"/>
        <v>-2.0038219875502965</v>
      </c>
      <c r="M30" s="33">
        <f t="shared" si="9"/>
        <v>31.477363298932257</v>
      </c>
    </row>
    <row r="31" spans="1:13" x14ac:dyDescent="0.4">
      <c r="A31" s="32">
        <v>63095.7</v>
      </c>
      <c r="B31" s="18">
        <v>-0.99997800000000003</v>
      </c>
      <c r="C31" s="18">
        <v>4.9580200000000005E-4</v>
      </c>
      <c r="D31" s="19" t="str">
        <f t="shared" si="1"/>
        <v>-0.999978+0.000495802i</v>
      </c>
      <c r="E31" s="20" t="str">
        <f t="shared" si="0"/>
        <v>0.0000219999999999665+0.000495802i</v>
      </c>
      <c r="F31" s="20" t="str">
        <f t="shared" si="2"/>
        <v>1.999978-0.000495802i</v>
      </c>
      <c r="G31" s="20" t="str">
        <f t="shared" si="3"/>
        <v>0.0000109386640712337+0.000247906438676587i</v>
      </c>
      <c r="H31" s="12">
        <f t="shared" si="4"/>
        <v>87.473510486487442</v>
      </c>
      <c r="I31" s="3">
        <f t="shared" si="5"/>
        <v>4.4081271880160491E-2</v>
      </c>
      <c r="J31" s="41">
        <f t="shared" si="6"/>
        <v>1.2407382551224462E-2</v>
      </c>
      <c r="K31" s="21">
        <f t="shared" si="7"/>
        <v>4.7999997628906463</v>
      </c>
      <c r="L31" s="21">
        <f t="shared" si="8"/>
        <v>-1.9063198271599795</v>
      </c>
      <c r="M31" s="33">
        <f t="shared" si="9"/>
        <v>31.296843744653032</v>
      </c>
    </row>
    <row r="32" spans="1:13" x14ac:dyDescent="0.4">
      <c r="A32" s="32">
        <v>79432.800000000003</v>
      </c>
      <c r="B32" s="18">
        <v>-0.99997499999999995</v>
      </c>
      <c r="C32" s="18">
        <v>6.2099699999999998E-4</v>
      </c>
      <c r="D32" s="19" t="str">
        <f t="shared" si="1"/>
        <v>-0.999975+0.000620997i</v>
      </c>
      <c r="E32" s="20" t="str">
        <f t="shared" si="0"/>
        <v>0.0000250000000000528+0.000620997i</v>
      </c>
      <c r="F32" s="20" t="str">
        <f t="shared" si="2"/>
        <v>1.999975-0.000620997i</v>
      </c>
      <c r="G32" s="20" t="str">
        <f t="shared" si="3"/>
        <v>0.0000124037433273328+0.000310506232671606i</v>
      </c>
      <c r="H32" s="12">
        <f t="shared" si="4"/>
        <v>87.712430843915726</v>
      </c>
      <c r="I32" s="3">
        <f t="shared" si="5"/>
        <v>3.9915007217957606E-2</v>
      </c>
      <c r="J32" s="41">
        <f t="shared" si="6"/>
        <v>1.5537693955060052E-2</v>
      </c>
      <c r="K32" s="21">
        <f t="shared" si="7"/>
        <v>4.8999998716658038</v>
      </c>
      <c r="L32" s="21">
        <f t="shared" si="8"/>
        <v>-1.8086134370736084</v>
      </c>
      <c r="M32" s="33">
        <f t="shared" si="9"/>
        <v>31.131985743885004</v>
      </c>
    </row>
    <row r="33" spans="1:13" x14ac:dyDescent="0.4">
      <c r="A33" s="32">
        <v>100000</v>
      </c>
      <c r="B33" s="18">
        <v>-0.99997100000000005</v>
      </c>
      <c r="C33" s="18">
        <v>7.7814300000000002E-4</v>
      </c>
      <c r="D33" s="19" t="str">
        <f t="shared" si="1"/>
        <v>-0.999971+0.000778143i</v>
      </c>
      <c r="E33" s="20" t="str">
        <f t="shared" si="0"/>
        <v>0.0000289999999999457+0.000778143i</v>
      </c>
      <c r="F33" s="20" t="str">
        <f t="shared" si="2"/>
        <v>1.999971-0.000778143i</v>
      </c>
      <c r="G33" s="20" t="str">
        <f t="shared" si="3"/>
        <v>0.0000143488270587513+0.000389082724419171i</v>
      </c>
      <c r="H33" s="12">
        <f t="shared" si="4"/>
        <v>87.887968862564023</v>
      </c>
      <c r="I33" s="3">
        <f t="shared" si="5"/>
        <v>3.6853549832306348E-2</v>
      </c>
      <c r="J33" s="41">
        <f t="shared" si="6"/>
        <v>1.9467360843178416E-2</v>
      </c>
      <c r="K33" s="21">
        <f t="shared" si="7"/>
        <v>5</v>
      </c>
      <c r="L33" s="21">
        <f t="shared" si="8"/>
        <v>-1.7106929210497279</v>
      </c>
      <c r="M33" s="33">
        <f t="shared" si="9"/>
        <v>30.983267071454524</v>
      </c>
    </row>
    <row r="34" spans="1:13" x14ac:dyDescent="0.4">
      <c r="A34" s="32">
        <v>125893</v>
      </c>
      <c r="B34" s="18">
        <v>-0.99996700000000005</v>
      </c>
      <c r="C34" s="18">
        <v>9.7544000000000005E-4</v>
      </c>
      <c r="D34" s="19" t="str">
        <f t="shared" si="1"/>
        <v>-0.999967+0.00097544i</v>
      </c>
      <c r="E34" s="20" t="str">
        <f t="shared" si="0"/>
        <v>0.0000329999999999497+0.00097544i</v>
      </c>
      <c r="F34" s="20" t="str">
        <f t="shared" si="2"/>
        <v>1.999967-0.00097544i</v>
      </c>
      <c r="G34" s="20" t="str">
        <f t="shared" si="3"/>
        <v>0.0000162623897376611+0.000487735979136379i</v>
      </c>
      <c r="H34" s="12">
        <f t="shared" si="4"/>
        <v>88.090316736833543</v>
      </c>
      <c r="I34" s="3">
        <f t="shared" si="5"/>
        <v>3.3324089822656E-2</v>
      </c>
      <c r="J34" s="41">
        <f t="shared" si="6"/>
        <v>2.4400350953628816E-2</v>
      </c>
      <c r="K34" s="21">
        <f t="shared" si="7"/>
        <v>5.1000015828013519</v>
      </c>
      <c r="L34" s="21">
        <f t="shared" si="8"/>
        <v>-1.6126039270986363</v>
      </c>
      <c r="M34" s="33">
        <f t="shared" si="9"/>
        <v>30.847119914904471</v>
      </c>
    </row>
    <row r="35" spans="1:13" x14ac:dyDescent="0.4">
      <c r="A35" s="32">
        <v>158489</v>
      </c>
      <c r="B35" s="18">
        <v>-0.99996200000000002</v>
      </c>
      <c r="C35" s="18">
        <v>1.2232E-3</v>
      </c>
      <c r="D35" s="19" t="str">
        <f t="shared" si="1"/>
        <v>-0.999962+0.0012232i</v>
      </c>
      <c r="E35" s="20" t="str">
        <f t="shared" ref="E35:E63" si="10">IMSUM(1,D35)</f>
        <v>0.0000379999999999825+0.0012232i</v>
      </c>
      <c r="F35" s="20" t="str">
        <f t="shared" si="2"/>
        <v>1.999962-0.0012232i</v>
      </c>
      <c r="G35" s="20" t="str">
        <f t="shared" si="3"/>
        <v>0.0000186262852648603+0.000611623012673309i</v>
      </c>
      <c r="H35" s="12">
        <f t="shared" si="4"/>
        <v>88.255661130923485</v>
      </c>
      <c r="I35" s="3">
        <f t="shared" si="5"/>
        <v>3.0439753770647757E-2</v>
      </c>
      <c r="J35" s="41">
        <f t="shared" si="6"/>
        <v>3.0595328407060061E-2</v>
      </c>
      <c r="K35" s="21">
        <f t="shared" si="7"/>
        <v>5.199999125196797</v>
      </c>
      <c r="L35" s="21">
        <f t="shared" si="8"/>
        <v>-1.5143448807706978</v>
      </c>
      <c r="M35" s="33">
        <f t="shared" si="9"/>
        <v>30.723884632394004</v>
      </c>
    </row>
    <row r="36" spans="1:13" x14ac:dyDescent="0.4">
      <c r="A36" s="32">
        <v>199526</v>
      </c>
      <c r="B36" s="18">
        <v>-0.99995599999999996</v>
      </c>
      <c r="C36" s="18">
        <v>1.5343900000000001E-3</v>
      </c>
      <c r="D36" s="19" t="str">
        <f t="shared" si="1"/>
        <v>-0.999956+0.00153439i</v>
      </c>
      <c r="E36" s="20" t="str">
        <f t="shared" si="10"/>
        <v>0.000044000000000044+0.00153439i</v>
      </c>
      <c r="F36" s="20" t="str">
        <f t="shared" si="2"/>
        <v>1.999956-0.00153439i</v>
      </c>
      <c r="G36" s="20" t="str">
        <f t="shared" si="3"/>
        <v>0.0000214118573405908+0.000767228306092626i</v>
      </c>
      <c r="H36" s="12">
        <f t="shared" si="4"/>
        <v>88.401400610522899</v>
      </c>
      <c r="I36" s="3">
        <f t="shared" si="5"/>
        <v>2.7897202980907289E-2</v>
      </c>
      <c r="J36" s="41">
        <f t="shared" si="6"/>
        <v>3.8376351484492831E-2</v>
      </c>
      <c r="K36" s="21">
        <f t="shared" si="7"/>
        <v>5.2999994961169836</v>
      </c>
      <c r="L36" s="21">
        <f t="shared" si="8"/>
        <v>-1.4159363168718271</v>
      </c>
      <c r="M36" s="33">
        <f t="shared" si="9"/>
        <v>30.611479389097308</v>
      </c>
    </row>
    <row r="37" spans="1:13" x14ac:dyDescent="0.4">
      <c r="A37" s="32">
        <v>251189</v>
      </c>
      <c r="B37" s="18">
        <v>-0.99994899999999998</v>
      </c>
      <c r="C37" s="18">
        <v>1.92531E-3</v>
      </c>
      <c r="D37" s="19" t="str">
        <f t="shared" si="1"/>
        <v>-0.999949+0.00192531i</v>
      </c>
      <c r="E37" s="20" t="str">
        <f t="shared" si="10"/>
        <v>0.0000510000000000232+0.00192531i</v>
      </c>
      <c r="F37" s="20" t="str">
        <f t="shared" si="2"/>
        <v>1.999949-0.00192531i</v>
      </c>
      <c r="G37" s="20" t="str">
        <f t="shared" si="3"/>
        <v>0.0000245738755799373+0.000962703205095926i</v>
      </c>
      <c r="H37" s="12">
        <f t="shared" si="4"/>
        <v>88.53779059939248</v>
      </c>
      <c r="I37" s="3">
        <f t="shared" si="5"/>
        <v>2.5517598294357229E-2</v>
      </c>
      <c r="J37" s="41">
        <f t="shared" si="6"/>
        <v>4.8150839464722386E-2</v>
      </c>
      <c r="K37" s="21">
        <f t="shared" si="7"/>
        <v>5.4000006169763797</v>
      </c>
      <c r="L37" s="21">
        <f t="shared" si="8"/>
        <v>-1.3173961369565048</v>
      </c>
      <c r="M37" s="33">
        <f t="shared" si="9"/>
        <v>30.508677190620926</v>
      </c>
    </row>
    <row r="38" spans="1:13" x14ac:dyDescent="0.4">
      <c r="A38" s="32">
        <v>316228</v>
      </c>
      <c r="B38" s="18">
        <v>-0.99994099999999997</v>
      </c>
      <c r="C38" s="18">
        <v>2.41647E-3</v>
      </c>
      <c r="D38" s="19" t="str">
        <f t="shared" si="1"/>
        <v>-0.999941+0.00241647i</v>
      </c>
      <c r="E38" s="20" t="str">
        <f t="shared" si="10"/>
        <v>0.0000590000000000312+0.00241647i</v>
      </c>
      <c r="F38" s="20" t="str">
        <f t="shared" si="2"/>
        <v>1.999941-0.00241647i</v>
      </c>
      <c r="G38" s="20" t="str">
        <f t="shared" si="3"/>
        <v>0.0000280409113891454+0.00120830452499406i</v>
      </c>
      <c r="H38" s="12">
        <f t="shared" si="4"/>
        <v>88.67058550513174</v>
      </c>
      <c r="I38" s="3">
        <f t="shared" si="5"/>
        <v>2.3200578204605055E-2</v>
      </c>
      <c r="J38" s="41">
        <f t="shared" si="6"/>
        <v>6.0431492572843491E-2</v>
      </c>
      <c r="K38" s="21">
        <f t="shared" si="7"/>
        <v>5.5000003213429354</v>
      </c>
      <c r="L38" s="21">
        <f t="shared" si="8"/>
        <v>-1.2187366791563974</v>
      </c>
      <c r="M38" s="33">
        <f t="shared" si="9"/>
        <v>30.414671570478266</v>
      </c>
    </row>
    <row r="39" spans="1:13" x14ac:dyDescent="0.4">
      <c r="A39" s="32">
        <v>398107</v>
      </c>
      <c r="B39" s="18">
        <v>-0.99993100000000001</v>
      </c>
      <c r="C39" s="18">
        <v>3.03367E-3</v>
      </c>
      <c r="D39" s="19" t="str">
        <f t="shared" si="1"/>
        <v>-0.999931+0.00303367i</v>
      </c>
      <c r="E39" s="20" t="str">
        <f t="shared" si="10"/>
        <v>0.0000689999999999857+0.00303367i</v>
      </c>
      <c r="F39" s="20" t="str">
        <f t="shared" si="2"/>
        <v>1.999931-0.00303367i</v>
      </c>
      <c r="G39" s="20" t="str">
        <f t="shared" si="3"/>
        <v>0.0000322001690203281+0.00151693617664147i</v>
      </c>
      <c r="H39" s="12">
        <f t="shared" si="4"/>
        <v>88.783958887145033</v>
      </c>
      <c r="I39" s="3">
        <f t="shared" si="5"/>
        <v>2.1222327891836087E-2</v>
      </c>
      <c r="J39" s="41">
        <f t="shared" si="6"/>
        <v>7.5863894819745772E-2</v>
      </c>
      <c r="K39" s="21">
        <f t="shared" si="7"/>
        <v>5.5999998139434197</v>
      </c>
      <c r="L39" s="21">
        <f t="shared" si="8"/>
        <v>-1.1199648645688669</v>
      </c>
      <c r="M39" s="33">
        <f t="shared" si="9"/>
        <v>30.32881577758284</v>
      </c>
    </row>
    <row r="40" spans="1:13" x14ac:dyDescent="0.4">
      <c r="A40" s="32">
        <v>501187</v>
      </c>
      <c r="B40" s="18">
        <v>-0.99991799999999997</v>
      </c>
      <c r="C40" s="18">
        <v>3.8093599999999999E-3</v>
      </c>
      <c r="D40" s="19" t="str">
        <f t="shared" si="1"/>
        <v>-0.999918+0.00380936i</v>
      </c>
      <c r="E40" s="20" t="str">
        <f t="shared" si="10"/>
        <v>0.0000820000000000265+0.00380936i</v>
      </c>
      <c r="F40" s="20" t="str">
        <f t="shared" si="2"/>
        <v>1.999918-0.00380936i</v>
      </c>
      <c r="G40" s="20" t="str">
        <f t="shared" si="3"/>
        <v>0.0000373734420734448+0.00190482928244823i</v>
      </c>
      <c r="H40" s="12">
        <f t="shared" si="4"/>
        <v>88.875980223521196</v>
      </c>
      <c r="I40" s="3">
        <f t="shared" si="5"/>
        <v>1.9616587627659905E-2</v>
      </c>
      <c r="J40" s="41">
        <f t="shared" si="6"/>
        <v>9.5259794371033782E-2</v>
      </c>
      <c r="K40" s="21">
        <f t="shared" si="7"/>
        <v>5.6999997975545824</v>
      </c>
      <c r="L40" s="21">
        <f t="shared" si="8"/>
        <v>-1.021090360296838</v>
      </c>
      <c r="M40" s="33">
        <f t="shared" si="9"/>
        <v>30.250320044349785</v>
      </c>
    </row>
    <row r="41" spans="1:13" x14ac:dyDescent="0.4">
      <c r="A41" s="32">
        <v>630957</v>
      </c>
      <c r="B41" s="18">
        <v>-0.99990299999999999</v>
      </c>
      <c r="C41" s="18">
        <v>4.7843499999999997E-3</v>
      </c>
      <c r="D41" s="19" t="str">
        <f t="shared" si="1"/>
        <v>-0.999903+0.00478435i</v>
      </c>
      <c r="E41" s="20" t="str">
        <f t="shared" si="10"/>
        <v>0.0000970000000000137+0.00478435i</v>
      </c>
      <c r="F41" s="20" t="str">
        <f t="shared" si="2"/>
        <v>1.999903-0.00478435i</v>
      </c>
      <c r="G41" s="20" t="str">
        <f t="shared" si="3"/>
        <v>0.0000427790511835466+0.00239239336605502i</v>
      </c>
      <c r="H41" s="12">
        <f t="shared" si="4"/>
        <v>88.975587403265479</v>
      </c>
      <c r="I41" s="3">
        <f t="shared" si="5"/>
        <v>1.7878420138102664E-2</v>
      </c>
      <c r="J41" s="41">
        <f t="shared" si="6"/>
        <v>0.1196387903771623</v>
      </c>
      <c r="K41" s="21">
        <f t="shared" si="7"/>
        <v>5.7999997628906463</v>
      </c>
      <c r="L41" s="21">
        <f t="shared" si="8"/>
        <v>-0.92212798660677853</v>
      </c>
      <c r="M41" s="33">
        <f t="shared" si="9"/>
        <v>30.178133968020738</v>
      </c>
    </row>
    <row r="42" spans="1:13" x14ac:dyDescent="0.4">
      <c r="A42" s="32">
        <v>794328</v>
      </c>
      <c r="B42" s="18">
        <v>-0.99988299999999997</v>
      </c>
      <c r="C42" s="18">
        <v>6.0099899999999998E-3</v>
      </c>
      <c r="D42" s="19" t="str">
        <f t="shared" si="1"/>
        <v>-0.999883+0.00600999i</v>
      </c>
      <c r="E42" s="20" t="str">
        <f t="shared" si="10"/>
        <v>0.000117000000000034+0.00600999i</v>
      </c>
      <c r="F42" s="20" t="str">
        <f t="shared" si="2"/>
        <v>1.999883-0.00600999i</v>
      </c>
      <c r="G42" s="20" t="str">
        <f t="shared" si="3"/>
        <v>0.0000494719241145832+0.00300531947407384i</v>
      </c>
      <c r="H42" s="12">
        <f t="shared" si="4"/>
        <v>89.056913420052297</v>
      </c>
      <c r="I42" s="3">
        <f t="shared" si="5"/>
        <v>1.645922271045169E-2</v>
      </c>
      <c r="J42" s="41">
        <f t="shared" si="6"/>
        <v>0.1502863318179922</v>
      </c>
      <c r="K42" s="21">
        <f t="shared" si="7"/>
        <v>5.8999998716658038</v>
      </c>
      <c r="L42" s="21">
        <f t="shared" si="8"/>
        <v>-0.82308051566025542</v>
      </c>
      <c r="M42" s="33">
        <f t="shared" si="9"/>
        <v>30.112009885062903</v>
      </c>
    </row>
    <row r="43" spans="1:13" x14ac:dyDescent="0.4">
      <c r="A43" s="32">
        <v>1000000</v>
      </c>
      <c r="B43" s="18">
        <v>-0.999857</v>
      </c>
      <c r="C43" s="18">
        <v>7.5508600000000004E-3</v>
      </c>
      <c r="D43" s="19" t="str">
        <f t="shared" si="1"/>
        <v>-0.999857+0.00755086i</v>
      </c>
      <c r="E43" s="20" t="str">
        <f t="shared" si="10"/>
        <v>0.000143000000000004+0.00755086i</v>
      </c>
      <c r="F43" s="20" t="str">
        <f t="shared" si="2"/>
        <v>1.999857-0.00755086i</v>
      </c>
      <c r="G43" s="20" t="str">
        <f t="shared" si="3"/>
        <v>0.0000572483862805198+0.00377591611527726i</v>
      </c>
      <c r="H43" s="12">
        <f t="shared" si="4"/>
        <v>89.131379108775675</v>
      </c>
      <c r="I43" s="3">
        <f t="shared" si="5"/>
        <v>1.5159713783619926E-2</v>
      </c>
      <c r="J43" s="41">
        <f t="shared" si="6"/>
        <v>0.18881750373933978</v>
      </c>
      <c r="K43" s="21">
        <f t="shared" si="7"/>
        <v>6</v>
      </c>
      <c r="L43" s="21">
        <f t="shared" si="8"/>
        <v>-0.72395774825274073</v>
      </c>
      <c r="M43" s="33">
        <f t="shared" si="9"/>
        <v>30.051239062388358</v>
      </c>
    </row>
    <row r="44" spans="1:13" x14ac:dyDescent="0.4">
      <c r="A44" s="32">
        <v>1258930</v>
      </c>
      <c r="B44" s="18">
        <v>-0.99982300000000002</v>
      </c>
      <c r="C44" s="18">
        <v>9.4882300000000003E-3</v>
      </c>
      <c r="D44" s="19" t="str">
        <f t="shared" si="1"/>
        <v>-0.999823+0.00948823i</v>
      </c>
      <c r="E44" s="20" t="str">
        <f t="shared" si="10"/>
        <v>0.000176999999999983+0.00948823i</v>
      </c>
      <c r="F44" s="20" t="str">
        <f t="shared" si="2"/>
        <v>1.999823-0.00948823i</v>
      </c>
      <c r="G44" s="20" t="str">
        <f t="shared" si="3"/>
        <v>0.0000659957360037214+0.00474484801041003i</v>
      </c>
      <c r="H44" s="12">
        <f t="shared" si="4"/>
        <v>89.203128673629251</v>
      </c>
      <c r="I44" s="3">
        <f t="shared" si="5"/>
        <v>1.3907579985045984E-2</v>
      </c>
      <c r="J44" s="41">
        <f t="shared" si="6"/>
        <v>0.23726534765459692</v>
      </c>
      <c r="K44" s="21">
        <f t="shared" si="7"/>
        <v>6.1000015828013519</v>
      </c>
      <c r="L44" s="21">
        <f t="shared" si="8"/>
        <v>-0.62476568538699573</v>
      </c>
      <c r="M44" s="33">
        <f t="shared" si="9"/>
        <v>29.995276070668059</v>
      </c>
    </row>
    <row r="45" spans="1:13" x14ac:dyDescent="0.4">
      <c r="A45" s="32">
        <v>1584890</v>
      </c>
      <c r="B45" s="18">
        <v>-0.99977700000000003</v>
      </c>
      <c r="C45" s="18">
        <v>1.1924300000000001E-2</v>
      </c>
      <c r="D45" s="19" t="str">
        <f t="shared" si="1"/>
        <v>-0.999777+0.0119243i</v>
      </c>
      <c r="E45" s="20" t="str">
        <f t="shared" si="10"/>
        <v>0.000222999999999973+0.0119243i</v>
      </c>
      <c r="F45" s="20" t="str">
        <f t="shared" si="2"/>
        <v>1.999777-0.0119243i</v>
      </c>
      <c r="G45" s="20" t="str">
        <f t="shared" si="3"/>
        <v>0.0000759545720779312+0.00596326775690681i</v>
      </c>
      <c r="H45" s="12">
        <f t="shared" si="4"/>
        <v>89.270258979513713</v>
      </c>
      <c r="I45" s="3">
        <f t="shared" si="5"/>
        <v>1.2736039157414473E-2</v>
      </c>
      <c r="J45" s="41">
        <f t="shared" si="6"/>
        <v>0.29818757283622632</v>
      </c>
      <c r="K45" s="21">
        <f t="shared" si="7"/>
        <v>6.199999125196797</v>
      </c>
      <c r="L45" s="21">
        <f t="shared" si="8"/>
        <v>-0.52551046001486135</v>
      </c>
      <c r="M45" s="33">
        <f t="shared" si="9"/>
        <v>29.944050492753441</v>
      </c>
    </row>
    <row r="46" spans="1:13" x14ac:dyDescent="0.4">
      <c r="A46" s="32">
        <v>1995260</v>
      </c>
      <c r="B46" s="18">
        <v>-0.99971200000000005</v>
      </c>
      <c r="C46" s="18">
        <v>1.49877E-2</v>
      </c>
      <c r="D46" s="19" t="str">
        <f t="shared" si="1"/>
        <v>-0.999712+0.0149877i</v>
      </c>
      <c r="E46" s="20" t="str">
        <f t="shared" si="10"/>
        <v>0.000287999999999955+0.0149877i</v>
      </c>
      <c r="F46" s="20" t="str">
        <f t="shared" si="2"/>
        <v>1.999712-0.0149877i</v>
      </c>
      <c r="G46" s="20" t="str">
        <f t="shared" si="3"/>
        <v>0.0000878418398024507+0.0074955876381911i</v>
      </c>
      <c r="H46" s="12">
        <f t="shared" si="4"/>
        <v>89.328573483361581</v>
      </c>
      <c r="I46" s="3">
        <f t="shared" si="5"/>
        <v>1.1718335191543002E-2</v>
      </c>
      <c r="J46" s="41">
        <f t="shared" si="6"/>
        <v>0.37480511679612616</v>
      </c>
      <c r="K46" s="21">
        <f t="shared" si="7"/>
        <v>6.2999994961169836</v>
      </c>
      <c r="L46" s="21">
        <f t="shared" si="8"/>
        <v>-0.42619448880572691</v>
      </c>
      <c r="M46" s="33">
        <f t="shared" si="9"/>
        <v>29.896899168147836</v>
      </c>
    </row>
    <row r="47" spans="1:13" x14ac:dyDescent="0.4">
      <c r="A47" s="32">
        <v>2511890</v>
      </c>
      <c r="B47" s="18">
        <v>-0.99961900000000004</v>
      </c>
      <c r="C47" s="18">
        <v>1.8840099999999999E-2</v>
      </c>
      <c r="D47" s="19" t="str">
        <f t="shared" si="1"/>
        <v>-0.999619+0.0188401i</v>
      </c>
      <c r="E47" s="20" t="str">
        <f t="shared" si="10"/>
        <v>0.000380999999999965+0.0188401i</v>
      </c>
      <c r="F47" s="20" t="str">
        <f t="shared" si="2"/>
        <v>1.999619-0.0188401i</v>
      </c>
      <c r="G47" s="20" t="str">
        <f t="shared" si="3"/>
        <v>0.000101756103564023+0.00942280359166759i</v>
      </c>
      <c r="H47" s="12">
        <f t="shared" si="4"/>
        <v>89.381291502004672</v>
      </c>
      <c r="I47" s="3">
        <f t="shared" si="5"/>
        <v>1.0798290536755403E-2</v>
      </c>
      <c r="J47" s="41">
        <f t="shared" si="6"/>
        <v>0.47116765018344636</v>
      </c>
      <c r="K47" s="21">
        <f t="shared" si="7"/>
        <v>6.4000006169763797</v>
      </c>
      <c r="L47" s="21">
        <f t="shared" si="8"/>
        <v>-0.32682453534556133</v>
      </c>
      <c r="M47" s="33">
        <f t="shared" si="9"/>
        <v>29.853481064731522</v>
      </c>
    </row>
    <row r="48" spans="1:13" x14ac:dyDescent="0.4">
      <c r="A48" s="32">
        <v>3162280</v>
      </c>
      <c r="B48" s="18">
        <v>-0.99948400000000004</v>
      </c>
      <c r="C48" s="18">
        <v>2.3684799999999999E-2</v>
      </c>
      <c r="D48" s="19" t="str">
        <f t="shared" si="1"/>
        <v>-0.999484+0.0236848i</v>
      </c>
      <c r="E48" s="20" t="str">
        <f t="shared" si="10"/>
        <v>0.000515999999999961+0.0236848i</v>
      </c>
      <c r="F48" s="20" t="str">
        <f t="shared" si="2"/>
        <v>1.999484-0.0236848i</v>
      </c>
      <c r="G48" s="20" t="str">
        <f t="shared" si="3"/>
        <v>0.000117735230306182+0.0118468507551862i</v>
      </c>
      <c r="H48" s="12">
        <f t="shared" si="4"/>
        <v>89.430607351579368</v>
      </c>
      <c r="I48" s="3">
        <f t="shared" si="5"/>
        <v>9.9376128775902836E-3</v>
      </c>
      <c r="J48" s="41">
        <f t="shared" si="6"/>
        <v>0.59237178866002549</v>
      </c>
      <c r="K48" s="21">
        <f t="shared" si="7"/>
        <v>6.5000003213429354</v>
      </c>
      <c r="L48" s="21">
        <f t="shared" si="8"/>
        <v>-0.22740563266436906</v>
      </c>
      <c r="M48" s="33">
        <f t="shared" si="9"/>
        <v>29.813583336526371</v>
      </c>
    </row>
    <row r="49" spans="1:13" x14ac:dyDescent="0.4">
      <c r="A49" s="32">
        <v>3981070</v>
      </c>
      <c r="B49" s="18">
        <v>-0.99928399999999995</v>
      </c>
      <c r="C49" s="18">
        <v>2.97773E-2</v>
      </c>
      <c r="D49" s="19" t="str">
        <f t="shared" si="1"/>
        <v>-0.999284+0.0297773i</v>
      </c>
      <c r="E49" s="20" t="str">
        <f t="shared" si="10"/>
        <v>0.00071600000000005+0.0297773i</v>
      </c>
      <c r="F49" s="20" t="str">
        <f t="shared" si="2"/>
        <v>1.999284-0.0297773i</v>
      </c>
      <c r="G49" s="20" t="str">
        <f t="shared" si="3"/>
        <v>0.000136267280458967+0.0148960116080009i</v>
      </c>
      <c r="H49" s="12">
        <f t="shared" si="4"/>
        <v>89.47587834359193</v>
      </c>
      <c r="I49" s="3">
        <f t="shared" si="5"/>
        <v>9.1475210074564474E-3</v>
      </c>
      <c r="J49" s="41">
        <f t="shared" si="6"/>
        <v>0.74483174374723915</v>
      </c>
      <c r="K49" s="21">
        <f t="shared" si="7"/>
        <v>6.5999998139434197</v>
      </c>
      <c r="L49" s="21">
        <f t="shared" si="8"/>
        <v>-0.12794182257386297</v>
      </c>
      <c r="M49" s="33">
        <f t="shared" si="9"/>
        <v>29.776832306171212</v>
      </c>
    </row>
    <row r="50" spans="1:13" x14ac:dyDescent="0.4">
      <c r="A50" s="32">
        <v>5011870</v>
      </c>
      <c r="B50" s="18">
        <v>-0.99898299999999995</v>
      </c>
      <c r="C50" s="18">
        <v>3.7438800000000001E-2</v>
      </c>
      <c r="D50" s="19" t="str">
        <f t="shared" si="1"/>
        <v>-0.998983+0.0374388i</v>
      </c>
      <c r="E50" s="20" t="str">
        <f t="shared" si="10"/>
        <v>0.00101700000000005+0.0374388i</v>
      </c>
      <c r="F50" s="20" t="str">
        <f t="shared" si="2"/>
        <v>1.998983-0.0374388i</v>
      </c>
      <c r="G50" s="20" t="str">
        <f t="shared" si="3"/>
        <v>0.000157930724657738+0.0187318815301653i</v>
      </c>
      <c r="H50" s="12">
        <f t="shared" si="4"/>
        <v>89.516943903037614</v>
      </c>
      <c r="I50" s="3">
        <f t="shared" si="5"/>
        <v>8.4308194853262818E-3</v>
      </c>
      <c r="J50" s="41">
        <f t="shared" si="6"/>
        <v>0.93662736423555693</v>
      </c>
      <c r="K50" s="21">
        <f t="shared" si="7"/>
        <v>6.6999997975545824</v>
      </c>
      <c r="L50" s="21">
        <f t="shared" si="8"/>
        <v>-2.8433158145973428E-2</v>
      </c>
      <c r="M50" s="33">
        <f t="shared" si="9"/>
        <v>29.743164697652173</v>
      </c>
    </row>
    <row r="51" spans="1:13" x14ac:dyDescent="0.4">
      <c r="A51" s="32">
        <v>6309570</v>
      </c>
      <c r="B51" s="18">
        <v>-0.998525</v>
      </c>
      <c r="C51" s="18">
        <v>4.7071799999999997E-2</v>
      </c>
      <c r="D51" s="19" t="str">
        <f t="shared" si="1"/>
        <v>-0.998525+0.0470718i</v>
      </c>
      <c r="E51" s="20" t="str">
        <f t="shared" si="10"/>
        <v>0.001475+0.0470718i</v>
      </c>
      <c r="F51" s="20" t="str">
        <f t="shared" si="2"/>
        <v>1.998525-0.0470718i</v>
      </c>
      <c r="G51" s="20" t="str">
        <f t="shared" si="3"/>
        <v>0.00018318613098023+0.0235575851695227i</v>
      </c>
      <c r="H51" s="12">
        <f t="shared" si="4"/>
        <v>89.554471285982189</v>
      </c>
      <c r="I51" s="3">
        <f t="shared" si="5"/>
        <v>7.7758646095839662E-3</v>
      </c>
      <c r="J51" s="41">
        <f t="shared" si="6"/>
        <v>1.1779148697782655</v>
      </c>
      <c r="K51" s="21">
        <f t="shared" si="7"/>
        <v>6.7999997628906463</v>
      </c>
      <c r="L51" s="21">
        <f t="shared" si="8"/>
        <v>7.1113904269830844E-2</v>
      </c>
      <c r="M51" s="33">
        <f t="shared" si="9"/>
        <v>29.71216328001071</v>
      </c>
    </row>
    <row r="52" spans="1:13" x14ac:dyDescent="0.4">
      <c r="A52" s="32">
        <v>7943280</v>
      </c>
      <c r="B52" s="18">
        <v>-0.99782199999999999</v>
      </c>
      <c r="C52" s="18">
        <v>5.9180900000000002E-2</v>
      </c>
      <c r="D52" s="19" t="str">
        <f t="shared" si="1"/>
        <v>-0.997822+0.0591809i</v>
      </c>
      <c r="E52" s="20" t="str">
        <f t="shared" si="10"/>
        <v>0.00217800000000001+0.0591809i</v>
      </c>
      <c r="F52" s="20" t="str">
        <f t="shared" si="2"/>
        <v>1.997822-0.0591809i</v>
      </c>
      <c r="G52" s="20" t="str">
        <f t="shared" si="3"/>
        <v>0.000212495851510817+0.0296290038330435i</v>
      </c>
      <c r="H52" s="12">
        <f t="shared" si="4"/>
        <v>89.589088219623491</v>
      </c>
      <c r="I52" s="3">
        <f t="shared" si="5"/>
        <v>7.1717020239835567E-3</v>
      </c>
      <c r="J52" s="41">
        <f t="shared" si="6"/>
        <v>1.4814882910652851</v>
      </c>
      <c r="K52" s="21">
        <f t="shared" si="7"/>
        <v>6.8999998716658038</v>
      </c>
      <c r="L52" s="21">
        <f t="shared" si="8"/>
        <v>0.17069822338553955</v>
      </c>
      <c r="M52" s="33">
        <f t="shared" si="9"/>
        <v>29.683730732871648</v>
      </c>
    </row>
    <row r="53" spans="1:13" x14ac:dyDescent="0.4">
      <c r="A53" s="32">
        <v>10000000</v>
      </c>
      <c r="B53" s="18">
        <v>-0.99673400000000001</v>
      </c>
      <c r="C53" s="18">
        <v>7.4396000000000004E-2</v>
      </c>
      <c r="D53" s="19" t="str">
        <f t="shared" si="1"/>
        <v>-0.996734+0.074396i</v>
      </c>
      <c r="E53" s="20" t="str">
        <f t="shared" si="10"/>
        <v>0.00326599999999999+0.074396i</v>
      </c>
      <c r="F53" s="20" t="str">
        <f t="shared" si="2"/>
        <v>1.996734-0.074396i</v>
      </c>
      <c r="G53" s="20" t="str">
        <f t="shared" si="3"/>
        <v>0.000247106578930669+0.0372680505971482i</v>
      </c>
      <c r="H53" s="12">
        <f t="shared" si="4"/>
        <v>89.620104718142954</v>
      </c>
      <c r="I53" s="3">
        <f t="shared" si="5"/>
        <v>6.6303748996216511E-3</v>
      </c>
      <c r="J53" s="41">
        <f t="shared" si="6"/>
        <v>1.8634434905390542</v>
      </c>
      <c r="K53" s="21">
        <f t="shared" si="7"/>
        <v>7</v>
      </c>
      <c r="L53" s="21">
        <f t="shared" si="8"/>
        <v>0.27031622718420883</v>
      </c>
      <c r="M53" s="33">
        <f t="shared" si="9"/>
        <v>29.657624269170601</v>
      </c>
    </row>
    <row r="54" spans="1:13" x14ac:dyDescent="0.4">
      <c r="A54" s="32">
        <v>12589300</v>
      </c>
      <c r="B54" s="18">
        <v>-0.99504300000000001</v>
      </c>
      <c r="C54" s="18">
        <v>9.3500799999999995E-2</v>
      </c>
      <c r="D54" s="19" t="str">
        <f t="shared" si="1"/>
        <v>-0.995043+0.0935008i</v>
      </c>
      <c r="E54" s="20" t="str">
        <f t="shared" si="10"/>
        <v>0.00495699999999999+0.0935008i</v>
      </c>
      <c r="F54" s="20" t="str">
        <f t="shared" si="2"/>
        <v>1.995043-0.0935008i</v>
      </c>
      <c r="G54" s="20" t="str">
        <f t="shared" si="3"/>
        <v>0.000287552293622365+0.0468800353523686i</v>
      </c>
      <c r="H54" s="12">
        <f t="shared" si="4"/>
        <v>89.64856412600902</v>
      </c>
      <c r="I54" s="3">
        <f t="shared" si="5"/>
        <v>6.1336746499667631E-3</v>
      </c>
      <c r="J54" s="41">
        <f t="shared" si="6"/>
        <v>2.3440458618385103</v>
      </c>
      <c r="K54" s="21">
        <f t="shared" si="7"/>
        <v>7.1000015828013519</v>
      </c>
      <c r="L54" s="21">
        <f t="shared" si="8"/>
        <v>0.36996610450840278</v>
      </c>
      <c r="M54" s="33">
        <f t="shared" si="9"/>
        <v>29.633616304774762</v>
      </c>
    </row>
    <row r="55" spans="1:13" x14ac:dyDescent="0.4">
      <c r="A55" s="32">
        <v>15848900</v>
      </c>
      <c r="B55" s="18">
        <v>-0.99240300000000004</v>
      </c>
      <c r="C55" s="18">
        <v>0.117463</v>
      </c>
      <c r="D55" s="19" t="str">
        <f t="shared" si="1"/>
        <v>-0.992403+0.117463i</v>
      </c>
      <c r="E55" s="20" t="str">
        <f t="shared" si="10"/>
        <v>0.00759699999999996+0.117463i</v>
      </c>
      <c r="F55" s="20" t="str">
        <f t="shared" si="2"/>
        <v>1.992403-0.117463i</v>
      </c>
      <c r="G55" s="20" t="str">
        <f t="shared" si="3"/>
        <v>0.000336071349655762+0.0589752554824223i</v>
      </c>
      <c r="H55" s="12">
        <f t="shared" si="4"/>
        <v>89.673502702632959</v>
      </c>
      <c r="I55" s="3">
        <f t="shared" si="5"/>
        <v>5.6984219975947719E-3</v>
      </c>
      <c r="J55" s="41">
        <f t="shared" si="6"/>
        <v>2.9488106514190773</v>
      </c>
      <c r="K55" s="21">
        <f t="shared" si="7"/>
        <v>7.199999125196797</v>
      </c>
      <c r="L55" s="21">
        <f t="shared" si="8"/>
        <v>0.4696468865958936</v>
      </c>
      <c r="M55" s="33">
        <f t="shared" si="9"/>
        <v>29.612010386549102</v>
      </c>
    </row>
    <row r="56" spans="1:13" x14ac:dyDescent="0.4">
      <c r="A56" s="32">
        <v>19952600</v>
      </c>
      <c r="B56" s="18">
        <v>-0.98827500000000001</v>
      </c>
      <c r="C56" s="18">
        <v>0.14746300000000001</v>
      </c>
      <c r="D56" s="19" t="str">
        <f t="shared" si="1"/>
        <v>-0.988275+0.147463i</v>
      </c>
      <c r="E56" s="20" t="str">
        <f t="shared" si="10"/>
        <v>0.011725+0.147463i</v>
      </c>
      <c r="F56" s="20" t="str">
        <f t="shared" si="2"/>
        <v>1.988275-0.147463i</v>
      </c>
      <c r="G56" s="20" t="str">
        <f t="shared" si="3"/>
        <v>0.000394262838387931+0.0741955409492838i</v>
      </c>
      <c r="H56" s="12">
        <f t="shared" si="4"/>
        <v>89.69554256558466</v>
      </c>
      <c r="I56" s="3">
        <f t="shared" si="5"/>
        <v>5.313759655814718E-3</v>
      </c>
      <c r="J56" s="41">
        <f t="shared" si="6"/>
        <v>3.7098294232830247</v>
      </c>
      <c r="K56" s="21">
        <f t="shared" si="7"/>
        <v>7.2999994961169836</v>
      </c>
      <c r="L56" s="21">
        <f t="shared" si="8"/>
        <v>0.56935394135898221</v>
      </c>
      <c r="M56" s="33">
        <f t="shared" si="9"/>
        <v>29.592017618919275</v>
      </c>
    </row>
    <row r="57" spans="1:13" x14ac:dyDescent="0.4">
      <c r="A57" s="32">
        <v>25118900</v>
      </c>
      <c r="B57" s="18">
        <v>-0.98181799999999997</v>
      </c>
      <c r="C57" s="18">
        <v>0.184917</v>
      </c>
      <c r="D57" s="19" t="str">
        <f t="shared" si="1"/>
        <v>-0.981818+0.184917i</v>
      </c>
      <c r="E57" s="20" t="str">
        <f t="shared" si="10"/>
        <v>0.018182+0.184917i</v>
      </c>
      <c r="F57" s="20" t="str">
        <f t="shared" si="2"/>
        <v>1.981818-0.184917i</v>
      </c>
      <c r="G57" s="20" t="str">
        <f t="shared" si="3"/>
        <v>0.000464213093646927+0.0933500658953738i</v>
      </c>
      <c r="H57" s="12">
        <f t="shared" si="4"/>
        <v>89.715080738652304</v>
      </c>
      <c r="I57" s="3">
        <f t="shared" si="5"/>
        <v>4.9727587179703809E-3</v>
      </c>
      <c r="J57" s="41">
        <f t="shared" si="6"/>
        <v>4.6675610056181762</v>
      </c>
      <c r="K57" s="21">
        <f t="shared" si="7"/>
        <v>7.4000006169763797</v>
      </c>
      <c r="L57" s="21">
        <f t="shared" si="8"/>
        <v>0.66909000294252907</v>
      </c>
      <c r="M57" s="33">
        <f t="shared" si="9"/>
        <v>29.573962483512837</v>
      </c>
    </row>
    <row r="58" spans="1:13" x14ac:dyDescent="0.4">
      <c r="A58" s="32">
        <v>31622800</v>
      </c>
      <c r="B58" s="18">
        <v>-0.97172700000000001</v>
      </c>
      <c r="C58" s="18">
        <v>0.231464</v>
      </c>
      <c r="D58" s="19" t="str">
        <f t="shared" si="1"/>
        <v>-0.971727+0.231464i</v>
      </c>
      <c r="E58" s="20" t="str">
        <f t="shared" si="10"/>
        <v>0.028273+0.231464i</v>
      </c>
      <c r="F58" s="20" t="str">
        <f t="shared" si="2"/>
        <v>1.971727-0.231464i</v>
      </c>
      <c r="G58" s="20" t="str">
        <f t="shared" si="3"/>
        <v>0.000550849610353348+0.117456170075376i</v>
      </c>
      <c r="H58" s="12">
        <f t="shared" si="4"/>
        <v>89.731294435956812</v>
      </c>
      <c r="I58" s="3">
        <f t="shared" si="5"/>
        <v>4.6897796196174136E-3</v>
      </c>
      <c r="J58" s="41">
        <f t="shared" si="6"/>
        <v>5.8728730882058233</v>
      </c>
      <c r="K58" s="21">
        <f t="shared" si="7"/>
        <v>7.5000003213429354</v>
      </c>
      <c r="L58" s="21">
        <f t="shared" si="8"/>
        <v>0.7688506159140569</v>
      </c>
      <c r="M58" s="33">
        <f t="shared" si="9"/>
        <v>29.557685661589787</v>
      </c>
    </row>
    <row r="59" spans="1:13" x14ac:dyDescent="0.4">
      <c r="A59" s="32">
        <v>39810700</v>
      </c>
      <c r="B59" s="18">
        <v>-0.95601100000000006</v>
      </c>
      <c r="C59" s="18">
        <v>0.28890100000000002</v>
      </c>
      <c r="D59" s="19" t="str">
        <f t="shared" si="1"/>
        <v>-0.956011+0.288901i</v>
      </c>
      <c r="E59" s="20" t="str">
        <f t="shared" si="10"/>
        <v>0.0439889999999999+0.288901i</v>
      </c>
      <c r="F59" s="20" t="str">
        <f t="shared" si="2"/>
        <v>1.956011-0.288901i</v>
      </c>
      <c r="G59" s="20" t="str">
        <f t="shared" si="3"/>
        <v>0.00065973086109781+0.147796508764778i</v>
      </c>
      <c r="H59" s="12">
        <f t="shared" si="4"/>
        <v>89.744246036549043</v>
      </c>
      <c r="I59" s="3">
        <f t="shared" si="5"/>
        <v>4.4637339138542684E-3</v>
      </c>
      <c r="J59" s="41">
        <f t="shared" si="6"/>
        <v>7.3898990601810972</v>
      </c>
      <c r="K59" s="21">
        <f t="shared" si="7"/>
        <v>7.5999998139434197</v>
      </c>
      <c r="L59" s="21">
        <f t="shared" si="8"/>
        <v>0.86863850633721484</v>
      </c>
      <c r="M59" s="33">
        <f t="shared" si="9"/>
        <v>29.543287718577503</v>
      </c>
    </row>
    <row r="60" spans="1:13" x14ac:dyDescent="0.4">
      <c r="A60" s="32">
        <v>50118700</v>
      </c>
      <c r="B60" s="18">
        <v>-0.93169199999999996</v>
      </c>
      <c r="C60" s="18">
        <v>0.35898000000000002</v>
      </c>
      <c r="D60" s="19" t="str">
        <f t="shared" si="1"/>
        <v>-0.931692+0.35898i</v>
      </c>
      <c r="E60" s="20" t="str">
        <f t="shared" si="10"/>
        <v>0.068308+0.35898i</v>
      </c>
      <c r="F60" s="20" t="str">
        <f t="shared" si="2"/>
        <v>1.931692-0.35898i</v>
      </c>
      <c r="G60" s="20" t="str">
        <f t="shared" si="3"/>
        <v>0.000798740055999285+0.185985515136628i</v>
      </c>
      <c r="H60" s="12">
        <f t="shared" si="4"/>
        <v>89.753937005534397</v>
      </c>
      <c r="I60" s="3">
        <f t="shared" si="5"/>
        <v>4.2945962193602491E-3</v>
      </c>
      <c r="J60" s="41">
        <f t="shared" si="6"/>
        <v>9.2993615138774377</v>
      </c>
      <c r="K60" s="21">
        <f t="shared" si="7"/>
        <v>7.6999997975545824</v>
      </c>
      <c r="L60" s="21">
        <f t="shared" si="8"/>
        <v>0.96845313129384236</v>
      </c>
      <c r="M60" s="33">
        <f t="shared" si="9"/>
        <v>29.530681213441795</v>
      </c>
    </row>
    <row r="61" spans="1:13" x14ac:dyDescent="0.4">
      <c r="A61" s="32">
        <v>63095700</v>
      </c>
      <c r="B61" s="18">
        <v>-0.89446000000000003</v>
      </c>
      <c r="C61" s="18">
        <v>0.44298100000000001</v>
      </c>
      <c r="D61" s="19" t="str">
        <f t="shared" si="1"/>
        <v>-0.89446+0.442981i</v>
      </c>
      <c r="E61" s="20" t="str">
        <f t="shared" si="10"/>
        <v>0.10554+0.442981i</v>
      </c>
      <c r="F61" s="20" t="str">
        <f t="shared" si="2"/>
        <v>1.89446-0.442981i</v>
      </c>
      <c r="G61" s="20" t="str">
        <f t="shared" si="3"/>
        <v>0.000979903677281012+0.234058823469942i</v>
      </c>
      <c r="H61" s="12">
        <f t="shared" si="4"/>
        <v>89.760128602768447</v>
      </c>
      <c r="I61" s="3">
        <f t="shared" si="5"/>
        <v>4.1865334333481751E-3</v>
      </c>
      <c r="J61" s="41">
        <f t="shared" si="6"/>
        <v>11.703043733934157</v>
      </c>
      <c r="K61" s="21">
        <f t="shared" si="7"/>
        <v>7.7999997628906463</v>
      </c>
      <c r="L61" s="21">
        <f t="shared" si="8"/>
        <v>1.0682988279803376</v>
      </c>
      <c r="M61" s="33">
        <f t="shared" si="9"/>
        <v>29.520193285378454</v>
      </c>
    </row>
    <row r="62" spans="1:13" x14ac:dyDescent="0.4">
      <c r="A62" s="32">
        <v>79432800</v>
      </c>
      <c r="B62" s="18">
        <v>-0.83841500000000002</v>
      </c>
      <c r="C62" s="18">
        <v>0.54090199999999999</v>
      </c>
      <c r="D62" s="19" t="str">
        <f t="shared" si="1"/>
        <v>-0.838415+0.540902i</v>
      </c>
      <c r="E62" s="20" t="str">
        <f t="shared" si="10"/>
        <v>0.161585+0.540902i</v>
      </c>
      <c r="F62" s="20" t="str">
        <f t="shared" si="2"/>
        <v>1.838415-0.540902i</v>
      </c>
      <c r="G62" s="20" t="str">
        <f t="shared" si="3"/>
        <v>0.00122137613833149+0.294581280503029i</v>
      </c>
      <c r="H62" s="12">
        <f t="shared" si="4"/>
        <v>89.762444861351582</v>
      </c>
      <c r="I62" s="3">
        <f t="shared" si="5"/>
        <v>4.1461074456138622E-3</v>
      </c>
      <c r="J62" s="41">
        <f t="shared" si="6"/>
        <v>14.729190624613045</v>
      </c>
      <c r="K62" s="21">
        <f t="shared" si="7"/>
        <v>7.8999998716658038</v>
      </c>
      <c r="L62" s="21">
        <f t="shared" si="8"/>
        <v>1.1681788828289239</v>
      </c>
      <c r="M62" s="33">
        <f t="shared" si="9"/>
        <v>29.512034016803735</v>
      </c>
    </row>
    <row r="63" spans="1:13" x14ac:dyDescent="0.4">
      <c r="A63" s="32">
        <v>100000000</v>
      </c>
      <c r="B63" s="18">
        <v>-0.75620299999999996</v>
      </c>
      <c r="C63" s="18">
        <v>0.650177</v>
      </c>
      <c r="D63" s="19" t="str">
        <f t="shared" si="1"/>
        <v>-0.756203+0.650177i</v>
      </c>
      <c r="E63" s="20" t="str">
        <f t="shared" si="10"/>
        <v>0.243797+0.650177i</v>
      </c>
      <c r="F63" s="20" t="str">
        <f t="shared" si="2"/>
        <v>1.756203-0.650177i</v>
      </c>
      <c r="G63" s="20" t="str">
        <f t="shared" si="3"/>
        <v>0.00154745474496493+0.370790346835598i</v>
      </c>
      <c r="H63" s="12">
        <f t="shared" si="4"/>
        <v>89.760883442938606</v>
      </c>
      <c r="I63" s="3">
        <f t="shared" si="5"/>
        <v>4.1733591021447403E-3</v>
      </c>
      <c r="J63" s="41">
        <f t="shared" si="6"/>
        <v>18.539678794591534</v>
      </c>
      <c r="K63" s="21">
        <f t="shared" si="7"/>
        <v>8</v>
      </c>
      <c r="L63" s="21">
        <f t="shared" si="8"/>
        <v>1.2681022055935447</v>
      </c>
      <c r="M63" s="33">
        <f t="shared" si="9"/>
        <v>29.506815234952345</v>
      </c>
    </row>
  </sheetData>
  <mergeCells count="10">
    <mergeCell ref="A1:A2"/>
    <mergeCell ref="J1:J2"/>
    <mergeCell ref="K1:K2"/>
    <mergeCell ref="L1:L2"/>
    <mergeCell ref="M1:M2"/>
    <mergeCell ref="B1:D1"/>
    <mergeCell ref="O2:P2"/>
    <mergeCell ref="O1:P1"/>
    <mergeCell ref="Q1:R1"/>
    <mergeCell ref="Q2:R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topLeftCell="A3" workbookViewId="0">
      <selection activeCell="O22" sqref="O22"/>
    </sheetView>
  </sheetViews>
  <sheetFormatPr defaultRowHeight="18.75" x14ac:dyDescent="0.4"/>
  <cols>
    <col min="1" max="1" width="17" style="34" customWidth="1"/>
    <col min="2" max="3" width="17" style="22" customWidth="1"/>
    <col min="4" max="4" width="17" style="23" hidden="1" customWidth="1"/>
    <col min="5" max="7" width="17" style="3" hidden="1" customWidth="1"/>
    <col min="8" max="8" width="17" style="12" customWidth="1"/>
    <col min="9" max="9" width="17" style="3" hidden="1" customWidth="1"/>
    <col min="10" max="10" width="17" style="42" customWidth="1"/>
    <col min="11" max="12" width="17" style="3" hidden="1" customWidth="1"/>
    <col min="13" max="13" width="17" style="33" customWidth="1"/>
    <col min="14" max="14" width="9.5" style="2" bestFit="1" customWidth="1"/>
    <col min="15" max="15" width="13.625" style="2" customWidth="1"/>
    <col min="16" max="16" width="9" style="2"/>
    <col min="17" max="18" width="13.375" style="2" bestFit="1" customWidth="1"/>
    <col min="19" max="16384" width="9" style="2"/>
  </cols>
  <sheetData>
    <row r="1" spans="1:18" x14ac:dyDescent="0.4">
      <c r="A1" s="24" t="s">
        <v>3</v>
      </c>
      <c r="B1" s="25" t="s">
        <v>0</v>
      </c>
      <c r="C1" s="25"/>
      <c r="D1" s="25"/>
      <c r="E1" s="26" t="s">
        <v>5</v>
      </c>
      <c r="F1" s="26" t="s">
        <v>9</v>
      </c>
      <c r="G1" s="26" t="s">
        <v>10</v>
      </c>
      <c r="H1" s="27" t="s">
        <v>7</v>
      </c>
      <c r="I1" s="26"/>
      <c r="J1" s="39" t="s">
        <v>8</v>
      </c>
      <c r="K1" s="28" t="s">
        <v>14</v>
      </c>
      <c r="L1" s="28" t="s">
        <v>11</v>
      </c>
      <c r="M1" s="29" t="s">
        <v>20</v>
      </c>
      <c r="O1" s="7" t="s">
        <v>16</v>
      </c>
      <c r="P1" s="8"/>
      <c r="Q1" s="8" t="s">
        <v>15</v>
      </c>
      <c r="R1" s="9"/>
    </row>
    <row r="2" spans="1:18" x14ac:dyDescent="0.4">
      <c r="A2" s="30"/>
      <c r="B2" s="16" t="s">
        <v>2</v>
      </c>
      <c r="C2" s="16" t="s">
        <v>1</v>
      </c>
      <c r="D2" s="17" t="s">
        <v>4</v>
      </c>
      <c r="E2" s="13"/>
      <c r="F2" s="13"/>
      <c r="G2" s="13"/>
      <c r="H2" s="14"/>
      <c r="I2" s="13"/>
      <c r="J2" s="40"/>
      <c r="K2" s="15"/>
      <c r="L2" s="15"/>
      <c r="M2" s="31"/>
      <c r="O2" s="10" t="s">
        <v>17</v>
      </c>
      <c r="P2" s="6"/>
      <c r="Q2" s="6" t="s">
        <v>18</v>
      </c>
      <c r="R2" s="11"/>
    </row>
    <row r="3" spans="1:18" x14ac:dyDescent="0.4">
      <c r="A3" s="32">
        <v>100</v>
      </c>
      <c r="B3" s="18">
        <v>-0.99999700000000002</v>
      </c>
      <c r="C3" s="18">
        <v>1.3179100000000001E-5</v>
      </c>
      <c r="D3" s="19" t="str">
        <f>COMPLEX(B3,C3)</f>
        <v>-0.999997+0.0000131791i</v>
      </c>
      <c r="E3" s="20" t="str">
        <f t="shared" ref="E3:E63" si="0">IMSUM(1,D3)</f>
        <v>2.99999999997524E-06+0.0000131791i</v>
      </c>
      <c r="F3" s="20" t="str">
        <f>IMSUB(1,D3)</f>
        <v>1.999997-0.0000131791i</v>
      </c>
      <c r="G3" s="20" t="str">
        <f>IMDIV(E3,F3)</f>
        <v>1.49995882762639E-06+6.58956976840835E-06i</v>
      </c>
      <c r="H3" s="12">
        <f>DEGREES(IMARGUMENT(G3))</f>
        <v>77.176476790819692</v>
      </c>
      <c r="I3" s="3">
        <f>COS(RADIANS(H3))</f>
        <v>0.22194883376948263</v>
      </c>
      <c r="J3" s="41">
        <f>50*IMABS(G3)</f>
        <v>3.3790644495664625E-4</v>
      </c>
      <c r="K3" s="21">
        <f>LOG10(A3)</f>
        <v>2</v>
      </c>
      <c r="L3" s="21">
        <f>LOG10(J3)</f>
        <v>-3.4712035247613144</v>
      </c>
      <c r="M3" s="33">
        <f>J3/2/PI()/A3*10^9</f>
        <v>537.79481017459693</v>
      </c>
      <c r="O3" s="4" t="s">
        <v>12</v>
      </c>
      <c r="P3" s="3">
        <f>LINEST(L43:L53,K43:K53)</f>
        <v>0.99513090163190721</v>
      </c>
      <c r="Q3" s="3" t="s">
        <v>12</v>
      </c>
      <c r="R3" s="5">
        <f>LINEST(J43:J53,A43:A53)</f>
        <v>2.6746274928034361E-7</v>
      </c>
    </row>
    <row r="4" spans="1:18" x14ac:dyDescent="0.4">
      <c r="A4" s="32">
        <v>125.893</v>
      </c>
      <c r="B4" s="18">
        <v>-0.99999700000000002</v>
      </c>
      <c r="C4" s="18">
        <v>1.3179100000000001E-5</v>
      </c>
      <c r="D4" s="19" t="str">
        <f t="shared" ref="D4:D63" si="1">COMPLEX(B4,C4)</f>
        <v>-0.999997+0.0000131791i</v>
      </c>
      <c r="E4" s="20" t="str">
        <f t="shared" si="0"/>
        <v>2.99999999997524E-06+0.0000131791i</v>
      </c>
      <c r="F4" s="20" t="str">
        <f t="shared" ref="F4:F63" si="2">IMSUB(1,D4)</f>
        <v>1.999997-0.0000131791i</v>
      </c>
      <c r="G4" s="20" t="str">
        <f t="shared" ref="G4:G63" si="3">IMDIV(E4,F4)</f>
        <v>1.49995882762639E-06+6.58956976840835E-06i</v>
      </c>
      <c r="H4" s="12">
        <f t="shared" ref="H4:H63" si="4">DEGREES(IMARGUMENT(G4))</f>
        <v>77.176476790819692</v>
      </c>
      <c r="I4" s="3">
        <f t="shared" ref="I4:I63" si="5">COS(RADIANS(H4))</f>
        <v>0.22194883376948263</v>
      </c>
      <c r="J4" s="41">
        <f t="shared" ref="J4:J63" si="6">50*IMABS(G4)</f>
        <v>3.3790644495664625E-4</v>
      </c>
      <c r="K4" s="21">
        <f t="shared" ref="K4:K63" si="7">LOG10(A4)</f>
        <v>2.1000015828013519</v>
      </c>
      <c r="L4" s="21">
        <f t="shared" ref="L4:L63" si="8">LOG10(J4)</f>
        <v>-3.4712035247613144</v>
      </c>
      <c r="M4" s="33">
        <f t="shared" ref="M4:M63" si="9">J4/2/PI()/A4*10^9</f>
        <v>427.18404531991212</v>
      </c>
      <c r="O4" s="4" t="s">
        <v>13</v>
      </c>
      <c r="P4" s="3">
        <f>INTERCEPT(L43:L53,K43:K53)</f>
        <v>-6.5384062260773996</v>
      </c>
      <c r="Q4" s="3" t="s">
        <v>13</v>
      </c>
      <c r="R4" s="5">
        <f>INTERCEPT(J43:J53,A43:A53)</f>
        <v>4.2807452589899153E-3</v>
      </c>
    </row>
    <row r="5" spans="1:18" ht="19.5" thickBot="1" x14ac:dyDescent="0.45">
      <c r="A5" s="32">
        <v>158.489</v>
      </c>
      <c r="B5" s="18">
        <v>-0.99999700000000002</v>
      </c>
      <c r="C5" s="18">
        <v>1.3179100000000001E-5</v>
      </c>
      <c r="D5" s="19" t="str">
        <f t="shared" si="1"/>
        <v>-0.999997+0.0000131791i</v>
      </c>
      <c r="E5" s="20" t="str">
        <f t="shared" si="0"/>
        <v>2.99999999997524E-06+0.0000131791i</v>
      </c>
      <c r="F5" s="20" t="str">
        <f t="shared" si="2"/>
        <v>1.999997-0.0000131791i</v>
      </c>
      <c r="G5" s="20" t="str">
        <f t="shared" si="3"/>
        <v>1.49995882762639E-06+6.58956976840835E-06i</v>
      </c>
      <c r="H5" s="12">
        <f t="shared" si="4"/>
        <v>77.176476790819692</v>
      </c>
      <c r="I5" s="3">
        <f t="shared" si="5"/>
        <v>0.22194883376948263</v>
      </c>
      <c r="J5" s="41">
        <f t="shared" si="6"/>
        <v>3.3790644495664625E-4</v>
      </c>
      <c r="K5" s="21">
        <f t="shared" si="7"/>
        <v>2.1999991251967965</v>
      </c>
      <c r="L5" s="21">
        <f t="shared" si="8"/>
        <v>-3.4712035247613144</v>
      </c>
      <c r="M5" s="33">
        <f t="shared" si="9"/>
        <v>339.32626881019945</v>
      </c>
      <c r="O5" s="35" t="s">
        <v>19</v>
      </c>
      <c r="P5" s="36">
        <f>10^(P4/P3)/2/PI()*10^9</f>
        <v>42.797853786940259</v>
      </c>
      <c r="Q5" s="37" t="s">
        <v>6</v>
      </c>
      <c r="R5" s="38">
        <f>LINEST(J53:J63,A53:A63)/2/PI()*10^9</f>
        <v>42.457541167964528</v>
      </c>
    </row>
    <row r="6" spans="1:18" x14ac:dyDescent="0.4">
      <c r="A6" s="32">
        <v>199.52600000000001</v>
      </c>
      <c r="B6" s="18">
        <v>-0.99999700000000002</v>
      </c>
      <c r="C6" s="18">
        <v>1.3179100000000001E-5</v>
      </c>
      <c r="D6" s="19" t="str">
        <f t="shared" si="1"/>
        <v>-0.999997+0.0000131791i</v>
      </c>
      <c r="E6" s="20" t="str">
        <f t="shared" si="0"/>
        <v>2.99999999997524E-06+0.0000131791i</v>
      </c>
      <c r="F6" s="20" t="str">
        <f t="shared" si="2"/>
        <v>1.999997-0.0000131791i</v>
      </c>
      <c r="G6" s="20" t="str">
        <f t="shared" si="3"/>
        <v>1.49995882762639E-06+6.58956976840835E-06i</v>
      </c>
      <c r="H6" s="12">
        <f t="shared" si="4"/>
        <v>77.176476790819692</v>
      </c>
      <c r="I6" s="3">
        <f t="shared" si="5"/>
        <v>0.22194883376948263</v>
      </c>
      <c r="J6" s="41">
        <f t="shared" si="6"/>
        <v>3.3790644495664625E-4</v>
      </c>
      <c r="K6" s="21">
        <f t="shared" si="7"/>
        <v>2.2999994961169836</v>
      </c>
      <c r="L6" s="21">
        <f t="shared" si="8"/>
        <v>-3.4712035247613144</v>
      </c>
      <c r="M6" s="33">
        <f t="shared" si="9"/>
        <v>269.53620589527026</v>
      </c>
    </row>
    <row r="7" spans="1:18" x14ac:dyDescent="0.4">
      <c r="A7" s="32">
        <v>251.18899999999999</v>
      </c>
      <c r="B7" s="18">
        <v>-0.99999700000000002</v>
      </c>
      <c r="C7" s="18">
        <v>1.3179100000000001E-5</v>
      </c>
      <c r="D7" s="19" t="str">
        <f t="shared" si="1"/>
        <v>-0.999997+0.0000131791i</v>
      </c>
      <c r="E7" s="20" t="str">
        <f t="shared" si="0"/>
        <v>2.99999999997524E-06+0.0000131791i</v>
      </c>
      <c r="F7" s="20" t="str">
        <f t="shared" si="2"/>
        <v>1.999997-0.0000131791i</v>
      </c>
      <c r="G7" s="20" t="str">
        <f t="shared" si="3"/>
        <v>1.49995882762639E-06+6.58956976840835E-06i</v>
      </c>
      <c r="H7" s="12">
        <f t="shared" si="4"/>
        <v>77.176476790819692</v>
      </c>
      <c r="I7" s="3">
        <f t="shared" si="5"/>
        <v>0.22194883376948263</v>
      </c>
      <c r="J7" s="41">
        <f t="shared" si="6"/>
        <v>3.3790644495664625E-4</v>
      </c>
      <c r="K7" s="21">
        <f t="shared" si="7"/>
        <v>2.4000006169763797</v>
      </c>
      <c r="L7" s="21">
        <f t="shared" si="8"/>
        <v>-3.4712035247613144</v>
      </c>
      <c r="M7" s="33">
        <f t="shared" si="9"/>
        <v>214.09966605806662</v>
      </c>
    </row>
    <row r="8" spans="1:18" x14ac:dyDescent="0.4">
      <c r="A8" s="32">
        <v>316.22800000000001</v>
      </c>
      <c r="B8" s="18">
        <v>-0.99999700000000002</v>
      </c>
      <c r="C8" s="18">
        <v>1.3179100000000001E-5</v>
      </c>
      <c r="D8" s="19" t="str">
        <f t="shared" si="1"/>
        <v>-0.999997+0.0000131791i</v>
      </c>
      <c r="E8" s="20" t="str">
        <f t="shared" si="0"/>
        <v>2.99999999997524E-06+0.0000131791i</v>
      </c>
      <c r="F8" s="20" t="str">
        <f t="shared" si="2"/>
        <v>1.999997-0.0000131791i</v>
      </c>
      <c r="G8" s="20" t="str">
        <f t="shared" si="3"/>
        <v>1.49995882762639E-06+6.58956976840835E-06i</v>
      </c>
      <c r="H8" s="12">
        <f t="shared" si="4"/>
        <v>77.176476790819692</v>
      </c>
      <c r="I8" s="3">
        <f t="shared" si="5"/>
        <v>0.22194883376948263</v>
      </c>
      <c r="J8" s="41">
        <f t="shared" si="6"/>
        <v>3.3790644495664625E-4</v>
      </c>
      <c r="K8" s="21">
        <f t="shared" si="7"/>
        <v>2.5000003213429354</v>
      </c>
      <c r="L8" s="21">
        <f t="shared" si="8"/>
        <v>-3.4712035247613144</v>
      </c>
      <c r="M8" s="33">
        <f t="shared" si="9"/>
        <v>170.06552556212512</v>
      </c>
    </row>
    <row r="9" spans="1:18" x14ac:dyDescent="0.4">
      <c r="A9" s="32">
        <v>398.10700000000003</v>
      </c>
      <c r="B9" s="18">
        <v>-0.99999700000000002</v>
      </c>
      <c r="C9" s="18">
        <v>1.3179100000000001E-5</v>
      </c>
      <c r="D9" s="19" t="str">
        <f t="shared" si="1"/>
        <v>-0.999997+0.0000131791i</v>
      </c>
      <c r="E9" s="20" t="str">
        <f t="shared" si="0"/>
        <v>2.99999999997524E-06+0.0000131791i</v>
      </c>
      <c r="F9" s="20" t="str">
        <f t="shared" si="2"/>
        <v>1.999997-0.0000131791i</v>
      </c>
      <c r="G9" s="20" t="str">
        <f t="shared" si="3"/>
        <v>1.49995882762639E-06+6.58956976840835E-06i</v>
      </c>
      <c r="H9" s="12">
        <f t="shared" si="4"/>
        <v>77.176476790819692</v>
      </c>
      <c r="I9" s="3">
        <f t="shared" si="5"/>
        <v>0.22194883376948263</v>
      </c>
      <c r="J9" s="41">
        <f t="shared" si="6"/>
        <v>3.3790644495664625E-4</v>
      </c>
      <c r="K9" s="21">
        <f t="shared" si="7"/>
        <v>2.5999998139434202</v>
      </c>
      <c r="L9" s="21">
        <f t="shared" si="8"/>
        <v>-3.4712035247613144</v>
      </c>
      <c r="M9" s="33">
        <f t="shared" si="9"/>
        <v>135.08800653457411</v>
      </c>
    </row>
    <row r="10" spans="1:18" x14ac:dyDescent="0.4">
      <c r="A10" s="32">
        <v>501.18700000000001</v>
      </c>
      <c r="B10" s="18">
        <v>-0.99999700000000002</v>
      </c>
      <c r="C10" s="18">
        <v>1.3179100000000001E-5</v>
      </c>
      <c r="D10" s="19" t="str">
        <f t="shared" si="1"/>
        <v>-0.999997+0.0000131791i</v>
      </c>
      <c r="E10" s="20" t="str">
        <f t="shared" si="0"/>
        <v>2.99999999997524E-06+0.0000131791i</v>
      </c>
      <c r="F10" s="20" t="str">
        <f t="shared" si="2"/>
        <v>1.999997-0.0000131791i</v>
      </c>
      <c r="G10" s="20" t="str">
        <f t="shared" si="3"/>
        <v>1.49995882762639E-06+6.58956976840835E-06i</v>
      </c>
      <c r="H10" s="12">
        <f t="shared" si="4"/>
        <v>77.176476790819692</v>
      </c>
      <c r="I10" s="3">
        <f t="shared" si="5"/>
        <v>0.22194883376948263</v>
      </c>
      <c r="J10" s="41">
        <f t="shared" si="6"/>
        <v>3.3790644495664625E-4</v>
      </c>
      <c r="K10" s="21">
        <f t="shared" si="7"/>
        <v>2.6999997975545824</v>
      </c>
      <c r="L10" s="21">
        <f t="shared" si="8"/>
        <v>-3.4712035247613144</v>
      </c>
      <c r="M10" s="33">
        <f t="shared" si="9"/>
        <v>107.30422181233691</v>
      </c>
    </row>
    <row r="11" spans="1:18" x14ac:dyDescent="0.4">
      <c r="A11" s="32">
        <v>630.95699999999999</v>
      </c>
      <c r="B11" s="18">
        <v>-0.99999700000000002</v>
      </c>
      <c r="C11" s="18">
        <v>1.3179100000000001E-5</v>
      </c>
      <c r="D11" s="19" t="str">
        <f t="shared" si="1"/>
        <v>-0.999997+0.0000131791i</v>
      </c>
      <c r="E11" s="20" t="str">
        <f t="shared" si="0"/>
        <v>2.99999999997524E-06+0.0000131791i</v>
      </c>
      <c r="F11" s="20" t="str">
        <f t="shared" si="2"/>
        <v>1.999997-0.0000131791i</v>
      </c>
      <c r="G11" s="20" t="str">
        <f t="shared" si="3"/>
        <v>1.49995882762639E-06+6.58956976840835E-06i</v>
      </c>
      <c r="H11" s="12">
        <f t="shared" si="4"/>
        <v>77.176476790819692</v>
      </c>
      <c r="I11" s="3">
        <f t="shared" si="5"/>
        <v>0.22194883376948263</v>
      </c>
      <c r="J11" s="41">
        <f t="shared" si="6"/>
        <v>3.3790644495664625E-4</v>
      </c>
      <c r="K11" s="21">
        <f t="shared" si="7"/>
        <v>2.7999997628906468</v>
      </c>
      <c r="L11" s="21">
        <f t="shared" si="8"/>
        <v>-3.4712035247613144</v>
      </c>
      <c r="M11" s="33">
        <f t="shared" si="9"/>
        <v>85.23477989381162</v>
      </c>
    </row>
    <row r="12" spans="1:18" x14ac:dyDescent="0.4">
      <c r="A12" s="32">
        <v>794.32799999999997</v>
      </c>
      <c r="B12" s="18">
        <v>-0.99999700000000002</v>
      </c>
      <c r="C12" s="18">
        <v>1.3179100000000001E-5</v>
      </c>
      <c r="D12" s="19" t="str">
        <f t="shared" si="1"/>
        <v>-0.999997+0.0000131791i</v>
      </c>
      <c r="E12" s="20" t="str">
        <f t="shared" si="0"/>
        <v>2.99999999997524E-06+0.0000131791i</v>
      </c>
      <c r="F12" s="20" t="str">
        <f t="shared" si="2"/>
        <v>1.999997-0.0000131791i</v>
      </c>
      <c r="G12" s="20" t="str">
        <f t="shared" si="3"/>
        <v>1.49995882762639E-06+6.58956976840835E-06i</v>
      </c>
      <c r="H12" s="12">
        <f t="shared" si="4"/>
        <v>77.176476790819692</v>
      </c>
      <c r="I12" s="3">
        <f t="shared" si="5"/>
        <v>0.22194883376948263</v>
      </c>
      <c r="J12" s="41">
        <f t="shared" si="6"/>
        <v>3.3790644495664625E-4</v>
      </c>
      <c r="K12" s="21">
        <f t="shared" si="7"/>
        <v>2.8999998716658042</v>
      </c>
      <c r="L12" s="21">
        <f t="shared" si="8"/>
        <v>-3.4712035247613144</v>
      </c>
      <c r="M12" s="33">
        <f t="shared" si="9"/>
        <v>67.704375292649502</v>
      </c>
    </row>
    <row r="13" spans="1:18" x14ac:dyDescent="0.4">
      <c r="A13" s="32">
        <v>1000</v>
      </c>
      <c r="B13" s="18">
        <v>-0.99999700000000002</v>
      </c>
      <c r="C13" s="18">
        <v>1.3179100000000001E-5</v>
      </c>
      <c r="D13" s="19" t="str">
        <f t="shared" si="1"/>
        <v>-0.999997+0.0000131791i</v>
      </c>
      <c r="E13" s="20" t="str">
        <f t="shared" si="0"/>
        <v>2.99999999997524E-06+0.0000131791i</v>
      </c>
      <c r="F13" s="20" t="str">
        <f t="shared" si="2"/>
        <v>1.999997-0.0000131791i</v>
      </c>
      <c r="G13" s="20" t="str">
        <f t="shared" si="3"/>
        <v>1.49995882762639E-06+6.58956976840835E-06i</v>
      </c>
      <c r="H13" s="12">
        <f t="shared" si="4"/>
        <v>77.176476790819692</v>
      </c>
      <c r="I13" s="3">
        <f t="shared" si="5"/>
        <v>0.22194883376948263</v>
      </c>
      <c r="J13" s="41">
        <f t="shared" si="6"/>
        <v>3.3790644495664625E-4</v>
      </c>
      <c r="K13" s="21">
        <f t="shared" si="7"/>
        <v>3</v>
      </c>
      <c r="L13" s="21">
        <f t="shared" si="8"/>
        <v>-3.4712035247613144</v>
      </c>
      <c r="M13" s="33">
        <f t="shared" si="9"/>
        <v>53.779481017459695</v>
      </c>
    </row>
    <row r="14" spans="1:18" x14ac:dyDescent="0.4">
      <c r="A14" s="32">
        <v>1258.93</v>
      </c>
      <c r="B14" s="18">
        <v>-0.999996</v>
      </c>
      <c r="C14" s="18">
        <v>1.6527800000000001E-5</v>
      </c>
      <c r="D14" s="19" t="str">
        <f t="shared" si="1"/>
        <v>-0.999996+0.0000165278i</v>
      </c>
      <c r="E14" s="20" t="str">
        <f t="shared" si="0"/>
        <v>0.000004000000000004+0.0000165278i</v>
      </c>
      <c r="F14" s="20" t="str">
        <f t="shared" si="2"/>
        <v>1.999996-0.0000165278i</v>
      </c>
      <c r="G14" s="20" t="str">
        <f t="shared" si="3"/>
        <v>1.99993570755704E-06+0.0000082639330551348i</v>
      </c>
      <c r="H14" s="12">
        <f t="shared" si="4"/>
        <v>76.395546858923808</v>
      </c>
      <c r="I14" s="3">
        <f t="shared" si="5"/>
        <v>0.2352176551197579</v>
      </c>
      <c r="J14" s="41">
        <f t="shared" si="6"/>
        <v>4.2512448875038725E-4</v>
      </c>
      <c r="K14" s="21">
        <f t="shared" si="7"/>
        <v>3.1000015828013519</v>
      </c>
      <c r="L14" s="21">
        <f t="shared" si="8"/>
        <v>-3.3714838773362441</v>
      </c>
      <c r="M14" s="33">
        <f t="shared" si="9"/>
        <v>53.744579773330514</v>
      </c>
    </row>
    <row r="15" spans="1:18" x14ac:dyDescent="0.4">
      <c r="A15" s="32">
        <v>1584.89</v>
      </c>
      <c r="B15" s="18">
        <v>-0.999996</v>
      </c>
      <c r="C15" s="18">
        <v>2.0704899999999999E-5</v>
      </c>
      <c r="D15" s="19" t="str">
        <f t="shared" si="1"/>
        <v>-0.999996+0.0000207049i</v>
      </c>
      <c r="E15" s="20" t="str">
        <f t="shared" si="0"/>
        <v>0.000004000000000004+0.0000207049i</v>
      </c>
      <c r="F15" s="20" t="str">
        <f t="shared" si="2"/>
        <v>1.999996-0.0000207049i</v>
      </c>
      <c r="G15" s="20" t="str">
        <f t="shared" si="3"/>
        <v>1.99989682614597E-06+0.0000103524914088147i</v>
      </c>
      <c r="H15" s="12">
        <f t="shared" si="4"/>
        <v>79.066270111174504</v>
      </c>
      <c r="I15" s="3">
        <f t="shared" si="5"/>
        <v>0.18967348694308722</v>
      </c>
      <c r="J15" s="41">
        <f t="shared" si="6"/>
        <v>5.2719461701730913E-4</v>
      </c>
      <c r="K15" s="21">
        <f t="shared" si="7"/>
        <v>3.1999991251967965</v>
      </c>
      <c r="L15" s="21">
        <f t="shared" si="8"/>
        <v>-3.2780290328063342</v>
      </c>
      <c r="M15" s="33">
        <f t="shared" si="9"/>
        <v>52.940979670351503</v>
      </c>
    </row>
    <row r="16" spans="1:18" x14ac:dyDescent="0.4">
      <c r="A16" s="32">
        <v>1995.26</v>
      </c>
      <c r="B16" s="18">
        <v>-0.999996</v>
      </c>
      <c r="C16" s="18">
        <v>2.5896300000000001E-5</v>
      </c>
      <c r="D16" s="19" t="str">
        <f t="shared" si="1"/>
        <v>-0.999996+0.0000258963i</v>
      </c>
      <c r="E16" s="20" t="str">
        <f t="shared" si="0"/>
        <v>0.000004000000000004+0.0000258963i</v>
      </c>
      <c r="F16" s="20" t="str">
        <f t="shared" si="2"/>
        <v>1.999996-0.0000258963i</v>
      </c>
      <c r="G16" s="20" t="str">
        <f t="shared" si="3"/>
        <v>1.99983634441567E-06+0.0000129482017905845i</v>
      </c>
      <c r="H16" s="12">
        <f t="shared" si="4"/>
        <v>81.22010093133747</v>
      </c>
      <c r="I16" s="3">
        <f t="shared" si="5"/>
        <v>0.15263912924859166</v>
      </c>
      <c r="J16" s="41">
        <f t="shared" si="6"/>
        <v>6.5508639700069613E-4</v>
      </c>
      <c r="K16" s="21">
        <f t="shared" si="7"/>
        <v>3.2999994961169836</v>
      </c>
      <c r="L16" s="21">
        <f t="shared" si="8"/>
        <v>-3.1837014186857093</v>
      </c>
      <c r="M16" s="33">
        <f t="shared" si="9"/>
        <v>52.253961005042228</v>
      </c>
    </row>
    <row r="17" spans="1:13" x14ac:dyDescent="0.4">
      <c r="A17" s="32">
        <v>2511.89</v>
      </c>
      <c r="B17" s="18">
        <v>-0.99999499999999997</v>
      </c>
      <c r="C17" s="18">
        <v>3.2322500000000001E-5</v>
      </c>
      <c r="D17" s="19" t="str">
        <f t="shared" si="1"/>
        <v>-0.999995+0.0000323225i</v>
      </c>
      <c r="E17" s="20" t="str">
        <f t="shared" si="0"/>
        <v>5.00000000003276E-06+0.0000323225i</v>
      </c>
      <c r="F17" s="20" t="str">
        <f t="shared" si="2"/>
        <v>1.999995-0.0000323225i</v>
      </c>
      <c r="G17" s="20" t="str">
        <f t="shared" si="3"/>
        <v>2.49974506207161E-06+0.0000161613308023319i</v>
      </c>
      <c r="H17" s="12">
        <f t="shared" si="4"/>
        <v>81.207482558821155</v>
      </c>
      <c r="I17" s="3">
        <f t="shared" si="5"/>
        <v>0.15285677700981906</v>
      </c>
      <c r="J17" s="41">
        <f t="shared" si="6"/>
        <v>8.1767557545421587E-4</v>
      </c>
      <c r="K17" s="21">
        <f t="shared" si="7"/>
        <v>3.4000006169763797</v>
      </c>
      <c r="L17" s="21">
        <f t="shared" si="8"/>
        <v>-3.0874189747364369</v>
      </c>
      <c r="M17" s="33">
        <f t="shared" si="9"/>
        <v>51.808442917105651</v>
      </c>
    </row>
    <row r="18" spans="1:13" x14ac:dyDescent="0.4">
      <c r="A18" s="32">
        <v>3162.28</v>
      </c>
      <c r="B18" s="18">
        <v>-0.99999400000000005</v>
      </c>
      <c r="C18" s="18">
        <v>4.0252200000000001E-5</v>
      </c>
      <c r="D18" s="19" t="str">
        <f t="shared" si="1"/>
        <v>-0.999994+0.0000402522i</v>
      </c>
      <c r="E18" s="20" t="str">
        <f t="shared" si="0"/>
        <v>5.99999999995049E-06+0.0000402522i</v>
      </c>
      <c r="F18" s="20" t="str">
        <f t="shared" si="2"/>
        <v>1.999994-0.0000402522i</v>
      </c>
      <c r="G18" s="20" t="str">
        <f t="shared" si="3"/>
        <v>2.99960393645564E-06+0.000020126220748991i</v>
      </c>
      <c r="H18" s="12">
        <f t="shared" si="4"/>
        <v>81.523057834381135</v>
      </c>
      <c r="I18" s="3">
        <f t="shared" si="5"/>
        <v>0.14741138444529625</v>
      </c>
      <c r="J18" s="41">
        <f t="shared" si="6"/>
        <v>1.0174261464754039E-3</v>
      </c>
      <c r="K18" s="21">
        <f t="shared" si="7"/>
        <v>3.5000003213429354</v>
      </c>
      <c r="L18" s="21">
        <f t="shared" si="8"/>
        <v>-2.9924971057806613</v>
      </c>
      <c r="M18" s="33">
        <f t="shared" si="9"/>
        <v>51.206218438120374</v>
      </c>
    </row>
    <row r="19" spans="1:13" x14ac:dyDescent="0.4">
      <c r="A19" s="32">
        <v>3981.07</v>
      </c>
      <c r="B19" s="18">
        <v>-0.99999400000000005</v>
      </c>
      <c r="C19" s="18">
        <v>5.0028100000000003E-5</v>
      </c>
      <c r="D19" s="19" t="str">
        <f t="shared" si="1"/>
        <v>-0.999994+0.0000500281i</v>
      </c>
      <c r="E19" s="20" t="str">
        <f t="shared" si="0"/>
        <v>5.99999999995049E-06+0.0000500281i</v>
      </c>
      <c r="F19" s="20" t="str">
        <f t="shared" si="2"/>
        <v>1.999994-0.0000500281i</v>
      </c>
      <c r="G19" s="20" t="str">
        <f t="shared" si="3"/>
        <v>2.99938329167388E-06+0.0000250142000693238i</v>
      </c>
      <c r="H19" s="12">
        <f t="shared" si="4"/>
        <v>83.162466857260327</v>
      </c>
      <c r="I19" s="3">
        <f t="shared" si="5"/>
        <v>0.11905441164103156</v>
      </c>
      <c r="J19" s="41">
        <f t="shared" si="6"/>
        <v>1.2596691085742827E-3</v>
      </c>
      <c r="K19" s="21">
        <f t="shared" si="7"/>
        <v>3.5999998139434202</v>
      </c>
      <c r="L19" s="21">
        <f t="shared" si="8"/>
        <v>-2.8997435209085158</v>
      </c>
      <c r="M19" s="33">
        <f t="shared" si="9"/>
        <v>50.358965124893182</v>
      </c>
    </row>
    <row r="20" spans="1:13" x14ac:dyDescent="0.4">
      <c r="A20" s="32">
        <v>5011.87</v>
      </c>
      <c r="B20" s="18">
        <v>-0.99999300000000002</v>
      </c>
      <c r="C20" s="18">
        <v>6.2106999999999993E-5</v>
      </c>
      <c r="D20" s="19" t="str">
        <f t="shared" si="1"/>
        <v>-0.999993+0.000062107i</v>
      </c>
      <c r="E20" s="20" t="str">
        <f t="shared" si="0"/>
        <v>6.99999999997925E-06+0.000062107i</v>
      </c>
      <c r="F20" s="20" t="str">
        <f t="shared" si="2"/>
        <v>1.999993-0.000062107i</v>
      </c>
      <c r="G20" s="20" t="str">
        <f t="shared" si="3"/>
        <v>3.49904792004575E-06+0.0000310537173456953i</v>
      </c>
      <c r="H20" s="12">
        <f t="shared" si="4"/>
        <v>83.571183901930496</v>
      </c>
      <c r="I20" s="3">
        <f t="shared" si="5"/>
        <v>0.1119687195399309</v>
      </c>
      <c r="J20" s="41">
        <f t="shared" si="6"/>
        <v>1.5625113578252106E-3</v>
      </c>
      <c r="K20" s="21">
        <f t="shared" si="7"/>
        <v>3.6999997975545824</v>
      </c>
      <c r="L20" s="21">
        <f t="shared" si="8"/>
        <v>-2.8061768171052388</v>
      </c>
      <c r="M20" s="33">
        <f t="shared" si="9"/>
        <v>49.618486958981684</v>
      </c>
    </row>
    <row r="21" spans="1:13" x14ac:dyDescent="0.4">
      <c r="A21" s="32">
        <v>6309.57</v>
      </c>
      <c r="B21" s="18">
        <v>-0.99999199999999999</v>
      </c>
      <c r="C21" s="18">
        <v>7.7100499999999998E-5</v>
      </c>
      <c r="D21" s="19" t="str">
        <f t="shared" si="1"/>
        <v>-0.999992+0.0000771005i</v>
      </c>
      <c r="E21" s="20" t="str">
        <f t="shared" si="0"/>
        <v>0.000008000000000008+0.0000771005i</v>
      </c>
      <c r="F21" s="20" t="str">
        <f t="shared" si="2"/>
        <v>1.999992-0.0000771005i</v>
      </c>
      <c r="G21" s="20" t="str">
        <f t="shared" si="3"/>
        <v>3.99852986046154E-06+0.0000385505583465591i</v>
      </c>
      <c r="H21" s="12">
        <f t="shared" si="4"/>
        <v>84.07835854006882</v>
      </c>
      <c r="I21" s="3">
        <f t="shared" si="5"/>
        <v>0.10316824335242025</v>
      </c>
      <c r="J21" s="41">
        <f t="shared" si="6"/>
        <v>1.9378685390632538E-3</v>
      </c>
      <c r="K21" s="21">
        <f t="shared" si="7"/>
        <v>3.7999997628906468</v>
      </c>
      <c r="L21" s="21">
        <f t="shared" si="8"/>
        <v>-2.7126756879126517</v>
      </c>
      <c r="M21" s="33">
        <f t="shared" si="9"/>
        <v>48.881517608044057</v>
      </c>
    </row>
    <row r="22" spans="1:13" x14ac:dyDescent="0.4">
      <c r="A22" s="32">
        <v>7943.28</v>
      </c>
      <c r="B22" s="18">
        <v>-0.99999000000000005</v>
      </c>
      <c r="C22" s="18">
        <v>9.5802699999999997E-5</v>
      </c>
      <c r="D22" s="19" t="str">
        <f t="shared" si="1"/>
        <v>-0.99999+0.0000958027i</v>
      </c>
      <c r="E22" s="20" t="str">
        <f t="shared" si="0"/>
        <v>9.99999999995449E-06+0.0000958027i</v>
      </c>
      <c r="F22" s="20" t="str">
        <f t="shared" si="2"/>
        <v>1.99999-0.0000958027i</v>
      </c>
      <c r="G22" s="20" t="str">
        <f t="shared" si="3"/>
        <v>4.99773042635725E-06+0.0000479018289071789i</v>
      </c>
      <c r="H22" s="12">
        <f t="shared" si="4"/>
        <v>84.043722329802478</v>
      </c>
      <c r="I22" s="3">
        <f t="shared" si="5"/>
        <v>0.10376951462917285</v>
      </c>
      <c r="J22" s="41">
        <f t="shared" si="6"/>
        <v>2.4080918390227447E-3</v>
      </c>
      <c r="K22" s="21">
        <f t="shared" si="7"/>
        <v>3.8999998716658042</v>
      </c>
      <c r="L22" s="21">
        <f t="shared" si="8"/>
        <v>-2.6183269541167764</v>
      </c>
      <c r="M22" s="33">
        <f t="shared" si="9"/>
        <v>48.249554289880571</v>
      </c>
    </row>
    <row r="23" spans="1:13" x14ac:dyDescent="0.4">
      <c r="A23" s="32">
        <v>10000</v>
      </c>
      <c r="B23" s="18">
        <v>-0.99998900000000002</v>
      </c>
      <c r="C23" s="18">
        <v>1.19207E-4</v>
      </c>
      <c r="D23" s="19" t="str">
        <f t="shared" si="1"/>
        <v>-0.999989+0.000119207i</v>
      </c>
      <c r="E23" s="20" t="str">
        <f t="shared" si="0"/>
        <v>0.0000109999999999832+0.000119207i</v>
      </c>
      <c r="F23" s="20" t="str">
        <f t="shared" si="2"/>
        <v>1.999989-0.000119207i</v>
      </c>
      <c r="G23" s="20" t="str">
        <f t="shared" si="3"/>
        <v>5.49647761434018E-06+0.0000596041554321584i</v>
      </c>
      <c r="H23" s="12">
        <f t="shared" si="4"/>
        <v>84.731293440481451</v>
      </c>
      <c r="I23" s="3">
        <f t="shared" si="5"/>
        <v>9.1826735182450048E-2</v>
      </c>
      <c r="J23" s="41">
        <f t="shared" si="6"/>
        <v>2.9928525736101002E-3</v>
      </c>
      <c r="K23" s="21">
        <f t="shared" si="7"/>
        <v>4</v>
      </c>
      <c r="L23" s="21">
        <f t="shared" si="8"/>
        <v>-2.5239146757573865</v>
      </c>
      <c r="M23" s="33">
        <f t="shared" si="9"/>
        <v>47.632728103534802</v>
      </c>
    </row>
    <row r="24" spans="1:13" x14ac:dyDescent="0.4">
      <c r="A24" s="32">
        <v>12589.3</v>
      </c>
      <c r="B24" s="18">
        <v>-0.99998799999999999</v>
      </c>
      <c r="C24" s="18">
        <v>1.48531E-4</v>
      </c>
      <c r="D24" s="19" t="str">
        <f t="shared" si="1"/>
        <v>-0.999988+0.000148531i</v>
      </c>
      <c r="E24" s="20" t="str">
        <f t="shared" si="0"/>
        <v>0.000012000000000012+0.000148531i</v>
      </c>
      <c r="F24" s="20" t="str">
        <f t="shared" si="2"/>
        <v>1.999988-0.000148531i</v>
      </c>
      <c r="G24" s="20" t="str">
        <f t="shared" si="3"/>
        <v>5.99452053648442E-06+0.0000742663907844096i</v>
      </c>
      <c r="H24" s="12">
        <f t="shared" si="4"/>
        <v>85.385291698101568</v>
      </c>
      <c r="I24" s="3">
        <f t="shared" si="5"/>
        <v>8.0454803090411892E-2</v>
      </c>
      <c r="J24" s="41">
        <f t="shared" si="6"/>
        <v>3.7253963133487464E-3</v>
      </c>
      <c r="K24" s="21">
        <f t="shared" si="7"/>
        <v>4.1000015828013519</v>
      </c>
      <c r="L24" s="21">
        <f t="shared" si="8"/>
        <v>-2.4288275195478706</v>
      </c>
      <c r="M24" s="33">
        <f t="shared" si="9"/>
        <v>47.096759807596648</v>
      </c>
    </row>
    <row r="25" spans="1:13" x14ac:dyDescent="0.4">
      <c r="A25" s="32">
        <v>15848.9</v>
      </c>
      <c r="B25" s="18">
        <v>-0.99998600000000004</v>
      </c>
      <c r="C25" s="18">
        <v>1.8527499999999999E-4</v>
      </c>
      <c r="D25" s="19" t="str">
        <f t="shared" si="1"/>
        <v>-0.999986+0.000185275i</v>
      </c>
      <c r="E25" s="20" t="str">
        <f t="shared" si="0"/>
        <v>0.0000139999999999585+0.000185275i</v>
      </c>
      <c r="F25" s="20" t="str">
        <f t="shared" si="2"/>
        <v>1.999986-0.000185275i</v>
      </c>
      <c r="G25" s="20" t="str">
        <f t="shared" si="3"/>
        <v>6.99146711377129E-06+0.0000926387961436077i</v>
      </c>
      <c r="H25" s="12">
        <f t="shared" si="4"/>
        <v>85.684058665288376</v>
      </c>
      <c r="I25" s="3">
        <f t="shared" si="5"/>
        <v>7.5256169521670607E-2</v>
      </c>
      <c r="J25" s="41">
        <f t="shared" si="6"/>
        <v>4.6451122600373856E-3</v>
      </c>
      <c r="K25" s="21">
        <f t="shared" si="7"/>
        <v>4.199999125196797</v>
      </c>
      <c r="L25" s="21">
        <f t="shared" si="8"/>
        <v>-2.3330037857982955</v>
      </c>
      <c r="M25" s="33">
        <f t="shared" si="9"/>
        <v>46.646302103093305</v>
      </c>
    </row>
    <row r="26" spans="1:13" x14ac:dyDescent="0.4">
      <c r="A26" s="32">
        <v>19952.599999999999</v>
      </c>
      <c r="B26" s="18">
        <v>-0.99998399999999998</v>
      </c>
      <c r="C26" s="18">
        <v>2.3131099999999999E-4</v>
      </c>
      <c r="D26" s="19" t="str">
        <f t="shared" si="1"/>
        <v>-0.999984+0.000231311i</v>
      </c>
      <c r="E26" s="20" t="str">
        <f t="shared" si="0"/>
        <v>0.000016000000000016+0.000231311i</v>
      </c>
      <c r="F26" s="20" t="str">
        <f t="shared" si="2"/>
        <v>1.999984-0.000231311i</v>
      </c>
      <c r="G26" s="20" t="str">
        <f t="shared" si="3"/>
        <v>7.98668748498488E-06+0.000115657348963126i</v>
      </c>
      <c r="H26" s="12">
        <f t="shared" si="4"/>
        <v>86.049726247527261</v>
      </c>
      <c r="I26" s="3">
        <f t="shared" si="5"/>
        <v>6.8890674966046658E-2</v>
      </c>
      <c r="J26" s="41">
        <f t="shared" si="6"/>
        <v>5.7966390145844674E-3</v>
      </c>
      <c r="K26" s="21">
        <f t="shared" si="7"/>
        <v>4.2999994961169836</v>
      </c>
      <c r="L26" s="21">
        <f t="shared" si="8"/>
        <v>-2.2368237444550791</v>
      </c>
      <c r="M26" s="33">
        <f t="shared" si="9"/>
        <v>46.237771142129411</v>
      </c>
    </row>
    <row r="27" spans="1:13" x14ac:dyDescent="0.4">
      <c r="A27" s="32">
        <v>25118.9</v>
      </c>
      <c r="B27" s="18">
        <v>-0.99998200000000004</v>
      </c>
      <c r="C27" s="18">
        <v>2.8900099999999999E-4</v>
      </c>
      <c r="D27" s="19" t="str">
        <f t="shared" si="1"/>
        <v>-0.999982+0.000289001i</v>
      </c>
      <c r="E27" s="20" t="str">
        <f t="shared" si="0"/>
        <v>0.0000179999999999625+0.000289001i</v>
      </c>
      <c r="F27" s="20" t="str">
        <f t="shared" si="2"/>
        <v>1.999982-0.000289001i</v>
      </c>
      <c r="G27" s="20" t="str">
        <f t="shared" si="3"/>
        <v>8.97920004286522E-06+0.000144503098026778i</v>
      </c>
      <c r="H27" s="12">
        <f t="shared" si="4"/>
        <v>86.444300176509174</v>
      </c>
      <c r="I27" s="3">
        <f t="shared" si="5"/>
        <v>6.2018842600279164E-2</v>
      </c>
      <c r="J27" s="41">
        <f t="shared" si="6"/>
        <v>7.239090304165711E-3</v>
      </c>
      <c r="K27" s="21">
        <f t="shared" si="7"/>
        <v>4.4000006169763797</v>
      </c>
      <c r="L27" s="21">
        <f t="shared" si="8"/>
        <v>-2.140316005723224</v>
      </c>
      <c r="M27" s="33">
        <f t="shared" si="9"/>
        <v>45.867335169795851</v>
      </c>
    </row>
    <row r="28" spans="1:13" x14ac:dyDescent="0.4">
      <c r="A28" s="32">
        <v>31622.799999999999</v>
      </c>
      <c r="B28" s="18">
        <v>-0.99997999999999998</v>
      </c>
      <c r="C28" s="18">
        <v>3.61324E-4</v>
      </c>
      <c r="D28" s="19" t="str">
        <f t="shared" si="1"/>
        <v>-0.99998+0.000361324i</v>
      </c>
      <c r="E28" s="20" t="str">
        <f t="shared" si="0"/>
        <v>0.00002000000000002+0.000361324i</v>
      </c>
      <c r="F28" s="20" t="str">
        <f t="shared" si="2"/>
        <v>1.99998-0.000361324i</v>
      </c>
      <c r="G28" s="20" t="str">
        <f t="shared" si="3"/>
        <v>9.96746026464902E-06+0.00018066560739738i</v>
      </c>
      <c r="H28" s="12">
        <f t="shared" si="4"/>
        <v>86.842149229149356</v>
      </c>
      <c r="I28" s="3">
        <f t="shared" si="5"/>
        <v>5.5086994169749597E-2</v>
      </c>
      <c r="J28" s="41">
        <f t="shared" si="6"/>
        <v>9.0470177351975514E-3</v>
      </c>
      <c r="K28" s="21">
        <f t="shared" si="7"/>
        <v>4.5000003213429354</v>
      </c>
      <c r="L28" s="21">
        <f t="shared" si="8"/>
        <v>-2.043494558319217</v>
      </c>
      <c r="M28" s="33">
        <f t="shared" si="9"/>
        <v>45.532893760095064</v>
      </c>
    </row>
    <row r="29" spans="1:13" x14ac:dyDescent="0.4">
      <c r="A29" s="32">
        <v>39810.699999999997</v>
      </c>
      <c r="B29" s="18">
        <v>-0.999977</v>
      </c>
      <c r="C29" s="18">
        <v>4.5202900000000001E-4</v>
      </c>
      <c r="D29" s="19" t="str">
        <f t="shared" si="1"/>
        <v>-0.999977+0.000452029i</v>
      </c>
      <c r="E29" s="20" t="str">
        <f t="shared" si="0"/>
        <v>0.0000229999999999952+0.000452029i</v>
      </c>
      <c r="F29" s="20" t="str">
        <f t="shared" si="2"/>
        <v>1.999977-0.000452029i</v>
      </c>
      <c r="G29" s="20" t="str">
        <f t="shared" si="3"/>
        <v>0.0000114490479375292+0.000226019686877244i</v>
      </c>
      <c r="H29" s="12">
        <f t="shared" si="4"/>
        <v>87.100155620718951</v>
      </c>
      <c r="I29" s="3">
        <f t="shared" si="5"/>
        <v>5.059022746094291E-2</v>
      </c>
      <c r="J29" s="41">
        <f t="shared" si="6"/>
        <v>1.1315473869304288E-2</v>
      </c>
      <c r="K29" s="21">
        <f t="shared" si="7"/>
        <v>4.5999998139434197</v>
      </c>
      <c r="L29" s="21">
        <f t="shared" si="8"/>
        <v>-1.9463272539483409</v>
      </c>
      <c r="M29" s="33">
        <f t="shared" si="9"/>
        <v>45.236923734748515</v>
      </c>
    </row>
    <row r="30" spans="1:13" x14ac:dyDescent="0.4">
      <c r="A30" s="32">
        <v>50118.7</v>
      </c>
      <c r="B30" s="18">
        <v>-0.99997400000000003</v>
      </c>
      <c r="C30" s="18">
        <v>5.6582599999999996E-4</v>
      </c>
      <c r="D30" s="19" t="str">
        <f t="shared" si="1"/>
        <v>-0.999974+0.000565826i</v>
      </c>
      <c r="E30" s="20" t="str">
        <f t="shared" si="0"/>
        <v>0.0000259999999999705+0.000565826i</v>
      </c>
      <c r="F30" s="20" t="str">
        <f t="shared" si="2"/>
        <v>1.999974-0.000565826i</v>
      </c>
      <c r="G30" s="20" t="str">
        <f t="shared" si="3"/>
        <v>0.000012920126121388+0.000282920333235973i</v>
      </c>
      <c r="H30" s="12">
        <f t="shared" si="4"/>
        <v>87.385289604873208</v>
      </c>
      <c r="I30" s="3">
        <f t="shared" si="5"/>
        <v>4.561946715966788E-2</v>
      </c>
      <c r="J30" s="41">
        <f t="shared" si="6"/>
        <v>1.4160759568023406E-2</v>
      </c>
      <c r="K30" s="21">
        <f t="shared" si="7"/>
        <v>4.6999997975545824</v>
      </c>
      <c r="L30" s="21">
        <f t="shared" si="8"/>
        <v>-1.848913450929164</v>
      </c>
      <c r="M30" s="33">
        <f t="shared" si="9"/>
        <v>44.968342817885897</v>
      </c>
    </row>
    <row r="31" spans="1:13" x14ac:dyDescent="0.4">
      <c r="A31" s="32">
        <v>63095.7</v>
      </c>
      <c r="B31" s="18">
        <v>-0.99997000000000003</v>
      </c>
      <c r="C31" s="18">
        <v>7.0863600000000001E-4</v>
      </c>
      <c r="D31" s="19" t="str">
        <f t="shared" si="1"/>
        <v>-0.99997+0.000708636i</v>
      </c>
      <c r="E31" s="20" t="str">
        <f t="shared" si="0"/>
        <v>0.0000299999999999745+0.000708636i</v>
      </c>
      <c r="F31" s="20" t="str">
        <f t="shared" si="2"/>
        <v>1.99997-0.000708636i</v>
      </c>
      <c r="G31" s="20" t="str">
        <f t="shared" si="3"/>
        <v>0.0000148746781244746+0.000354328585294983i</v>
      </c>
      <c r="H31" s="12">
        <f t="shared" si="4"/>
        <v>87.596140432685502</v>
      </c>
      <c r="I31" s="3">
        <f t="shared" si="5"/>
        <v>4.1942956703423365E-2</v>
      </c>
      <c r="J31" s="41">
        <f t="shared" si="6"/>
        <v>1.7732033329997069E-2</v>
      </c>
      <c r="K31" s="21">
        <f t="shared" si="7"/>
        <v>4.7999997628906463</v>
      </c>
      <c r="L31" s="21">
        <f t="shared" si="8"/>
        <v>-1.7512414610507876</v>
      </c>
      <c r="M31" s="33">
        <f t="shared" si="9"/>
        <v>44.727941136072268</v>
      </c>
    </row>
    <row r="32" spans="1:13" x14ac:dyDescent="0.4">
      <c r="A32" s="32">
        <v>79432.800000000003</v>
      </c>
      <c r="B32" s="18">
        <v>-0.99996600000000002</v>
      </c>
      <c r="C32" s="18">
        <v>8.87903E-4</v>
      </c>
      <c r="D32" s="19" t="str">
        <f t="shared" si="1"/>
        <v>-0.999966+0.000887903i</v>
      </c>
      <c r="E32" s="20" t="str">
        <f t="shared" si="0"/>
        <v>0.0000339999999999785+0.000887903i</v>
      </c>
      <c r="F32" s="20" t="str">
        <f t="shared" si="2"/>
        <v>1.999966-0.000887903i</v>
      </c>
      <c r="G32" s="20" t="str">
        <f t="shared" si="3"/>
        <v>0.0000168031860573176+0.000443966507230278i</v>
      </c>
      <c r="H32" s="12">
        <f t="shared" si="4"/>
        <v>87.832511414625728</v>
      </c>
      <c r="I32" s="3">
        <f t="shared" si="5"/>
        <v>3.7820789952476369E-2</v>
      </c>
      <c r="J32" s="41">
        <f t="shared" si="6"/>
        <v>2.2214218791346753E-2</v>
      </c>
      <c r="K32" s="21">
        <f t="shared" si="7"/>
        <v>4.8999998716658038</v>
      </c>
      <c r="L32" s="21">
        <f t="shared" si="8"/>
        <v>-1.6533689550124822</v>
      </c>
      <c r="M32" s="33">
        <f t="shared" si="9"/>
        <v>44.509355424556411</v>
      </c>
    </row>
    <row r="33" spans="1:13" x14ac:dyDescent="0.4">
      <c r="A33" s="32">
        <v>100000</v>
      </c>
      <c r="B33" s="18">
        <v>-0.99996099999999999</v>
      </c>
      <c r="C33" s="18">
        <v>1.1129899999999999E-3</v>
      </c>
      <c r="D33" s="19" t="str">
        <f t="shared" si="1"/>
        <v>-0.999961+0.00111299i</v>
      </c>
      <c r="E33" s="20" t="str">
        <f t="shared" si="0"/>
        <v>0.0000390000000000112+0.00111299i</v>
      </c>
      <c r="F33" s="20" t="str">
        <f t="shared" si="2"/>
        <v>1.999961-0.00111299i</v>
      </c>
      <c r="G33" s="20" t="str">
        <f t="shared" si="3"/>
        <v>0.0000191906755509331+0.000556516531587357i</v>
      </c>
      <c r="H33" s="12">
        <f t="shared" si="4"/>
        <v>88.025019681404416</v>
      </c>
      <c r="I33" s="3">
        <f t="shared" si="5"/>
        <v>3.4463083581754678E-2</v>
      </c>
      <c r="J33" s="41">
        <f t="shared" si="6"/>
        <v>2.7842365738121232E-2</v>
      </c>
      <c r="K33" s="21">
        <f t="shared" si="7"/>
        <v>5</v>
      </c>
      <c r="L33" s="21">
        <f t="shared" si="8"/>
        <v>-1.5552938659235187</v>
      </c>
      <c r="M33" s="33">
        <f t="shared" si="9"/>
        <v>44.312501345944206</v>
      </c>
    </row>
    <row r="34" spans="1:13" x14ac:dyDescent="0.4">
      <c r="A34" s="32">
        <v>125893</v>
      </c>
      <c r="B34" s="18">
        <v>-0.99995599999999996</v>
      </c>
      <c r="C34" s="18">
        <v>1.39566E-3</v>
      </c>
      <c r="D34" s="19" t="str">
        <f t="shared" si="1"/>
        <v>-0.999956+0.00139566i</v>
      </c>
      <c r="E34" s="20" t="str">
        <f t="shared" si="0"/>
        <v>0.000044000000000044+0.00139566i</v>
      </c>
      <c r="F34" s="20" t="str">
        <f t="shared" si="2"/>
        <v>1.999956-0.00139566i</v>
      </c>
      <c r="G34" s="20" t="str">
        <f t="shared" si="3"/>
        <v>0.0000215134853977158+0.00069786036568356i</v>
      </c>
      <c r="H34" s="12">
        <f t="shared" si="4"/>
        <v>88.234257566496268</v>
      </c>
      <c r="I34" s="3">
        <f t="shared" si="5"/>
        <v>3.0813141201262485E-2</v>
      </c>
      <c r="J34" s="41">
        <f t="shared" si="6"/>
        <v>3.4909594671305971E-2</v>
      </c>
      <c r="K34" s="21">
        <f t="shared" si="7"/>
        <v>5.1000015828013519</v>
      </c>
      <c r="L34" s="21">
        <f t="shared" si="8"/>
        <v>-1.4570551936675487</v>
      </c>
      <c r="M34" s="33">
        <f t="shared" si="9"/>
        <v>44.132990343171073</v>
      </c>
    </row>
    <row r="35" spans="1:13" x14ac:dyDescent="0.4">
      <c r="A35" s="32">
        <v>158489</v>
      </c>
      <c r="B35" s="18">
        <v>-0.99994899999999998</v>
      </c>
      <c r="C35" s="18">
        <v>1.75074E-3</v>
      </c>
      <c r="D35" s="19" t="str">
        <f t="shared" si="1"/>
        <v>-0.999949+0.00175074i</v>
      </c>
      <c r="E35" s="20" t="str">
        <f t="shared" si="0"/>
        <v>0.0000510000000000232+0.00175074i</v>
      </c>
      <c r="F35" s="20" t="str">
        <f t="shared" si="2"/>
        <v>1.999949-0.00175074i</v>
      </c>
      <c r="G35" s="20" t="str">
        <f t="shared" si="3"/>
        <v>0.0000247343195940951+0.000875413974737699i</v>
      </c>
      <c r="H35" s="12">
        <f t="shared" si="4"/>
        <v>88.381571201934108</v>
      </c>
      <c r="I35" s="3">
        <f t="shared" si="5"/>
        <v>2.8243155073305343E-2</v>
      </c>
      <c r="J35" s="41">
        <f t="shared" si="6"/>
        <v>4.3788166601601383E-2</v>
      </c>
      <c r="K35" s="21">
        <f t="shared" si="7"/>
        <v>5.199999125196797</v>
      </c>
      <c r="L35" s="21">
        <f t="shared" si="8"/>
        <v>-1.3586432382167917</v>
      </c>
      <c r="M35" s="33">
        <f t="shared" si="9"/>
        <v>43.972156828400074</v>
      </c>
    </row>
    <row r="36" spans="1:13" x14ac:dyDescent="0.4">
      <c r="A36" s="32">
        <v>199526</v>
      </c>
      <c r="B36" s="18">
        <v>-0.99994099999999997</v>
      </c>
      <c r="C36" s="18">
        <v>2.1968299999999999E-3</v>
      </c>
      <c r="D36" s="19" t="str">
        <f t="shared" si="1"/>
        <v>-0.999941+0.00219683i</v>
      </c>
      <c r="E36" s="20" t="str">
        <f t="shared" si="0"/>
        <v>0.0000590000000000312+0.00219683i</v>
      </c>
      <c r="F36" s="20" t="str">
        <f t="shared" si="2"/>
        <v>1.999941-0.00219683i</v>
      </c>
      <c r="G36" s="20" t="str">
        <f t="shared" si="3"/>
        <v>0.0000282942494364334+0.00109847848394327i</v>
      </c>
      <c r="H36" s="12">
        <f t="shared" si="4"/>
        <v>88.524520303289435</v>
      </c>
      <c r="I36" s="3">
        <f t="shared" si="5"/>
        <v>2.5749132549005099E-2</v>
      </c>
      <c r="J36" s="41">
        <f t="shared" si="6"/>
        <v>5.4942141026662679E-2</v>
      </c>
      <c r="K36" s="21">
        <f t="shared" si="7"/>
        <v>5.2999994961169836</v>
      </c>
      <c r="L36" s="21">
        <f t="shared" si="8"/>
        <v>-1.2600944206717783</v>
      </c>
      <c r="M36" s="33">
        <f t="shared" si="9"/>
        <v>43.825432918243173</v>
      </c>
    </row>
    <row r="37" spans="1:13" x14ac:dyDescent="0.4">
      <c r="A37" s="32">
        <v>251189</v>
      </c>
      <c r="B37" s="18">
        <v>-0.99993200000000004</v>
      </c>
      <c r="C37" s="18">
        <v>2.7573599999999999E-3</v>
      </c>
      <c r="D37" s="19" t="str">
        <f t="shared" si="1"/>
        <v>-0.999932+0.00275736i</v>
      </c>
      <c r="E37" s="20" t="str">
        <f t="shared" si="0"/>
        <v>0.000067999999999957+0.00275736i</v>
      </c>
      <c r="F37" s="20" t="str">
        <f t="shared" si="2"/>
        <v>1.999932-0.00275736i</v>
      </c>
      <c r="G37" s="20" t="str">
        <f t="shared" si="3"/>
        <v>0.0000321002072198185+0.00137877113413225i</v>
      </c>
      <c r="H37" s="12">
        <f t="shared" si="4"/>
        <v>88.666294825941421</v>
      </c>
      <c r="I37" s="3">
        <f t="shared" si="5"/>
        <v>2.3275444461332066E-2</v>
      </c>
      <c r="J37" s="41">
        <f t="shared" si="6"/>
        <v>6.8957237901830989E-2</v>
      </c>
      <c r="K37" s="21">
        <f t="shared" si="7"/>
        <v>5.4000006169763797</v>
      </c>
      <c r="L37" s="21">
        <f t="shared" si="8"/>
        <v>-1.1614201426012287</v>
      </c>
      <c r="M37" s="33">
        <f t="shared" si="9"/>
        <v>43.691743165664903</v>
      </c>
    </row>
    <row r="38" spans="1:13" x14ac:dyDescent="0.4">
      <c r="A38" s="32">
        <v>316228</v>
      </c>
      <c r="B38" s="18">
        <v>-0.99992000000000003</v>
      </c>
      <c r="C38" s="18">
        <v>3.4618000000000001E-3</v>
      </c>
      <c r="D38" s="19" t="str">
        <f t="shared" si="1"/>
        <v>-0.99992+0.0034618i</v>
      </c>
      <c r="E38" s="20" t="str">
        <f t="shared" si="0"/>
        <v>0.000079999999999969+0.0034618i</v>
      </c>
      <c r="F38" s="20" t="str">
        <f t="shared" si="2"/>
        <v>1.99992-0.0034618i</v>
      </c>
      <c r="G38" s="20" t="str">
        <f t="shared" si="3"/>
        <v>0.0000370052346813195+0.00173103329369246i</v>
      </c>
      <c r="H38" s="12">
        <f t="shared" si="4"/>
        <v>88.775343674716993</v>
      </c>
      <c r="I38" s="3">
        <f t="shared" si="5"/>
        <v>2.1372657609202629E-2</v>
      </c>
      <c r="J38" s="41">
        <f t="shared" si="6"/>
        <v>8.6571439448376766E-2</v>
      </c>
      <c r="K38" s="21">
        <f t="shared" si="7"/>
        <v>5.5000003213429354</v>
      </c>
      <c r="L38" s="21">
        <f t="shared" si="8"/>
        <v>-1.062625361282644</v>
      </c>
      <c r="M38" s="33">
        <f t="shared" si="9"/>
        <v>43.570691143067243</v>
      </c>
    </row>
    <row r="39" spans="1:13" x14ac:dyDescent="0.4">
      <c r="A39" s="32">
        <v>398107</v>
      </c>
      <c r="B39" s="18">
        <v>-0.99990599999999996</v>
      </c>
      <c r="C39" s="18">
        <v>4.3471999999999998E-3</v>
      </c>
      <c r="D39" s="19" t="str">
        <f t="shared" si="1"/>
        <v>-0.999906+0.0043472i</v>
      </c>
      <c r="E39" s="20" t="str">
        <f t="shared" si="0"/>
        <v>0.0000940000000000385+0.0043472i</v>
      </c>
      <c r="F39" s="20" t="str">
        <f t="shared" si="2"/>
        <v>1.999906-0.0043472i</v>
      </c>
      <c r="G39" s="20" t="str">
        <f t="shared" si="3"/>
        <v>0.0000422770282479021+0.0021737940616695i</v>
      </c>
      <c r="H39" s="12">
        <f t="shared" si="4"/>
        <v>88.885823641394154</v>
      </c>
      <c r="I39" s="3">
        <f t="shared" si="5"/>
        <v>1.9444820345891171E-2</v>
      </c>
      <c r="J39" s="41">
        <f t="shared" si="6"/>
        <v>0.10871025675697596</v>
      </c>
      <c r="K39" s="21">
        <f t="shared" si="7"/>
        <v>5.5999998139434197</v>
      </c>
      <c r="L39" s="21">
        <f t="shared" si="8"/>
        <v>-0.96372947851892532</v>
      </c>
      <c r="M39" s="33">
        <f t="shared" si="9"/>
        <v>43.460111798239765</v>
      </c>
    </row>
    <row r="40" spans="1:13" x14ac:dyDescent="0.4">
      <c r="A40" s="32">
        <v>501187</v>
      </c>
      <c r="B40" s="18">
        <v>-0.999888</v>
      </c>
      <c r="C40" s="18">
        <v>5.4602000000000001E-3</v>
      </c>
      <c r="D40" s="19" t="str">
        <f t="shared" si="1"/>
        <v>-0.999888+0.0054602i</v>
      </c>
      <c r="E40" s="20" t="str">
        <f t="shared" si="0"/>
        <v>0.000112000000000001+0.0054602i</v>
      </c>
      <c r="F40" s="20" t="str">
        <f t="shared" si="2"/>
        <v>1.999888-0.0054602i</v>
      </c>
      <c r="G40" s="20" t="str">
        <f t="shared" si="3"/>
        <v>0.0000485484934154404+0.00273038544382673i</v>
      </c>
      <c r="H40" s="12">
        <f t="shared" si="4"/>
        <v>88.981341373432727</v>
      </c>
      <c r="I40" s="3">
        <f t="shared" si="5"/>
        <v>1.7778010374853631E-2</v>
      </c>
      <c r="J40" s="41">
        <f t="shared" si="6"/>
        <v>0.1365408512870214</v>
      </c>
      <c r="K40" s="21">
        <f t="shared" si="7"/>
        <v>5.6999997975545824</v>
      </c>
      <c r="L40" s="21">
        <f t="shared" si="8"/>
        <v>-0.86473739379352998</v>
      </c>
      <c r="M40" s="33">
        <f t="shared" si="9"/>
        <v>43.359367693704819</v>
      </c>
    </row>
    <row r="41" spans="1:13" x14ac:dyDescent="0.4">
      <c r="A41" s="32">
        <v>630957</v>
      </c>
      <c r="B41" s="18">
        <v>-0.99986600000000003</v>
      </c>
      <c r="C41" s="18">
        <v>6.8594600000000004E-3</v>
      </c>
      <c r="D41" s="19" t="str">
        <f t="shared" si="1"/>
        <v>-0.999866+0.00685946i</v>
      </c>
      <c r="E41" s="20" t="str">
        <f t="shared" si="0"/>
        <v>0.000133999999999967+0.00685946i</v>
      </c>
      <c r="F41" s="20" t="str">
        <f t="shared" si="2"/>
        <v>1.999866-0.00685946i</v>
      </c>
      <c r="G41" s="20" t="str">
        <f t="shared" si="3"/>
        <v>0.0000552392151524128+0.00343014927559485i</v>
      </c>
      <c r="H41" s="12">
        <f t="shared" si="4"/>
        <v>89.077386994253345</v>
      </c>
      <c r="I41" s="3">
        <f t="shared" si="5"/>
        <v>1.6101938792666488E-2</v>
      </c>
      <c r="J41" s="41">
        <f t="shared" si="6"/>
        <v>0.17152970168278819</v>
      </c>
      <c r="K41" s="21">
        <f t="shared" si="7"/>
        <v>5.7999997628906463</v>
      </c>
      <c r="L41" s="21">
        <f t="shared" si="8"/>
        <v>-0.76566066769077723</v>
      </c>
      <c r="M41" s="33">
        <f t="shared" si="9"/>
        <v>43.267290655138055</v>
      </c>
    </row>
    <row r="42" spans="1:13" x14ac:dyDescent="0.4">
      <c r="A42" s="32">
        <v>794328</v>
      </c>
      <c r="B42" s="18">
        <v>-0.99983599999999995</v>
      </c>
      <c r="C42" s="18">
        <v>8.6187699999999996E-3</v>
      </c>
      <c r="D42" s="19" t="str">
        <f t="shared" si="1"/>
        <v>-0.999836+0.00861877i</v>
      </c>
      <c r="E42" s="20" t="str">
        <f t="shared" si="0"/>
        <v>0.000164000000000053+0.00861877i</v>
      </c>
      <c r="F42" s="20" t="str">
        <f t="shared" si="2"/>
        <v>1.999836-0.00861877i</v>
      </c>
      <c r="G42" s="20" t="str">
        <f t="shared" si="3"/>
        <v>0.0000634317013169224+0.00431001177258753i</v>
      </c>
      <c r="H42" s="12">
        <f t="shared" si="4"/>
        <v>89.156822162255665</v>
      </c>
      <c r="I42" s="3">
        <f t="shared" si="5"/>
        <v>1.4715698278289426E-2</v>
      </c>
      <c r="J42" s="41">
        <f t="shared" si="6"/>
        <v>0.21552392593732528</v>
      </c>
      <c r="K42" s="21">
        <f t="shared" si="7"/>
        <v>5.8999998716658038</v>
      </c>
      <c r="L42" s="21">
        <f t="shared" si="8"/>
        <v>-0.66650451053447357</v>
      </c>
      <c r="M42" s="33">
        <f t="shared" si="9"/>
        <v>43.183292251433755</v>
      </c>
    </row>
    <row r="43" spans="1:13" x14ac:dyDescent="0.4">
      <c r="A43" s="32">
        <v>1000000</v>
      </c>
      <c r="B43" s="18">
        <v>-0.99979499999999999</v>
      </c>
      <c r="C43" s="18">
        <v>1.0831E-2</v>
      </c>
      <c r="D43" s="19" t="str">
        <f t="shared" si="1"/>
        <v>-0.999795+0.010831i</v>
      </c>
      <c r="E43" s="20" t="str">
        <f t="shared" si="0"/>
        <v>0.000205000000000011+0.010831i</v>
      </c>
      <c r="F43" s="20" t="str">
        <f t="shared" si="2"/>
        <v>1.999795-0.010831i</v>
      </c>
      <c r="G43" s="20" t="str">
        <f t="shared" si="3"/>
        <v>0.0000731747075047551+0.00541645146390354i</v>
      </c>
      <c r="H43" s="12">
        <f t="shared" si="4"/>
        <v>89.225997519635868</v>
      </c>
      <c r="I43" s="3">
        <f t="shared" si="5"/>
        <v>1.350848083141595E-2</v>
      </c>
      <c r="J43" s="41">
        <f t="shared" si="6"/>
        <v>0.27084728630097632</v>
      </c>
      <c r="K43" s="21">
        <f t="shared" si="7"/>
        <v>6</v>
      </c>
      <c r="L43" s="21">
        <f t="shared" si="8"/>
        <v>-0.56727551137977128</v>
      </c>
      <c r="M43" s="33">
        <f t="shared" si="9"/>
        <v>43.106684437826168</v>
      </c>
    </row>
    <row r="44" spans="1:13" x14ac:dyDescent="0.4">
      <c r="A44" s="32">
        <v>1258930</v>
      </c>
      <c r="B44" s="18">
        <v>-0.99973900000000004</v>
      </c>
      <c r="C44" s="18">
        <v>1.3612900000000001E-2</v>
      </c>
      <c r="D44" s="19" t="str">
        <f t="shared" si="1"/>
        <v>-0.999739+0.0136129i</v>
      </c>
      <c r="E44" s="20" t="str">
        <f t="shared" si="0"/>
        <v>0.000260999999999956+0.0136129i</v>
      </c>
      <c r="F44" s="20" t="str">
        <f t="shared" si="2"/>
        <v>1.999739-0.0136129i</v>
      </c>
      <c r="G44" s="20" t="str">
        <f t="shared" si="3"/>
        <v>0.0000841732763796397+0.00680791135362866i</v>
      </c>
      <c r="H44" s="12">
        <f t="shared" si="4"/>
        <v>89.291628885157877</v>
      </c>
      <c r="I44" s="3">
        <f t="shared" si="5"/>
        <v>1.2363093316636573E-2</v>
      </c>
      <c r="J44" s="41">
        <f t="shared" si="6"/>
        <v>0.34042158472738804</v>
      </c>
      <c r="K44" s="21">
        <f t="shared" si="7"/>
        <v>6.1000015828013519</v>
      </c>
      <c r="L44" s="21">
        <f t="shared" si="8"/>
        <v>-0.46798291089413496</v>
      </c>
      <c r="M44" s="33">
        <f t="shared" si="9"/>
        <v>43.036370524604443</v>
      </c>
    </row>
    <row r="45" spans="1:13" x14ac:dyDescent="0.4">
      <c r="A45" s="32">
        <v>1584890</v>
      </c>
      <c r="B45" s="18">
        <v>-0.99965999999999999</v>
      </c>
      <c r="C45" s="18">
        <v>1.7111299999999999E-2</v>
      </c>
      <c r="D45" s="19" t="str">
        <f t="shared" si="1"/>
        <v>-0.99966+0.0171113i</v>
      </c>
      <c r="E45" s="20" t="str">
        <f t="shared" si="0"/>
        <v>0.000340000000000007+0.0171113i</v>
      </c>
      <c r="F45" s="20" t="str">
        <f t="shared" si="2"/>
        <v>1.99966-0.0171113i</v>
      </c>
      <c r="G45" s="20" t="str">
        <f t="shared" si="3"/>
        <v>0.000096797776009263+0.00855793301650512i</v>
      </c>
      <c r="H45" s="12">
        <f t="shared" si="4"/>
        <v>89.351961796912434</v>
      </c>
      <c r="I45" s="3">
        <f t="shared" si="5"/>
        <v>1.1310159176674918E-2</v>
      </c>
      <c r="J45" s="41">
        <f t="shared" si="6"/>
        <v>0.42792402165696652</v>
      </c>
      <c r="K45" s="21">
        <f t="shared" si="7"/>
        <v>6.199999125196797</v>
      </c>
      <c r="L45" s="21">
        <f t="shared" si="8"/>
        <v>-0.36863333356690603</v>
      </c>
      <c r="M45" s="33">
        <f t="shared" si="9"/>
        <v>42.972208364283638</v>
      </c>
    </row>
    <row r="46" spans="1:13" x14ac:dyDescent="0.4">
      <c r="A46" s="32">
        <v>1995260</v>
      </c>
      <c r="B46" s="18">
        <v>-0.99954600000000005</v>
      </c>
      <c r="C46" s="18">
        <v>2.1511099999999998E-2</v>
      </c>
      <c r="D46" s="19" t="str">
        <f t="shared" si="1"/>
        <v>-0.999546+0.0215111i</v>
      </c>
      <c r="E46" s="20" t="str">
        <f t="shared" si="0"/>
        <v>0.000453999999999954+0.0215111i</v>
      </c>
      <c r="F46" s="20" t="str">
        <f t="shared" si="2"/>
        <v>1.999546-0.0215111i</v>
      </c>
      <c r="G46" s="20" t="str">
        <f t="shared" si="3"/>
        <v>0.000111304265714697+0.0107591894746058i</v>
      </c>
      <c r="H46" s="12">
        <f t="shared" si="4"/>
        <v>89.407293904540353</v>
      </c>
      <c r="I46" s="3">
        <f t="shared" si="5"/>
        <v>1.0344488362266655E-2</v>
      </c>
      <c r="J46" s="41">
        <f t="shared" si="6"/>
        <v>0.53798825914241499</v>
      </c>
      <c r="K46" s="21">
        <f t="shared" si="7"/>
        <v>6.2999994961169836</v>
      </c>
      <c r="L46" s="21">
        <f t="shared" si="8"/>
        <v>-0.26922720211298035</v>
      </c>
      <c r="M46" s="33">
        <f t="shared" si="9"/>
        <v>42.913450261078204</v>
      </c>
    </row>
    <row r="47" spans="1:13" x14ac:dyDescent="0.4">
      <c r="A47" s="32">
        <v>2511890</v>
      </c>
      <c r="B47" s="18">
        <v>-0.99937799999999999</v>
      </c>
      <c r="C47" s="18">
        <v>2.7044499999999999E-2</v>
      </c>
      <c r="D47" s="19" t="str">
        <f t="shared" si="1"/>
        <v>-0.999378+0.0270445i</v>
      </c>
      <c r="E47" s="20" t="str">
        <f t="shared" si="0"/>
        <v>0.000622000000000011+0.0270445i</v>
      </c>
      <c r="F47" s="20" t="str">
        <f t="shared" si="2"/>
        <v>1.999378-0.0270445i</v>
      </c>
      <c r="G47" s="20" t="str">
        <f t="shared" si="3"/>
        <v>0.000128108280138465+0.0135281895791502i</v>
      </c>
      <c r="H47" s="12">
        <f t="shared" si="4"/>
        <v>89.457440751189324</v>
      </c>
      <c r="I47" s="3">
        <f t="shared" si="5"/>
        <v>9.4693037580467123E-3</v>
      </c>
      <c r="J47" s="41">
        <f t="shared" si="6"/>
        <v>0.67643980704285145</v>
      </c>
      <c r="K47" s="21">
        <f t="shared" si="7"/>
        <v>6.4000006169763797</v>
      </c>
      <c r="L47" s="21">
        <f t="shared" si="8"/>
        <v>-0.16977084301639978</v>
      </c>
      <c r="M47" s="33">
        <f t="shared" si="9"/>
        <v>42.859655078445982</v>
      </c>
    </row>
    <row r="48" spans="1:13" x14ac:dyDescent="0.4">
      <c r="A48" s="32">
        <v>3162280</v>
      </c>
      <c r="B48" s="18">
        <v>-0.99912599999999996</v>
      </c>
      <c r="C48" s="18">
        <v>3.4003199999999997E-2</v>
      </c>
      <c r="D48" s="19" t="str">
        <f t="shared" si="1"/>
        <v>-0.999126+0.0340032i</v>
      </c>
      <c r="E48" s="20" t="str">
        <f t="shared" si="0"/>
        <v>0.000874000000000041+0.0340032i</v>
      </c>
      <c r="F48" s="20" t="str">
        <f t="shared" si="2"/>
        <v>1.999126-0.0340032i</v>
      </c>
      <c r="G48" s="20" t="str">
        <f t="shared" si="3"/>
        <v>0.000147841079195354+0.017011547581185i</v>
      </c>
      <c r="H48" s="12">
        <f t="shared" si="4"/>
        <v>89.502076069748981</v>
      </c>
      <c r="I48" s="3">
        <f t="shared" si="5"/>
        <v>8.6903026197217292E-3</v>
      </c>
      <c r="J48" s="41">
        <f t="shared" si="6"/>
        <v>0.85060949925864748</v>
      </c>
      <c r="K48" s="21">
        <f t="shared" si="7"/>
        <v>6.5000003213429354</v>
      </c>
      <c r="L48" s="21">
        <f t="shared" si="8"/>
        <v>-7.0269771571940393E-2</v>
      </c>
      <c r="M48" s="33">
        <f t="shared" si="9"/>
        <v>42.810474229965607</v>
      </c>
    </row>
    <row r="49" spans="1:13" x14ac:dyDescent="0.4">
      <c r="A49" s="32">
        <v>3981070</v>
      </c>
      <c r="B49" s="18">
        <v>-0.99874300000000005</v>
      </c>
      <c r="C49" s="18">
        <v>4.2753699999999999E-2</v>
      </c>
      <c r="D49" s="19" t="str">
        <f t="shared" si="1"/>
        <v>-0.998743+0.0427537i</v>
      </c>
      <c r="E49" s="20" t="str">
        <f t="shared" si="0"/>
        <v>0.00125699999999995+0.0427537i</v>
      </c>
      <c r="F49" s="20" t="str">
        <f t="shared" si="2"/>
        <v>1.998743-0.0427537i</v>
      </c>
      <c r="G49" s="20" t="str">
        <f t="shared" si="3"/>
        <v>0.000171272227141382+0.0213939573629114i</v>
      </c>
      <c r="H49" s="12">
        <f t="shared" si="4"/>
        <v>89.541320665372751</v>
      </c>
      <c r="I49" s="3">
        <f t="shared" si="5"/>
        <v>8.0053790920562584E-3</v>
      </c>
      <c r="J49" s="41">
        <f t="shared" si="6"/>
        <v>1.0697321461724203</v>
      </c>
      <c r="K49" s="21">
        <f t="shared" si="7"/>
        <v>6.5999998139434197</v>
      </c>
      <c r="L49" s="21">
        <f t="shared" si="8"/>
        <v>2.9275046842341997E-2</v>
      </c>
      <c r="M49" s="33">
        <f t="shared" si="9"/>
        <v>42.765678284391534</v>
      </c>
    </row>
    <row r="50" spans="1:13" x14ac:dyDescent="0.4">
      <c r="A50" s="32">
        <v>5011870</v>
      </c>
      <c r="B50" s="18">
        <v>-0.99815799999999999</v>
      </c>
      <c r="C50" s="18">
        <v>5.37551E-2</v>
      </c>
      <c r="D50" s="19" t="str">
        <f t="shared" si="1"/>
        <v>-0.998158+0.0537551i</v>
      </c>
      <c r="E50" s="20" t="str">
        <f t="shared" si="0"/>
        <v>0.00184200000000001+0.0537551i</v>
      </c>
      <c r="F50" s="20" t="str">
        <f t="shared" si="2"/>
        <v>1.998158-0.0537551i</v>
      </c>
      <c r="G50" s="20" t="str">
        <f t="shared" si="3"/>
        <v>0.000197970544358904+0.0269076529115361i</v>
      </c>
      <c r="H50" s="12">
        <f t="shared" si="4"/>
        <v>89.57845925711581</v>
      </c>
      <c r="I50" s="3">
        <f t="shared" si="5"/>
        <v>7.3572075205776298E-3</v>
      </c>
      <c r="J50" s="41">
        <f t="shared" si="6"/>
        <v>1.3454190588290056</v>
      </c>
      <c r="K50" s="21">
        <f t="shared" si="7"/>
        <v>6.6999997975545824</v>
      </c>
      <c r="L50" s="21">
        <f t="shared" si="8"/>
        <v>0.12885757548417193</v>
      </c>
      <c r="M50" s="33">
        <f t="shared" si="9"/>
        <v>42.724590570521933</v>
      </c>
    </row>
    <row r="51" spans="1:13" x14ac:dyDescent="0.4">
      <c r="A51" s="32">
        <v>6309570</v>
      </c>
      <c r="B51" s="18">
        <v>-0.99725399999999997</v>
      </c>
      <c r="C51" s="18">
        <v>6.7581799999999997E-2</v>
      </c>
      <c r="D51" s="19" t="str">
        <f t="shared" si="1"/>
        <v>-0.997254+0.0675818i</v>
      </c>
      <c r="E51" s="20" t="str">
        <f t="shared" si="0"/>
        <v>0.00274600000000003+0.0675818i</v>
      </c>
      <c r="F51" s="20" t="str">
        <f t="shared" si="2"/>
        <v>1.997254-0.0675818i</v>
      </c>
      <c r="G51" s="20" t="str">
        <f t="shared" si="3"/>
        <v>0.000229657926777613+0.0338451297111313i</v>
      </c>
      <c r="H51" s="12">
        <f t="shared" si="4"/>
        <v>89.611222409263576</v>
      </c>
      <c r="I51" s="3">
        <f t="shared" si="5"/>
        <v>6.7853969468074675E-3</v>
      </c>
      <c r="J51" s="41">
        <f t="shared" si="6"/>
        <v>1.692295444009877</v>
      </c>
      <c r="K51" s="21">
        <f t="shared" si="7"/>
        <v>6.7999997628906463</v>
      </c>
      <c r="L51" s="21">
        <f t="shared" si="8"/>
        <v>0.2284761852409945</v>
      </c>
      <c r="M51" s="33">
        <f t="shared" si="9"/>
        <v>42.687090417582461</v>
      </c>
    </row>
    <row r="52" spans="1:13" x14ac:dyDescent="0.4">
      <c r="A52" s="32">
        <v>7943280</v>
      </c>
      <c r="B52" s="18">
        <v>-0.99585000000000001</v>
      </c>
      <c r="C52" s="18">
        <v>8.4949800000000006E-2</v>
      </c>
      <c r="D52" s="19" t="str">
        <f t="shared" si="1"/>
        <v>-0.99585+0.0849498i</v>
      </c>
      <c r="E52" s="20" t="str">
        <f t="shared" si="0"/>
        <v>0.00414999999999999+0.0849498i</v>
      </c>
      <c r="F52" s="20" t="str">
        <f t="shared" si="2"/>
        <v>1.99585-0.0849498i</v>
      </c>
      <c r="G52" s="20" t="str">
        <f t="shared" si="3"/>
        <v>0.000267202921270236+0.0425745916951281i</v>
      </c>
      <c r="H52" s="12">
        <f t="shared" si="4"/>
        <v>89.640409971191332</v>
      </c>
      <c r="I52" s="3">
        <f t="shared" si="5"/>
        <v>6.2759887595114552E-3</v>
      </c>
      <c r="J52" s="41">
        <f t="shared" si="6"/>
        <v>2.1287715092325001</v>
      </c>
      <c r="K52" s="21">
        <f t="shared" si="7"/>
        <v>6.8999998716658038</v>
      </c>
      <c r="L52" s="21">
        <f t="shared" si="8"/>
        <v>0.32812904912980806</v>
      </c>
      <c r="M52" s="33">
        <f t="shared" si="9"/>
        <v>42.652973130438149</v>
      </c>
    </row>
    <row r="53" spans="1:13" x14ac:dyDescent="0.4">
      <c r="A53" s="32">
        <v>10000000</v>
      </c>
      <c r="B53" s="18">
        <v>-0.99366100000000002</v>
      </c>
      <c r="C53" s="18">
        <v>0.10674599999999999</v>
      </c>
      <c r="D53" s="19" t="str">
        <f t="shared" si="1"/>
        <v>-0.993661+0.106746i</v>
      </c>
      <c r="E53" s="20" t="str">
        <f t="shared" si="0"/>
        <v>0.00633899999999998+0.106746i</v>
      </c>
      <c r="F53" s="20" t="str">
        <f t="shared" si="2"/>
        <v>1.993661-0.106746i</v>
      </c>
      <c r="G53" s="20" t="str">
        <f t="shared" si="3"/>
        <v>0.000311862508710111+0.0535594015609247i</v>
      </c>
      <c r="H53" s="12">
        <f t="shared" si="4"/>
        <v>89.666385301512705</v>
      </c>
      <c r="I53" s="3">
        <f t="shared" si="5"/>
        <v>5.8226420201554514E-3</v>
      </c>
      <c r="J53" s="41">
        <f t="shared" si="6"/>
        <v>2.6780154750247069</v>
      </c>
      <c r="K53" s="21">
        <f t="shared" si="7"/>
        <v>7</v>
      </c>
      <c r="L53" s="21">
        <f t="shared" si="8"/>
        <v>0.42781308227211395</v>
      </c>
      <c r="M53" s="33">
        <f t="shared" si="9"/>
        <v>42.621940052677232</v>
      </c>
    </row>
    <row r="54" spans="1:13" x14ac:dyDescent="0.4">
      <c r="A54" s="32">
        <v>12589300</v>
      </c>
      <c r="B54" s="18">
        <v>-0.99023700000000003</v>
      </c>
      <c r="C54" s="18">
        <v>0.13405800000000001</v>
      </c>
      <c r="D54" s="19" t="str">
        <f t="shared" si="1"/>
        <v>-0.990237+0.134058i</v>
      </c>
      <c r="E54" s="20" t="str">
        <f t="shared" si="0"/>
        <v>0.00976299999999997+0.134058i</v>
      </c>
      <c r="F54" s="20" t="str">
        <f t="shared" si="2"/>
        <v>1.990237-0.134058i</v>
      </c>
      <c r="G54" s="20" t="str">
        <f t="shared" si="3"/>
        <v>0.000366707970953483+0.0673825077803147i</v>
      </c>
      <c r="H54" s="12">
        <f t="shared" si="4"/>
        <v>89.688188933346197</v>
      </c>
      <c r="I54" s="3">
        <f t="shared" si="5"/>
        <v>5.4421028942476784E-3</v>
      </c>
      <c r="J54" s="41">
        <f t="shared" si="6"/>
        <v>3.3691752809478954</v>
      </c>
      <c r="K54" s="21">
        <f t="shared" si="7"/>
        <v>7.1000015828013519</v>
      </c>
      <c r="L54" s="21">
        <f t="shared" si="8"/>
        <v>0.5275236056882322</v>
      </c>
      <c r="M54" s="33">
        <f t="shared" si="9"/>
        <v>42.593384866980912</v>
      </c>
    </row>
    <row r="55" spans="1:13" x14ac:dyDescent="0.4">
      <c r="A55" s="32">
        <v>15848900</v>
      </c>
      <c r="B55" s="18">
        <v>-0.98487899999999995</v>
      </c>
      <c r="C55" s="18">
        <v>0.16820399999999999</v>
      </c>
      <c r="D55" s="19" t="str">
        <f t="shared" si="1"/>
        <v>-0.984879+0.168204i</v>
      </c>
      <c r="E55" s="20" t="str">
        <f t="shared" si="0"/>
        <v>0.0151210000000001+0.168204i</v>
      </c>
      <c r="F55" s="20" t="str">
        <f t="shared" si="2"/>
        <v>1.984879-0.168204i</v>
      </c>
      <c r="G55" s="20" t="str">
        <f t="shared" si="3"/>
        <v>0.000433657660739426+0.0847794464817085i</v>
      </c>
      <c r="H55" s="12">
        <f t="shared" si="4"/>
        <v>89.706927350351847</v>
      </c>
      <c r="I55" s="3">
        <f t="shared" si="5"/>
        <v>5.1150603787021983E-3</v>
      </c>
      <c r="J55" s="41">
        <f t="shared" si="6"/>
        <v>4.2390277790761157</v>
      </c>
      <c r="K55" s="21">
        <f t="shared" si="7"/>
        <v>7.199999125196797</v>
      </c>
      <c r="L55" s="21">
        <f t="shared" si="8"/>
        <v>0.62726626258377649</v>
      </c>
      <c r="M55" s="33">
        <f t="shared" si="9"/>
        <v>42.568394332970911</v>
      </c>
    </row>
    <row r="56" spans="1:13" x14ac:dyDescent="0.4">
      <c r="A56" s="32">
        <v>19952600</v>
      </c>
      <c r="B56" s="18">
        <v>-0.97649600000000003</v>
      </c>
      <c r="C56" s="18">
        <v>0.210731</v>
      </c>
      <c r="D56" s="19" t="str">
        <f t="shared" si="1"/>
        <v>-0.976496+0.210731i</v>
      </c>
      <c r="E56" s="20" t="str">
        <f t="shared" si="0"/>
        <v>0.023504+0.210731i</v>
      </c>
      <c r="F56" s="20" t="str">
        <f t="shared" si="2"/>
        <v>1.976496-0.210731i</v>
      </c>
      <c r="G56" s="20" t="str">
        <f t="shared" si="3"/>
        <v>0.000518359062277636+0.106673747036955i</v>
      </c>
      <c r="H56" s="12">
        <f t="shared" si="4"/>
        <v>89.721585173440133</v>
      </c>
      <c r="I56" s="3">
        <f t="shared" si="5"/>
        <v>4.8592362867773105E-3</v>
      </c>
      <c r="J56" s="41">
        <f t="shared" si="6"/>
        <v>5.3337503229485979</v>
      </c>
      <c r="K56" s="21">
        <f t="shared" si="7"/>
        <v>7.2999994961169836</v>
      </c>
      <c r="L56" s="21">
        <f t="shared" si="8"/>
        <v>0.72703268216308725</v>
      </c>
      <c r="M56" s="33">
        <f t="shared" si="9"/>
        <v>42.545469217809327</v>
      </c>
    </row>
    <row r="57" spans="1:13" x14ac:dyDescent="0.4">
      <c r="A57" s="32">
        <v>25118900</v>
      </c>
      <c r="B57" s="18">
        <v>-0.96341399999999999</v>
      </c>
      <c r="C57" s="18">
        <v>0.26338499999999998</v>
      </c>
      <c r="D57" s="19" t="str">
        <f t="shared" si="1"/>
        <v>-0.963414+0.263385i</v>
      </c>
      <c r="E57" s="20" t="str">
        <f t="shared" si="0"/>
        <v>0.036586+0.263385i</v>
      </c>
      <c r="F57" s="20" t="str">
        <f t="shared" si="2"/>
        <v>1.963414-0.263385i</v>
      </c>
      <c r="G57" s="20" t="str">
        <f t="shared" si="3"/>
        <v>0.000627313114408549+0.13423059266392i</v>
      </c>
      <c r="H57" s="12">
        <f t="shared" si="4"/>
        <v>89.732235912019519</v>
      </c>
      <c r="I57" s="3">
        <f t="shared" si="5"/>
        <v>4.6733479425644488E-3</v>
      </c>
      <c r="J57" s="41">
        <f t="shared" si="6"/>
        <v>6.711602924907492</v>
      </c>
      <c r="K57" s="21">
        <f t="shared" si="7"/>
        <v>7.4000006169763797</v>
      </c>
      <c r="L57" s="21">
        <f t="shared" si="8"/>
        <v>0.82682625464086312</v>
      </c>
      <c r="M57" s="33">
        <f t="shared" si="9"/>
        <v>42.525141688889647</v>
      </c>
    </row>
    <row r="58" spans="1:13" x14ac:dyDescent="0.4">
      <c r="A58" s="32">
        <v>31622800</v>
      </c>
      <c r="B58" s="18">
        <v>-0.943102</v>
      </c>
      <c r="C58" s="18">
        <v>0.32796999999999998</v>
      </c>
      <c r="D58" s="19" t="str">
        <f t="shared" si="1"/>
        <v>-0.943102+0.32797i</v>
      </c>
      <c r="E58" s="20" t="str">
        <f t="shared" si="0"/>
        <v>0.056898+0.32797i</v>
      </c>
      <c r="F58" s="20" t="str">
        <f t="shared" si="2"/>
        <v>1.943102-0.32797i</v>
      </c>
      <c r="G58" s="20" t="str">
        <f t="shared" si="3"/>
        <v>0.000771088075272457+0.168916965633326i</v>
      </c>
      <c r="H58" s="12">
        <f t="shared" si="4"/>
        <v>89.73845264562128</v>
      </c>
      <c r="I58" s="3">
        <f t="shared" si="5"/>
        <v>4.5648466300614483E-3</v>
      </c>
      <c r="J58" s="41">
        <f t="shared" si="6"/>
        <v>8.4459362795947719</v>
      </c>
      <c r="K58" s="21">
        <f t="shared" si="7"/>
        <v>7.5000003213429354</v>
      </c>
      <c r="L58" s="21">
        <f t="shared" si="8"/>
        <v>0.92664780056452634</v>
      </c>
      <c r="M58" s="33">
        <f t="shared" si="9"/>
        <v>42.507700391384702</v>
      </c>
    </row>
    <row r="59" spans="1:13" x14ac:dyDescent="0.4">
      <c r="A59" s="32">
        <v>39810700</v>
      </c>
      <c r="B59" s="18">
        <v>-0.91183899999999996</v>
      </c>
      <c r="C59" s="18">
        <v>0.406028</v>
      </c>
      <c r="D59" s="19" t="str">
        <f t="shared" si="1"/>
        <v>-0.911839+0.406028i</v>
      </c>
      <c r="E59" s="20" t="str">
        <f t="shared" si="0"/>
        <v>0.088161+0.406028i</v>
      </c>
      <c r="F59" s="20" t="str">
        <f t="shared" si="2"/>
        <v>1.911839-0.406028i</v>
      </c>
      <c r="G59" s="20" t="str">
        <f t="shared" si="3"/>
        <v>0.000966207790662759+0.212580822661755i</v>
      </c>
      <c r="H59" s="12">
        <f t="shared" si="4"/>
        <v>89.739584941676625</v>
      </c>
      <c r="I59" s="3">
        <f t="shared" si="5"/>
        <v>4.5450845408007718E-3</v>
      </c>
      <c r="J59" s="41">
        <f t="shared" si="6"/>
        <v>10.629150921057061</v>
      </c>
      <c r="K59" s="21">
        <f t="shared" si="7"/>
        <v>7.5999998139434197</v>
      </c>
      <c r="L59" s="21">
        <f t="shared" si="8"/>
        <v>1.0264985735517538</v>
      </c>
      <c r="M59" s="33">
        <f t="shared" si="9"/>
        <v>42.493146565019039</v>
      </c>
    </row>
    <row r="60" spans="1:13" x14ac:dyDescent="0.4">
      <c r="A60" s="32">
        <v>50118700</v>
      </c>
      <c r="B60" s="18">
        <v>-0.86439699999999997</v>
      </c>
      <c r="C60" s="18">
        <v>0.49820999999999999</v>
      </c>
      <c r="D60" s="19" t="str">
        <f t="shared" si="1"/>
        <v>-0.864397+0.49821i</v>
      </c>
      <c r="E60" s="20" t="str">
        <f t="shared" si="0"/>
        <v>0.135603+0.49821i</v>
      </c>
      <c r="F60" s="20" t="str">
        <f t="shared" si="2"/>
        <v>1.864397-0.49821i</v>
      </c>
      <c r="G60" s="20" t="str">
        <f t="shared" si="3"/>
        <v>0.00123640927568314+0.267553526134851i</v>
      </c>
      <c r="H60" s="12">
        <f t="shared" si="4"/>
        <v>89.735228572753002</v>
      </c>
      <c r="I60" s="3">
        <f t="shared" si="5"/>
        <v>4.6211167233979368E-3</v>
      </c>
      <c r="J60" s="41">
        <f t="shared" si="6"/>
        <v>13.377819147294653</v>
      </c>
      <c r="K60" s="21">
        <f t="shared" si="7"/>
        <v>7.6999997975545824</v>
      </c>
      <c r="L60" s="21">
        <f t="shared" si="8"/>
        <v>1.1263853204951557</v>
      </c>
      <c r="M60" s="33">
        <f t="shared" si="9"/>
        <v>42.48206847107663</v>
      </c>
    </row>
    <row r="61" spans="1:13" x14ac:dyDescent="0.4">
      <c r="A61" s="32">
        <v>63095700</v>
      </c>
      <c r="B61" s="18">
        <v>-0.79396</v>
      </c>
      <c r="C61" s="18">
        <v>0.60318499999999997</v>
      </c>
      <c r="D61" s="19" t="str">
        <f t="shared" si="1"/>
        <v>-0.79396+0.603185i</v>
      </c>
      <c r="E61" s="20" t="str">
        <f t="shared" si="0"/>
        <v>0.20604+0.603185i</v>
      </c>
      <c r="F61" s="20" t="str">
        <f t="shared" si="2"/>
        <v>1.79396-0.603185i</v>
      </c>
      <c r="G61" s="20" t="str">
        <f t="shared" si="3"/>
        <v>0.00161785944945041+0.336774994176022i</v>
      </c>
      <c r="H61" s="12">
        <f t="shared" si="4"/>
        <v>89.724754489429998</v>
      </c>
      <c r="I61" s="3">
        <f t="shared" si="5"/>
        <v>4.803921933369937E-3</v>
      </c>
      <c r="J61" s="41">
        <f t="shared" si="6"/>
        <v>16.838944011684482</v>
      </c>
      <c r="K61" s="21">
        <f t="shared" si="7"/>
        <v>7.7999997628906463</v>
      </c>
      <c r="L61" s="21">
        <f t="shared" si="8"/>
        <v>1.2263148529428443</v>
      </c>
      <c r="M61" s="33">
        <f t="shared" si="9"/>
        <v>42.475179384764033</v>
      </c>
    </row>
    <row r="62" spans="1:13" x14ac:dyDescent="0.4">
      <c r="A62" s="32">
        <v>79432800</v>
      </c>
      <c r="B62" s="18">
        <v>-0.69273499999999999</v>
      </c>
      <c r="C62" s="18">
        <v>0.71610300000000005</v>
      </c>
      <c r="D62" s="19" t="str">
        <f t="shared" si="1"/>
        <v>-0.692735+0.716103i</v>
      </c>
      <c r="E62" s="20" t="str">
        <f t="shared" si="0"/>
        <v>0.307265+0.716103i</v>
      </c>
      <c r="F62" s="20" t="str">
        <f t="shared" si="2"/>
        <v>1.692735-0.716103i</v>
      </c>
      <c r="G62" s="20" t="str">
        <f t="shared" si="3"/>
        <v>0.00216529808280521+0.423960972303988i</v>
      </c>
      <c r="H62" s="12">
        <f t="shared" si="4"/>
        <v>89.707375511075497</v>
      </c>
      <c r="I62" s="3">
        <f t="shared" si="5"/>
        <v>5.1072386006659346E-3</v>
      </c>
      <c r="J62" s="41">
        <f t="shared" si="6"/>
        <v>21.198325084351023</v>
      </c>
      <c r="K62" s="21">
        <f t="shared" si="7"/>
        <v>7.8999998716658038</v>
      </c>
      <c r="L62" s="21">
        <f t="shared" si="8"/>
        <v>1.3263015479400693</v>
      </c>
      <c r="M62" s="33">
        <f t="shared" si="9"/>
        <v>42.473867501125284</v>
      </c>
    </row>
    <row r="63" spans="1:13" x14ac:dyDescent="0.4">
      <c r="A63" s="32">
        <v>100000000</v>
      </c>
      <c r="B63" s="18">
        <v>-0.55391500000000005</v>
      </c>
      <c r="C63" s="18">
        <v>0.82705499999999998</v>
      </c>
      <c r="D63" s="19" t="str">
        <f t="shared" si="1"/>
        <v>-0.553915+0.827055i</v>
      </c>
      <c r="E63" s="20" t="str">
        <f t="shared" si="0"/>
        <v>0.446085+0.827055i</v>
      </c>
      <c r="F63" s="20" t="str">
        <f t="shared" si="2"/>
        <v>1.553915-0.827055i</v>
      </c>
      <c r="G63" s="20" t="str">
        <f t="shared" si="3"/>
        <v>0.00295552428277855+0.533812583787204i</v>
      </c>
      <c r="H63" s="12">
        <f t="shared" si="4"/>
        <v>89.682777546834203</v>
      </c>
      <c r="I63" s="3">
        <f t="shared" si="5"/>
        <v>5.5365479829702384E-3</v>
      </c>
      <c r="J63" s="41">
        <f t="shared" si="6"/>
        <v>26.691038277545363</v>
      </c>
      <c r="K63" s="21">
        <f t="shared" si="7"/>
        <v>8</v>
      </c>
      <c r="L63" s="21">
        <f t="shared" si="8"/>
        <v>1.4263654681089089</v>
      </c>
      <c r="M63" s="33">
        <f t="shared" si="9"/>
        <v>42.480106781263331</v>
      </c>
    </row>
  </sheetData>
  <mergeCells count="10">
    <mergeCell ref="O1:P1"/>
    <mergeCell ref="Q1:R1"/>
    <mergeCell ref="O2:P2"/>
    <mergeCell ref="Q2:R2"/>
    <mergeCell ref="B1:D1"/>
    <mergeCell ref="A1:A2"/>
    <mergeCell ref="J1:J2"/>
    <mergeCell ref="K1:K2"/>
    <mergeCell ref="L1:L2"/>
    <mergeCell ref="M1:M2"/>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workbookViewId="0">
      <selection activeCell="O14" sqref="O14"/>
    </sheetView>
  </sheetViews>
  <sheetFormatPr defaultRowHeight="18.75" x14ac:dyDescent="0.4"/>
  <cols>
    <col min="1" max="1" width="17" style="34" customWidth="1"/>
    <col min="2" max="3" width="17" style="22" customWidth="1"/>
    <col min="4" max="4" width="17" style="23" hidden="1" customWidth="1"/>
    <col min="5" max="7" width="17" style="3" hidden="1" customWidth="1"/>
    <col min="8" max="8" width="17" style="12" customWidth="1"/>
    <col min="9" max="9" width="17" style="3" hidden="1" customWidth="1"/>
    <col min="10" max="10" width="17" style="42" customWidth="1"/>
    <col min="11" max="12" width="17" style="3" hidden="1" customWidth="1"/>
    <col min="13" max="13" width="17" style="33" customWidth="1"/>
    <col min="14" max="14" width="9.5" style="2" bestFit="1" customWidth="1"/>
    <col min="15" max="15" width="13.625" style="2" customWidth="1"/>
    <col min="16" max="16" width="9" style="2"/>
    <col min="17" max="18" width="13.375" style="2" bestFit="1" customWidth="1"/>
    <col min="19" max="16384" width="9" style="2"/>
  </cols>
  <sheetData>
    <row r="1" spans="1:18" x14ac:dyDescent="0.4">
      <c r="A1" s="24" t="s">
        <v>3</v>
      </c>
      <c r="B1" s="25" t="s">
        <v>0</v>
      </c>
      <c r="C1" s="25"/>
      <c r="D1" s="25"/>
      <c r="E1" s="26" t="s">
        <v>5</v>
      </c>
      <c r="F1" s="26" t="s">
        <v>9</v>
      </c>
      <c r="G1" s="26" t="s">
        <v>10</v>
      </c>
      <c r="H1" s="27" t="s">
        <v>7</v>
      </c>
      <c r="I1" s="26"/>
      <c r="J1" s="39" t="s">
        <v>8</v>
      </c>
      <c r="K1" s="28" t="s">
        <v>14</v>
      </c>
      <c r="L1" s="28" t="s">
        <v>11</v>
      </c>
      <c r="M1" s="29" t="s">
        <v>20</v>
      </c>
      <c r="O1" s="7" t="s">
        <v>16</v>
      </c>
      <c r="P1" s="8"/>
      <c r="Q1" s="8" t="s">
        <v>15</v>
      </c>
      <c r="R1" s="9"/>
    </row>
    <row r="2" spans="1:18" x14ac:dyDescent="0.4">
      <c r="A2" s="30"/>
      <c r="B2" s="16" t="s">
        <v>2</v>
      </c>
      <c r="C2" s="16" t="s">
        <v>1</v>
      </c>
      <c r="D2" s="17" t="s">
        <v>4</v>
      </c>
      <c r="E2" s="13"/>
      <c r="F2" s="13"/>
      <c r="G2" s="13"/>
      <c r="H2" s="14"/>
      <c r="I2" s="13"/>
      <c r="J2" s="40"/>
      <c r="K2" s="15"/>
      <c r="L2" s="15"/>
      <c r="M2" s="31"/>
      <c r="O2" s="10" t="s">
        <v>17</v>
      </c>
      <c r="P2" s="6"/>
      <c r="Q2" s="6" t="s">
        <v>18</v>
      </c>
      <c r="R2" s="11"/>
    </row>
    <row r="3" spans="1:18" x14ac:dyDescent="0.4">
      <c r="A3" s="32">
        <v>100</v>
      </c>
      <c r="B3" s="18">
        <v>-0.99999499999999997</v>
      </c>
      <c r="C3" s="18">
        <v>1.6534299999999999E-5</v>
      </c>
      <c r="D3" s="19" t="str">
        <f>COMPLEX(B3,C3)</f>
        <v>-0.999995+0.0000165343i</v>
      </c>
      <c r="E3" s="20" t="str">
        <f t="shared" ref="E3:E63" si="0">IMSUM(1,D3)</f>
        <v>5.00000000003276E-06+0.0000165343i</v>
      </c>
      <c r="F3" s="20" t="str">
        <f>IMSUB(1,D3)</f>
        <v>1.999995-0.0000165343i</v>
      </c>
      <c r="G3" s="20" t="str">
        <f>IMDIV(E3,F3)</f>
        <v>2.49993790375029E-06+8.26719133533998E-06i</v>
      </c>
      <c r="H3" s="12">
        <f>DEGREES(IMARGUMENT(G3))</f>
        <v>73.175069193725875</v>
      </c>
      <c r="I3" s="3">
        <f>COS(RADIANS(H3))</f>
        <v>0.2894483228853949</v>
      </c>
      <c r="J3" s="41">
        <f>50*IMABS(G3)</f>
        <v>4.3184529086736555E-4</v>
      </c>
      <c r="K3" s="21">
        <f>LOG10(A3)</f>
        <v>2</v>
      </c>
      <c r="L3" s="21">
        <f>LOG10(J3)</f>
        <v>-3.3646718118806827</v>
      </c>
      <c r="M3" s="33">
        <f>J3/2/PI()/A3*10^9</f>
        <v>687.30312692498546</v>
      </c>
      <c r="O3" s="4" t="s">
        <v>12</v>
      </c>
      <c r="P3" s="3">
        <f>LINEST(L43:L53,K43:K53)</f>
        <v>0.99531094036361922</v>
      </c>
      <c r="Q3" s="3" t="s">
        <v>12</v>
      </c>
      <c r="R3" s="5">
        <f>LINEST(J43:J53,A43:A53)</f>
        <v>3.3422673704017813E-7</v>
      </c>
    </row>
    <row r="4" spans="1:18" x14ac:dyDescent="0.4">
      <c r="A4" s="32">
        <v>125.893</v>
      </c>
      <c r="B4" s="18">
        <v>-0.99999499999999997</v>
      </c>
      <c r="C4" s="18">
        <v>1.6534299999999999E-5</v>
      </c>
      <c r="D4" s="19" t="str">
        <f t="shared" ref="D4:D63" si="1">COMPLEX(B4,C4)</f>
        <v>-0.999995+0.0000165343i</v>
      </c>
      <c r="E4" s="20" t="str">
        <f t="shared" si="0"/>
        <v>5.00000000003276E-06+0.0000165343i</v>
      </c>
      <c r="F4" s="20" t="str">
        <f t="shared" ref="F4:F63" si="2">IMSUB(1,D4)</f>
        <v>1.999995-0.0000165343i</v>
      </c>
      <c r="G4" s="20" t="str">
        <f t="shared" ref="G4:G63" si="3">IMDIV(E4,F4)</f>
        <v>2.49993790375029E-06+8.26719133533998E-06i</v>
      </c>
      <c r="H4" s="12">
        <f t="shared" ref="H4:H63" si="4">DEGREES(IMARGUMENT(G4))</f>
        <v>73.175069193725875</v>
      </c>
      <c r="I4" s="3">
        <f t="shared" ref="I4:I63" si="5">COS(RADIANS(H4))</f>
        <v>0.2894483228853949</v>
      </c>
      <c r="J4" s="41">
        <f t="shared" ref="J4:J63" si="6">50*IMABS(G4)</f>
        <v>4.3184529086736555E-4</v>
      </c>
      <c r="K4" s="21">
        <f t="shared" ref="K4:K63" si="7">LOG10(A4)</f>
        <v>2.1000015828013519</v>
      </c>
      <c r="L4" s="21">
        <f t="shared" ref="L4:L63" si="8">LOG10(J4)</f>
        <v>-3.3646718118806827</v>
      </c>
      <c r="M4" s="33">
        <f t="shared" ref="M4:M63" si="9">J4/2/PI()/A4*10^9</f>
        <v>545.94228982150366</v>
      </c>
      <c r="O4" s="4" t="s">
        <v>13</v>
      </c>
      <c r="P4" s="3">
        <f>INTERCEPT(L43:L53,K43:K53)</f>
        <v>-6.4429052911476932</v>
      </c>
      <c r="Q4" s="3" t="s">
        <v>13</v>
      </c>
      <c r="R4" s="5">
        <f>INTERCEPT(J43:J53,A43:A53)</f>
        <v>5.1307451670374871E-3</v>
      </c>
    </row>
    <row r="5" spans="1:18" ht="19.5" thickBot="1" x14ac:dyDescent="0.45">
      <c r="A5" s="32">
        <v>158.489</v>
      </c>
      <c r="B5" s="18">
        <v>-0.99999499999999997</v>
      </c>
      <c r="C5" s="18">
        <v>1.6534299999999999E-5</v>
      </c>
      <c r="D5" s="19" t="str">
        <f t="shared" si="1"/>
        <v>-0.999995+0.0000165343i</v>
      </c>
      <c r="E5" s="20" t="str">
        <f t="shared" si="0"/>
        <v>5.00000000003276E-06+0.0000165343i</v>
      </c>
      <c r="F5" s="20" t="str">
        <f t="shared" si="2"/>
        <v>1.999995-0.0000165343i</v>
      </c>
      <c r="G5" s="20" t="str">
        <f t="shared" si="3"/>
        <v>2.49993790375029E-06+8.26719133533998E-06i</v>
      </c>
      <c r="H5" s="12">
        <f t="shared" si="4"/>
        <v>73.175069193725875</v>
      </c>
      <c r="I5" s="3">
        <f t="shared" si="5"/>
        <v>0.2894483228853949</v>
      </c>
      <c r="J5" s="41">
        <f t="shared" si="6"/>
        <v>4.3184529086736555E-4</v>
      </c>
      <c r="K5" s="21">
        <f t="shared" si="7"/>
        <v>2.1999991251967965</v>
      </c>
      <c r="L5" s="21">
        <f t="shared" si="8"/>
        <v>-3.3646718118806827</v>
      </c>
      <c r="M5" s="33">
        <f t="shared" si="9"/>
        <v>433.65982934145933</v>
      </c>
      <c r="O5" s="35" t="s">
        <v>19</v>
      </c>
      <c r="P5" s="36">
        <f>10^(P4/P3)/2/PI()*10^9</f>
        <v>53.525575318586043</v>
      </c>
      <c r="Q5" s="37" t="s">
        <v>6</v>
      </c>
      <c r="R5" s="38">
        <f>LINEST(J53:J63,A53:A63)/2/PI()*10^9</f>
        <v>53.103877067536779</v>
      </c>
    </row>
    <row r="6" spans="1:18" x14ac:dyDescent="0.4">
      <c r="A6" s="32">
        <v>199.52600000000001</v>
      </c>
      <c r="B6" s="18">
        <v>-0.99999499999999997</v>
      </c>
      <c r="C6" s="18">
        <v>1.6534299999999999E-5</v>
      </c>
      <c r="D6" s="19" t="str">
        <f t="shared" si="1"/>
        <v>-0.999995+0.0000165343i</v>
      </c>
      <c r="E6" s="20" t="str">
        <f t="shared" si="0"/>
        <v>5.00000000003276E-06+0.0000165343i</v>
      </c>
      <c r="F6" s="20" t="str">
        <f t="shared" si="2"/>
        <v>1.999995-0.0000165343i</v>
      </c>
      <c r="G6" s="20" t="str">
        <f t="shared" si="3"/>
        <v>2.49993790375029E-06+8.26719133533998E-06i</v>
      </c>
      <c r="H6" s="12">
        <f t="shared" si="4"/>
        <v>73.175069193725875</v>
      </c>
      <c r="I6" s="3">
        <f t="shared" si="5"/>
        <v>0.2894483228853949</v>
      </c>
      <c r="J6" s="41">
        <f t="shared" si="6"/>
        <v>4.3184529086736555E-4</v>
      </c>
      <c r="K6" s="21">
        <f t="shared" si="7"/>
        <v>2.2999994961169836</v>
      </c>
      <c r="L6" s="21">
        <f t="shared" si="8"/>
        <v>-3.3646718118806827</v>
      </c>
      <c r="M6" s="33">
        <f t="shared" si="9"/>
        <v>344.46795250994131</v>
      </c>
    </row>
    <row r="7" spans="1:18" x14ac:dyDescent="0.4">
      <c r="A7" s="32">
        <v>251.18899999999999</v>
      </c>
      <c r="B7" s="18">
        <v>-0.99999499999999997</v>
      </c>
      <c r="C7" s="18">
        <v>1.6534299999999999E-5</v>
      </c>
      <c r="D7" s="19" t="str">
        <f t="shared" si="1"/>
        <v>-0.999995+0.0000165343i</v>
      </c>
      <c r="E7" s="20" t="str">
        <f t="shared" si="0"/>
        <v>5.00000000003276E-06+0.0000165343i</v>
      </c>
      <c r="F7" s="20" t="str">
        <f t="shared" si="2"/>
        <v>1.999995-0.0000165343i</v>
      </c>
      <c r="G7" s="20" t="str">
        <f t="shared" si="3"/>
        <v>2.49993790375029E-06+8.26719133533998E-06i</v>
      </c>
      <c r="H7" s="12">
        <f t="shared" si="4"/>
        <v>73.175069193725875</v>
      </c>
      <c r="I7" s="3">
        <f t="shared" si="5"/>
        <v>0.2894483228853949</v>
      </c>
      <c r="J7" s="41">
        <f t="shared" si="6"/>
        <v>4.3184529086736555E-4</v>
      </c>
      <c r="K7" s="21">
        <f t="shared" si="7"/>
        <v>2.4000006169763797</v>
      </c>
      <c r="L7" s="21">
        <f t="shared" si="8"/>
        <v>-3.3646718118806827</v>
      </c>
      <c r="M7" s="33">
        <f t="shared" si="9"/>
        <v>273.61991445683748</v>
      </c>
    </row>
    <row r="8" spans="1:18" x14ac:dyDescent="0.4">
      <c r="A8" s="32">
        <v>316.22800000000001</v>
      </c>
      <c r="B8" s="18">
        <v>-0.99999499999999997</v>
      </c>
      <c r="C8" s="18">
        <v>1.6534299999999999E-5</v>
      </c>
      <c r="D8" s="19" t="str">
        <f t="shared" si="1"/>
        <v>-0.999995+0.0000165343i</v>
      </c>
      <c r="E8" s="20" t="str">
        <f t="shared" si="0"/>
        <v>5.00000000003276E-06+0.0000165343i</v>
      </c>
      <c r="F8" s="20" t="str">
        <f t="shared" si="2"/>
        <v>1.999995-0.0000165343i</v>
      </c>
      <c r="G8" s="20" t="str">
        <f t="shared" si="3"/>
        <v>2.49993790375029E-06+8.26719133533998E-06i</v>
      </c>
      <c r="H8" s="12">
        <f t="shared" si="4"/>
        <v>73.175069193725875</v>
      </c>
      <c r="I8" s="3">
        <f t="shared" si="5"/>
        <v>0.2894483228853949</v>
      </c>
      <c r="J8" s="41">
        <f t="shared" si="6"/>
        <v>4.3184529086736555E-4</v>
      </c>
      <c r="K8" s="21">
        <f t="shared" si="7"/>
        <v>2.5000003213429354</v>
      </c>
      <c r="L8" s="21">
        <f t="shared" si="8"/>
        <v>-3.3646718118806827</v>
      </c>
      <c r="M8" s="33">
        <f t="shared" si="9"/>
        <v>217.34417158663544</v>
      </c>
    </row>
    <row r="9" spans="1:18" x14ac:dyDescent="0.4">
      <c r="A9" s="32">
        <v>398.10700000000003</v>
      </c>
      <c r="B9" s="18">
        <v>-0.99999499999999997</v>
      </c>
      <c r="C9" s="18">
        <v>1.6534299999999999E-5</v>
      </c>
      <c r="D9" s="19" t="str">
        <f t="shared" si="1"/>
        <v>-0.999995+0.0000165343i</v>
      </c>
      <c r="E9" s="20" t="str">
        <f t="shared" si="0"/>
        <v>5.00000000003276E-06+0.0000165343i</v>
      </c>
      <c r="F9" s="20" t="str">
        <f t="shared" si="2"/>
        <v>1.999995-0.0000165343i</v>
      </c>
      <c r="G9" s="20" t="str">
        <f t="shared" si="3"/>
        <v>2.49993790375029E-06+8.26719133533998E-06i</v>
      </c>
      <c r="H9" s="12">
        <f t="shared" si="4"/>
        <v>73.175069193725875</v>
      </c>
      <c r="I9" s="3">
        <f t="shared" si="5"/>
        <v>0.2894483228853949</v>
      </c>
      <c r="J9" s="41">
        <f t="shared" si="6"/>
        <v>4.3184529086736555E-4</v>
      </c>
      <c r="K9" s="21">
        <f t="shared" si="7"/>
        <v>2.5999998139434202</v>
      </c>
      <c r="L9" s="21">
        <f t="shared" si="8"/>
        <v>-3.3646718118806827</v>
      </c>
      <c r="M9" s="33">
        <f t="shared" si="9"/>
        <v>172.64281384778099</v>
      </c>
    </row>
    <row r="10" spans="1:18" x14ac:dyDescent="0.4">
      <c r="A10" s="32">
        <v>501.18700000000001</v>
      </c>
      <c r="B10" s="18">
        <v>-0.99999499999999997</v>
      </c>
      <c r="C10" s="18">
        <v>1.6534299999999999E-5</v>
      </c>
      <c r="D10" s="19" t="str">
        <f t="shared" si="1"/>
        <v>-0.999995+0.0000165343i</v>
      </c>
      <c r="E10" s="20" t="str">
        <f t="shared" si="0"/>
        <v>5.00000000003276E-06+0.0000165343i</v>
      </c>
      <c r="F10" s="20" t="str">
        <f t="shared" si="2"/>
        <v>1.999995-0.0000165343i</v>
      </c>
      <c r="G10" s="20" t="str">
        <f t="shared" si="3"/>
        <v>2.49993790375029E-06+8.26719133533998E-06i</v>
      </c>
      <c r="H10" s="12">
        <f t="shared" si="4"/>
        <v>73.175069193725875</v>
      </c>
      <c r="I10" s="3">
        <f t="shared" si="5"/>
        <v>0.2894483228853949</v>
      </c>
      <c r="J10" s="41">
        <f t="shared" si="6"/>
        <v>4.3184529086736555E-4</v>
      </c>
      <c r="K10" s="21">
        <f t="shared" si="7"/>
        <v>2.6999997975545824</v>
      </c>
      <c r="L10" s="21">
        <f t="shared" si="8"/>
        <v>-3.3646718118806827</v>
      </c>
      <c r="M10" s="33">
        <f t="shared" si="9"/>
        <v>137.13506673656448</v>
      </c>
    </row>
    <row r="11" spans="1:18" x14ac:dyDescent="0.4">
      <c r="A11" s="32">
        <v>630.95699999999999</v>
      </c>
      <c r="B11" s="18">
        <v>-0.99999499999999997</v>
      </c>
      <c r="C11" s="18">
        <v>1.6534299999999999E-5</v>
      </c>
      <c r="D11" s="19" t="str">
        <f t="shared" si="1"/>
        <v>-0.999995+0.0000165343i</v>
      </c>
      <c r="E11" s="20" t="str">
        <f t="shared" si="0"/>
        <v>5.00000000003276E-06+0.0000165343i</v>
      </c>
      <c r="F11" s="20" t="str">
        <f t="shared" si="2"/>
        <v>1.999995-0.0000165343i</v>
      </c>
      <c r="G11" s="20" t="str">
        <f t="shared" si="3"/>
        <v>2.49993790375029E-06+8.26719133533998E-06i</v>
      </c>
      <c r="H11" s="12">
        <f t="shared" si="4"/>
        <v>73.175069193725875</v>
      </c>
      <c r="I11" s="3">
        <f t="shared" si="5"/>
        <v>0.2894483228853949</v>
      </c>
      <c r="J11" s="41">
        <f t="shared" si="6"/>
        <v>4.3184529086736555E-4</v>
      </c>
      <c r="K11" s="21">
        <f t="shared" si="7"/>
        <v>2.7999997628906468</v>
      </c>
      <c r="L11" s="21">
        <f t="shared" si="8"/>
        <v>-3.3646718118806827</v>
      </c>
      <c r="M11" s="33">
        <f t="shared" si="9"/>
        <v>108.93026417410148</v>
      </c>
    </row>
    <row r="12" spans="1:18" x14ac:dyDescent="0.4">
      <c r="A12" s="32">
        <v>794.32799999999997</v>
      </c>
      <c r="B12" s="18">
        <v>-0.99999499999999997</v>
      </c>
      <c r="C12" s="18">
        <v>1.6534299999999999E-5</v>
      </c>
      <c r="D12" s="19" t="str">
        <f t="shared" si="1"/>
        <v>-0.999995+0.0000165343i</v>
      </c>
      <c r="E12" s="20" t="str">
        <f t="shared" si="0"/>
        <v>5.00000000003276E-06+0.0000165343i</v>
      </c>
      <c r="F12" s="20" t="str">
        <f t="shared" si="2"/>
        <v>1.999995-0.0000165343i</v>
      </c>
      <c r="G12" s="20" t="str">
        <f t="shared" si="3"/>
        <v>2.49993790375029E-06+8.26719133533998E-06i</v>
      </c>
      <c r="H12" s="12">
        <f t="shared" si="4"/>
        <v>73.175069193725875</v>
      </c>
      <c r="I12" s="3">
        <f t="shared" si="5"/>
        <v>0.2894483228853949</v>
      </c>
      <c r="J12" s="41">
        <f t="shared" si="6"/>
        <v>4.3184529086736555E-4</v>
      </c>
      <c r="K12" s="21">
        <f t="shared" si="7"/>
        <v>2.8999998716658042</v>
      </c>
      <c r="L12" s="21">
        <f t="shared" si="8"/>
        <v>-3.3646718118806827</v>
      </c>
      <c r="M12" s="33">
        <f t="shared" si="9"/>
        <v>86.52636277771721</v>
      </c>
    </row>
    <row r="13" spans="1:18" x14ac:dyDescent="0.4">
      <c r="A13" s="32">
        <v>1000</v>
      </c>
      <c r="B13" s="18">
        <v>-0.99999499999999997</v>
      </c>
      <c r="C13" s="18">
        <v>1.6534299999999999E-5</v>
      </c>
      <c r="D13" s="19" t="str">
        <f t="shared" si="1"/>
        <v>-0.999995+0.0000165343i</v>
      </c>
      <c r="E13" s="20" t="str">
        <f t="shared" si="0"/>
        <v>5.00000000003276E-06+0.0000165343i</v>
      </c>
      <c r="F13" s="20" t="str">
        <f t="shared" si="2"/>
        <v>1.999995-0.0000165343i</v>
      </c>
      <c r="G13" s="20" t="str">
        <f t="shared" si="3"/>
        <v>2.49993790375029E-06+8.26719133533998E-06i</v>
      </c>
      <c r="H13" s="12">
        <f t="shared" si="4"/>
        <v>73.175069193725875</v>
      </c>
      <c r="I13" s="3">
        <f t="shared" si="5"/>
        <v>0.2894483228853949</v>
      </c>
      <c r="J13" s="41">
        <f t="shared" si="6"/>
        <v>4.3184529086736555E-4</v>
      </c>
      <c r="K13" s="21">
        <f t="shared" si="7"/>
        <v>3</v>
      </c>
      <c r="L13" s="21">
        <f t="shared" si="8"/>
        <v>-3.3646718118806827</v>
      </c>
      <c r="M13" s="33">
        <f t="shared" si="9"/>
        <v>68.730312692498543</v>
      </c>
    </row>
    <row r="14" spans="1:18" x14ac:dyDescent="0.4">
      <c r="A14" s="32">
        <v>1258.93</v>
      </c>
      <c r="B14" s="18">
        <v>-0.99999499999999997</v>
      </c>
      <c r="C14" s="18">
        <v>2.0742099999999999E-5</v>
      </c>
      <c r="D14" s="19" t="str">
        <f t="shared" si="1"/>
        <v>-0.999995+0.0000207421i</v>
      </c>
      <c r="E14" s="20" t="str">
        <f t="shared" si="0"/>
        <v>5.00000000003276E-06+0.0000207421i</v>
      </c>
      <c r="F14" s="20" t="str">
        <f t="shared" si="2"/>
        <v>1.999995-0.0000207421i</v>
      </c>
      <c r="G14" s="20" t="str">
        <f t="shared" si="3"/>
        <v>2.49989869054722E-06+0.000010371101854329i</v>
      </c>
      <c r="H14" s="12">
        <f t="shared" si="4"/>
        <v>76.447685554977099</v>
      </c>
      <c r="I14" s="3">
        <f t="shared" si="5"/>
        <v>0.2343330978340312</v>
      </c>
      <c r="J14" s="41">
        <f t="shared" si="6"/>
        <v>5.334070845420646E-4</v>
      </c>
      <c r="K14" s="21">
        <f t="shared" si="7"/>
        <v>3.1000015828013519</v>
      </c>
      <c r="L14" s="21">
        <f t="shared" si="8"/>
        <v>-3.2729412204476183</v>
      </c>
      <c r="M14" s="33">
        <f t="shared" si="9"/>
        <v>67.433752619372086</v>
      </c>
    </row>
    <row r="15" spans="1:18" x14ac:dyDescent="0.4">
      <c r="A15" s="32">
        <v>1584.89</v>
      </c>
      <c r="B15" s="18">
        <v>-0.99999499999999997</v>
      </c>
      <c r="C15" s="18">
        <v>2.59897E-5</v>
      </c>
      <c r="D15" s="19" t="str">
        <f t="shared" si="1"/>
        <v>-0.999995+0.0000259897i</v>
      </c>
      <c r="E15" s="20" t="str">
        <f t="shared" si="0"/>
        <v>5.00000000003276E-06+0.0000259897i</v>
      </c>
      <c r="F15" s="20" t="str">
        <f t="shared" si="2"/>
        <v>1.999995-0.0000259897i</v>
      </c>
      <c r="G15" s="20" t="str">
        <f t="shared" si="3"/>
        <v>2.49983738263901E-06+0.0000129949149722992i</v>
      </c>
      <c r="H15" s="12">
        <f t="shared" si="4"/>
        <v>79.111006569481404</v>
      </c>
      <c r="I15" s="3">
        <f t="shared" si="5"/>
        <v>0.18890680437229049</v>
      </c>
      <c r="J15" s="41">
        <f t="shared" si="6"/>
        <v>6.616589039620894E-4</v>
      </c>
      <c r="K15" s="21">
        <f t="shared" si="7"/>
        <v>3.1999991251967965</v>
      </c>
      <c r="L15" s="21">
        <f t="shared" si="8"/>
        <v>-3.1793658388137862</v>
      </c>
      <c r="M15" s="33">
        <f t="shared" si="9"/>
        <v>66.443907909275836</v>
      </c>
    </row>
    <row r="16" spans="1:18" x14ac:dyDescent="0.4">
      <c r="A16" s="32">
        <v>1995.26</v>
      </c>
      <c r="B16" s="18">
        <v>-0.99999400000000005</v>
      </c>
      <c r="C16" s="18">
        <v>3.2509599999999998E-5</v>
      </c>
      <c r="D16" s="19" t="str">
        <f t="shared" si="1"/>
        <v>-0.999994+0.0000325096i</v>
      </c>
      <c r="E16" s="20" t="str">
        <f t="shared" si="0"/>
        <v>5.99999999995049E-06+0.0000325096i</v>
      </c>
      <c r="F16" s="20" t="str">
        <f t="shared" si="2"/>
        <v>1.999994-0.0000325096i</v>
      </c>
      <c r="G16" s="20" t="str">
        <f t="shared" si="3"/>
        <v>2.99974477910129E-06+0.000016254897524944i</v>
      </c>
      <c r="H16" s="12">
        <f t="shared" si="4"/>
        <v>79.544042881767894</v>
      </c>
      <c r="I16" s="3">
        <f t="shared" si="5"/>
        <v>0.18147965026749446</v>
      </c>
      <c r="J16" s="41">
        <f t="shared" si="6"/>
        <v>8.2646863565137183E-4</v>
      </c>
      <c r="K16" s="21">
        <f t="shared" si="7"/>
        <v>3.2999994961169836</v>
      </c>
      <c r="L16" s="21">
        <f t="shared" si="8"/>
        <v>-3.0827736231838814</v>
      </c>
      <c r="M16" s="33">
        <f t="shared" si="9"/>
        <v>65.924525462511383</v>
      </c>
    </row>
    <row r="17" spans="1:13" x14ac:dyDescent="0.4">
      <c r="A17" s="32">
        <v>2511.89</v>
      </c>
      <c r="B17" s="18">
        <v>-0.99999400000000005</v>
      </c>
      <c r="C17" s="18">
        <v>4.0576900000000001E-5</v>
      </c>
      <c r="D17" s="19" t="str">
        <f t="shared" si="1"/>
        <v>-0.999994+0.0000405769i</v>
      </c>
      <c r="E17" s="20" t="str">
        <f t="shared" si="0"/>
        <v>5.99999999995049E-06+0.0000405769i</v>
      </c>
      <c r="F17" s="20" t="str">
        <f t="shared" si="2"/>
        <v>1.999994-0.0000405769i</v>
      </c>
      <c r="G17" s="20" t="str">
        <f t="shared" si="3"/>
        <v>0.0000029995973750944+0.0000202885717228965i</v>
      </c>
      <c r="H17" s="12">
        <f t="shared" si="4"/>
        <v>81.589935256015551</v>
      </c>
      <c r="I17" s="3">
        <f t="shared" si="5"/>
        <v>0.14625680477521491</v>
      </c>
      <c r="J17" s="41">
        <f t="shared" si="6"/>
        <v>1.0254556633123987E-3</v>
      </c>
      <c r="K17" s="21">
        <f t="shared" si="7"/>
        <v>3.4000006169763797</v>
      </c>
      <c r="L17" s="21">
        <f t="shared" si="8"/>
        <v>-2.989083112082572</v>
      </c>
      <c r="M17" s="33">
        <f t="shared" si="9"/>
        <v>64.97352102908431</v>
      </c>
    </row>
    <row r="18" spans="1:13" x14ac:dyDescent="0.4">
      <c r="A18" s="32">
        <v>3162.28</v>
      </c>
      <c r="B18" s="18">
        <v>-0.99999300000000002</v>
      </c>
      <c r="C18" s="18">
        <v>5.0524500000000001E-5</v>
      </c>
      <c r="D18" s="19" t="str">
        <f t="shared" si="1"/>
        <v>-0.999993+0.0000505245i</v>
      </c>
      <c r="E18" s="20" t="str">
        <f t="shared" si="0"/>
        <v>6.99999999997925E-06+0.0000505245i</v>
      </c>
      <c r="F18" s="20" t="str">
        <f t="shared" si="2"/>
        <v>1.999993-0.0000505245i</v>
      </c>
      <c r="G18" s="20" t="str">
        <f t="shared" si="3"/>
        <v>3.49937406205689E-06+0.0000252624268205563i</v>
      </c>
      <c r="H18" s="12">
        <f t="shared" si="4"/>
        <v>82.113523606791674</v>
      </c>
      <c r="I18" s="3">
        <f t="shared" si="5"/>
        <v>0.1372107508107793</v>
      </c>
      <c r="J18" s="41">
        <f t="shared" si="6"/>
        <v>1.2751821709957355E-3</v>
      </c>
      <c r="K18" s="21">
        <f t="shared" si="7"/>
        <v>3.5000003213429354</v>
      </c>
      <c r="L18" s="21">
        <f t="shared" si="8"/>
        <v>-2.8944277680090509</v>
      </c>
      <c r="M18" s="33">
        <f t="shared" si="9"/>
        <v>64.178866468695318</v>
      </c>
    </row>
    <row r="19" spans="1:13" x14ac:dyDescent="0.4">
      <c r="A19" s="32">
        <v>3981.07</v>
      </c>
      <c r="B19" s="18">
        <v>-0.99999199999999999</v>
      </c>
      <c r="C19" s="18">
        <v>6.2775700000000003E-5</v>
      </c>
      <c r="D19" s="19" t="str">
        <f t="shared" si="1"/>
        <v>-0.999992+0.0000627757i</v>
      </c>
      <c r="E19" s="20" t="str">
        <f t="shared" si="0"/>
        <v>0.000008000000000008+0.0000627757i</v>
      </c>
      <c r="F19" s="20" t="str">
        <f t="shared" si="2"/>
        <v>1.999992-0.0000627757i</v>
      </c>
      <c r="G19" s="20" t="str">
        <f t="shared" si="3"/>
        <v>3.99903079111889E-06+0.0000313881010733829i</v>
      </c>
      <c r="H19" s="12">
        <f t="shared" si="4"/>
        <v>82.739294165873261</v>
      </c>
      <c r="I19" s="3">
        <f t="shared" si="5"/>
        <v>0.12638432509481956</v>
      </c>
      <c r="J19" s="41">
        <f t="shared" si="6"/>
        <v>1.5820912870795551E-3</v>
      </c>
      <c r="K19" s="21">
        <f t="shared" si="7"/>
        <v>3.5999998139434202</v>
      </c>
      <c r="L19" s="21">
        <f t="shared" si="8"/>
        <v>-2.8007684612105797</v>
      </c>
      <c r="M19" s="33">
        <f t="shared" si="9"/>
        <v>63.248736837415571</v>
      </c>
    </row>
    <row r="20" spans="1:13" x14ac:dyDescent="0.4">
      <c r="A20" s="32">
        <v>5011.87</v>
      </c>
      <c r="B20" s="18">
        <v>-0.99999000000000005</v>
      </c>
      <c r="C20" s="18">
        <v>7.7894799999999998E-5</v>
      </c>
      <c r="D20" s="19" t="str">
        <f t="shared" si="1"/>
        <v>-0.99999+0.0000778948i</v>
      </c>
      <c r="E20" s="20" t="str">
        <f t="shared" si="0"/>
        <v>9.99999999995449E-06+0.0000778948i</v>
      </c>
      <c r="F20" s="20" t="str">
        <f t="shared" si="2"/>
        <v>1.99999-0.0000778948i</v>
      </c>
      <c r="G20" s="20" t="str">
        <f t="shared" si="3"/>
        <v>4.99850807738406E-06+0.0000389477894178406i</v>
      </c>
      <c r="H20" s="12">
        <f t="shared" si="4"/>
        <v>82.686712095684058</v>
      </c>
      <c r="I20" s="3">
        <f t="shared" si="5"/>
        <v>0.12729464304107729</v>
      </c>
      <c r="J20" s="41">
        <f t="shared" si="6"/>
        <v>1.963361520158813E-3</v>
      </c>
      <c r="K20" s="21">
        <f t="shared" si="7"/>
        <v>3.6999997975545824</v>
      </c>
      <c r="L20" s="21">
        <f t="shared" si="8"/>
        <v>-2.7069997249776048</v>
      </c>
      <c r="M20" s="33">
        <f t="shared" si="9"/>
        <v>62.347724703492524</v>
      </c>
    </row>
    <row r="21" spans="1:13" x14ac:dyDescent="0.4">
      <c r="A21" s="32">
        <v>6309.57</v>
      </c>
      <c r="B21" s="18">
        <v>-0.99998900000000002</v>
      </c>
      <c r="C21" s="18">
        <v>9.6641500000000006E-5</v>
      </c>
      <c r="D21" s="19" t="str">
        <f t="shared" si="1"/>
        <v>-0.999989+0.0000966415i</v>
      </c>
      <c r="E21" s="20" t="str">
        <f t="shared" si="0"/>
        <v>0.0000109999999999832+0.0000966415i</v>
      </c>
      <c r="F21" s="20" t="str">
        <f t="shared" si="2"/>
        <v>1.999989-0.0000966415i</v>
      </c>
      <c r="G21" s="20" t="str">
        <f t="shared" si="3"/>
        <v>5.49769531675668E-06+0.0000483212814198088i</v>
      </c>
      <c r="H21" s="12">
        <f t="shared" si="4"/>
        <v>83.509152867597791</v>
      </c>
      <c r="I21" s="3">
        <f t="shared" si="5"/>
        <v>0.11304449152968078</v>
      </c>
      <c r="J21" s="41">
        <f t="shared" si="6"/>
        <v>2.431651132383225E-3</v>
      </c>
      <c r="K21" s="21">
        <f t="shared" si="7"/>
        <v>3.7999997628906468</v>
      </c>
      <c r="L21" s="21">
        <f t="shared" si="8"/>
        <v>-2.614098732914508</v>
      </c>
      <c r="M21" s="33">
        <f t="shared" si="9"/>
        <v>61.336873605300376</v>
      </c>
    </row>
    <row r="22" spans="1:13" x14ac:dyDescent="0.4">
      <c r="A22" s="32">
        <v>7943.28</v>
      </c>
      <c r="B22" s="18">
        <v>-0.99998699999999996</v>
      </c>
      <c r="C22" s="18">
        <v>1.2000799999999999E-4</v>
      </c>
      <c r="D22" s="19" t="str">
        <f t="shared" si="1"/>
        <v>-0.999987+0.000120008i</v>
      </c>
      <c r="E22" s="20" t="str">
        <f t="shared" si="0"/>
        <v>0.0000130000000000408+0.000120008i</v>
      </c>
      <c r="F22" s="20" t="str">
        <f t="shared" si="2"/>
        <v>1.999987-0.000120008i</v>
      </c>
      <c r="G22" s="20" t="str">
        <f t="shared" si="3"/>
        <v>6.49644170008172E-06+0.0000600047798435568i</v>
      </c>
      <c r="H22" s="12">
        <f t="shared" si="4"/>
        <v>83.820916808130789</v>
      </c>
      <c r="I22" s="3">
        <f t="shared" si="5"/>
        <v>0.10763641663747422</v>
      </c>
      <c r="J22" s="41">
        <f t="shared" si="6"/>
        <v>3.0177712632157368E-3</v>
      </c>
      <c r="K22" s="21">
        <f t="shared" si="7"/>
        <v>3.8999998716658042</v>
      </c>
      <c r="L22" s="21">
        <f t="shared" si="8"/>
        <v>-2.5203136813556251</v>
      </c>
      <c r="M22" s="33">
        <f t="shared" si="9"/>
        <v>60.46535104660262</v>
      </c>
    </row>
    <row r="23" spans="1:13" x14ac:dyDescent="0.4">
      <c r="A23" s="32">
        <v>10000</v>
      </c>
      <c r="B23" s="18">
        <v>-0.99998600000000004</v>
      </c>
      <c r="C23" s="18">
        <v>1.4924E-4</v>
      </c>
      <c r="D23" s="19" t="str">
        <f t="shared" si="1"/>
        <v>-0.999986+0.00014924i</v>
      </c>
      <c r="E23" s="20" t="str">
        <f t="shared" si="0"/>
        <v>0.0000139999999999585+0.00014924i</v>
      </c>
      <c r="F23" s="20" t="str">
        <f t="shared" si="2"/>
        <v>1.999986-0.00014924i</v>
      </c>
      <c r="G23" s="20" t="str">
        <f t="shared" si="3"/>
        <v>6.99448073902059E-06+0.0000746210442754627i</v>
      </c>
      <c r="H23" s="12">
        <f t="shared" si="4"/>
        <v>84.645120409803923</v>
      </c>
      <c r="I23" s="3">
        <f t="shared" si="5"/>
        <v>9.3324279459306603E-2</v>
      </c>
      <c r="J23" s="41">
        <f t="shared" si="6"/>
        <v>3.7474067732130084E-3</v>
      </c>
      <c r="K23" s="21">
        <f t="shared" si="7"/>
        <v>4</v>
      </c>
      <c r="L23" s="21">
        <f t="shared" si="8"/>
        <v>-2.4262691625844925</v>
      </c>
      <c r="M23" s="33">
        <f t="shared" si="9"/>
        <v>59.641831173289951</v>
      </c>
    </row>
    <row r="24" spans="1:13" x14ac:dyDescent="0.4">
      <c r="A24" s="32">
        <v>12589.3</v>
      </c>
      <c r="B24" s="18">
        <v>-0.99998399999999998</v>
      </c>
      <c r="C24" s="18">
        <v>1.8586300000000001E-4</v>
      </c>
      <c r="D24" s="19" t="str">
        <f t="shared" si="1"/>
        <v>-0.999984+0.000185863i</v>
      </c>
      <c r="E24" s="20" t="str">
        <f t="shared" si="0"/>
        <v>0.000016000000000016+0.000185863i</v>
      </c>
      <c r="F24" s="20" t="str">
        <f t="shared" si="2"/>
        <v>1.999984-0.000185863i</v>
      </c>
      <c r="G24" s="20" t="str">
        <f t="shared" si="3"/>
        <v>0.0000079914275296287+0.0000929329861192364i</v>
      </c>
      <c r="H24" s="12">
        <f t="shared" si="4"/>
        <v>85.085152391755045</v>
      </c>
      <c r="I24" s="3">
        <f t="shared" si="5"/>
        <v>8.5675112837716283E-2</v>
      </c>
      <c r="J24" s="41">
        <f t="shared" si="6"/>
        <v>4.6637974931914373E-3</v>
      </c>
      <c r="K24" s="21">
        <f t="shared" si="7"/>
        <v>4.1000015828013519</v>
      </c>
      <c r="L24" s="21">
        <f t="shared" si="8"/>
        <v>-2.3312603153457117</v>
      </c>
      <c r="M24" s="33">
        <f t="shared" si="9"/>
        <v>58.960102993892221</v>
      </c>
    </row>
    <row r="25" spans="1:13" x14ac:dyDescent="0.4">
      <c r="A25" s="32">
        <v>15848.9</v>
      </c>
      <c r="B25" s="18">
        <v>-0.99998200000000004</v>
      </c>
      <c r="C25" s="18">
        <v>2.3175100000000001E-4</v>
      </c>
      <c r="D25" s="19" t="str">
        <f t="shared" si="1"/>
        <v>-0.999982+0.000231751i</v>
      </c>
      <c r="E25" s="20" t="str">
        <f t="shared" si="0"/>
        <v>0.0000179999999999625+0.000231751i</v>
      </c>
      <c r="F25" s="20" t="str">
        <f t="shared" si="2"/>
        <v>1.999982-0.000231751i</v>
      </c>
      <c r="G25" s="20" t="str">
        <f t="shared" si="3"/>
        <v>8.98665350685123E-06+0.000115877584231227i</v>
      </c>
      <c r="H25" s="12">
        <f t="shared" si="4"/>
        <v>85.565417134577046</v>
      </c>
      <c r="I25" s="3">
        <f t="shared" si="5"/>
        <v>7.7320820067594775E-2</v>
      </c>
      <c r="J25" s="41">
        <f t="shared" si="6"/>
        <v>5.8112766386821807E-3</v>
      </c>
      <c r="K25" s="21">
        <f t="shared" si="7"/>
        <v>4.199999125196797</v>
      </c>
      <c r="L25" s="21">
        <f t="shared" si="8"/>
        <v>-2.2357284500140775</v>
      </c>
      <c r="M25" s="33">
        <f t="shared" si="9"/>
        <v>58.356946079584276</v>
      </c>
    </row>
    <row r="26" spans="1:13" x14ac:dyDescent="0.4">
      <c r="A26" s="32">
        <v>19952.599999999999</v>
      </c>
      <c r="B26" s="18">
        <v>-0.99997999999999998</v>
      </c>
      <c r="C26" s="18">
        <v>2.8924199999999999E-4</v>
      </c>
      <c r="D26" s="19" t="str">
        <f t="shared" si="1"/>
        <v>-0.99998+0.000289242i</v>
      </c>
      <c r="E26" s="20" t="str">
        <f t="shared" si="0"/>
        <v>0.00002000000000002+0.000289242i</v>
      </c>
      <c r="F26" s="20" t="str">
        <f t="shared" si="2"/>
        <v>1.99998-0.000289242i</v>
      </c>
      <c r="G26" s="20" t="str">
        <f t="shared" si="3"/>
        <v>9.97918414033692E-06+0.000144623889438484i</v>
      </c>
      <c r="H26" s="12">
        <f t="shared" si="4"/>
        <v>86.052793878698125</v>
      </c>
      <c r="I26" s="3">
        <f t="shared" si="5"/>
        <v>6.8837261803305974E-2</v>
      </c>
      <c r="J26" s="41">
        <f t="shared" si="6"/>
        <v>7.2483883574939595E-3</v>
      </c>
      <c r="K26" s="21">
        <f t="shared" si="7"/>
        <v>4.2999994961169836</v>
      </c>
      <c r="L26" s="21">
        <f t="shared" si="8"/>
        <v>-2.1397585458778439</v>
      </c>
      <c r="M26" s="33">
        <f t="shared" si="9"/>
        <v>57.817870179570981</v>
      </c>
    </row>
    <row r="27" spans="1:13" x14ac:dyDescent="0.4">
      <c r="A27" s="32">
        <v>25118.9</v>
      </c>
      <c r="B27" s="18">
        <v>-0.999977</v>
      </c>
      <c r="C27" s="18">
        <v>3.6128000000000001E-4</v>
      </c>
      <c r="D27" s="19" t="str">
        <f t="shared" si="1"/>
        <v>-0.999977+0.00036128i</v>
      </c>
      <c r="E27" s="20" t="str">
        <f t="shared" si="0"/>
        <v>0.0000229999999999952+0.00036128i</v>
      </c>
      <c r="F27" s="20" t="str">
        <f t="shared" si="2"/>
        <v>1.999977-0.00036128i</v>
      </c>
      <c r="G27" s="20" t="str">
        <f t="shared" si="3"/>
        <v>0.0000114675003171945+0.00018064414889697i</v>
      </c>
      <c r="H27" s="12">
        <f t="shared" si="4"/>
        <v>86.367671414166324</v>
      </c>
      <c r="I27" s="3">
        <f t="shared" si="5"/>
        <v>6.3353636370252583E-2</v>
      </c>
      <c r="J27" s="41">
        <f t="shared" si="6"/>
        <v>9.0503884024713977E-3</v>
      </c>
      <c r="K27" s="21">
        <f t="shared" si="7"/>
        <v>4.4000006169763797</v>
      </c>
      <c r="L27" s="21">
        <f t="shared" si="8"/>
        <v>-2.0433327824046845</v>
      </c>
      <c r="M27" s="33">
        <f t="shared" si="9"/>
        <v>57.343834768038604</v>
      </c>
    </row>
    <row r="28" spans="1:13" x14ac:dyDescent="0.4">
      <c r="A28" s="32">
        <v>31622.799999999999</v>
      </c>
      <c r="B28" s="18">
        <v>-0.99997400000000003</v>
      </c>
      <c r="C28" s="18">
        <v>4.5158500000000001E-4</v>
      </c>
      <c r="D28" s="19" t="str">
        <f t="shared" si="1"/>
        <v>-0.999974+0.000451585i</v>
      </c>
      <c r="E28" s="20" t="str">
        <f t="shared" si="0"/>
        <v>0.0000259999999999705+0.000451585i</v>
      </c>
      <c r="F28" s="20" t="str">
        <f t="shared" si="2"/>
        <v>1.999974-0.000451585i</v>
      </c>
      <c r="G28" s="20" t="str">
        <f t="shared" si="3"/>
        <v>0.0000129491847633658+0.00022579835920747i</v>
      </c>
      <c r="H28" s="12">
        <f t="shared" si="4"/>
        <v>86.717771241061811</v>
      </c>
      <c r="I28" s="3">
        <f t="shared" si="5"/>
        <v>5.7254371840128493E-2</v>
      </c>
      <c r="J28" s="41">
        <f t="shared" si="6"/>
        <v>1.1308468110980092E-2</v>
      </c>
      <c r="K28" s="21">
        <f t="shared" si="7"/>
        <v>4.5000003213429354</v>
      </c>
      <c r="L28" s="21">
        <f t="shared" si="8"/>
        <v>-1.9465962223077584</v>
      </c>
      <c r="M28" s="33">
        <f t="shared" si="9"/>
        <v>56.914586901208928</v>
      </c>
    </row>
    <row r="29" spans="1:13" x14ac:dyDescent="0.4">
      <c r="A29" s="32">
        <v>39810.699999999997</v>
      </c>
      <c r="B29" s="18">
        <v>-0.99997000000000003</v>
      </c>
      <c r="C29" s="18">
        <v>5.6483900000000003E-4</v>
      </c>
      <c r="D29" s="19" t="str">
        <f t="shared" si="1"/>
        <v>-0.99997+0.000564839i</v>
      </c>
      <c r="E29" s="20" t="str">
        <f t="shared" si="0"/>
        <v>0.0000299999999999745+0.000564839i</v>
      </c>
      <c r="F29" s="20" t="str">
        <f t="shared" si="2"/>
        <v>1.99997-0.000564839i</v>
      </c>
      <c r="G29" s="20" t="str">
        <f t="shared" si="3"/>
        <v>0.0000149204606464018+0.000282427950248289i</v>
      </c>
      <c r="H29" s="12">
        <f t="shared" si="4"/>
        <v>86.975917402571653</v>
      </c>
      <c r="I29" s="3">
        <f t="shared" si="5"/>
        <v>5.2755696190261651E-2</v>
      </c>
      <c r="J29" s="41">
        <f t="shared" si="6"/>
        <v>1.4141089705831623E-2</v>
      </c>
      <c r="K29" s="21">
        <f t="shared" si="7"/>
        <v>4.5999998139434197</v>
      </c>
      <c r="L29" s="21">
        <f t="shared" si="8"/>
        <v>-1.8495171227177074</v>
      </c>
      <c r="M29" s="33">
        <f t="shared" si="9"/>
        <v>56.533151323363306</v>
      </c>
    </row>
    <row r="30" spans="1:13" x14ac:dyDescent="0.4">
      <c r="A30" s="32">
        <v>50118.7</v>
      </c>
      <c r="B30" s="18">
        <v>-0.99996600000000002</v>
      </c>
      <c r="C30" s="18">
        <v>7.0692300000000003E-4</v>
      </c>
      <c r="D30" s="19" t="str">
        <f t="shared" si="1"/>
        <v>-0.999966+0.000706923i</v>
      </c>
      <c r="E30" s="20" t="str">
        <f t="shared" si="0"/>
        <v>0.0000339999999999785+0.000706923i</v>
      </c>
      <c r="F30" s="20" t="str">
        <f t="shared" si="2"/>
        <v>1.999966-0.000706923i</v>
      </c>
      <c r="G30" s="20" t="str">
        <f t="shared" si="3"/>
        <v>0.0000168753476166269+0.000353473473834737i</v>
      </c>
      <c r="H30" s="12">
        <f t="shared" si="4"/>
        <v>87.266689923814809</v>
      </c>
      <c r="I30" s="3">
        <f t="shared" si="5"/>
        <v>4.7687167825705208E-2</v>
      </c>
      <c r="J30" s="41">
        <f t="shared" si="6"/>
        <v>1.7693803580772174E-2</v>
      </c>
      <c r="K30" s="21">
        <f t="shared" si="7"/>
        <v>4.6999997975545824</v>
      </c>
      <c r="L30" s="21">
        <f t="shared" si="8"/>
        <v>-1.7521787981485564</v>
      </c>
      <c r="M30" s="33">
        <f t="shared" si="9"/>
        <v>56.187736353436328</v>
      </c>
    </row>
    <row r="31" spans="1:13" x14ac:dyDescent="0.4">
      <c r="A31" s="32">
        <v>63095.7</v>
      </c>
      <c r="B31" s="18">
        <v>-0.99996200000000002</v>
      </c>
      <c r="C31" s="18">
        <v>8.8523200000000001E-4</v>
      </c>
      <c r="D31" s="19" t="str">
        <f t="shared" si="1"/>
        <v>-0.999962+0.000885232i</v>
      </c>
      <c r="E31" s="20" t="str">
        <f t="shared" si="0"/>
        <v>0.0000379999999999825+0.000885232i</v>
      </c>
      <c r="F31" s="20" t="str">
        <f t="shared" si="2"/>
        <v>1.999962-0.000885232i</v>
      </c>
      <c r="G31" s="20" t="str">
        <f t="shared" si="3"/>
        <v>0.0000188044409545453+0.000442632733168368i</v>
      </c>
      <c r="H31" s="12">
        <f t="shared" si="4"/>
        <v>87.567356539288866</v>
      </c>
      <c r="I31" s="3">
        <f t="shared" si="5"/>
        <v>4.2444883015506446E-2</v>
      </c>
      <c r="J31" s="41">
        <f t="shared" si="6"/>
        <v>2.2151599460970797E-2</v>
      </c>
      <c r="K31" s="21">
        <f t="shared" si="7"/>
        <v>4.7999997628906463</v>
      </c>
      <c r="L31" s="21">
        <f t="shared" si="8"/>
        <v>-1.654594909982906</v>
      </c>
      <c r="M31" s="33">
        <f t="shared" si="9"/>
        <v>55.876019310432675</v>
      </c>
    </row>
    <row r="32" spans="1:13" x14ac:dyDescent="0.4">
      <c r="A32" s="32">
        <v>79432.800000000003</v>
      </c>
      <c r="B32" s="18">
        <v>-0.99995599999999996</v>
      </c>
      <c r="C32" s="18">
        <v>1.10906E-3</v>
      </c>
      <c r="D32" s="19" t="str">
        <f t="shared" si="1"/>
        <v>-0.999956+0.00110906i</v>
      </c>
      <c r="E32" s="20" t="str">
        <f t="shared" si="0"/>
        <v>0.000044000000000044+0.00110906i</v>
      </c>
      <c r="F32" s="20" t="str">
        <f t="shared" si="2"/>
        <v>1.999956-0.00110906i</v>
      </c>
      <c r="G32" s="20" t="str">
        <f t="shared" si="3"/>
        <v>0.0000216929602882136+0.00055455422959032i</v>
      </c>
      <c r="H32" s="12">
        <f t="shared" si="4"/>
        <v>87.759855369934982</v>
      </c>
      <c r="I32" s="3">
        <f t="shared" si="5"/>
        <v>3.9087939137197873E-2</v>
      </c>
      <c r="J32" s="41">
        <f t="shared" si="6"/>
        <v>2.7748917910550102E-2</v>
      </c>
      <c r="K32" s="21">
        <f t="shared" si="7"/>
        <v>4.8999998716658038</v>
      </c>
      <c r="L32" s="21">
        <f t="shared" si="8"/>
        <v>-1.5567539478436412</v>
      </c>
      <c r="M32" s="33">
        <f t="shared" si="9"/>
        <v>55.598914439819282</v>
      </c>
    </row>
    <row r="33" spans="1:13" x14ac:dyDescent="0.4">
      <c r="A33" s="32">
        <v>100000</v>
      </c>
      <c r="B33" s="18">
        <v>-0.99995000000000001</v>
      </c>
      <c r="C33" s="18">
        <v>1.39011E-3</v>
      </c>
      <c r="D33" s="19" t="str">
        <f t="shared" si="1"/>
        <v>-0.99995+0.00139011i</v>
      </c>
      <c r="E33" s="20" t="str">
        <f t="shared" si="0"/>
        <v>0.0000499999999999945+0.00139011i</v>
      </c>
      <c r="F33" s="20" t="str">
        <f t="shared" si="2"/>
        <v>1.99995-0.00139011i</v>
      </c>
      <c r="G33" s="20" t="str">
        <f t="shared" si="3"/>
        <v>0.000024517487561593+0.000695089418237773i</v>
      </c>
      <c r="H33" s="12">
        <f t="shared" si="4"/>
        <v>87.979876560531238</v>
      </c>
      <c r="I33" s="3">
        <f t="shared" si="5"/>
        <v>3.5250500864412407E-2</v>
      </c>
      <c r="J33" s="41">
        <f t="shared" si="6"/>
        <v>3.4776083970972732E-2</v>
      </c>
      <c r="K33" s="21">
        <f t="shared" si="7"/>
        <v>5</v>
      </c>
      <c r="L33" s="21">
        <f t="shared" si="8"/>
        <v>-1.4587193241605001</v>
      </c>
      <c r="M33" s="33">
        <f t="shared" si="9"/>
        <v>55.347856653591386</v>
      </c>
    </row>
    <row r="34" spans="1:13" x14ac:dyDescent="0.4">
      <c r="A34" s="32">
        <v>125893</v>
      </c>
      <c r="B34" s="18">
        <v>-0.99994300000000003</v>
      </c>
      <c r="C34" s="18">
        <v>1.74307E-3</v>
      </c>
      <c r="D34" s="19" t="str">
        <f t="shared" si="1"/>
        <v>-0.999943+0.00174307i</v>
      </c>
      <c r="E34" s="20" t="str">
        <f t="shared" si="0"/>
        <v>0.0000569999999999737+0.00174307i</v>
      </c>
      <c r="F34" s="20" t="str">
        <f t="shared" si="2"/>
        <v>1.999943-0.00174307i</v>
      </c>
      <c r="G34" s="20" t="str">
        <f t="shared" si="3"/>
        <v>0.0000277411746467296+0.000871584017549146i</v>
      </c>
      <c r="H34" s="12">
        <f t="shared" si="4"/>
        <v>88.176979168830002</v>
      </c>
      <c r="I34" s="3">
        <f t="shared" si="5"/>
        <v>3.1812347573627713E-2</v>
      </c>
      <c r="J34" s="41">
        <f t="shared" si="6"/>
        <v>4.360126925956085E-2</v>
      </c>
      <c r="K34" s="21">
        <f t="shared" si="7"/>
        <v>5.1000015828013519</v>
      </c>
      <c r="L34" s="21">
        <f t="shared" si="8"/>
        <v>-1.3605008679699473</v>
      </c>
      <c r="M34" s="33">
        <f t="shared" si="9"/>
        <v>55.121075260259211</v>
      </c>
    </row>
    <row r="35" spans="1:13" x14ac:dyDescent="0.4">
      <c r="A35" s="32">
        <v>158489</v>
      </c>
      <c r="B35" s="18">
        <v>-0.99993500000000002</v>
      </c>
      <c r="C35" s="18">
        <v>2.1864499999999999E-3</v>
      </c>
      <c r="D35" s="19" t="str">
        <f t="shared" si="1"/>
        <v>-0.999935+0.00218645i</v>
      </c>
      <c r="E35" s="20" t="str">
        <f t="shared" si="0"/>
        <v>0.0000649999999999817+0.00218645i</v>
      </c>
      <c r="F35" s="20" t="str">
        <f t="shared" si="2"/>
        <v>1.999935-0.00218645i</v>
      </c>
      <c r="G35" s="20" t="str">
        <f t="shared" si="3"/>
        <v>0.0000313058002784749+0.00109329475636309i</v>
      </c>
      <c r="H35" s="12">
        <f t="shared" si="4"/>
        <v>88.359819957739802</v>
      </c>
      <c r="I35" s="3">
        <f t="shared" si="5"/>
        <v>2.8622632415220558E-2</v>
      </c>
      <c r="J35" s="41">
        <f t="shared" si="6"/>
        <v>5.4687143768487864E-2</v>
      </c>
      <c r="K35" s="21">
        <f t="shared" si="7"/>
        <v>5.199999125196797</v>
      </c>
      <c r="L35" s="21">
        <f t="shared" si="8"/>
        <v>-1.2621147586143455</v>
      </c>
      <c r="M35" s="33">
        <f t="shared" si="9"/>
        <v>54.916929593422786</v>
      </c>
    </row>
    <row r="36" spans="1:13" x14ac:dyDescent="0.4">
      <c r="A36" s="32">
        <v>199526</v>
      </c>
      <c r="B36" s="18">
        <v>-0.99992499999999995</v>
      </c>
      <c r="C36" s="18">
        <v>2.7435099999999998E-3</v>
      </c>
      <c r="D36" s="19" t="str">
        <f t="shared" si="1"/>
        <v>-0.999925+0.00274351i</v>
      </c>
      <c r="E36" s="20" t="str">
        <f t="shared" si="0"/>
        <v>0.0000750000000000473+0.00274351i</v>
      </c>
      <c r="F36" s="20" t="str">
        <f t="shared" si="2"/>
        <v>1.999925-0.00274351i</v>
      </c>
      <c r="G36" s="20" t="str">
        <f t="shared" si="3"/>
        <v>0.0000356194863557784+0.00137185530578247i</v>
      </c>
      <c r="H36" s="12">
        <f t="shared" si="4"/>
        <v>88.512680018810599</v>
      </c>
      <c r="I36" s="3">
        <f t="shared" si="5"/>
        <v>2.5955715427932426E-2</v>
      </c>
      <c r="J36" s="41">
        <f t="shared" si="6"/>
        <v>6.8615882414564996E-2</v>
      </c>
      <c r="K36" s="21">
        <f t="shared" si="7"/>
        <v>5.2999994961169836</v>
      </c>
      <c r="L36" s="21">
        <f t="shared" si="8"/>
        <v>-1.1635753471700772</v>
      </c>
      <c r="M36" s="33">
        <f t="shared" si="9"/>
        <v>54.732500330234025</v>
      </c>
    </row>
    <row r="37" spans="1:13" x14ac:dyDescent="0.4">
      <c r="A37" s="32">
        <v>251189</v>
      </c>
      <c r="B37" s="18">
        <v>-0.99991300000000005</v>
      </c>
      <c r="C37" s="18">
        <v>3.4434999999999999E-3</v>
      </c>
      <c r="D37" s="19" t="str">
        <f t="shared" si="1"/>
        <v>-0.999913+0.0034435i</v>
      </c>
      <c r="E37" s="20" t="str">
        <f t="shared" si="0"/>
        <v>0.0000869999999999482+0.0034435i</v>
      </c>
      <c r="F37" s="20" t="str">
        <f t="shared" si="2"/>
        <v>1.999913-0.0034435i</v>
      </c>
      <c r="G37" s="20" t="str">
        <f t="shared" si="3"/>
        <v>0.0000405370911686115+0.00172189469715605i</v>
      </c>
      <c r="H37" s="12">
        <f t="shared" si="4"/>
        <v>88.651383678348992</v>
      </c>
      <c r="I37" s="3">
        <f t="shared" si="5"/>
        <v>2.353562178700291E-2</v>
      </c>
      <c r="J37" s="41">
        <f t="shared" si="6"/>
        <v>8.6118589802877885E-2</v>
      </c>
      <c r="K37" s="21">
        <f t="shared" si="7"/>
        <v>5.4000006169763797</v>
      </c>
      <c r="L37" s="21">
        <f t="shared" si="8"/>
        <v>-1.0649030903887604</v>
      </c>
      <c r="M37" s="33">
        <f t="shared" si="9"/>
        <v>54.565284543635705</v>
      </c>
    </row>
    <row r="38" spans="1:13" x14ac:dyDescent="0.4">
      <c r="A38" s="32">
        <v>316228</v>
      </c>
      <c r="B38" s="18">
        <v>-0.99989799999999995</v>
      </c>
      <c r="C38" s="18">
        <v>4.3232499999999998E-3</v>
      </c>
      <c r="D38" s="19" t="str">
        <f t="shared" si="1"/>
        <v>-0.999898+0.00432325i</v>
      </c>
      <c r="E38" s="20" t="str">
        <f t="shared" si="0"/>
        <v>0.000102000000000046+0.00432325i</v>
      </c>
      <c r="F38" s="20" t="str">
        <f t="shared" si="2"/>
        <v>1.999898-0.00432325i</v>
      </c>
      <c r="G38" s="20" t="str">
        <f t="shared" si="3"/>
        <v>0.0000463292853467333+0.00216183540014685i</v>
      </c>
      <c r="H38" s="12">
        <f t="shared" si="4"/>
        <v>88.772308817416146</v>
      </c>
      <c r="I38" s="3">
        <f t="shared" si="5"/>
        <v>2.142561373234516E-2</v>
      </c>
      <c r="J38" s="41">
        <f t="shared" si="6"/>
        <v>0.10811658869027489</v>
      </c>
      <c r="K38" s="21">
        <f t="shared" si="7"/>
        <v>5.5000003213429354</v>
      </c>
      <c r="L38" s="21">
        <f t="shared" si="8"/>
        <v>-0.96610766567736217</v>
      </c>
      <c r="M38" s="33">
        <f t="shared" si="9"/>
        <v>54.414186979933952</v>
      </c>
    </row>
    <row r="39" spans="1:13" x14ac:dyDescent="0.4">
      <c r="A39" s="32">
        <v>398107</v>
      </c>
      <c r="B39" s="18">
        <v>-0.99987899999999996</v>
      </c>
      <c r="C39" s="18">
        <v>5.4290600000000003E-3</v>
      </c>
      <c r="D39" s="19" t="str">
        <f t="shared" si="1"/>
        <v>-0.999879+0.00542906i</v>
      </c>
      <c r="E39" s="20" t="str">
        <f t="shared" si="0"/>
        <v>0.000121000000000038+0.00542906i</v>
      </c>
      <c r="F39" s="20" t="str">
        <f t="shared" si="2"/>
        <v>1.999879-0.00542906i</v>
      </c>
      <c r="G39" s="20" t="str">
        <f t="shared" si="3"/>
        <v>0.0000531337040879339+0.00271483848076184i</v>
      </c>
      <c r="H39" s="12">
        <f t="shared" si="4"/>
        <v>88.878773674068384</v>
      </c>
      <c r="I39" s="3">
        <f t="shared" si="5"/>
        <v>1.9567842076427887E-2</v>
      </c>
      <c r="J39" s="41">
        <f t="shared" si="6"/>
        <v>0.13576791932499518</v>
      </c>
      <c r="K39" s="21">
        <f t="shared" si="7"/>
        <v>5.5999998139434197</v>
      </c>
      <c r="L39" s="21">
        <f t="shared" si="8"/>
        <v>-0.86720283761115002</v>
      </c>
      <c r="M39" s="33">
        <f t="shared" si="9"/>
        <v>54.27720555999931</v>
      </c>
    </row>
    <row r="40" spans="1:13" x14ac:dyDescent="0.4">
      <c r="A40" s="32">
        <v>501187</v>
      </c>
      <c r="B40" s="18">
        <v>-0.99985599999999997</v>
      </c>
      <c r="C40" s="18">
        <v>6.8191800000000002E-3</v>
      </c>
      <c r="D40" s="19" t="str">
        <f t="shared" si="1"/>
        <v>-0.999856+0.00681918i</v>
      </c>
      <c r="E40" s="20" t="str">
        <f t="shared" si="0"/>
        <v>0.000144000000000033+0.00681918i</v>
      </c>
      <c r="F40" s="20" t="str">
        <f t="shared" si="2"/>
        <v>1.999856-0.00681918i</v>
      </c>
      <c r="G40" s="20" t="str">
        <f t="shared" si="3"/>
        <v>0.0000603775041726815+0.00341004138551421i</v>
      </c>
      <c r="H40" s="12">
        <f t="shared" si="4"/>
        <v>88.985638488162891</v>
      </c>
      <c r="I40" s="3">
        <f t="shared" si="5"/>
        <v>1.7703023377456484E-2</v>
      </c>
      <c r="J40" s="41">
        <f t="shared" si="6"/>
        <v>0.17052879297885296</v>
      </c>
      <c r="K40" s="21">
        <f t="shared" si="7"/>
        <v>5.6999997975545824</v>
      </c>
      <c r="L40" s="21">
        <f t="shared" si="8"/>
        <v>-0.7682022819142984</v>
      </c>
      <c r="M40" s="33">
        <f t="shared" si="9"/>
        <v>54.152442784986327</v>
      </c>
    </row>
    <row r="41" spans="1:13" x14ac:dyDescent="0.4">
      <c r="A41" s="32">
        <v>630957</v>
      </c>
      <c r="B41" s="18">
        <v>-0.99982499999999996</v>
      </c>
      <c r="C41" s="18">
        <v>8.5669100000000005E-3</v>
      </c>
      <c r="D41" s="19" t="str">
        <f t="shared" si="1"/>
        <v>-0.999825+0.00856691i</v>
      </c>
      <c r="E41" s="20" t="str">
        <f t="shared" si="0"/>
        <v>0.000175000000000036+0.00856691i</v>
      </c>
      <c r="F41" s="20" t="str">
        <f t="shared" si="2"/>
        <v>1.999825-0.00856691i</v>
      </c>
      <c r="G41" s="20" t="str">
        <f t="shared" si="3"/>
        <v>0.0000691551897832307+0.00428412608417582i</v>
      </c>
      <c r="H41" s="12">
        <f t="shared" si="4"/>
        <v>89.075200792595169</v>
      </c>
      <c r="I41" s="3">
        <f t="shared" si="5"/>
        <v>1.6140090251209268E-2</v>
      </c>
      <c r="J41" s="41">
        <f t="shared" si="6"/>
        <v>0.21423421030142223</v>
      </c>
      <c r="K41" s="21">
        <f t="shared" si="7"/>
        <v>5.7999997628906463</v>
      </c>
      <c r="L41" s="21">
        <f t="shared" si="8"/>
        <v>-0.66911117702045453</v>
      </c>
      <c r="M41" s="33">
        <f t="shared" si="9"/>
        <v>54.039234922284713</v>
      </c>
    </row>
    <row r="42" spans="1:13" x14ac:dyDescent="0.4">
      <c r="A42" s="32">
        <v>794328</v>
      </c>
      <c r="B42" s="18">
        <v>-0.99978400000000001</v>
      </c>
      <c r="C42" s="18">
        <v>1.07644E-2</v>
      </c>
      <c r="D42" s="19" t="str">
        <f t="shared" si="1"/>
        <v>-0.999784+0.0107644i</v>
      </c>
      <c r="E42" s="20" t="str">
        <f t="shared" si="0"/>
        <v>0.000215999999999994+0.0107644i</v>
      </c>
      <c r="F42" s="20" t="str">
        <f t="shared" si="2"/>
        <v>1.999784-0.0107644i</v>
      </c>
      <c r="G42" s="20" t="str">
        <f t="shared" si="3"/>
        <v>0.0000790350403137192+0.005383206768725i</v>
      </c>
      <c r="H42" s="12">
        <f t="shared" si="4"/>
        <v>89.158856586855336</v>
      </c>
      <c r="I42" s="3">
        <f t="shared" si="5"/>
        <v>1.4680194706176855E-2</v>
      </c>
      <c r="J42" s="41">
        <f t="shared" si="6"/>
        <v>0.26918934624369911</v>
      </c>
      <c r="K42" s="21">
        <f t="shared" si="7"/>
        <v>5.8999998716658038</v>
      </c>
      <c r="L42" s="21">
        <f t="shared" si="8"/>
        <v>-0.5699421322605831</v>
      </c>
      <c r="M42" s="33">
        <f t="shared" si="9"/>
        <v>53.935924558067249</v>
      </c>
    </row>
    <row r="43" spans="1:13" x14ac:dyDescent="0.4">
      <c r="A43" s="32">
        <v>1000000</v>
      </c>
      <c r="B43" s="18">
        <v>-0.99972700000000003</v>
      </c>
      <c r="C43" s="18">
        <v>1.35278E-2</v>
      </c>
      <c r="D43" s="19" t="str">
        <f t="shared" si="1"/>
        <v>-0.999727+0.0135278i</v>
      </c>
      <c r="E43" s="20" t="str">
        <f t="shared" si="0"/>
        <v>0.000272999999999968+0.0135278i</v>
      </c>
      <c r="F43" s="20" t="str">
        <f t="shared" si="2"/>
        <v>1.999727-0.0135278i</v>
      </c>
      <c r="G43" s="20" t="str">
        <f t="shared" si="3"/>
        <v>0.0000907516461295127+0.00676543731725306i</v>
      </c>
      <c r="H43" s="12">
        <f t="shared" si="4"/>
        <v>89.231479913677376</v>
      </c>
      <c r="I43" s="3">
        <f t="shared" si="5"/>
        <v>1.3412803673533443E-2</v>
      </c>
      <c r="J43" s="41">
        <f t="shared" si="6"/>
        <v>0.33830229808174339</v>
      </c>
      <c r="K43" s="21">
        <f t="shared" si="7"/>
        <v>6</v>
      </c>
      <c r="L43" s="21">
        <f t="shared" si="8"/>
        <v>-0.47069505204698764</v>
      </c>
      <c r="M43" s="33">
        <f t="shared" si="9"/>
        <v>53.842482999057282</v>
      </c>
    </row>
    <row r="44" spans="1:13" x14ac:dyDescent="0.4">
      <c r="A44" s="32">
        <v>1258930</v>
      </c>
      <c r="B44" s="18">
        <v>-0.99964799999999998</v>
      </c>
      <c r="C44" s="18">
        <v>1.7002799999999998E-2</v>
      </c>
      <c r="D44" s="19" t="str">
        <f t="shared" si="1"/>
        <v>-0.999648+0.0170028i</v>
      </c>
      <c r="E44" s="20" t="str">
        <f t="shared" si="0"/>
        <v>0.000352000000000019+0.0170028i</v>
      </c>
      <c r="F44" s="20" t="str">
        <f t="shared" si="2"/>
        <v>1.999648-0.0170028i</v>
      </c>
      <c r="G44" s="20" t="str">
        <f t="shared" si="3"/>
        <v>0.000103724233212449+0.00850377846620628i</v>
      </c>
      <c r="H44" s="12">
        <f t="shared" si="4"/>
        <v>89.301173458316782</v>
      </c>
      <c r="I44" s="3">
        <f t="shared" si="5"/>
        <v>1.219652164990603E-2</v>
      </c>
      <c r="J44" s="41">
        <f t="shared" si="6"/>
        <v>0.42522055135796633</v>
      </c>
      <c r="K44" s="21">
        <f t="shared" si="7"/>
        <v>6.1000015828013519</v>
      </c>
      <c r="L44" s="21">
        <f t="shared" si="8"/>
        <v>-0.37138575373088728</v>
      </c>
      <c r="M44" s="33">
        <f t="shared" si="9"/>
        <v>53.756724085438826</v>
      </c>
    </row>
    <row r="45" spans="1:13" x14ac:dyDescent="0.4">
      <c r="A45" s="32">
        <v>1584890</v>
      </c>
      <c r="B45" s="18">
        <v>-0.999533</v>
      </c>
      <c r="C45" s="18">
        <v>2.13729E-2</v>
      </c>
      <c r="D45" s="19" t="str">
        <f t="shared" si="1"/>
        <v>-0.999533+0.0213729i</v>
      </c>
      <c r="E45" s="20" t="str">
        <f t="shared" si="0"/>
        <v>0.000466999999999995+0.0213729i</v>
      </c>
      <c r="F45" s="20" t="str">
        <f t="shared" si="2"/>
        <v>1.999533-0.0213729i</v>
      </c>
      <c r="G45" s="20" t="str">
        <f t="shared" si="3"/>
        <v>0.000119287342192529+0.0106902209248039i</v>
      </c>
      <c r="H45" s="12">
        <f t="shared" si="4"/>
        <v>89.360688833492361</v>
      </c>
      <c r="I45" s="3">
        <f t="shared" si="5"/>
        <v>1.1157853266193654E-2</v>
      </c>
      <c r="J45" s="41">
        <f t="shared" si="6"/>
        <v>0.53454432204243485</v>
      </c>
      <c r="K45" s="21">
        <f t="shared" si="7"/>
        <v>6.199999125196797</v>
      </c>
      <c r="L45" s="21">
        <f t="shared" si="8"/>
        <v>-0.27201627919155341</v>
      </c>
      <c r="M45" s="33">
        <f t="shared" si="9"/>
        <v>53.679038390525207</v>
      </c>
    </row>
    <row r="46" spans="1:13" x14ac:dyDescent="0.4">
      <c r="A46" s="32">
        <v>1995260</v>
      </c>
      <c r="B46" s="18">
        <v>-0.99936499999999995</v>
      </c>
      <c r="C46" s="18">
        <v>2.6868800000000002E-2</v>
      </c>
      <c r="D46" s="19" t="str">
        <f t="shared" si="1"/>
        <v>-0.999365+0.0268688i</v>
      </c>
      <c r="E46" s="20" t="str">
        <f t="shared" si="0"/>
        <v>0.000635000000000052+0.0268688i</v>
      </c>
      <c r="F46" s="20" t="str">
        <f t="shared" si="2"/>
        <v>1.999365-0.0268688i</v>
      </c>
      <c r="G46" s="20" t="str">
        <f t="shared" si="3"/>
        <v>0.000136978335549735+0.0134405075829087i</v>
      </c>
      <c r="H46" s="12">
        <f t="shared" si="4"/>
        <v>89.416092825535657</v>
      </c>
      <c r="I46" s="3">
        <f t="shared" si="5"/>
        <v>1.0190926315768784E-2</v>
      </c>
      <c r="J46" s="41">
        <f t="shared" si="6"/>
        <v>0.6720602784546863</v>
      </c>
      <c r="K46" s="21">
        <f t="shared" si="7"/>
        <v>6.2999994961169836</v>
      </c>
      <c r="L46" s="21">
        <f t="shared" si="8"/>
        <v>-0.17259177244289078</v>
      </c>
      <c r="M46" s="33">
        <f t="shared" si="9"/>
        <v>53.607908428865883</v>
      </c>
    </row>
    <row r="47" spans="1:13" x14ac:dyDescent="0.4">
      <c r="A47" s="32">
        <v>2511890</v>
      </c>
      <c r="B47" s="18">
        <v>-0.99911399999999995</v>
      </c>
      <c r="C47" s="18">
        <v>3.3780299999999999E-2</v>
      </c>
      <c r="D47" s="19" t="str">
        <f t="shared" si="1"/>
        <v>-0.999114+0.0337803i</v>
      </c>
      <c r="E47" s="20" t="str">
        <f t="shared" si="0"/>
        <v>0.000886000000000053+0.0337803i</v>
      </c>
      <c r="F47" s="20" t="str">
        <f t="shared" si="2"/>
        <v>1.999114-0.0337803i</v>
      </c>
      <c r="G47" s="20" t="str">
        <f t="shared" si="3"/>
        <v>0.000157621239722179+0.016900299078874i</v>
      </c>
      <c r="H47" s="12">
        <f t="shared" si="4"/>
        <v>89.465644370157875</v>
      </c>
      <c r="I47" s="3">
        <f t="shared" si="5"/>
        <v>9.3261299193553426E-3</v>
      </c>
      <c r="J47" s="41">
        <f t="shared" si="6"/>
        <v>0.84505170464682366</v>
      </c>
      <c r="K47" s="21">
        <f t="shared" si="7"/>
        <v>6.4000006169763797</v>
      </c>
      <c r="L47" s="21">
        <f t="shared" si="8"/>
        <v>-7.3116717848139293E-2</v>
      </c>
      <c r="M47" s="33">
        <f t="shared" si="9"/>
        <v>53.543011820889589</v>
      </c>
    </row>
    <row r="48" spans="1:13" x14ac:dyDescent="0.4">
      <c r="A48" s="32">
        <v>3162280</v>
      </c>
      <c r="B48" s="18">
        <v>-0.99873500000000004</v>
      </c>
      <c r="C48" s="18">
        <v>4.2471099999999998E-2</v>
      </c>
      <c r="D48" s="19" t="str">
        <f t="shared" si="1"/>
        <v>-0.998735+0.0424711i</v>
      </c>
      <c r="E48" s="20" t="str">
        <f t="shared" si="0"/>
        <v>0.00126499999999996+0.0424711i</v>
      </c>
      <c r="F48" s="20" t="str">
        <f t="shared" si="2"/>
        <v>1.998735-0.0424711i</v>
      </c>
      <c r="G48" s="20" t="str">
        <f t="shared" si="3"/>
        <v>0.000181298874022886+0.0212528424041249i</v>
      </c>
      <c r="H48" s="12">
        <f t="shared" si="4"/>
        <v>89.511246159301734</v>
      </c>
      <c r="I48" s="3">
        <f t="shared" si="5"/>
        <v>8.5302602973487615E-3</v>
      </c>
      <c r="J48" s="41">
        <f t="shared" si="6"/>
        <v>1.0626807840742811</v>
      </c>
      <c r="K48" s="21">
        <f t="shared" si="7"/>
        <v>6.5000003213429354</v>
      </c>
      <c r="L48" s="21">
        <f t="shared" si="8"/>
        <v>2.6402827519626099E-2</v>
      </c>
      <c r="M48" s="33">
        <f t="shared" si="9"/>
        <v>53.48384700728365</v>
      </c>
    </row>
    <row r="49" spans="1:13" x14ac:dyDescent="0.4">
      <c r="A49" s="32">
        <v>3981070</v>
      </c>
      <c r="B49" s="18">
        <v>-0.99815399999999999</v>
      </c>
      <c r="C49" s="18">
        <v>5.3397399999999998E-2</v>
      </c>
      <c r="D49" s="19" t="str">
        <f t="shared" si="1"/>
        <v>-0.998154+0.0533974i</v>
      </c>
      <c r="E49" s="20" t="str">
        <f t="shared" si="0"/>
        <v>0.00184600000000001+0.0533974i</v>
      </c>
      <c r="F49" s="20" t="str">
        <f t="shared" si="2"/>
        <v>1.998154-0.0533974i</v>
      </c>
      <c r="G49" s="20" t="str">
        <f t="shared" si="3"/>
        <v>0.000209564785277166+0.026728965942898i</v>
      </c>
      <c r="H49" s="12">
        <f t="shared" si="4"/>
        <v>89.550789516756723</v>
      </c>
      <c r="I49" s="3">
        <f t="shared" si="5"/>
        <v>7.8401216460591092E-3</v>
      </c>
      <c r="J49" s="41">
        <f t="shared" si="6"/>
        <v>1.3364893731113516</v>
      </c>
      <c r="K49" s="21">
        <f t="shared" si="7"/>
        <v>6.5999998139434197</v>
      </c>
      <c r="L49" s="21">
        <f t="shared" si="8"/>
        <v>0.12596550988084765</v>
      </c>
      <c r="M49" s="33">
        <f t="shared" si="9"/>
        <v>53.430080385539576</v>
      </c>
    </row>
    <row r="50" spans="1:13" x14ac:dyDescent="0.4">
      <c r="A50" s="32">
        <v>5011870</v>
      </c>
      <c r="B50" s="18">
        <v>-0.99725799999999998</v>
      </c>
      <c r="C50" s="18">
        <v>6.7129599999999998E-2</v>
      </c>
      <c r="D50" s="19" t="str">
        <f t="shared" si="1"/>
        <v>-0.997258+0.0671296i</v>
      </c>
      <c r="E50" s="20" t="str">
        <f t="shared" si="0"/>
        <v>0.00274200000000002+0.0671296i</v>
      </c>
      <c r="F50" s="20" t="str">
        <f t="shared" si="2"/>
        <v>1.997258-0.0671296i</v>
      </c>
      <c r="G50" s="20" t="str">
        <f t="shared" si="3"/>
        <v>0.000242916511717686+0.0336190451550401i</v>
      </c>
      <c r="H50" s="12">
        <f t="shared" si="4"/>
        <v>89.586012969033632</v>
      </c>
      <c r="I50" s="3">
        <f t="shared" si="5"/>
        <v>7.2253738814303447E-3</v>
      </c>
      <c r="J50" s="41">
        <f t="shared" si="6"/>
        <v>1.6809961373901863</v>
      </c>
      <c r="K50" s="21">
        <f t="shared" si="7"/>
        <v>6.6999997975545824</v>
      </c>
      <c r="L50" s="21">
        <f t="shared" si="8"/>
        <v>0.22556671551439356</v>
      </c>
      <c r="M50" s="33">
        <f t="shared" si="9"/>
        <v>53.381042322332981</v>
      </c>
    </row>
    <row r="51" spans="1:13" x14ac:dyDescent="0.4">
      <c r="A51" s="32">
        <v>6309570</v>
      </c>
      <c r="B51" s="18">
        <v>-0.99586799999999998</v>
      </c>
      <c r="C51" s="18">
        <v>8.4378599999999998E-2</v>
      </c>
      <c r="D51" s="19" t="str">
        <f t="shared" si="1"/>
        <v>-0.995868+0.0843786i</v>
      </c>
      <c r="E51" s="20" t="str">
        <f t="shared" si="0"/>
        <v>0.00413200000000002+0.0843786i</v>
      </c>
      <c r="F51" s="20" t="str">
        <f t="shared" si="2"/>
        <v>1.995868-0.0843786i</v>
      </c>
      <c r="G51" s="20" t="str">
        <f t="shared" si="3"/>
        <v>0.000282457762321804+0.0422885849116995i</v>
      </c>
      <c r="H51" s="12">
        <f t="shared" si="4"/>
        <v>89.617310509550094</v>
      </c>
      <c r="I51" s="3">
        <f t="shared" si="5"/>
        <v>6.6791419596693982E-3</v>
      </c>
      <c r="J51" s="41">
        <f t="shared" si="6"/>
        <v>2.1144764104983027</v>
      </c>
      <c r="K51" s="21">
        <f t="shared" si="7"/>
        <v>6.7999997628906463</v>
      </c>
      <c r="L51" s="21">
        <f t="shared" si="8"/>
        <v>0.32520284443796094</v>
      </c>
      <c r="M51" s="33">
        <f t="shared" si="9"/>
        <v>53.336340318280406</v>
      </c>
    </row>
    <row r="52" spans="1:13" x14ac:dyDescent="0.4">
      <c r="A52" s="32">
        <v>7943280</v>
      </c>
      <c r="B52" s="18">
        <v>-0.99370099999999995</v>
      </c>
      <c r="C52" s="18">
        <v>0.10602499999999999</v>
      </c>
      <c r="D52" s="19" t="str">
        <f t="shared" si="1"/>
        <v>-0.993701+0.106025i</v>
      </c>
      <c r="E52" s="20" t="str">
        <f t="shared" si="0"/>
        <v>0.00629900000000005+0.106025i</v>
      </c>
      <c r="F52" s="20" t="str">
        <f t="shared" si="2"/>
        <v>1.993701-0.106025i</v>
      </c>
      <c r="G52" s="20" t="str">
        <f t="shared" si="3"/>
        <v>0.000330404891330822+0.0531975613086432i</v>
      </c>
      <c r="H52" s="12">
        <f t="shared" si="4"/>
        <v>89.644146048745853</v>
      </c>
      <c r="I52" s="3">
        <f t="shared" si="5"/>
        <v>6.2107831759764661E-3</v>
      </c>
      <c r="J52" s="41">
        <f t="shared" si="6"/>
        <v>2.6599293677554052</v>
      </c>
      <c r="K52" s="21">
        <f t="shared" si="7"/>
        <v>6.8999998716658038</v>
      </c>
      <c r="L52" s="21">
        <f t="shared" si="8"/>
        <v>0.42487010445010998</v>
      </c>
      <c r="M52" s="33">
        <f t="shared" si="9"/>
        <v>53.295478335595966</v>
      </c>
    </row>
    <row r="53" spans="1:13" x14ac:dyDescent="0.4">
      <c r="A53" s="32">
        <v>10000000</v>
      </c>
      <c r="B53" s="18">
        <v>-0.99031499999999995</v>
      </c>
      <c r="C53" s="18">
        <v>0.13315199999999999</v>
      </c>
      <c r="D53" s="19" t="str">
        <f t="shared" si="1"/>
        <v>-0.990315+0.133152i</v>
      </c>
      <c r="E53" s="20" t="str">
        <f t="shared" si="0"/>
        <v>0.00968500000000005+0.133152i</v>
      </c>
      <c r="F53" s="20" t="str">
        <f t="shared" si="2"/>
        <v>1.990315-0.133152i</v>
      </c>
      <c r="G53" s="20" t="str">
        <f t="shared" si="3"/>
        <v>0.000388719102400618+0.0669259683647678i</v>
      </c>
      <c r="H53" s="12">
        <f t="shared" si="4"/>
        <v>89.667218658411912</v>
      </c>
      <c r="I53" s="3">
        <f t="shared" si="5"/>
        <v>5.8080974443644063E-3</v>
      </c>
      <c r="J53" s="41">
        <f t="shared" si="6"/>
        <v>3.3463548616750405</v>
      </c>
      <c r="K53" s="21">
        <f t="shared" si="7"/>
        <v>7</v>
      </c>
      <c r="L53" s="21">
        <f t="shared" si="8"/>
        <v>0.52457199349892325</v>
      </c>
      <c r="M53" s="33">
        <f t="shared" si="9"/>
        <v>53.25889175751783</v>
      </c>
    </row>
    <row r="54" spans="1:13" x14ac:dyDescent="0.4">
      <c r="A54" s="32">
        <v>12589300</v>
      </c>
      <c r="B54" s="18">
        <v>-0.985016</v>
      </c>
      <c r="C54" s="18">
        <v>0.16706599999999999</v>
      </c>
      <c r="D54" s="19" t="str">
        <f t="shared" si="1"/>
        <v>-0.985016+0.167066i</v>
      </c>
      <c r="E54" s="20" t="str">
        <f t="shared" si="0"/>
        <v>0.014984+0.167066i</v>
      </c>
      <c r="F54" s="20" t="str">
        <f t="shared" si="2"/>
        <v>1.985016-0.167066i</v>
      </c>
      <c r="G54" s="20" t="str">
        <f t="shared" si="3"/>
        <v>0.000461779040170843+0.084202418306515i</v>
      </c>
      <c r="H54" s="12">
        <f t="shared" si="4"/>
        <v>89.685784264198119</v>
      </c>
      <c r="I54" s="3">
        <f t="shared" si="5"/>
        <v>5.4840716619998587E-3</v>
      </c>
      <c r="J54" s="41">
        <f t="shared" si="6"/>
        <v>4.2101842265354819</v>
      </c>
      <c r="K54" s="21">
        <f t="shared" si="7"/>
        <v>7.1000015828013519</v>
      </c>
      <c r="L54" s="21">
        <f t="shared" si="8"/>
        <v>0.62430109983026993</v>
      </c>
      <c r="M54" s="33">
        <f t="shared" si="9"/>
        <v>53.225487595072799</v>
      </c>
    </row>
    <row r="55" spans="1:13" x14ac:dyDescent="0.4">
      <c r="A55" s="32">
        <v>15848900</v>
      </c>
      <c r="B55" s="18">
        <v>-0.97672899999999996</v>
      </c>
      <c r="C55" s="18">
        <v>0.209309</v>
      </c>
      <c r="D55" s="19" t="str">
        <f t="shared" si="1"/>
        <v>-0.976729+0.209309i</v>
      </c>
      <c r="E55" s="20" t="str">
        <f t="shared" si="0"/>
        <v>0.023271+0.209309i</v>
      </c>
      <c r="F55" s="20" t="str">
        <f t="shared" si="2"/>
        <v>1.976729-0.209309i</v>
      </c>
      <c r="G55" s="20" t="str">
        <f t="shared" si="3"/>
        <v>0.000554303881834117+0.105945236191305i</v>
      </c>
      <c r="H55" s="12">
        <f t="shared" si="4"/>
        <v>89.700232078816867</v>
      </c>
      <c r="I55" s="3">
        <f t="shared" si="5"/>
        <v>5.2319133474218937E-3</v>
      </c>
      <c r="J55" s="41">
        <f t="shared" si="6"/>
        <v>5.29733431180835</v>
      </c>
      <c r="K55" s="21">
        <f t="shared" si="7"/>
        <v>7.199999125196797</v>
      </c>
      <c r="L55" s="21">
        <f t="shared" si="8"/>
        <v>0.72405738188256441</v>
      </c>
      <c r="M55" s="33">
        <f t="shared" si="9"/>
        <v>53.195927852065601</v>
      </c>
    </row>
    <row r="56" spans="1:13" x14ac:dyDescent="0.4">
      <c r="A56" s="32">
        <v>19952600</v>
      </c>
      <c r="B56" s="18">
        <v>-0.96379700000000001</v>
      </c>
      <c r="C56" s="18">
        <v>0.26162000000000002</v>
      </c>
      <c r="D56" s="19" t="str">
        <f t="shared" si="1"/>
        <v>-0.963797+0.26162i</v>
      </c>
      <c r="E56" s="20" t="str">
        <f t="shared" si="0"/>
        <v>0.036203+0.26162i</v>
      </c>
      <c r="F56" s="20" t="str">
        <f t="shared" si="2"/>
        <v>1.963797-0.26162i</v>
      </c>
      <c r="G56" s="20" t="str">
        <f t="shared" si="3"/>
        <v>0.000675250043311072+0.133311466977662i</v>
      </c>
      <c r="H56" s="12">
        <f t="shared" si="4"/>
        <v>89.709787555355859</v>
      </c>
      <c r="I56" s="3">
        <f t="shared" si="5"/>
        <v>5.0651410308012448E-3</v>
      </c>
      <c r="J56" s="41">
        <f t="shared" si="6"/>
        <v>6.6656588553490455</v>
      </c>
      <c r="K56" s="21">
        <f t="shared" si="7"/>
        <v>7.2999994961169836</v>
      </c>
      <c r="L56" s="21">
        <f t="shared" si="8"/>
        <v>0.82384308294727193</v>
      </c>
      <c r="M56" s="33">
        <f t="shared" si="9"/>
        <v>53.169639836064754</v>
      </c>
    </row>
    <row r="57" spans="1:13" x14ac:dyDescent="0.4">
      <c r="A57" s="32">
        <v>25118900</v>
      </c>
      <c r="B57" s="18">
        <v>-0.94371799999999995</v>
      </c>
      <c r="C57" s="18">
        <v>0.32579900000000001</v>
      </c>
      <c r="D57" s="19" t="str">
        <f t="shared" si="1"/>
        <v>-0.943718+0.325799i</v>
      </c>
      <c r="E57" s="20" t="str">
        <f t="shared" si="0"/>
        <v>0.0562820000000001+0.325799i</v>
      </c>
      <c r="F57" s="20" t="str">
        <f t="shared" si="2"/>
        <v>1.943718-0.325799i</v>
      </c>
      <c r="G57" s="20" t="str">
        <f t="shared" si="3"/>
        <v>0.000837073508693473+0.167756700155094i</v>
      </c>
      <c r="H57" s="12">
        <f t="shared" si="4"/>
        <v>89.714107507439522</v>
      </c>
      <c r="I57" s="3">
        <f t="shared" si="5"/>
        <v>4.9897445962782871E-3</v>
      </c>
      <c r="J57" s="41">
        <f t="shared" si="6"/>
        <v>8.3879394279800739</v>
      </c>
      <c r="K57" s="21">
        <f t="shared" si="7"/>
        <v>7.4000006169763797</v>
      </c>
      <c r="L57" s="21">
        <f t="shared" si="8"/>
        <v>0.92365528562389831</v>
      </c>
      <c r="M57" s="33">
        <f t="shared" si="9"/>
        <v>53.146516062344844</v>
      </c>
    </row>
    <row r="58" spans="1:13" x14ac:dyDescent="0.4">
      <c r="A58" s="32">
        <v>31622800</v>
      </c>
      <c r="B58" s="18">
        <v>-0.91280799999999995</v>
      </c>
      <c r="C58" s="18">
        <v>0.40339900000000001</v>
      </c>
      <c r="D58" s="19" t="str">
        <f t="shared" si="1"/>
        <v>-0.912808+0.403399i</v>
      </c>
      <c r="E58" s="20" t="str">
        <f t="shared" si="0"/>
        <v>0.087192+0.403399i</v>
      </c>
      <c r="F58" s="20" t="str">
        <f t="shared" si="2"/>
        <v>1.912808-0.403399i</v>
      </c>
      <c r="G58" s="20" t="str">
        <f t="shared" si="3"/>
        <v>0.00105998503886603+0.211117162258153i</v>
      </c>
      <c r="H58" s="12">
        <f t="shared" si="4"/>
        <v>89.712329598885646</v>
      </c>
      <c r="I58" s="3">
        <f t="shared" si="5"/>
        <v>5.0207745656430684E-3</v>
      </c>
      <c r="J58" s="41">
        <f t="shared" si="6"/>
        <v>10.555991162394216</v>
      </c>
      <c r="K58" s="21">
        <f t="shared" si="7"/>
        <v>7.5000003213429354</v>
      </c>
      <c r="L58" s="21">
        <f t="shared" si="8"/>
        <v>1.0234990179514762</v>
      </c>
      <c r="M58" s="33">
        <f t="shared" si="9"/>
        <v>53.127432508487601</v>
      </c>
    </row>
    <row r="59" spans="1:13" x14ac:dyDescent="0.4">
      <c r="A59" s="32">
        <v>39810700</v>
      </c>
      <c r="B59" s="18">
        <v>-0.86588799999999999</v>
      </c>
      <c r="C59" s="18">
        <v>0.49509999999999998</v>
      </c>
      <c r="D59" s="19" t="str">
        <f t="shared" si="1"/>
        <v>-0.865888+0.4951i</v>
      </c>
      <c r="E59" s="20" t="str">
        <f t="shared" si="0"/>
        <v>0.134112+0.4951i</v>
      </c>
      <c r="F59" s="20" t="str">
        <f t="shared" si="2"/>
        <v>1.865888-0.4951i</v>
      </c>
      <c r="G59" s="20" t="str">
        <f t="shared" si="3"/>
        <v>0.00137226327558215+0.265706948942134i</v>
      </c>
      <c r="H59" s="12">
        <f t="shared" si="4"/>
        <v>89.704094321407638</v>
      </c>
      <c r="I59" s="3">
        <f t="shared" si="5"/>
        <v>5.1645054084612316E-3</v>
      </c>
      <c r="J59" s="41">
        <f t="shared" si="6"/>
        <v>13.285524624815848</v>
      </c>
      <c r="K59" s="21">
        <f t="shared" si="7"/>
        <v>7.5999998139434197</v>
      </c>
      <c r="L59" s="21">
        <f t="shared" si="8"/>
        <v>1.1233787087021845</v>
      </c>
      <c r="M59" s="33">
        <f t="shared" si="9"/>
        <v>53.112779117386552</v>
      </c>
    </row>
    <row r="60" spans="1:13" x14ac:dyDescent="0.4">
      <c r="A60" s="32">
        <v>50118700</v>
      </c>
      <c r="B60" s="18">
        <v>-0.79618299999999997</v>
      </c>
      <c r="C60" s="18">
        <v>0.59963500000000003</v>
      </c>
      <c r="D60" s="19" t="str">
        <f t="shared" si="1"/>
        <v>-0.796183+0.599635i</v>
      </c>
      <c r="E60" s="20" t="str">
        <f t="shared" si="0"/>
        <v>0.203817+0.599635i</v>
      </c>
      <c r="F60" s="20" t="str">
        <f t="shared" si="2"/>
        <v>1.796183-0.599635i</v>
      </c>
      <c r="G60" s="20" t="str">
        <f t="shared" si="3"/>
        <v>0.0018211926567901+0.334446462781774i</v>
      </c>
      <c r="H60" s="12">
        <f t="shared" si="4"/>
        <v>89.688005007762499</v>
      </c>
      <c r="I60" s="3">
        <f t="shared" si="5"/>
        <v>5.4453129536972244E-3</v>
      </c>
      <c r="J60" s="41">
        <f t="shared" si="6"/>
        <v>16.722571065025686</v>
      </c>
      <c r="K60" s="21">
        <f t="shared" si="7"/>
        <v>7.6999997975545824</v>
      </c>
      <c r="L60" s="21">
        <f t="shared" si="8"/>
        <v>1.2233030502268796</v>
      </c>
      <c r="M60" s="33">
        <f t="shared" si="9"/>
        <v>53.103529145894427</v>
      </c>
    </row>
    <row r="61" spans="1:13" x14ac:dyDescent="0.4">
      <c r="A61" s="32">
        <v>63095700</v>
      </c>
      <c r="B61" s="18">
        <v>-0.69591999999999998</v>
      </c>
      <c r="C61" s="18">
        <v>0.71226299999999998</v>
      </c>
      <c r="D61" s="19" t="str">
        <f t="shared" si="1"/>
        <v>-0.69592+0.712263i</v>
      </c>
      <c r="E61" s="20" t="str">
        <f t="shared" si="0"/>
        <v>0.30408+0.712263i</v>
      </c>
      <c r="F61" s="20" t="str">
        <f t="shared" si="2"/>
        <v>1.69592-0.712263i</v>
      </c>
      <c r="G61" s="20" t="str">
        <f t="shared" si="3"/>
        <v>0.00247579827755916+0.421026003295302i</v>
      </c>
      <c r="H61" s="12">
        <f t="shared" si="4"/>
        <v>89.663082194187325</v>
      </c>
      <c r="I61" s="3">
        <f t="shared" si="5"/>
        <v>5.8802911315537663E-3</v>
      </c>
      <c r="J61" s="41">
        <f t="shared" si="6"/>
        <v>21.051664128277771</v>
      </c>
      <c r="K61" s="21">
        <f t="shared" si="7"/>
        <v>7.7999997628906463</v>
      </c>
      <c r="L61" s="21">
        <f t="shared" si="8"/>
        <v>1.3232864323884086</v>
      </c>
      <c r="M61" s="33">
        <f t="shared" si="9"/>
        <v>53.101501470397245</v>
      </c>
    </row>
    <row r="62" spans="1:13" x14ac:dyDescent="0.4">
      <c r="A62" s="32">
        <v>79432800</v>
      </c>
      <c r="B62" s="18">
        <v>-0.55823900000000004</v>
      </c>
      <c r="C62" s="18">
        <v>0.82321999999999995</v>
      </c>
      <c r="D62" s="19" t="str">
        <f t="shared" si="1"/>
        <v>-0.558239+0.82322i</v>
      </c>
      <c r="E62" s="20" t="str">
        <f t="shared" si="0"/>
        <v>0.441761+0.82322i</v>
      </c>
      <c r="F62" s="20" t="str">
        <f t="shared" si="2"/>
        <v>1.558239-0.82322i</v>
      </c>
      <c r="G62" s="20" t="str">
        <f t="shared" si="3"/>
        <v>0.00343809989456882+0.530117852649823i</v>
      </c>
      <c r="H62" s="12">
        <f t="shared" si="4"/>
        <v>89.628411209578161</v>
      </c>
      <c r="I62" s="3">
        <f t="shared" si="5"/>
        <v>6.4854023923529439E-3</v>
      </c>
      <c r="J62" s="41">
        <f t="shared" si="6"/>
        <v>26.506450074884818</v>
      </c>
      <c r="K62" s="21">
        <f t="shared" si="7"/>
        <v>7.8999998716658038</v>
      </c>
      <c r="L62" s="21">
        <f t="shared" si="8"/>
        <v>1.4233515679397153</v>
      </c>
      <c r="M62" s="33">
        <f t="shared" si="9"/>
        <v>53.10945293677748</v>
      </c>
    </row>
    <row r="63" spans="1:13" x14ac:dyDescent="0.4">
      <c r="A63" s="32">
        <v>100000000</v>
      </c>
      <c r="B63" s="18">
        <v>-0.38077299999999997</v>
      </c>
      <c r="C63" s="18">
        <v>0.91742000000000001</v>
      </c>
      <c r="D63" s="19" t="str">
        <f t="shared" si="1"/>
        <v>-0.380773+0.91742i</v>
      </c>
      <c r="E63" s="20" t="str">
        <f t="shared" si="0"/>
        <v>0.619227+0.91742i</v>
      </c>
      <c r="F63" s="20" t="str">
        <f t="shared" si="2"/>
        <v>1.380773-0.91742i</v>
      </c>
      <c r="G63" s="20" t="str">
        <f t="shared" si="3"/>
        <v>0.00485863382842271+0.667653124624302i</v>
      </c>
      <c r="H63" s="12">
        <f t="shared" si="4"/>
        <v>89.583055499362629</v>
      </c>
      <c r="I63" s="3">
        <f t="shared" si="5"/>
        <v>7.2769901076767717E-3</v>
      </c>
      <c r="J63" s="41">
        <f t="shared" si="6"/>
        <v>33.383540148674783</v>
      </c>
      <c r="K63" s="21">
        <f t="shared" si="7"/>
        <v>8</v>
      </c>
      <c r="L63" s="21">
        <f t="shared" si="8"/>
        <v>1.5235323894286548</v>
      </c>
      <c r="M63" s="33">
        <f t="shared" si="9"/>
        <v>53.131554325683389</v>
      </c>
    </row>
  </sheetData>
  <mergeCells count="10">
    <mergeCell ref="O1:P1"/>
    <mergeCell ref="Q1:R1"/>
    <mergeCell ref="O2:P2"/>
    <mergeCell ref="Q2:R2"/>
    <mergeCell ref="B1:D1"/>
    <mergeCell ref="A1:A2"/>
    <mergeCell ref="J1:J2"/>
    <mergeCell ref="K1:K2"/>
    <mergeCell ref="L1:L2"/>
    <mergeCell ref="M1:M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203"/>
  <sheetViews>
    <sheetView showGridLines="0" topLeftCell="A3" zoomScaleNormal="100" workbookViewId="0">
      <selection activeCell="S10" sqref="S10"/>
    </sheetView>
  </sheetViews>
  <sheetFormatPr defaultRowHeight="18.75" x14ac:dyDescent="0.4"/>
  <cols>
    <col min="1" max="1" width="17" style="34" customWidth="1"/>
    <col min="2" max="3" width="17" style="22" hidden="1" customWidth="1"/>
    <col min="4" max="4" width="17" style="23" hidden="1" customWidth="1"/>
    <col min="5" max="7" width="17" style="3" hidden="1" customWidth="1"/>
    <col min="8" max="8" width="17" style="12" customWidth="1"/>
    <col min="9" max="9" width="17" style="3" hidden="1" customWidth="1"/>
    <col min="10" max="10" width="17" style="42" customWidth="1"/>
    <col min="11" max="12" width="17" style="3" customWidth="1"/>
    <col min="13" max="13" width="17" style="33" customWidth="1"/>
    <col min="14" max="14" width="9.5" style="2" bestFit="1" customWidth="1"/>
    <col min="15" max="15" width="13.625" style="2" customWidth="1"/>
    <col min="16" max="16" width="9.375" style="2" bestFit="1" customWidth="1"/>
    <col min="17" max="18" width="13.375" style="2" bestFit="1" customWidth="1"/>
    <col min="19" max="16384" width="9" style="2"/>
  </cols>
  <sheetData>
    <row r="1" spans="1:18" x14ac:dyDescent="0.4">
      <c r="A1" s="24" t="s">
        <v>3</v>
      </c>
      <c r="B1" s="25" t="s">
        <v>0</v>
      </c>
      <c r="C1" s="25"/>
      <c r="D1" s="25"/>
      <c r="E1" s="26" t="s">
        <v>5</v>
      </c>
      <c r="F1" s="26" t="s">
        <v>9</v>
      </c>
      <c r="G1" s="26" t="s">
        <v>10</v>
      </c>
      <c r="H1" s="27" t="s">
        <v>7</v>
      </c>
      <c r="I1" s="26"/>
      <c r="J1" s="39" t="s">
        <v>8</v>
      </c>
      <c r="K1" s="28" t="s">
        <v>14</v>
      </c>
      <c r="L1" s="28" t="s">
        <v>11</v>
      </c>
      <c r="M1" s="29" t="s">
        <v>20</v>
      </c>
      <c r="O1" s="7" t="s">
        <v>16</v>
      </c>
      <c r="P1" s="8"/>
      <c r="Q1" s="8" t="s">
        <v>15</v>
      </c>
      <c r="R1" s="9"/>
    </row>
    <row r="2" spans="1:18" x14ac:dyDescent="0.4">
      <c r="A2" s="30"/>
      <c r="B2" s="16" t="s">
        <v>2</v>
      </c>
      <c r="C2" s="16" t="s">
        <v>1</v>
      </c>
      <c r="D2" s="17" t="s">
        <v>4</v>
      </c>
      <c r="E2" s="13"/>
      <c r="F2" s="13"/>
      <c r="G2" s="13"/>
      <c r="H2" s="14"/>
      <c r="I2" s="13"/>
      <c r="J2" s="40"/>
      <c r="K2" s="15"/>
      <c r="L2" s="15"/>
      <c r="M2" s="31"/>
      <c r="O2" s="10" t="s">
        <v>17</v>
      </c>
      <c r="P2" s="6"/>
      <c r="Q2" s="6" t="s">
        <v>18</v>
      </c>
      <c r="R2" s="11"/>
    </row>
    <row r="3" spans="1:18" x14ac:dyDescent="0.4">
      <c r="A3" s="43">
        <v>40</v>
      </c>
      <c r="B3" s="16">
        <v>-0.99999800000000005</v>
      </c>
      <c r="C3" s="16">
        <v>9.3216299999999994E-6</v>
      </c>
      <c r="D3" s="17" t="str">
        <f>COMPLEX(B3,C3)</f>
        <v>-0.999998+0.00000932163i</v>
      </c>
      <c r="E3" s="44" t="str">
        <f t="shared" ref="E3:E63" si="0">IMSUM(1,D3)</f>
        <v>1.99999999994649E-06+0.00000932163i</v>
      </c>
      <c r="F3" s="44" t="str">
        <f>IMSUB(1,D3)</f>
        <v>1.999998-0.00000932163i</v>
      </c>
      <c r="G3" s="44" t="str">
        <f>IMDIV(E3,F3)</f>
        <v>9.99979276712612E-07+4.66082432154273E-06i</v>
      </c>
      <c r="H3" s="12">
        <v>-173.92840576171875</v>
      </c>
      <c r="I3" s="3">
        <f>COS(RADIANS(H3))</f>
        <v>-0.99439050490191405</v>
      </c>
      <c r="J3" s="41">
        <v>9.9258776754140854E-4</v>
      </c>
      <c r="K3" s="21">
        <f>LOG10(A3)</f>
        <v>1.6020599913279623</v>
      </c>
      <c r="L3" s="21">
        <f>LOG10(J3)</f>
        <v>-3.003231081266442</v>
      </c>
      <c r="M3" s="33">
        <f>J3/2/PI()/A3*10^9</f>
        <v>3949.3812414191075</v>
      </c>
      <c r="O3" s="4" t="s">
        <v>12</v>
      </c>
      <c r="P3" s="3">
        <f>LINEST(L171:L201,K171:K201)</f>
        <v>0.99676498165966831</v>
      </c>
      <c r="Q3" s="3" t="s">
        <v>12</v>
      </c>
      <c r="R3" s="5">
        <f>LINEST(J171:J201,A171:A201)</f>
        <v>9.2155508466419669E-8</v>
      </c>
    </row>
    <row r="4" spans="1:18" x14ac:dyDescent="0.4">
      <c r="A4" s="43">
        <v>43.077999114990234</v>
      </c>
      <c r="B4" s="16">
        <v>-0.99999800000000005</v>
      </c>
      <c r="C4" s="16">
        <v>9.3216299999999994E-6</v>
      </c>
      <c r="D4" s="17" t="str">
        <f t="shared" ref="D4:D63" si="1">COMPLEX(B4,C4)</f>
        <v>-0.999998+0.00000932163i</v>
      </c>
      <c r="E4" s="44" t="str">
        <f t="shared" si="0"/>
        <v>1.99999999994649E-06+0.00000932163i</v>
      </c>
      <c r="F4" s="44" t="str">
        <f t="shared" ref="F4:F63" si="2">IMSUB(1,D4)</f>
        <v>1.999998-0.00000932163i</v>
      </c>
      <c r="G4" s="44" t="str">
        <f t="shared" ref="G4:G63" si="3">IMDIV(E4,F4)</f>
        <v>9.99979276712612E-07+4.66082432154273E-06i</v>
      </c>
      <c r="H4" s="12">
        <v>156.45899963378906</v>
      </c>
      <c r="I4" s="3">
        <f t="shared" ref="I4:I63" si="4">COS(RADIANS(H4))</f>
        <v>-0.91677449821107648</v>
      </c>
      <c r="J4" s="41">
        <v>6.1112141702324152E-4</v>
      </c>
      <c r="K4" s="21">
        <f t="shared" ref="K4:K63" si="5">LOG10(A4)</f>
        <v>1.6342555230033959</v>
      </c>
      <c r="L4" s="21">
        <f t="shared" ref="L4:L67" si="6">LOG10(J4)</f>
        <v>-3.2138724959692149</v>
      </c>
      <c r="M4" s="33">
        <f t="shared" ref="M4:M67" si="7">J4/2/PI()/A4*10^9</f>
        <v>2257.8345407581146</v>
      </c>
      <c r="O4" s="4" t="s">
        <v>13</v>
      </c>
      <c r="P4" s="3">
        <f>INTERCEPT(L171:L201,K171:K201)</f>
        <v>-7.0088706974884829</v>
      </c>
      <c r="Q4" s="3" t="s">
        <v>13</v>
      </c>
      <c r="R4" s="5">
        <f>INTERCEPT(J171:J201,A171:A201)</f>
        <v>1.440811982078527E-2</v>
      </c>
    </row>
    <row r="5" spans="1:18" ht="19.5" thickBot="1" x14ac:dyDescent="0.45">
      <c r="A5" s="43">
        <v>46.393001556396484</v>
      </c>
      <c r="B5" s="16">
        <v>-0.99999800000000005</v>
      </c>
      <c r="C5" s="16">
        <v>9.3216299999999994E-6</v>
      </c>
      <c r="D5" s="17" t="str">
        <f t="shared" si="1"/>
        <v>-0.999998+0.00000932163i</v>
      </c>
      <c r="E5" s="44" t="str">
        <f t="shared" si="0"/>
        <v>1.99999999994649E-06+0.00000932163i</v>
      </c>
      <c r="F5" s="44" t="str">
        <f t="shared" si="2"/>
        <v>1.999998-0.00000932163i</v>
      </c>
      <c r="G5" s="44" t="str">
        <f t="shared" si="3"/>
        <v>9.99979276712612E-07+4.66082432154273E-06i</v>
      </c>
      <c r="H5" s="12">
        <v>-150.45210266113281</v>
      </c>
      <c r="I5" s="3">
        <f t="shared" si="4"/>
        <v>-0.86994374238343442</v>
      </c>
      <c r="J5" s="41">
        <v>3.55614407453686E-4</v>
      </c>
      <c r="K5" s="21">
        <f t="shared" si="5"/>
        <v>1.6664524716179201</v>
      </c>
      <c r="L5" s="21">
        <f t="shared" si="6"/>
        <v>-3.4490206522269027</v>
      </c>
      <c r="M5" s="33">
        <f t="shared" si="7"/>
        <v>1219.9639790960236</v>
      </c>
      <c r="O5" s="35" t="s">
        <v>19</v>
      </c>
      <c r="P5" s="36">
        <f>10^(P4/P3)/2/PI()*10^9</f>
        <v>14.797965845164319</v>
      </c>
      <c r="Q5" s="37" t="s">
        <v>6</v>
      </c>
      <c r="R5" s="38">
        <f>LINEST(J171:J201,A171:A201)/2/PI()*10^9</f>
        <v>14.667004705577702</v>
      </c>
    </row>
    <row r="6" spans="1:18" x14ac:dyDescent="0.4">
      <c r="A6" s="43">
        <v>49.963001251220703</v>
      </c>
      <c r="B6" s="16">
        <v>-0.99999800000000005</v>
      </c>
      <c r="C6" s="16">
        <v>9.3216299999999994E-6</v>
      </c>
      <c r="D6" s="17" t="str">
        <f t="shared" si="1"/>
        <v>-0.999998+0.00000932163i</v>
      </c>
      <c r="E6" s="44" t="str">
        <f t="shared" si="0"/>
        <v>1.99999999994649E-06+0.00000932163i</v>
      </c>
      <c r="F6" s="44" t="str">
        <f t="shared" si="2"/>
        <v>1.999998-0.00000932163i</v>
      </c>
      <c r="G6" s="44" t="str">
        <f t="shared" si="3"/>
        <v>9.99979276712612E-07+4.66082432154273E-06i</v>
      </c>
      <c r="H6" s="12">
        <v>-169.79200744628906</v>
      </c>
      <c r="I6" s="3">
        <f t="shared" si="4"/>
        <v>-0.98417089571361738</v>
      </c>
      <c r="J6" s="41">
        <v>5.3511519217863679E-4</v>
      </c>
      <c r="K6" s="21">
        <f t="shared" si="5"/>
        <v>1.6986485183268996</v>
      </c>
      <c r="L6" s="21">
        <f t="shared" si="6"/>
        <v>-3.271552719020717</v>
      </c>
      <c r="M6" s="33">
        <f t="shared" si="7"/>
        <v>1704.5859100931968</v>
      </c>
    </row>
    <row r="7" spans="1:18" x14ac:dyDescent="0.4">
      <c r="A7" s="43">
        <v>53.807998657226563</v>
      </c>
      <c r="B7" s="16">
        <v>-0.99999800000000005</v>
      </c>
      <c r="C7" s="16">
        <v>9.3216299999999994E-6</v>
      </c>
      <c r="D7" s="17" t="str">
        <f t="shared" si="1"/>
        <v>-0.999998+0.00000932163i</v>
      </c>
      <c r="E7" s="44" t="str">
        <f t="shared" si="0"/>
        <v>1.99999999994649E-06+0.00000932163i</v>
      </c>
      <c r="F7" s="44" t="str">
        <f t="shared" si="2"/>
        <v>1.999998-0.00000932163i</v>
      </c>
      <c r="G7" s="44" t="str">
        <f t="shared" si="3"/>
        <v>9.99979276712612E-07+4.66082432154273E-06i</v>
      </c>
      <c r="H7" s="12">
        <v>-122.05850219726563</v>
      </c>
      <c r="I7" s="3">
        <f t="shared" si="4"/>
        <v>-0.53078489241229665</v>
      </c>
      <c r="J7" s="41">
        <v>5.1121512660756707E-4</v>
      </c>
      <c r="K7" s="21">
        <f t="shared" si="5"/>
        <v>1.7308468391327834</v>
      </c>
      <c r="L7" s="21">
        <f t="shared" si="6"/>
        <v>-3.2913963040965211</v>
      </c>
      <c r="M7" s="33">
        <f t="shared" si="7"/>
        <v>1512.0877269799037</v>
      </c>
    </row>
    <row r="8" spans="1:18" x14ac:dyDescent="0.4">
      <c r="A8" s="43">
        <v>57.949001312255859</v>
      </c>
      <c r="B8" s="16">
        <v>-0.99999800000000005</v>
      </c>
      <c r="C8" s="16">
        <v>9.3216299999999994E-6</v>
      </c>
      <c r="D8" s="17" t="str">
        <f t="shared" si="1"/>
        <v>-0.999998+0.00000932163i</v>
      </c>
      <c r="E8" s="44" t="str">
        <f t="shared" si="0"/>
        <v>1.99999999994649E-06+0.00000932163i</v>
      </c>
      <c r="F8" s="44" t="str">
        <f t="shared" si="2"/>
        <v>1.999998-0.00000932163i</v>
      </c>
      <c r="G8" s="44" t="str">
        <f t="shared" si="3"/>
        <v>9.99979276712612E-07+4.66082432154273E-06i</v>
      </c>
      <c r="H8" s="12">
        <v>-130.25149536132813</v>
      </c>
      <c r="I8" s="3">
        <f t="shared" si="4"/>
        <v>-0.64614389901086466</v>
      </c>
      <c r="J8" s="41">
        <v>3.2494979677721858E-4</v>
      </c>
      <c r="K8" s="21">
        <f t="shared" si="5"/>
        <v>1.7630459557730611</v>
      </c>
      <c r="L8" s="21">
        <f t="shared" si="6"/>
        <v>-3.4881837303034962</v>
      </c>
      <c r="M8" s="33">
        <f t="shared" si="7"/>
        <v>892.46346343613811</v>
      </c>
    </row>
    <row r="9" spans="1:18" x14ac:dyDescent="0.4">
      <c r="A9" s="43">
        <v>62.408000946044922</v>
      </c>
      <c r="B9" s="16">
        <v>-0.99999800000000005</v>
      </c>
      <c r="C9" s="16">
        <v>9.3216299999999994E-6</v>
      </c>
      <c r="D9" s="17" t="str">
        <f t="shared" si="1"/>
        <v>-0.999998+0.00000932163i</v>
      </c>
      <c r="E9" s="44" t="str">
        <f t="shared" si="0"/>
        <v>1.99999999994649E-06+0.00000932163i</v>
      </c>
      <c r="F9" s="44" t="str">
        <f t="shared" si="2"/>
        <v>1.999998-0.00000932163i</v>
      </c>
      <c r="G9" s="44" t="str">
        <f t="shared" si="3"/>
        <v>9.99979276712612E-07+4.66082432154273E-06i</v>
      </c>
      <c r="H9" s="12">
        <v>-120.30120086669922</v>
      </c>
      <c r="I9" s="3">
        <f t="shared" si="4"/>
        <v>-0.50454571967870199</v>
      </c>
      <c r="J9" s="41">
        <v>4.5000910176895559E-4</v>
      </c>
      <c r="K9" s="21">
        <f t="shared" si="5"/>
        <v>1.7952402714767919</v>
      </c>
      <c r="L9" s="21">
        <f t="shared" si="6"/>
        <v>-3.3467787022067497</v>
      </c>
      <c r="M9" s="33">
        <f t="shared" si="7"/>
        <v>1147.6280588572838</v>
      </c>
    </row>
    <row r="10" spans="1:18" x14ac:dyDescent="0.4">
      <c r="A10" s="43">
        <v>67.209999084472656</v>
      </c>
      <c r="B10" s="16">
        <v>-0.99999800000000005</v>
      </c>
      <c r="C10" s="16">
        <v>9.3216299999999994E-6</v>
      </c>
      <c r="D10" s="17" t="str">
        <f t="shared" si="1"/>
        <v>-0.999998+0.00000932163i</v>
      </c>
      <c r="E10" s="44" t="str">
        <f t="shared" si="0"/>
        <v>1.99999999994649E-06+0.00000932163i</v>
      </c>
      <c r="F10" s="44" t="str">
        <f t="shared" si="2"/>
        <v>1.999998-0.00000932163i</v>
      </c>
      <c r="G10" s="44" t="str">
        <f t="shared" si="3"/>
        <v>9.99979276712612E-07+4.66082432154273E-06i</v>
      </c>
      <c r="H10" s="12">
        <v>-124.79039764404297</v>
      </c>
      <c r="I10" s="3">
        <f t="shared" si="4"/>
        <v>-0.57057594103460807</v>
      </c>
      <c r="J10" s="41">
        <v>4.5862828847020864E-4</v>
      </c>
      <c r="K10" s="21">
        <f t="shared" si="5"/>
        <v>1.8274338894848667</v>
      </c>
      <c r="L10" s="21">
        <f t="shared" si="6"/>
        <v>-3.3385391612336073</v>
      </c>
      <c r="M10" s="33">
        <f t="shared" si="7"/>
        <v>1086.0431505149772</v>
      </c>
    </row>
    <row r="11" spans="1:18" x14ac:dyDescent="0.4">
      <c r="A11" s="43">
        <v>72.382003784179688</v>
      </c>
      <c r="B11" s="16">
        <v>-0.99999800000000005</v>
      </c>
      <c r="C11" s="16">
        <v>9.3216299999999994E-6</v>
      </c>
      <c r="D11" s="17" t="str">
        <f t="shared" si="1"/>
        <v>-0.999998+0.00000932163i</v>
      </c>
      <c r="E11" s="44" t="str">
        <f t="shared" si="0"/>
        <v>1.99999999994649E-06+0.00000932163i</v>
      </c>
      <c r="F11" s="44" t="str">
        <f t="shared" si="2"/>
        <v>1.999998-0.00000932163i</v>
      </c>
      <c r="G11" s="44" t="str">
        <f t="shared" si="3"/>
        <v>9.99979276712612E-07+4.66082432154273E-06i</v>
      </c>
      <c r="H11" s="12">
        <v>-139.59829711914063</v>
      </c>
      <c r="I11" s="3">
        <f t="shared" si="4"/>
        <v>-0.76151904450803776</v>
      </c>
      <c r="J11" s="41">
        <v>5.8716261992231011E-4</v>
      </c>
      <c r="K11" s="21">
        <f t="shared" si="5"/>
        <v>1.8596306017117568</v>
      </c>
      <c r="L11" s="21">
        <f t="shared" si="6"/>
        <v>-3.2312416003641382</v>
      </c>
      <c r="M11" s="33">
        <f t="shared" si="7"/>
        <v>1291.0644700865339</v>
      </c>
    </row>
    <row r="12" spans="1:18" x14ac:dyDescent="0.4">
      <c r="A12" s="43">
        <v>77.952003479003906</v>
      </c>
      <c r="B12" s="16">
        <v>-0.99999800000000005</v>
      </c>
      <c r="C12" s="16">
        <v>9.3216299999999994E-6</v>
      </c>
      <c r="D12" s="17" t="str">
        <f t="shared" si="1"/>
        <v>-0.999998+0.00000932163i</v>
      </c>
      <c r="E12" s="44" t="str">
        <f t="shared" si="0"/>
        <v>1.99999999994649E-06+0.00000932163i</v>
      </c>
      <c r="F12" s="44" t="str">
        <f t="shared" si="2"/>
        <v>1.999998-0.00000932163i</v>
      </c>
      <c r="G12" s="44" t="str">
        <f t="shared" si="3"/>
        <v>9.99979276712612E-07+4.66082432154273E-06i</v>
      </c>
      <c r="H12" s="12">
        <v>-168.00799560546875</v>
      </c>
      <c r="I12" s="3">
        <f t="shared" si="4"/>
        <v>-0.97817660521127658</v>
      </c>
      <c r="J12" s="41">
        <v>6.5126147819682956E-4</v>
      </c>
      <c r="K12" s="21">
        <f t="shared" si="5"/>
        <v>1.8918272816633404</v>
      </c>
      <c r="L12" s="21">
        <f t="shared" si="6"/>
        <v>-3.1862446093759256</v>
      </c>
      <c r="M12" s="33">
        <f t="shared" si="7"/>
        <v>1329.6833804698579</v>
      </c>
    </row>
    <row r="13" spans="1:18" x14ac:dyDescent="0.4">
      <c r="A13" s="43">
        <v>83.950996398925781</v>
      </c>
      <c r="B13" s="16">
        <v>-0.99999800000000005</v>
      </c>
      <c r="C13" s="16">
        <v>9.3216299999999994E-6</v>
      </c>
      <c r="D13" s="17" t="str">
        <f t="shared" si="1"/>
        <v>-0.999998+0.00000932163i</v>
      </c>
      <c r="E13" s="44" t="str">
        <f t="shared" si="0"/>
        <v>1.99999999994649E-06+0.00000932163i</v>
      </c>
      <c r="F13" s="44" t="str">
        <f t="shared" si="2"/>
        <v>1.999998-0.00000932163i</v>
      </c>
      <c r="G13" s="44" t="str">
        <f t="shared" si="3"/>
        <v>9.99979276712612E-07+4.66082432154273E-06i</v>
      </c>
      <c r="H13" s="12">
        <v>171.493896484375</v>
      </c>
      <c r="I13" s="3">
        <f t="shared" si="4"/>
        <v>-0.98900011213942962</v>
      </c>
      <c r="J13" s="41">
        <v>5.5543158669024706E-4</v>
      </c>
      <c r="K13" s="21">
        <f t="shared" si="5"/>
        <v>1.9240258550659346</v>
      </c>
      <c r="L13" s="21">
        <f t="shared" si="6"/>
        <v>-3.2553694261068129</v>
      </c>
      <c r="M13" s="33">
        <f t="shared" si="7"/>
        <v>1052.9914636279236</v>
      </c>
    </row>
    <row r="14" spans="1:18" x14ac:dyDescent="0.4">
      <c r="A14" s="43">
        <v>90.411003112792969</v>
      </c>
      <c r="B14" s="16">
        <v>-0.99999700000000002</v>
      </c>
      <c r="C14" s="16">
        <v>1.16762E-5</v>
      </c>
      <c r="D14" s="17" t="str">
        <f t="shared" si="1"/>
        <v>-0.999997+0.0000116762i</v>
      </c>
      <c r="E14" s="44" t="str">
        <f t="shared" si="0"/>
        <v>2.99999999997524E-06+0.0000116762i</v>
      </c>
      <c r="F14" s="44" t="str">
        <f t="shared" si="2"/>
        <v>1.999997-0.0000116762i</v>
      </c>
      <c r="G14" s="44" t="str">
        <f t="shared" si="3"/>
        <v>1.49996816642601E-06+5.83811751414042E-06i</v>
      </c>
      <c r="H14" s="12">
        <v>160.83650207519531</v>
      </c>
      <c r="I14" s="3">
        <f t="shared" si="4"/>
        <v>-0.94458569339741061</v>
      </c>
      <c r="J14" s="41">
        <v>4.2034179205074906E-4</v>
      </c>
      <c r="K14" s="21">
        <f t="shared" si="5"/>
        <v>1.9562212877804319</v>
      </c>
      <c r="L14" s="21">
        <f t="shared" si="6"/>
        <v>-3.3763974285652925</v>
      </c>
      <c r="M14" s="33">
        <f t="shared" si="7"/>
        <v>739.94836568200992</v>
      </c>
    </row>
    <row r="15" spans="1:18" x14ac:dyDescent="0.4">
      <c r="A15" s="43">
        <v>97.369003295898438</v>
      </c>
      <c r="B15" s="16">
        <v>-0.99999700000000002</v>
      </c>
      <c r="C15" s="16">
        <v>1.46134E-5</v>
      </c>
      <c r="D15" s="17" t="str">
        <f t="shared" si="1"/>
        <v>-0.999997+0.0000146134i</v>
      </c>
      <c r="E15" s="44" t="str">
        <f t="shared" si="0"/>
        <v>2.99999999997524E-06+0.0000146134i</v>
      </c>
      <c r="F15" s="44" t="str">
        <f t="shared" si="2"/>
        <v>1.999997-0.0000146134i</v>
      </c>
      <c r="G15" s="44" t="str">
        <f t="shared" si="3"/>
        <v>1.49994886188586E-06+7.30672191975923E-06i</v>
      </c>
      <c r="H15" s="12">
        <v>155.96519470214844</v>
      </c>
      <c r="I15" s="3">
        <f t="shared" si="4"/>
        <v>-0.91329820999474176</v>
      </c>
      <c r="J15" s="41">
        <v>5.4502231068909168E-4</v>
      </c>
      <c r="K15" s="21">
        <f t="shared" si="5"/>
        <v>1.9884207244347014</v>
      </c>
      <c r="L15" s="21">
        <f t="shared" si="6"/>
        <v>-3.2635857193548485</v>
      </c>
      <c r="M15" s="33">
        <f t="shared" si="7"/>
        <v>890.86867386255403</v>
      </c>
    </row>
    <row r="16" spans="1:18" x14ac:dyDescent="0.4">
      <c r="A16" s="43">
        <v>104.86199951171875</v>
      </c>
      <c r="B16" s="16">
        <v>-0.99999700000000002</v>
      </c>
      <c r="C16" s="16">
        <v>1.82624E-5</v>
      </c>
      <c r="D16" s="17" t="str">
        <f t="shared" si="1"/>
        <v>-0.999997+0.0000182624i</v>
      </c>
      <c r="E16" s="44" t="str">
        <f t="shared" si="0"/>
        <v>2.99999999997524E-06+0.0000182624i</v>
      </c>
      <c r="F16" s="44" t="str">
        <f t="shared" si="2"/>
        <v>1.999997-0.0000182624i</v>
      </c>
      <c r="G16" s="44" t="str">
        <f t="shared" si="3"/>
        <v>1.49991887080236E-06+9.13122739290028E-06i</v>
      </c>
      <c r="H16" s="12">
        <v>160.62919616699219</v>
      </c>
      <c r="I16" s="3">
        <f t="shared" si="4"/>
        <v>-0.94339179457781719</v>
      </c>
      <c r="J16" s="41">
        <v>4.9278448568657041E-4</v>
      </c>
      <c r="K16" s="21">
        <f t="shared" si="5"/>
        <v>2.0206181345967278</v>
      </c>
      <c r="L16" s="21">
        <f t="shared" si="6"/>
        <v>-3.3073429735034821</v>
      </c>
      <c r="M16" s="33">
        <f t="shared" si="7"/>
        <v>747.92667640530988</v>
      </c>
    </row>
    <row r="17" spans="1:13" x14ac:dyDescent="0.4">
      <c r="A17" s="43">
        <v>112.93099975585938</v>
      </c>
      <c r="B17" s="16">
        <v>-0.99999700000000002</v>
      </c>
      <c r="C17" s="16">
        <v>2.2776600000000001E-5</v>
      </c>
      <c r="D17" s="17" t="str">
        <f t="shared" si="1"/>
        <v>-0.999997+0.0000227766i</v>
      </c>
      <c r="E17" s="44" t="str">
        <f t="shared" si="0"/>
        <v>2.99999999997524E-06+0.0000227766i</v>
      </c>
      <c r="F17" s="44" t="str">
        <f t="shared" si="2"/>
        <v>1.999997-0.0000227766i</v>
      </c>
      <c r="G17" s="44" t="str">
        <f t="shared" si="3"/>
        <v>0.0000014998725560305+0.0000113883341634999i</v>
      </c>
      <c r="H17" s="12">
        <v>171.95359802246094</v>
      </c>
      <c r="I17" s="3">
        <f t="shared" si="4"/>
        <v>-0.99015503226114487</v>
      </c>
      <c r="J17" s="41">
        <v>6.5997621277347207E-4</v>
      </c>
      <c r="K17" s="21">
        <f t="shared" si="5"/>
        <v>2.0528131728809411</v>
      </c>
      <c r="L17" s="21">
        <f t="shared" si="6"/>
        <v>-3.1804717172572077</v>
      </c>
      <c r="M17" s="33">
        <f t="shared" si="7"/>
        <v>930.11198708100233</v>
      </c>
    </row>
    <row r="18" spans="1:13" x14ac:dyDescent="0.4">
      <c r="A18" s="43">
        <v>121.62100219726563</v>
      </c>
      <c r="B18" s="16">
        <v>-0.999996</v>
      </c>
      <c r="C18" s="16">
        <v>2.8342899999999999E-5</v>
      </c>
      <c r="D18" s="17" t="str">
        <f t="shared" si="1"/>
        <v>-0.999996+0.0000283429i</v>
      </c>
      <c r="E18" s="44" t="str">
        <f t="shared" si="0"/>
        <v>0.000004000000000004+0.0000283429i</v>
      </c>
      <c r="F18" s="44" t="str">
        <f t="shared" si="2"/>
        <v>1.999996-0.0000283429i</v>
      </c>
      <c r="G18" s="44" t="str">
        <f t="shared" si="3"/>
        <v>1.99980316880995E-06+0.000014171506683124i</v>
      </c>
      <c r="H18" s="12">
        <v>-161.85639953613281</v>
      </c>
      <c r="I18" s="3">
        <f t="shared" si="4"/>
        <v>-0.95027904048407541</v>
      </c>
      <c r="J18" s="41">
        <v>4.2400619713589549E-4</v>
      </c>
      <c r="K18" s="21">
        <f t="shared" si="5"/>
        <v>2.0850085778215046</v>
      </c>
      <c r="L18" s="21">
        <f t="shared" si="6"/>
        <v>-3.3726277958547799</v>
      </c>
      <c r="M18" s="33">
        <f t="shared" si="7"/>
        <v>554.86043492981184</v>
      </c>
    </row>
    <row r="19" spans="1:13" x14ac:dyDescent="0.4">
      <c r="A19" s="43">
        <v>130.97999572753906</v>
      </c>
      <c r="B19" s="16">
        <v>-0.99999499999999997</v>
      </c>
      <c r="C19" s="16">
        <v>3.5200899999999997E-5</v>
      </c>
      <c r="D19" s="17" t="str">
        <f t="shared" si="1"/>
        <v>-0.999995+0.0000352009i</v>
      </c>
      <c r="E19" s="44" t="str">
        <f t="shared" si="0"/>
        <v>5.00000000003276E-06+0.0000352009i</v>
      </c>
      <c r="F19" s="44" t="str">
        <f t="shared" si="2"/>
        <v>1.999995-0.0000352009i</v>
      </c>
      <c r="G19" s="44" t="str">
        <f t="shared" si="3"/>
        <v>2.49969647186857E-06+0.0000176005379971278i</v>
      </c>
      <c r="H19" s="12">
        <v>-172.76559448242188</v>
      </c>
      <c r="I19" s="3">
        <f t="shared" si="4"/>
        <v>-0.99203926114821861</v>
      </c>
      <c r="J19" s="41">
        <v>5.4905912838876247E-4</v>
      </c>
      <c r="K19" s="21">
        <f t="shared" si="5"/>
        <v>2.1172049719264501</v>
      </c>
      <c r="L19" s="21">
        <f t="shared" si="6"/>
        <v>-3.2603808836915915</v>
      </c>
      <c r="M19" s="33">
        <f t="shared" si="7"/>
        <v>667.1665688138819</v>
      </c>
    </row>
    <row r="20" spans="1:13" x14ac:dyDescent="0.4">
      <c r="A20" s="43">
        <v>141.05999755859375</v>
      </c>
      <c r="B20" s="16">
        <v>-0.99999499999999997</v>
      </c>
      <c r="C20" s="16">
        <v>4.3671100000000003E-5</v>
      </c>
      <c r="D20" s="17" t="str">
        <f t="shared" si="1"/>
        <v>-0.999995+0.0000436711i</v>
      </c>
      <c r="E20" s="44" t="str">
        <f t="shared" si="0"/>
        <v>5.00000000003276E-06+0.0000436711i</v>
      </c>
      <c r="F20" s="44" t="str">
        <f t="shared" si="2"/>
        <v>1.999995-0.0000436711i</v>
      </c>
      <c r="G20" s="44" t="str">
        <f t="shared" si="3"/>
        <v>2.49952945521248E-06+0.0000218356591677483i</v>
      </c>
      <c r="H20" s="12">
        <v>178.43440246582031</v>
      </c>
      <c r="I20" s="3">
        <f t="shared" si="4"/>
        <v>-0.99962670001318654</v>
      </c>
      <c r="J20" s="41">
        <v>8.1571011105552316E-4</v>
      </c>
      <c r="K20" s="21">
        <f t="shared" si="5"/>
        <v>2.1494038719919994</v>
      </c>
      <c r="L20" s="21">
        <f t="shared" si="6"/>
        <v>-3.0884641544043681</v>
      </c>
      <c r="M20" s="33">
        <f t="shared" si="7"/>
        <v>920.34806856280261</v>
      </c>
    </row>
    <row r="21" spans="1:13" x14ac:dyDescent="0.4">
      <c r="A21" s="43">
        <v>151.91499328613281</v>
      </c>
      <c r="B21" s="16">
        <v>-0.99999400000000005</v>
      </c>
      <c r="C21" s="16">
        <v>5.4182799999999999E-5</v>
      </c>
      <c r="D21" s="17" t="str">
        <f t="shared" si="1"/>
        <v>-0.999994+0.0000541828i</v>
      </c>
      <c r="E21" s="44" t="str">
        <f t="shared" si="0"/>
        <v>5.99999999995049E-06+0.0000541828i</v>
      </c>
      <c r="F21" s="44" t="str">
        <f t="shared" si="2"/>
        <v>1.999994-0.0000541828i</v>
      </c>
      <c r="G21" s="44" t="str">
        <f t="shared" si="3"/>
        <v>2.99927504944329E-06+0.0000270915625292477i</v>
      </c>
      <c r="H21" s="12">
        <v>-170.06880187988281</v>
      </c>
      <c r="I21" s="3">
        <f t="shared" si="4"/>
        <v>-0.98501556302132165</v>
      </c>
      <c r="J21" s="41">
        <v>6.5192539477720857E-4</v>
      </c>
      <c r="K21" s="21">
        <f t="shared" si="5"/>
        <v>2.1816006387745404</v>
      </c>
      <c r="L21" s="21">
        <f t="shared" si="6"/>
        <v>-3.185802101339315</v>
      </c>
      <c r="M21" s="33">
        <f t="shared" si="7"/>
        <v>682.99479110992559</v>
      </c>
    </row>
    <row r="22" spans="1:13" x14ac:dyDescent="0.4">
      <c r="A22" s="43">
        <v>163.60499572753906</v>
      </c>
      <c r="B22" s="16">
        <v>-0.99999300000000002</v>
      </c>
      <c r="C22" s="16">
        <v>6.7291899999999999E-5</v>
      </c>
      <c r="D22" s="17" t="str">
        <f t="shared" si="1"/>
        <v>-0.999993+0.0000672919i</v>
      </c>
      <c r="E22" s="44" t="str">
        <f t="shared" si="0"/>
        <v>6.99999999997925E-06+0.0000672919i</v>
      </c>
      <c r="F22" s="44" t="str">
        <f t="shared" si="2"/>
        <v>1.999993-0.0000672919i</v>
      </c>
      <c r="G22" s="44" t="str">
        <f t="shared" si="3"/>
        <v>3.49888018819577E-06+0.0000336461854847971i</v>
      </c>
      <c r="H22" s="12">
        <v>-175.93840026855469</v>
      </c>
      <c r="I22" s="3">
        <f t="shared" si="4"/>
        <v>-0.99748847729290901</v>
      </c>
      <c r="J22" s="41">
        <v>5.6721142027527094E-4</v>
      </c>
      <c r="K22" s="21">
        <f t="shared" si="5"/>
        <v>2.2137965608498398</v>
      </c>
      <c r="L22" s="21">
        <f t="shared" si="6"/>
        <v>-3.2462550336208262</v>
      </c>
      <c r="M22" s="33">
        <f t="shared" si="7"/>
        <v>551.78328090496257</v>
      </c>
    </row>
    <row r="23" spans="1:13" x14ac:dyDescent="0.4">
      <c r="A23" s="43">
        <v>176.19500732421875</v>
      </c>
      <c r="B23" s="16">
        <v>-0.99999199999999999</v>
      </c>
      <c r="C23" s="16">
        <v>8.3691700000000004E-5</v>
      </c>
      <c r="D23" s="17" t="str">
        <f t="shared" si="1"/>
        <v>-0.999992+0.0000836917i</v>
      </c>
      <c r="E23" s="44" t="str">
        <f t="shared" si="0"/>
        <v>0.000008000000000008+0.0000836917i</v>
      </c>
      <c r="F23" s="44" t="str">
        <f t="shared" si="2"/>
        <v>1.999992-0.0000836917i</v>
      </c>
      <c r="G23" s="44" t="str">
        <f t="shared" si="3"/>
        <v>3.99826490389577E-06+0.0000418461846955322i</v>
      </c>
      <c r="H23" s="12">
        <v>173.15559387207031</v>
      </c>
      <c r="I23" s="3">
        <f t="shared" si="4"/>
        <v>-0.99287344289088453</v>
      </c>
      <c r="J23" s="41">
        <v>5.4904707940295339E-4</v>
      </c>
      <c r="K23" s="21">
        <f t="shared" si="5"/>
        <v>2.2459935980473009</v>
      </c>
      <c r="L23" s="21">
        <f t="shared" si="6"/>
        <v>-3.260390414296213</v>
      </c>
      <c r="M23" s="33">
        <f t="shared" si="7"/>
        <v>495.94797267071687</v>
      </c>
    </row>
    <row r="24" spans="1:13" x14ac:dyDescent="0.4">
      <c r="A24" s="43">
        <v>189.75399780273438</v>
      </c>
      <c r="B24" s="16">
        <v>-0.99999099999999996</v>
      </c>
      <c r="C24" s="16">
        <v>1.04231E-4</v>
      </c>
      <c r="D24" s="17" t="str">
        <f t="shared" si="1"/>
        <v>-0.999991+0.000104231i</v>
      </c>
      <c r="E24" s="44" t="str">
        <f t="shared" si="0"/>
        <v>9.00000000003676E-06+0.000104231i</v>
      </c>
      <c r="F24" s="44" t="str">
        <f t="shared" si="2"/>
        <v>1.999991-0.000104231i</v>
      </c>
      <c r="G24" s="44" t="str">
        <f t="shared" si="3"/>
        <v>4.49730418810996E-06+0.0000521159689011165i</v>
      </c>
      <c r="H24" s="12">
        <v>-177.95359802246094</v>
      </c>
      <c r="I24" s="3">
        <f t="shared" si="4"/>
        <v>-0.99936223531873603</v>
      </c>
      <c r="J24" s="41">
        <v>5.8755552163347602E-4</v>
      </c>
      <c r="K24" s="21">
        <f t="shared" si="5"/>
        <v>2.2781909345299818</v>
      </c>
      <c r="L24" s="21">
        <f t="shared" si="6"/>
        <v>-3.230951088035408</v>
      </c>
      <c r="M24" s="33">
        <f t="shared" si="7"/>
        <v>492.80840821134592</v>
      </c>
    </row>
    <row r="25" spans="1:13" x14ac:dyDescent="0.4">
      <c r="A25" s="43">
        <v>204.35600280761719</v>
      </c>
      <c r="B25" s="16">
        <v>-0.99999000000000005</v>
      </c>
      <c r="C25" s="16">
        <v>1.2995699999999999E-4</v>
      </c>
      <c r="D25" s="17" t="str">
        <f t="shared" si="1"/>
        <v>-0.99999+0.000129957i</v>
      </c>
      <c r="E25" s="44" t="str">
        <f t="shared" si="0"/>
        <v>9.99999999995449E-06+0.000129957i</v>
      </c>
      <c r="F25" s="44" t="str">
        <f t="shared" si="2"/>
        <v>1.99999-0.000129957i</v>
      </c>
      <c r="G25" s="44" t="str">
        <f t="shared" si="3"/>
        <v>4.99580273132411E-06+0.0000649791495155154i</v>
      </c>
      <c r="H25" s="12">
        <v>169.10139465332031</v>
      </c>
      <c r="I25" s="3">
        <f t="shared" si="4"/>
        <v>-0.98196331523300107</v>
      </c>
      <c r="J25" s="41">
        <v>8.631714154034853E-4</v>
      </c>
      <c r="K25" s="21">
        <f t="shared" si="5"/>
        <v>2.3103873993166828</v>
      </c>
      <c r="L25" s="21">
        <f t="shared" si="6"/>
        <v>-3.0639029500884489</v>
      </c>
      <c r="M25" s="33">
        <f t="shared" si="7"/>
        <v>672.24840772806419</v>
      </c>
    </row>
    <row r="26" spans="1:13" x14ac:dyDescent="0.4">
      <c r="A26" s="43">
        <v>220.08099365234375</v>
      </c>
      <c r="B26" s="16">
        <v>-0.99998900000000002</v>
      </c>
      <c r="C26" s="16">
        <v>1.6217400000000001E-4</v>
      </c>
      <c r="D26" s="17" t="str">
        <f t="shared" si="1"/>
        <v>-0.999989+0.000162174i</v>
      </c>
      <c r="E26" s="44" t="str">
        <f t="shared" si="0"/>
        <v>0.0000109999999999832+0.000162174i</v>
      </c>
      <c r="F26" s="44" t="str">
        <f t="shared" si="2"/>
        <v>1.999989-0.000162174i</v>
      </c>
      <c r="G26" s="44" t="str">
        <f t="shared" si="3"/>
        <v>5.49345504014184E-06+0.0000810878914311917i</v>
      </c>
      <c r="H26" s="12">
        <v>-173.94230651855469</v>
      </c>
      <c r="I26" s="3">
        <f t="shared" si="4"/>
        <v>-0.99441613718092348</v>
      </c>
      <c r="J26" s="41">
        <v>6.2808749498799443E-4</v>
      </c>
      <c r="K26" s="21">
        <f t="shared" si="5"/>
        <v>2.3425825381993097</v>
      </c>
      <c r="L26" s="21">
        <f t="shared" si="6"/>
        <v>-3.2019798531677677</v>
      </c>
      <c r="M26" s="33">
        <f t="shared" si="7"/>
        <v>454.21109684489466</v>
      </c>
    </row>
    <row r="27" spans="1:13" x14ac:dyDescent="0.4">
      <c r="A27" s="43">
        <v>237.01699829101563</v>
      </c>
      <c r="B27" s="16">
        <v>-0.99998699999999996</v>
      </c>
      <c r="C27" s="16">
        <v>2.0253E-4</v>
      </c>
      <c r="D27" s="17" t="str">
        <f t="shared" si="1"/>
        <v>-0.999987+0.00020253i</v>
      </c>
      <c r="E27" s="44" t="str">
        <f t="shared" si="0"/>
        <v>0.0000130000000000408+0.00020253i</v>
      </c>
      <c r="F27" s="44" t="str">
        <f t="shared" si="2"/>
        <v>1.999987-0.00020253i</v>
      </c>
      <c r="G27" s="44" t="str">
        <f t="shared" si="3"/>
        <v>6.48978745020788E-06+0.000101266315419376i</v>
      </c>
      <c r="H27" s="12">
        <v>-174.37809753417969</v>
      </c>
      <c r="I27" s="3">
        <f t="shared" si="4"/>
        <v>-0.99519002423718805</v>
      </c>
      <c r="J27" s="41">
        <v>7.1028852835297585E-4</v>
      </c>
      <c r="K27" s="21">
        <f t="shared" si="5"/>
        <v>2.3747794936863249</v>
      </c>
      <c r="L27" s="21">
        <f t="shared" si="6"/>
        <v>-3.1485651994251329</v>
      </c>
      <c r="M27" s="33">
        <f t="shared" si="7"/>
        <v>476.95283934886066</v>
      </c>
    </row>
    <row r="28" spans="1:13" x14ac:dyDescent="0.4">
      <c r="A28" s="43">
        <v>255.25599670410156</v>
      </c>
      <c r="B28" s="16">
        <v>-0.99998500000000001</v>
      </c>
      <c r="C28" s="16">
        <v>2.53105E-4</v>
      </c>
      <c r="D28" s="17" t="str">
        <f t="shared" si="1"/>
        <v>-0.999985+0.000253105i</v>
      </c>
      <c r="E28" s="44" t="str">
        <f t="shared" si="0"/>
        <v>0.0000149999999999872+0.000253105i</v>
      </c>
      <c r="F28" s="44" t="str">
        <f t="shared" si="2"/>
        <v>1.999985-0.000253105i</v>
      </c>
      <c r="G28" s="44" t="str">
        <f t="shared" si="3"/>
        <v>7.48404035506079E-06+0.000126554396281989i</v>
      </c>
      <c r="H28" s="12">
        <v>169.47109985351563</v>
      </c>
      <c r="I28" s="3">
        <f t="shared" si="4"/>
        <v>-0.983162862393968</v>
      </c>
      <c r="J28" s="41">
        <v>8.0468750093132257E-4</v>
      </c>
      <c r="K28" s="21">
        <f t="shared" si="5"/>
        <v>2.4069759537164757</v>
      </c>
      <c r="L28" s="21">
        <f t="shared" si="6"/>
        <v>-3.0943727444400562</v>
      </c>
      <c r="M28" s="33">
        <f t="shared" si="7"/>
        <v>501.73157563834127</v>
      </c>
    </row>
    <row r="29" spans="1:13" x14ac:dyDescent="0.4">
      <c r="A29" s="43">
        <v>274.89898681640625</v>
      </c>
      <c r="B29" s="16">
        <v>-0.99998299999999996</v>
      </c>
      <c r="C29" s="16">
        <v>3.1651299999999998E-4</v>
      </c>
      <c r="D29" s="17" t="str">
        <f t="shared" si="1"/>
        <v>-0.999983+0.000316513i</v>
      </c>
      <c r="E29" s="44" t="str">
        <f t="shared" si="0"/>
        <v>0.0000170000000000448+0.000316513i</v>
      </c>
      <c r="F29" s="44" t="str">
        <f t="shared" si="2"/>
        <v>1.999983-0.000316513i</v>
      </c>
      <c r="G29" s="44" t="str">
        <f t="shared" si="3"/>
        <v>8.47502649281015E-06+0.000158259186431115i</v>
      </c>
      <c r="H29" s="12">
        <v>-178.67140197753906</v>
      </c>
      <c r="I29" s="3">
        <f t="shared" si="4"/>
        <v>-0.99973116086912883</v>
      </c>
      <c r="J29" s="41">
        <v>7.3037698166444898E-4</v>
      </c>
      <c r="K29" s="21">
        <f t="shared" si="5"/>
        <v>2.4391731391855753</v>
      </c>
      <c r="L29" s="21">
        <f t="shared" si="6"/>
        <v>-3.1364529223489459</v>
      </c>
      <c r="M29" s="33">
        <f t="shared" si="7"/>
        <v>422.85753141050924</v>
      </c>
    </row>
    <row r="30" spans="1:13" x14ac:dyDescent="0.4">
      <c r="A30" s="43">
        <v>296.05300903320313</v>
      </c>
      <c r="B30" s="16">
        <v>-0.99998100000000001</v>
      </c>
      <c r="C30" s="16">
        <v>3.96036E-4</v>
      </c>
      <c r="D30" s="17" t="str">
        <f t="shared" si="1"/>
        <v>-0.999981+0.000396036i</v>
      </c>
      <c r="E30" s="44" t="str">
        <f t="shared" si="0"/>
        <v>0.0000189999999999912+0.000396036i</v>
      </c>
      <c r="F30" s="44" t="str">
        <f t="shared" si="2"/>
        <v>1.999981-0.000396036i</v>
      </c>
      <c r="G30" s="44" t="str">
        <f t="shared" si="3"/>
        <v>9.46087800652818E-06+0.00019802175463081i</v>
      </c>
      <c r="H30" s="12">
        <v>-172.98789978027344</v>
      </c>
      <c r="I30" s="3">
        <f t="shared" si="4"/>
        <v>-0.99252039208231957</v>
      </c>
      <c r="J30" s="41">
        <v>6.9249048829078674E-4</v>
      </c>
      <c r="K30" s="21">
        <f t="shared" si="5"/>
        <v>2.4713694795368331</v>
      </c>
      <c r="L30" s="21">
        <f t="shared" si="6"/>
        <v>-3.1595861874782352</v>
      </c>
      <c r="M30" s="33">
        <f t="shared" si="7"/>
        <v>372.27550773935309</v>
      </c>
    </row>
    <row r="31" spans="1:13" x14ac:dyDescent="0.4">
      <c r="A31" s="43">
        <v>318.83499145507813</v>
      </c>
      <c r="B31" s="16">
        <v>-0.99997800000000003</v>
      </c>
      <c r="C31" s="16">
        <v>4.9580200000000005E-4</v>
      </c>
      <c r="D31" s="17" t="str">
        <f t="shared" si="1"/>
        <v>-0.999978+0.000495802i</v>
      </c>
      <c r="E31" s="44" t="str">
        <f t="shared" si="0"/>
        <v>0.0000219999999999665+0.000495802i</v>
      </c>
      <c r="F31" s="44" t="str">
        <f t="shared" si="2"/>
        <v>1.999978-0.000495802i</v>
      </c>
      <c r="G31" s="44" t="str">
        <f t="shared" si="3"/>
        <v>0.0000109386640712337+0.000247906438676587i</v>
      </c>
      <c r="H31" s="12">
        <v>177.53460693359375</v>
      </c>
      <c r="I31" s="3">
        <f t="shared" si="4"/>
        <v>-0.99907438566813567</v>
      </c>
      <c r="J31" s="41">
        <v>9.0297911083325744E-4</v>
      </c>
      <c r="K31" s="21">
        <f t="shared" si="5"/>
        <v>2.5035659782257271</v>
      </c>
      <c r="L31" s="21">
        <f t="shared" si="6"/>
        <v>-3.0443222963695304</v>
      </c>
      <c r="M31" s="33">
        <f t="shared" si="7"/>
        <v>450.74597471866787</v>
      </c>
    </row>
    <row r="32" spans="1:13" x14ac:dyDescent="0.4">
      <c r="A32" s="43">
        <v>343.37100219726563</v>
      </c>
      <c r="B32" s="16">
        <v>-0.99997499999999995</v>
      </c>
      <c r="C32" s="16">
        <v>6.2099699999999998E-4</v>
      </c>
      <c r="D32" s="17" t="str">
        <f t="shared" si="1"/>
        <v>-0.999975+0.000620997i</v>
      </c>
      <c r="E32" s="44" t="str">
        <f t="shared" si="0"/>
        <v>0.0000250000000000528+0.000620997i</v>
      </c>
      <c r="F32" s="44" t="str">
        <f t="shared" si="2"/>
        <v>1.999975-0.000620997i</v>
      </c>
      <c r="G32" s="44" t="str">
        <f t="shared" si="3"/>
        <v>0.0000124037433273328+0.000310506232671606i</v>
      </c>
      <c r="H32" s="12">
        <v>150.01579284667969</v>
      </c>
      <c r="I32" s="3">
        <f t="shared" si="4"/>
        <v>-0.86616318947059678</v>
      </c>
      <c r="J32" s="41">
        <v>5.2050617523491383E-4</v>
      </c>
      <c r="K32" s="21">
        <f t="shared" si="5"/>
        <v>2.5357636160506805</v>
      </c>
      <c r="L32" s="21">
        <f t="shared" si="6"/>
        <v>-3.2835741136951575</v>
      </c>
      <c r="M32" s="33">
        <f t="shared" si="7"/>
        <v>241.25837699859358</v>
      </c>
    </row>
    <row r="33" spans="1:13" x14ac:dyDescent="0.4">
      <c r="A33" s="43">
        <v>369.79400634765625</v>
      </c>
      <c r="B33" s="16">
        <v>-0.99997100000000005</v>
      </c>
      <c r="C33" s="16">
        <v>7.7814300000000002E-4</v>
      </c>
      <c r="D33" s="17" t="str">
        <f t="shared" si="1"/>
        <v>-0.999971+0.000778143i</v>
      </c>
      <c r="E33" s="44" t="str">
        <f t="shared" si="0"/>
        <v>0.0000289999999999457+0.000778143i</v>
      </c>
      <c r="F33" s="44" t="str">
        <f t="shared" si="2"/>
        <v>1.999971-0.000778143i</v>
      </c>
      <c r="G33" s="44" t="str">
        <f t="shared" si="3"/>
        <v>0.0000143488270587513+0.000389082724419171i</v>
      </c>
      <c r="H33" s="12">
        <v>-170.11650085449219</v>
      </c>
      <c r="I33" s="3">
        <f t="shared" si="4"/>
        <v>-0.98515879989188704</v>
      </c>
      <c r="J33" s="41">
        <v>8.3745172014459968E-4</v>
      </c>
      <c r="K33" s="21">
        <f t="shared" si="5"/>
        <v>2.5679598677987245</v>
      </c>
      <c r="L33" s="21">
        <f t="shared" si="6"/>
        <v>-3.0770402210423753</v>
      </c>
      <c r="M33" s="33">
        <f t="shared" si="7"/>
        <v>360.4292621674299</v>
      </c>
    </row>
    <row r="34" spans="1:13" x14ac:dyDescent="0.4">
      <c r="A34" s="43">
        <v>398.25100708007813</v>
      </c>
      <c r="B34" s="16">
        <v>-0.99996700000000005</v>
      </c>
      <c r="C34" s="16">
        <v>9.7544000000000005E-4</v>
      </c>
      <c r="D34" s="17" t="str">
        <f t="shared" si="1"/>
        <v>-0.999967+0.00097544i</v>
      </c>
      <c r="E34" s="44" t="str">
        <f t="shared" si="0"/>
        <v>0.0000329999999999497+0.00097544i</v>
      </c>
      <c r="F34" s="44" t="str">
        <f t="shared" si="2"/>
        <v>1.999967-0.00097544i</v>
      </c>
      <c r="G34" s="44" t="str">
        <f t="shared" si="3"/>
        <v>0.0000162623897376611+0.000487735979136379i</v>
      </c>
      <c r="H34" s="12">
        <v>165.11689758300781</v>
      </c>
      <c r="I34" s="3">
        <f t="shared" si="4"/>
        <v>-0.96645187050117898</v>
      </c>
      <c r="J34" s="41">
        <v>5.8536132564768195E-4</v>
      </c>
      <c r="K34" s="21">
        <f t="shared" si="5"/>
        <v>2.6001568826998303</v>
      </c>
      <c r="L34" s="21">
        <f t="shared" si="6"/>
        <v>-3.2325759744417581</v>
      </c>
      <c r="M34" s="33">
        <f t="shared" si="7"/>
        <v>233.93072915172942</v>
      </c>
    </row>
    <row r="35" spans="1:13" x14ac:dyDescent="0.4">
      <c r="A35" s="43">
        <v>428.89700317382813</v>
      </c>
      <c r="B35" s="16">
        <v>-0.99996200000000002</v>
      </c>
      <c r="C35" s="16">
        <v>1.2232E-3</v>
      </c>
      <c r="D35" s="17" t="str">
        <f t="shared" si="1"/>
        <v>-0.999962+0.0012232i</v>
      </c>
      <c r="E35" s="44" t="str">
        <f t="shared" si="0"/>
        <v>0.0000379999999999825+0.0012232i</v>
      </c>
      <c r="F35" s="44" t="str">
        <f t="shared" si="2"/>
        <v>1.999962-0.0012232i</v>
      </c>
      <c r="G35" s="44" t="str">
        <f t="shared" si="3"/>
        <v>0.0000186262852648603+0.000611623012673309i</v>
      </c>
      <c r="H35" s="12">
        <v>150.25190734863281</v>
      </c>
      <c r="I35" s="3">
        <f t="shared" si="4"/>
        <v>-0.86821533281413432</v>
      </c>
      <c r="J35" s="41">
        <v>2.9954931233078241E-4</v>
      </c>
      <c r="K35" s="21">
        <f t="shared" si="5"/>
        <v>2.6323530117097733</v>
      </c>
      <c r="L35" s="21">
        <f t="shared" si="6"/>
        <v>-3.5235316730734136</v>
      </c>
      <c r="M35" s="33">
        <f t="shared" si="7"/>
        <v>111.15664927577008</v>
      </c>
    </row>
    <row r="36" spans="1:13" x14ac:dyDescent="0.4">
      <c r="A36" s="43">
        <v>461.90200805664063</v>
      </c>
      <c r="B36" s="16">
        <v>-0.99995599999999996</v>
      </c>
      <c r="C36" s="16">
        <v>1.5343900000000001E-3</v>
      </c>
      <c r="D36" s="17" t="str">
        <f t="shared" si="1"/>
        <v>-0.999956+0.00153439i</v>
      </c>
      <c r="E36" s="44" t="str">
        <f t="shared" si="0"/>
        <v>0.000044000000000044+0.00153439i</v>
      </c>
      <c r="F36" s="44" t="str">
        <f t="shared" si="2"/>
        <v>1.999956-0.00153439i</v>
      </c>
      <c r="G36" s="44" t="str">
        <f t="shared" si="3"/>
        <v>0.0000214118573405908+0.000767228306092626i</v>
      </c>
      <c r="H36" s="12">
        <v>-173.02020263671875</v>
      </c>
      <c r="I36" s="3">
        <f t="shared" si="4"/>
        <v>-0.99258906137813396</v>
      </c>
      <c r="J36" s="41">
        <v>6.0511007905006409E-4</v>
      </c>
      <c r="K36" s="21">
        <f t="shared" si="5"/>
        <v>2.6645498502872975</v>
      </c>
      <c r="L36" s="21">
        <f t="shared" si="6"/>
        <v>-3.2181656131568626</v>
      </c>
      <c r="M36" s="33">
        <f t="shared" si="7"/>
        <v>208.49933214348727</v>
      </c>
    </row>
    <row r="37" spans="1:13" x14ac:dyDescent="0.4">
      <c r="A37" s="43">
        <v>497.44699096679688</v>
      </c>
      <c r="B37" s="16">
        <v>-0.99994899999999998</v>
      </c>
      <c r="C37" s="16">
        <v>1.92531E-3</v>
      </c>
      <c r="D37" s="17" t="str">
        <f t="shared" si="1"/>
        <v>-0.999949+0.00192531i</v>
      </c>
      <c r="E37" s="44" t="str">
        <f t="shared" si="0"/>
        <v>0.0000510000000000232+0.00192531i</v>
      </c>
      <c r="F37" s="44" t="str">
        <f t="shared" si="2"/>
        <v>1.999949-0.00192531i</v>
      </c>
      <c r="G37" s="44" t="str">
        <f t="shared" si="3"/>
        <v>0.0000245738755799373+0.000962703205095926i</v>
      </c>
      <c r="H37" s="12">
        <v>162.75320434570313</v>
      </c>
      <c r="I37" s="3">
        <f t="shared" si="4"/>
        <v>-0.95503652746130663</v>
      </c>
      <c r="J37" s="41">
        <v>4.3436579289846122E-4</v>
      </c>
      <c r="K37" s="21">
        <f t="shared" si="5"/>
        <v>2.6967468081828905</v>
      </c>
      <c r="L37" s="21">
        <f t="shared" si="6"/>
        <v>-3.3621443835582325</v>
      </c>
      <c r="M37" s="33">
        <f t="shared" si="7"/>
        <v>138.97252230928646</v>
      </c>
    </row>
    <row r="38" spans="1:13" x14ac:dyDescent="0.4">
      <c r="A38" s="43">
        <v>535.72698974609375</v>
      </c>
      <c r="B38" s="16">
        <v>-0.99994099999999997</v>
      </c>
      <c r="C38" s="16">
        <v>2.41647E-3</v>
      </c>
      <c r="D38" s="17" t="str">
        <f t="shared" si="1"/>
        <v>-0.999941+0.00241647i</v>
      </c>
      <c r="E38" s="44" t="str">
        <f t="shared" si="0"/>
        <v>0.0000590000000000312+0.00241647i</v>
      </c>
      <c r="F38" s="44" t="str">
        <f t="shared" si="2"/>
        <v>1.999941-0.00241647i</v>
      </c>
      <c r="G38" s="44" t="str">
        <f t="shared" si="3"/>
        <v>0.0000280409113891454+0.00120830452499406i</v>
      </c>
      <c r="H38" s="12">
        <v>168.73770141601563</v>
      </c>
      <c r="I38" s="3">
        <f t="shared" si="4"/>
        <v>-0.98074338151818696</v>
      </c>
      <c r="J38" s="41">
        <v>5.2094919374212623E-4</v>
      </c>
      <c r="K38" s="21">
        <f t="shared" si="5"/>
        <v>2.7289435265343842</v>
      </c>
      <c r="L38" s="21">
        <f t="shared" si="6"/>
        <v>-3.28320462977794</v>
      </c>
      <c r="M38" s="33">
        <f t="shared" si="7"/>
        <v>154.76472320928349</v>
      </c>
    </row>
    <row r="39" spans="1:13" x14ac:dyDescent="0.4">
      <c r="A39" s="43">
        <v>576.9520263671875</v>
      </c>
      <c r="B39" s="16">
        <v>-0.99993100000000001</v>
      </c>
      <c r="C39" s="16">
        <v>3.03367E-3</v>
      </c>
      <c r="D39" s="17" t="str">
        <f t="shared" si="1"/>
        <v>-0.999931+0.00303367i</v>
      </c>
      <c r="E39" s="44" t="str">
        <f t="shared" si="0"/>
        <v>0.0000689999999999857+0.00303367i</v>
      </c>
      <c r="F39" s="44" t="str">
        <f t="shared" si="2"/>
        <v>1.999931-0.00303367i</v>
      </c>
      <c r="G39" s="44" t="str">
        <f t="shared" si="3"/>
        <v>0.0000322001690203281+0.00151693617664147i</v>
      </c>
      <c r="H39" s="12">
        <v>179.50689697265625</v>
      </c>
      <c r="I39" s="3">
        <f t="shared" si="4"/>
        <v>-0.99996296627506309</v>
      </c>
      <c r="J39" s="41">
        <v>5.9504777891561389E-4</v>
      </c>
      <c r="K39" s="21">
        <f t="shared" si="5"/>
        <v>2.7611397030167599</v>
      </c>
      <c r="L39" s="21">
        <f t="shared" si="6"/>
        <v>-3.2254481615213284</v>
      </c>
      <c r="M39" s="33">
        <f t="shared" si="7"/>
        <v>164.14674195112477</v>
      </c>
    </row>
    <row r="40" spans="1:13" x14ac:dyDescent="0.4">
      <c r="A40" s="43">
        <v>621.3499755859375</v>
      </c>
      <c r="B40" s="16">
        <v>-0.99991799999999997</v>
      </c>
      <c r="C40" s="16">
        <v>3.8093599999999999E-3</v>
      </c>
      <c r="D40" s="17" t="str">
        <f t="shared" si="1"/>
        <v>-0.999918+0.00380936i</v>
      </c>
      <c r="E40" s="44" t="str">
        <f t="shared" si="0"/>
        <v>0.0000820000000000265+0.00380936i</v>
      </c>
      <c r="F40" s="44" t="str">
        <f t="shared" si="2"/>
        <v>1.999918-0.00380936i</v>
      </c>
      <c r="G40" s="44" t="str">
        <f t="shared" si="3"/>
        <v>0.0000373734420734448+0.00190482928244823i</v>
      </c>
      <c r="H40" s="12">
        <v>-179.44329833984375</v>
      </c>
      <c r="I40" s="3">
        <f t="shared" si="4"/>
        <v>-0.99995279735274978</v>
      </c>
      <c r="J40" s="41">
        <v>5.0223048310726881E-4</v>
      </c>
      <c r="K40" s="21">
        <f t="shared" si="5"/>
        <v>2.7933362856078694</v>
      </c>
      <c r="L40" s="21">
        <f t="shared" si="6"/>
        <v>-3.2990969311222855</v>
      </c>
      <c r="M40" s="33">
        <f t="shared" si="7"/>
        <v>128.64322378475282</v>
      </c>
    </row>
    <row r="41" spans="1:13" x14ac:dyDescent="0.4">
      <c r="A41" s="43">
        <v>669.16497802734375</v>
      </c>
      <c r="B41" s="16">
        <v>-0.99990299999999999</v>
      </c>
      <c r="C41" s="16">
        <v>4.7843499999999997E-3</v>
      </c>
      <c r="D41" s="17" t="str">
        <f t="shared" si="1"/>
        <v>-0.999903+0.00478435i</v>
      </c>
      <c r="E41" s="44" t="str">
        <f t="shared" si="0"/>
        <v>0.0000970000000000137+0.00478435i</v>
      </c>
      <c r="F41" s="44" t="str">
        <f t="shared" si="2"/>
        <v>1.999903-0.00478435i</v>
      </c>
      <c r="G41" s="44" t="str">
        <f t="shared" si="3"/>
        <v>0.0000427790511835466+0.00239239336605502i</v>
      </c>
      <c r="H41" s="12">
        <v>-170.20719909667969</v>
      </c>
      <c r="I41" s="3">
        <f t="shared" si="4"/>
        <v>-0.98542927717789486</v>
      </c>
      <c r="J41" s="41">
        <v>4.2012700578197837E-4</v>
      </c>
      <c r="K41" s="21">
        <f t="shared" si="5"/>
        <v>2.8255332032893397</v>
      </c>
      <c r="L41" s="21">
        <f t="shared" si="6"/>
        <v>-3.3766194010967818</v>
      </c>
      <c r="M41" s="33">
        <f t="shared" si="7"/>
        <v>99.923474617147207</v>
      </c>
    </row>
    <row r="42" spans="1:13" x14ac:dyDescent="0.4">
      <c r="A42" s="43">
        <v>720.65899658203125</v>
      </c>
      <c r="B42" s="16">
        <v>-0.99988299999999997</v>
      </c>
      <c r="C42" s="16">
        <v>6.0099899999999998E-3</v>
      </c>
      <c r="D42" s="17" t="str">
        <f t="shared" si="1"/>
        <v>-0.999883+0.00600999i</v>
      </c>
      <c r="E42" s="44" t="str">
        <f t="shared" si="0"/>
        <v>0.000117000000000034+0.00600999i</v>
      </c>
      <c r="F42" s="44" t="str">
        <f t="shared" si="2"/>
        <v>1.999883-0.00600999i</v>
      </c>
      <c r="G42" s="44" t="str">
        <f t="shared" si="3"/>
        <v>0.0000494719241145832+0.00300531947407384i</v>
      </c>
      <c r="H42" s="12">
        <v>148.61459350585938</v>
      </c>
      <c r="I42" s="3">
        <f t="shared" si="4"/>
        <v>-0.85368347320291571</v>
      </c>
      <c r="J42" s="41">
        <v>6.4023968297988176E-4</v>
      </c>
      <c r="K42" s="21">
        <f t="shared" si="5"/>
        <v>2.8577298126592026</v>
      </c>
      <c r="L42" s="21">
        <f t="shared" si="6"/>
        <v>-3.1936574111586471</v>
      </c>
      <c r="M42" s="33">
        <f t="shared" si="7"/>
        <v>141.39462740785672</v>
      </c>
    </row>
    <row r="43" spans="1:13" x14ac:dyDescent="0.4">
      <c r="A43" s="43">
        <v>776.11602783203125</v>
      </c>
      <c r="B43" s="16">
        <v>-0.999857</v>
      </c>
      <c r="C43" s="16">
        <v>7.5508600000000004E-3</v>
      </c>
      <c r="D43" s="17" t="str">
        <f t="shared" si="1"/>
        <v>-0.999857+0.00755086i</v>
      </c>
      <c r="E43" s="44" t="str">
        <f t="shared" si="0"/>
        <v>0.000143000000000004+0.00755086i</v>
      </c>
      <c r="F43" s="44" t="str">
        <f t="shared" si="2"/>
        <v>1.999857-0.00755086i</v>
      </c>
      <c r="G43" s="44" t="str">
        <f t="shared" si="3"/>
        <v>0.0000572483862805198+0.00377591611527726i</v>
      </c>
      <c r="H43" s="12">
        <v>155.33810424804688</v>
      </c>
      <c r="I43" s="3">
        <f t="shared" si="4"/>
        <v>-0.90878587683248102</v>
      </c>
      <c r="J43" s="41">
        <v>5.553129012696445E-4</v>
      </c>
      <c r="K43" s="21">
        <f t="shared" si="5"/>
        <v>2.8899266522896174</v>
      </c>
      <c r="L43" s="21">
        <f t="shared" si="6"/>
        <v>-3.2554622366928747</v>
      </c>
      <c r="M43" s="33">
        <f t="shared" si="7"/>
        <v>113.87574799433615</v>
      </c>
    </row>
    <row r="44" spans="1:13" x14ac:dyDescent="0.4">
      <c r="A44" s="43">
        <v>835.84002685546875</v>
      </c>
      <c r="B44" s="16">
        <v>-0.99982300000000002</v>
      </c>
      <c r="C44" s="16">
        <v>9.4882300000000003E-3</v>
      </c>
      <c r="D44" s="17" t="str">
        <f t="shared" si="1"/>
        <v>-0.999823+0.00948823i</v>
      </c>
      <c r="E44" s="44" t="str">
        <f t="shared" si="0"/>
        <v>0.000176999999999983+0.00948823i</v>
      </c>
      <c r="F44" s="44" t="str">
        <f t="shared" si="2"/>
        <v>1.999823-0.00948823i</v>
      </c>
      <c r="G44" s="44" t="str">
        <f t="shared" si="3"/>
        <v>0.0000659957360037214+0.00474484801041003i</v>
      </c>
      <c r="H44" s="12">
        <v>160.95759582519531</v>
      </c>
      <c r="I44" s="3">
        <f t="shared" si="4"/>
        <v>-0.9452773661350502</v>
      </c>
      <c r="J44" s="41">
        <v>6.3556438544765115E-4</v>
      </c>
      <c r="K44" s="21">
        <f t="shared" si="5"/>
        <v>2.9221231648767874</v>
      </c>
      <c r="L44" s="21">
        <f t="shared" si="6"/>
        <v>-3.1968404469538232</v>
      </c>
      <c r="M44" s="33">
        <f t="shared" si="7"/>
        <v>121.01982478358566</v>
      </c>
    </row>
    <row r="45" spans="1:13" x14ac:dyDescent="0.4">
      <c r="A45" s="43">
        <v>900.15997314453125</v>
      </c>
      <c r="B45" s="16">
        <v>-0.99977700000000003</v>
      </c>
      <c r="C45" s="16">
        <v>1.1924300000000001E-2</v>
      </c>
      <c r="D45" s="17" t="str">
        <f t="shared" si="1"/>
        <v>-0.999777+0.0119243i</v>
      </c>
      <c r="E45" s="44" t="str">
        <f t="shared" si="0"/>
        <v>0.000222999999999973+0.0119243i</v>
      </c>
      <c r="F45" s="44" t="str">
        <f t="shared" si="2"/>
        <v>1.999777-0.0119243i</v>
      </c>
      <c r="G45" s="44" t="str">
        <f t="shared" si="3"/>
        <v>0.0000759545720779312+0.00596326775690681i</v>
      </c>
      <c r="H45" s="12">
        <v>158.30110168457031</v>
      </c>
      <c r="I45" s="3">
        <f t="shared" si="4"/>
        <v>-0.92913968086147669</v>
      </c>
      <c r="J45" s="41">
        <v>5.2830768981948495E-4</v>
      </c>
      <c r="K45" s="21">
        <f t="shared" si="5"/>
        <v>2.954319697528319</v>
      </c>
      <c r="L45" s="21">
        <f t="shared" si="6"/>
        <v>-3.2771130678633846</v>
      </c>
      <c r="M45" s="33">
        <f t="shared" si="7"/>
        <v>93.408708248273044</v>
      </c>
    </row>
    <row r="46" spans="1:13" x14ac:dyDescent="0.4">
      <c r="A46" s="43">
        <v>969.42999267578125</v>
      </c>
      <c r="B46" s="16">
        <v>-0.99971200000000005</v>
      </c>
      <c r="C46" s="16">
        <v>1.49877E-2</v>
      </c>
      <c r="D46" s="17" t="str">
        <f t="shared" si="1"/>
        <v>-0.999712+0.0149877i</v>
      </c>
      <c r="E46" s="44" t="str">
        <f t="shared" si="0"/>
        <v>0.000287999999999955+0.0149877i</v>
      </c>
      <c r="F46" s="44" t="str">
        <f t="shared" si="2"/>
        <v>1.999712-0.0149877i</v>
      </c>
      <c r="G46" s="44" t="str">
        <f t="shared" si="3"/>
        <v>0.0000878418398024507+0.0074955876381911i</v>
      </c>
      <c r="H46" s="12">
        <v>157.85589599609375</v>
      </c>
      <c r="I46" s="3">
        <f t="shared" si="4"/>
        <v>-0.92623875398272804</v>
      </c>
      <c r="J46" s="41">
        <v>6.4708752324804664E-4</v>
      </c>
      <c r="K46" s="21">
        <f t="shared" si="5"/>
        <v>2.9865164519991714</v>
      </c>
      <c r="L46" s="21">
        <f t="shared" si="6"/>
        <v>-3.1890369739017363</v>
      </c>
      <c r="M46" s="33">
        <f t="shared" si="7"/>
        <v>106.23477581269933</v>
      </c>
    </row>
    <row r="47" spans="1:13" x14ac:dyDescent="0.4">
      <c r="A47" s="43">
        <v>1044.030029296875</v>
      </c>
      <c r="B47" s="16">
        <v>-0.99961900000000004</v>
      </c>
      <c r="C47" s="16">
        <v>1.8840099999999999E-2</v>
      </c>
      <c r="D47" s="17" t="str">
        <f t="shared" si="1"/>
        <v>-0.999619+0.0188401i</v>
      </c>
      <c r="E47" s="44" t="str">
        <f t="shared" si="0"/>
        <v>0.000380999999999965+0.0188401i</v>
      </c>
      <c r="F47" s="44" t="str">
        <f t="shared" si="2"/>
        <v>1.999619-0.0188401i</v>
      </c>
      <c r="G47" s="44" t="str">
        <f t="shared" si="3"/>
        <v>0.000101756103564023+0.00942280359166759i</v>
      </c>
      <c r="H47" s="12">
        <v>155.73770141601563</v>
      </c>
      <c r="I47" s="3">
        <f t="shared" si="4"/>
        <v>-0.91167386144940654</v>
      </c>
      <c r="J47" s="41">
        <v>7.6229427941143513E-4</v>
      </c>
      <c r="K47" s="21">
        <f t="shared" si="5"/>
        <v>3.0187129904003145</v>
      </c>
      <c r="L47" s="21">
        <f t="shared" si="6"/>
        <v>-3.1178773393528449</v>
      </c>
      <c r="M47" s="33">
        <f t="shared" si="7"/>
        <v>116.20633435296099</v>
      </c>
    </row>
    <row r="48" spans="1:13" x14ac:dyDescent="0.4">
      <c r="A48" s="43">
        <v>1124.3719482421875</v>
      </c>
      <c r="B48" s="16">
        <v>-0.99948400000000004</v>
      </c>
      <c r="C48" s="16">
        <v>2.3684799999999999E-2</v>
      </c>
      <c r="D48" s="17" t="str">
        <f t="shared" si="1"/>
        <v>-0.999484+0.0236848i</v>
      </c>
      <c r="E48" s="44" t="str">
        <f t="shared" si="0"/>
        <v>0.000515999999999961+0.0236848i</v>
      </c>
      <c r="F48" s="44" t="str">
        <f t="shared" si="2"/>
        <v>1.999484-0.0236848i</v>
      </c>
      <c r="G48" s="44" t="str">
        <f t="shared" si="3"/>
        <v>0.000117735230306182+0.0118468507551862i</v>
      </c>
      <c r="H48" s="12">
        <v>169.71539306640625</v>
      </c>
      <c r="I48" s="3">
        <f t="shared" si="4"/>
        <v>-0.98393303937334398</v>
      </c>
      <c r="J48" s="41">
        <v>7.4043427594006062E-4</v>
      </c>
      <c r="K48" s="21">
        <f t="shared" si="5"/>
        <v>3.0509100019339832</v>
      </c>
      <c r="L48" s="21">
        <f t="shared" si="6"/>
        <v>-3.1305134852364218</v>
      </c>
      <c r="M48" s="33">
        <f t="shared" si="7"/>
        <v>104.80853354155876</v>
      </c>
    </row>
    <row r="49" spans="1:13" x14ac:dyDescent="0.4">
      <c r="A49" s="43">
        <v>1210.89501953125</v>
      </c>
      <c r="B49" s="16">
        <v>-0.99928399999999995</v>
      </c>
      <c r="C49" s="16">
        <v>2.97773E-2</v>
      </c>
      <c r="D49" s="17" t="str">
        <f t="shared" si="1"/>
        <v>-0.999284+0.0297773i</v>
      </c>
      <c r="E49" s="44" t="str">
        <f t="shared" si="0"/>
        <v>0.00071600000000005+0.0297773i</v>
      </c>
      <c r="F49" s="44" t="str">
        <f t="shared" si="2"/>
        <v>1.999284-0.0297773i</v>
      </c>
      <c r="G49" s="44" t="str">
        <f t="shared" si="3"/>
        <v>0.000136267280458967+0.0148960116080009i</v>
      </c>
      <c r="H49" s="12">
        <v>174.80490112304688</v>
      </c>
      <c r="I49" s="3">
        <f t="shared" si="4"/>
        <v>-0.99589214774986345</v>
      </c>
      <c r="J49" s="41">
        <v>8.9704082347452641E-4</v>
      </c>
      <c r="K49" s="21">
        <f t="shared" si="5"/>
        <v>3.0831064929245691</v>
      </c>
      <c r="L49" s="21">
        <f t="shared" si="6"/>
        <v>-3.0471877921774371</v>
      </c>
      <c r="M49" s="33">
        <f t="shared" si="7"/>
        <v>117.90326899392348</v>
      </c>
    </row>
    <row r="50" spans="1:13" x14ac:dyDescent="0.4">
      <c r="A50" s="43">
        <v>1304.0770263671875</v>
      </c>
      <c r="B50" s="16">
        <v>-0.99898299999999995</v>
      </c>
      <c r="C50" s="16">
        <v>3.7438800000000001E-2</v>
      </c>
      <c r="D50" s="17" t="str">
        <f t="shared" si="1"/>
        <v>-0.998983+0.0374388i</v>
      </c>
      <c r="E50" s="44" t="str">
        <f t="shared" si="0"/>
        <v>0.00101700000000005+0.0374388i</v>
      </c>
      <c r="F50" s="44" t="str">
        <f t="shared" si="2"/>
        <v>1.998983-0.0374388i</v>
      </c>
      <c r="G50" s="44" t="str">
        <f t="shared" si="3"/>
        <v>0.000157930724657738+0.0187318815301653i</v>
      </c>
      <c r="H50" s="12">
        <v>173.7554931640625</v>
      </c>
      <c r="I50" s="3">
        <f t="shared" si="4"/>
        <v>-0.99406677113463116</v>
      </c>
      <c r="J50" s="41">
        <v>7.0432352367788553E-4</v>
      </c>
      <c r="K50" s="21">
        <f t="shared" si="5"/>
        <v>3.1153032441093007</v>
      </c>
      <c r="L50" s="21">
        <f t="shared" si="6"/>
        <v>-3.1522278063785154</v>
      </c>
      <c r="M50" s="33">
        <f t="shared" si="7"/>
        <v>85.958550041716762</v>
      </c>
    </row>
    <row r="51" spans="1:13" x14ac:dyDescent="0.4">
      <c r="A51" s="43">
        <v>1404.428955078125</v>
      </c>
      <c r="B51" s="16">
        <v>-0.998525</v>
      </c>
      <c r="C51" s="16">
        <v>4.7071799999999997E-2</v>
      </c>
      <c r="D51" s="17" t="str">
        <f t="shared" si="1"/>
        <v>-0.998525+0.0470718i</v>
      </c>
      <c r="E51" s="44" t="str">
        <f t="shared" si="0"/>
        <v>0.001475+0.0470718i</v>
      </c>
      <c r="F51" s="44" t="str">
        <f t="shared" si="2"/>
        <v>1.998525-0.0470718i</v>
      </c>
      <c r="G51" s="44" t="str">
        <f t="shared" si="3"/>
        <v>0.00018318613098023+0.0235575851695227i</v>
      </c>
      <c r="H51" s="12">
        <v>163.40130615234375</v>
      </c>
      <c r="I51" s="3">
        <f t="shared" si="4"/>
        <v>-0.95832908695639074</v>
      </c>
      <c r="J51" s="41">
        <v>6.7259598290547729E-4</v>
      </c>
      <c r="K51" s="21">
        <f t="shared" si="5"/>
        <v>3.1474997747245457</v>
      </c>
      <c r="L51" s="21">
        <f t="shared" si="6"/>
        <v>-3.1722457308471257</v>
      </c>
      <c r="M51" s="33">
        <f t="shared" si="7"/>
        <v>76.220997150549266</v>
      </c>
    </row>
    <row r="52" spans="1:13" x14ac:dyDescent="0.4">
      <c r="A52" s="43">
        <v>1512.5040283203125</v>
      </c>
      <c r="B52" s="16">
        <v>-0.99782199999999999</v>
      </c>
      <c r="C52" s="16">
        <v>5.9180900000000002E-2</v>
      </c>
      <c r="D52" s="17" t="str">
        <f t="shared" si="1"/>
        <v>-0.997822+0.0591809i</v>
      </c>
      <c r="E52" s="44" t="str">
        <f t="shared" si="0"/>
        <v>0.00217800000000001+0.0591809i</v>
      </c>
      <c r="F52" s="44" t="str">
        <f t="shared" si="2"/>
        <v>1.997822-0.0591809i</v>
      </c>
      <c r="G52" s="44" t="str">
        <f t="shared" si="3"/>
        <v>0.000212495851510817+0.0296290038330435i</v>
      </c>
      <c r="H52" s="12">
        <v>175.4248046875</v>
      </c>
      <c r="I52" s="3">
        <f t="shared" si="4"/>
        <v>-0.99681350504201005</v>
      </c>
      <c r="J52" s="41">
        <v>6.8739557173103094E-4</v>
      </c>
      <c r="K52" s="21">
        <f t="shared" si="5"/>
        <v>3.1796965400021615</v>
      </c>
      <c r="L52" s="21">
        <f t="shared" si="6"/>
        <v>-3.1627932699569725</v>
      </c>
      <c r="M52" s="33">
        <f t="shared" si="7"/>
        <v>72.331974693626577</v>
      </c>
    </row>
    <row r="53" spans="1:13" x14ac:dyDescent="0.4">
      <c r="A53" s="43">
        <v>1628.89501953125</v>
      </c>
      <c r="B53" s="16">
        <v>-0.99673400000000001</v>
      </c>
      <c r="C53" s="16">
        <v>7.4396000000000004E-2</v>
      </c>
      <c r="D53" s="17" t="str">
        <f t="shared" si="1"/>
        <v>-0.996734+0.074396i</v>
      </c>
      <c r="E53" s="44" t="str">
        <f t="shared" si="0"/>
        <v>0.00326599999999999+0.074396i</v>
      </c>
      <c r="F53" s="44" t="str">
        <f t="shared" si="2"/>
        <v>1.996734-0.074396i</v>
      </c>
      <c r="G53" s="44" t="str">
        <f t="shared" si="3"/>
        <v>0.000247106578930669+0.0372680505971482i</v>
      </c>
      <c r="H53" s="12">
        <v>172.49429321289063</v>
      </c>
      <c r="I53" s="3">
        <f t="shared" si="4"/>
        <v>-0.99143185575683057</v>
      </c>
      <c r="J53" s="41">
        <v>6.3409667927771807E-4</v>
      </c>
      <c r="K53" s="21">
        <f t="shared" si="5"/>
        <v>3.21189309541505</v>
      </c>
      <c r="L53" s="21">
        <f t="shared" si="6"/>
        <v>-3.1978445211785003</v>
      </c>
      <c r="M53" s="33">
        <f t="shared" si="7"/>
        <v>61.955877877413393</v>
      </c>
    </row>
    <row r="54" spans="1:13" x14ac:dyDescent="0.4">
      <c r="A54" s="43">
        <v>1754.2430419921875</v>
      </c>
      <c r="B54" s="16">
        <v>-0.99504300000000001</v>
      </c>
      <c r="C54" s="16">
        <v>9.3500799999999995E-2</v>
      </c>
      <c r="D54" s="17" t="str">
        <f t="shared" si="1"/>
        <v>-0.995043+0.0935008i</v>
      </c>
      <c r="E54" s="44" t="str">
        <f t="shared" si="0"/>
        <v>0.00495699999999999+0.0935008i</v>
      </c>
      <c r="F54" s="44" t="str">
        <f t="shared" si="2"/>
        <v>1.995043-0.0935008i</v>
      </c>
      <c r="G54" s="44" t="str">
        <f t="shared" si="3"/>
        <v>0.000287552293622365+0.0468800353523686i</v>
      </c>
      <c r="H54" s="12">
        <v>-170.15150451660156</v>
      </c>
      <c r="I54" s="3">
        <f t="shared" si="4"/>
        <v>-0.98526347920906499</v>
      </c>
      <c r="J54" s="41">
        <v>5.1897572120651603E-4</v>
      </c>
      <c r="K54" s="21">
        <f t="shared" si="5"/>
        <v>3.2440897626240308</v>
      </c>
      <c r="L54" s="21">
        <f t="shared" si="6"/>
        <v>-3.2848529589004292</v>
      </c>
      <c r="M54" s="33">
        <f t="shared" si="7"/>
        <v>47.084440067607382</v>
      </c>
    </row>
    <row r="55" spans="1:13" x14ac:dyDescent="0.4">
      <c r="A55" s="43">
        <v>1889.237060546875</v>
      </c>
      <c r="B55" s="16">
        <v>-0.99240300000000004</v>
      </c>
      <c r="C55" s="16">
        <v>0.117463</v>
      </c>
      <c r="D55" s="17" t="str">
        <f t="shared" si="1"/>
        <v>-0.992403+0.117463i</v>
      </c>
      <c r="E55" s="44" t="str">
        <f t="shared" si="0"/>
        <v>0.00759699999999996+0.117463i</v>
      </c>
      <c r="F55" s="44" t="str">
        <f t="shared" si="2"/>
        <v>1.992403-0.117463i</v>
      </c>
      <c r="G55" s="44" t="str">
        <f t="shared" si="3"/>
        <v>0.000336071349655762+0.0589752554824223i</v>
      </c>
      <c r="H55" s="12">
        <v>-178.97410583496094</v>
      </c>
      <c r="I55" s="3">
        <f t="shared" si="4"/>
        <v>-0.99983970563475311</v>
      </c>
      <c r="J55" s="41">
        <v>6.8482052301988006E-4</v>
      </c>
      <c r="K55" s="21">
        <f t="shared" si="5"/>
        <v>3.2762864564013467</v>
      </c>
      <c r="L55" s="21">
        <f t="shared" si="6"/>
        <v>-3.164423232996894</v>
      </c>
      <c r="M55" s="33">
        <f t="shared" si="7"/>
        <v>57.691315529159198</v>
      </c>
    </row>
    <row r="56" spans="1:13" x14ac:dyDescent="0.4">
      <c r="A56" s="43">
        <v>2034.6190185546875</v>
      </c>
      <c r="B56" s="16">
        <v>-0.98827500000000001</v>
      </c>
      <c r="C56" s="16">
        <v>0.14746300000000001</v>
      </c>
      <c r="D56" s="17" t="str">
        <f t="shared" si="1"/>
        <v>-0.988275+0.147463i</v>
      </c>
      <c r="E56" s="44" t="str">
        <f t="shared" si="0"/>
        <v>0.011725+0.147463i</v>
      </c>
      <c r="F56" s="44" t="str">
        <f t="shared" si="2"/>
        <v>1.988275-0.147463i</v>
      </c>
      <c r="G56" s="44" t="str">
        <f t="shared" si="3"/>
        <v>0.000394262838387931+0.0741955409492838i</v>
      </c>
      <c r="H56" s="12">
        <v>-175.39399719238281</v>
      </c>
      <c r="I56" s="3">
        <f t="shared" si="4"/>
        <v>-0.9967704706440571</v>
      </c>
      <c r="J56" s="41">
        <v>6.8792747333645821E-4</v>
      </c>
      <c r="K56" s="21">
        <f t="shared" si="5"/>
        <v>3.3084830997384285</v>
      </c>
      <c r="L56" s="21">
        <f t="shared" si="6"/>
        <v>-3.1624573460524061</v>
      </c>
      <c r="M56" s="33">
        <f t="shared" si="7"/>
        <v>53.812068437259867</v>
      </c>
    </row>
    <row r="57" spans="1:13" x14ac:dyDescent="0.4">
      <c r="A57" s="43">
        <v>2191.18896484375</v>
      </c>
      <c r="B57" s="16">
        <v>-0.98181799999999997</v>
      </c>
      <c r="C57" s="16">
        <v>0.184917</v>
      </c>
      <c r="D57" s="17" t="str">
        <f t="shared" si="1"/>
        <v>-0.981818+0.184917i</v>
      </c>
      <c r="E57" s="44" t="str">
        <f t="shared" si="0"/>
        <v>0.018182+0.184917i</v>
      </c>
      <c r="F57" s="44" t="str">
        <f t="shared" si="2"/>
        <v>1.981818-0.184917i</v>
      </c>
      <c r="G57" s="44" t="str">
        <f t="shared" si="3"/>
        <v>0.000464213093646927+0.0933500658953738i</v>
      </c>
      <c r="H57" s="12">
        <v>176.87130737304688</v>
      </c>
      <c r="I57" s="3">
        <f t="shared" si="4"/>
        <v>-0.99850946348827885</v>
      </c>
      <c r="J57" s="41">
        <v>7.559207733720541E-4</v>
      </c>
      <c r="K57" s="21">
        <f t="shared" si="5"/>
        <v>3.3406798320792683</v>
      </c>
      <c r="L57" s="21">
        <f t="shared" si="6"/>
        <v>-3.1215237196977035</v>
      </c>
      <c r="M57" s="33">
        <f t="shared" si="7"/>
        <v>54.905592168583134</v>
      </c>
    </row>
    <row r="58" spans="1:13" x14ac:dyDescent="0.4">
      <c r="A58" s="43">
        <v>2359.806884765625</v>
      </c>
      <c r="B58" s="16">
        <v>-0.97172700000000001</v>
      </c>
      <c r="C58" s="16">
        <v>0.231464</v>
      </c>
      <c r="D58" s="17" t="str">
        <f t="shared" si="1"/>
        <v>-0.971727+0.231464i</v>
      </c>
      <c r="E58" s="44" t="str">
        <f t="shared" si="0"/>
        <v>0.028273+0.231464i</v>
      </c>
      <c r="F58" s="44" t="str">
        <f t="shared" si="2"/>
        <v>1.971727-0.231464i</v>
      </c>
      <c r="G58" s="44" t="str">
        <f t="shared" si="3"/>
        <v>0.000550849610353348+0.117456170075376i</v>
      </c>
      <c r="H58" s="12">
        <v>162.76010131835938</v>
      </c>
      <c r="I58" s="3">
        <f t="shared" si="4"/>
        <v>-0.95507221026943112</v>
      </c>
      <c r="J58" s="41">
        <v>5.9967528795823455E-4</v>
      </c>
      <c r="K58" s="21">
        <f t="shared" si="5"/>
        <v>3.3728764638547339</v>
      </c>
      <c r="L58" s="21">
        <f t="shared" si="6"/>
        <v>-3.2220838476513087</v>
      </c>
      <c r="M58" s="33">
        <f t="shared" si="7"/>
        <v>40.444532535588372</v>
      </c>
    </row>
    <row r="59" spans="1:13" x14ac:dyDescent="0.4">
      <c r="A59" s="43">
        <v>2541.40087890625</v>
      </c>
      <c r="B59" s="16">
        <v>-0.95601100000000006</v>
      </c>
      <c r="C59" s="16">
        <v>0.28890100000000002</v>
      </c>
      <c r="D59" s="17" t="str">
        <f t="shared" si="1"/>
        <v>-0.956011+0.288901i</v>
      </c>
      <c r="E59" s="44" t="str">
        <f t="shared" si="0"/>
        <v>0.0439889999999999+0.288901i</v>
      </c>
      <c r="F59" s="44" t="str">
        <f t="shared" si="2"/>
        <v>1.956011-0.288901i</v>
      </c>
      <c r="G59" s="44" t="str">
        <f t="shared" si="3"/>
        <v>0.00065973086109781+0.147796508764778i</v>
      </c>
      <c r="H59" s="12">
        <v>163.58399963378906</v>
      </c>
      <c r="I59" s="3">
        <f t="shared" si="4"/>
        <v>-0.95923509072153212</v>
      </c>
      <c r="J59" s="41">
        <v>5.2256282651796937E-4</v>
      </c>
      <c r="K59" s="21">
        <f t="shared" si="5"/>
        <v>3.4050731757803985</v>
      </c>
      <c r="L59" s="21">
        <f t="shared" si="6"/>
        <v>-3.2818614878584649</v>
      </c>
      <c r="M59" s="33">
        <f t="shared" si="7"/>
        <v>32.72543800811183</v>
      </c>
    </row>
    <row r="60" spans="1:13" x14ac:dyDescent="0.4">
      <c r="A60" s="43">
        <v>2736.968994140625</v>
      </c>
      <c r="B60" s="16">
        <v>-0.93169199999999996</v>
      </c>
      <c r="C60" s="16">
        <v>0.35898000000000002</v>
      </c>
      <c r="D60" s="17" t="str">
        <f t="shared" si="1"/>
        <v>-0.931692+0.35898i</v>
      </c>
      <c r="E60" s="44" t="str">
        <f t="shared" si="0"/>
        <v>0.068308+0.35898i</v>
      </c>
      <c r="F60" s="44" t="str">
        <f t="shared" si="2"/>
        <v>1.931692-0.35898i</v>
      </c>
      <c r="G60" s="44" t="str">
        <f t="shared" si="3"/>
        <v>0.000798740055999285+0.185985515136628i</v>
      </c>
      <c r="H60" s="12">
        <v>153.79249572753906</v>
      </c>
      <c r="I60" s="3">
        <f t="shared" si="4"/>
        <v>-0.89720053607517403</v>
      </c>
      <c r="J60" s="41">
        <v>5.1851908210664988E-4</v>
      </c>
      <c r="K60" s="21">
        <f t="shared" si="5"/>
        <v>3.4372698775161132</v>
      </c>
      <c r="L60" s="21">
        <f t="shared" si="6"/>
        <v>-3.2852352564376615</v>
      </c>
      <c r="M60" s="33">
        <f t="shared" si="7"/>
        <v>30.151921772375605</v>
      </c>
    </row>
    <row r="61" spans="1:13" x14ac:dyDescent="0.4">
      <c r="A61" s="43">
        <v>2947.5859375</v>
      </c>
      <c r="B61" s="16">
        <v>-0.89446000000000003</v>
      </c>
      <c r="C61" s="16">
        <v>0.44298100000000001</v>
      </c>
      <c r="D61" s="17" t="str">
        <f t="shared" si="1"/>
        <v>-0.89446+0.442981i</v>
      </c>
      <c r="E61" s="44" t="str">
        <f t="shared" si="0"/>
        <v>0.10554+0.442981i</v>
      </c>
      <c r="F61" s="44" t="str">
        <f t="shared" si="2"/>
        <v>1.89446-0.442981i</v>
      </c>
      <c r="G61" s="44" t="str">
        <f t="shared" si="3"/>
        <v>0.000979903677281012+0.234058823469942i</v>
      </c>
      <c r="H61" s="12">
        <v>161.30279541015625</v>
      </c>
      <c r="I61" s="3">
        <f t="shared" si="4"/>
        <v>-0.94722591904150388</v>
      </c>
      <c r="J61" s="41">
        <v>4.9275078345090151E-4</v>
      </c>
      <c r="K61" s="21">
        <f t="shared" si="5"/>
        <v>3.4694664759004481</v>
      </c>
      <c r="L61" s="21">
        <f t="shared" si="6"/>
        <v>-3.3073726765398783</v>
      </c>
      <c r="M61" s="33">
        <f t="shared" si="7"/>
        <v>26.606085305567138</v>
      </c>
    </row>
    <row r="62" spans="1:13" x14ac:dyDescent="0.4">
      <c r="A62" s="43">
        <v>3174.410888671875</v>
      </c>
      <c r="B62" s="16">
        <v>-0.83841500000000002</v>
      </c>
      <c r="C62" s="16">
        <v>0.54090199999999999</v>
      </c>
      <c r="D62" s="17" t="str">
        <f t="shared" si="1"/>
        <v>-0.838415+0.540902i</v>
      </c>
      <c r="E62" s="44" t="str">
        <f t="shared" si="0"/>
        <v>0.161585+0.540902i</v>
      </c>
      <c r="F62" s="44" t="str">
        <f t="shared" si="2"/>
        <v>1.838415-0.540902i</v>
      </c>
      <c r="G62" s="44" t="str">
        <f t="shared" si="3"/>
        <v>0.00122137613833149+0.294581280503029i</v>
      </c>
      <c r="H62" s="12">
        <v>145.28900146484375</v>
      </c>
      <c r="I62" s="3">
        <f t="shared" si="4"/>
        <v>-0.82203474661572928</v>
      </c>
      <c r="J62" s="41">
        <v>4.8718959442339838E-4</v>
      </c>
      <c r="K62" s="21">
        <f t="shared" si="5"/>
        <v>3.5016631401672549</v>
      </c>
      <c r="L62" s="21">
        <f t="shared" si="6"/>
        <v>-3.3123019960992348</v>
      </c>
      <c r="M62" s="33">
        <f t="shared" si="7"/>
        <v>24.42614862874936</v>
      </c>
    </row>
    <row r="63" spans="1:13" x14ac:dyDescent="0.4">
      <c r="A63" s="43">
        <v>3418.69091796875</v>
      </c>
      <c r="B63" s="16">
        <v>-0.75620299999999996</v>
      </c>
      <c r="C63" s="16">
        <v>0.650177</v>
      </c>
      <c r="D63" s="17" t="str">
        <f t="shared" si="1"/>
        <v>-0.756203+0.650177i</v>
      </c>
      <c r="E63" s="44" t="str">
        <f t="shared" si="0"/>
        <v>0.243797+0.650177i</v>
      </c>
      <c r="F63" s="44" t="str">
        <f t="shared" si="2"/>
        <v>1.756203-0.650177i</v>
      </c>
      <c r="G63" s="44" t="str">
        <f t="shared" si="3"/>
        <v>0.00154745474496493+0.370790346835598i</v>
      </c>
      <c r="H63" s="12">
        <v>170.931396484375</v>
      </c>
      <c r="I63" s="3">
        <f t="shared" si="4"/>
        <v>-0.9875003246960814</v>
      </c>
      <c r="J63" s="41">
        <v>3.8448470877483487E-4</v>
      </c>
      <c r="K63" s="21">
        <f t="shared" si="5"/>
        <v>3.5338598382378366</v>
      </c>
      <c r="L63" s="21">
        <f t="shared" si="6"/>
        <v>-3.415120927713696</v>
      </c>
      <c r="M63" s="33">
        <f t="shared" si="7"/>
        <v>17.899436776554531</v>
      </c>
    </row>
    <row r="64" spans="1:13" x14ac:dyDescent="0.4">
      <c r="A64" s="34">
        <v>3681.76806640625</v>
      </c>
      <c r="H64" s="12">
        <v>159.89259338378906</v>
      </c>
      <c r="J64" s="42">
        <v>7.8161881538107991E-4</v>
      </c>
      <c r="K64" s="21">
        <f t="shared" ref="K64:K127" si="8">LOG10(A64)</f>
        <v>3.5660564265763233</v>
      </c>
      <c r="L64" s="21">
        <f t="shared" si="6"/>
        <v>-3.1070049946861302</v>
      </c>
      <c r="M64" s="33">
        <f t="shared" si="7"/>
        <v>33.78770629703326</v>
      </c>
    </row>
    <row r="65" spans="1:13" x14ac:dyDescent="0.4">
      <c r="A65" s="34">
        <v>3965.091064453125</v>
      </c>
      <c r="H65" s="12">
        <v>171.60409545898438</v>
      </c>
      <c r="J65" s="42">
        <v>6.6942151170223951E-4</v>
      </c>
      <c r="K65" s="21">
        <f t="shared" si="8"/>
        <v>3.5982531660131021</v>
      </c>
      <c r="L65" s="21">
        <f t="shared" si="6"/>
        <v>-3.174300335803355</v>
      </c>
      <c r="M65" s="33">
        <f t="shared" si="7"/>
        <v>26.869935864677288</v>
      </c>
    </row>
    <row r="66" spans="1:13" x14ac:dyDescent="0.4">
      <c r="A66" s="34">
        <v>4270.21484375</v>
      </c>
      <c r="H66" s="12">
        <v>127.84539794921875</v>
      </c>
      <c r="J66" s="42">
        <v>6.1577948508784175E-4</v>
      </c>
      <c r="K66" s="21">
        <f t="shared" si="8"/>
        <v>3.6304497258699553</v>
      </c>
      <c r="L66" s="21">
        <f t="shared" si="6"/>
        <v>-3.2105747838666585</v>
      </c>
      <c r="M66" s="33">
        <f t="shared" si="7"/>
        <v>22.950683394713462</v>
      </c>
    </row>
    <row r="67" spans="1:13" x14ac:dyDescent="0.4">
      <c r="A67" s="34">
        <v>4598.81982421875</v>
      </c>
      <c r="H67" s="12">
        <v>132.13490295410156</v>
      </c>
      <c r="J67" s="42">
        <v>7.1784731699153781E-4</v>
      </c>
      <c r="K67" s="21">
        <f t="shared" si="8"/>
        <v>3.6626463948142196</v>
      </c>
      <c r="L67" s="21">
        <f t="shared" si="6"/>
        <v>-3.1439679184866902</v>
      </c>
      <c r="M67" s="33">
        <f t="shared" si="7"/>
        <v>24.843101763367436</v>
      </c>
    </row>
    <row r="68" spans="1:13" x14ac:dyDescent="0.4">
      <c r="A68" s="34">
        <v>4952.7119140625</v>
      </c>
      <c r="H68" s="12">
        <v>149.7001953125</v>
      </c>
      <c r="J68" s="42">
        <v>7.1256241062656045E-4</v>
      </c>
      <c r="K68" s="21">
        <f t="shared" si="8"/>
        <v>3.6948430669746473</v>
      </c>
      <c r="L68" s="21">
        <f t="shared" ref="L68:L131" si="9">LOG10(J68)</f>
        <v>-3.147177091454612</v>
      </c>
      <c r="M68" s="33">
        <f t="shared" ref="M68:M131" si="10">J68/2/PI()/A68*10^9</f>
        <v>22.898127708718345</v>
      </c>
    </row>
    <row r="69" spans="1:13" x14ac:dyDescent="0.4">
      <c r="A69" s="34">
        <v>5333.8369140625</v>
      </c>
      <c r="H69" s="12">
        <v>129.80940246582031</v>
      </c>
      <c r="J69" s="42">
        <v>9.896373376250267E-4</v>
      </c>
      <c r="K69" s="21">
        <f t="shared" si="8"/>
        <v>3.7270397326876559</v>
      </c>
      <c r="L69" s="21">
        <f t="shared" si="9"/>
        <v>-3.0045239277497742</v>
      </c>
      <c r="M69" s="33">
        <f t="shared" si="10"/>
        <v>29.529525684609325</v>
      </c>
    </row>
    <row r="70" spans="1:13" x14ac:dyDescent="0.4">
      <c r="A70" s="34">
        <v>5744.291015625</v>
      </c>
      <c r="H70" s="12">
        <v>137.61849975585938</v>
      </c>
      <c r="J70" s="42">
        <v>8.9651951566338539E-4</v>
      </c>
      <c r="K70" s="21">
        <f t="shared" si="8"/>
        <v>3.7592364338941593</v>
      </c>
      <c r="L70" s="21">
        <f t="shared" si="9"/>
        <v>-3.0474402521668633</v>
      </c>
      <c r="M70" s="33">
        <f t="shared" si="10"/>
        <v>24.839534088377825</v>
      </c>
    </row>
    <row r="71" spans="1:13" x14ac:dyDescent="0.4">
      <c r="A71" s="34">
        <v>6186.330078125</v>
      </c>
      <c r="H71" s="12">
        <v>126.59300231933594</v>
      </c>
      <c r="J71" s="42">
        <v>1.0614179773256183E-3</v>
      </c>
      <c r="K71" s="21">
        <f t="shared" si="8"/>
        <v>3.7914330885226231</v>
      </c>
      <c r="L71" s="21">
        <f t="shared" si="9"/>
        <v>-2.9741135609621474</v>
      </c>
      <c r="M71" s="33">
        <f t="shared" si="10"/>
        <v>27.306968048037618</v>
      </c>
    </row>
    <row r="72" spans="1:13" x14ac:dyDescent="0.4">
      <c r="A72" s="34">
        <v>6662.38623046875</v>
      </c>
      <c r="H72" s="12">
        <v>126.67269897460938</v>
      </c>
      <c r="J72" s="42">
        <v>1.244270009920001E-3</v>
      </c>
      <c r="K72" s="21">
        <f t="shared" si="8"/>
        <v>3.823629805914329</v>
      </c>
      <c r="L72" s="21">
        <f t="shared" si="9"/>
        <v>-2.9050853663541116</v>
      </c>
      <c r="M72" s="33">
        <f t="shared" si="10"/>
        <v>29.723843045022139</v>
      </c>
    </row>
    <row r="73" spans="1:13" x14ac:dyDescent="0.4">
      <c r="A73" s="34">
        <v>7175.0751953125</v>
      </c>
      <c r="H73" s="12">
        <v>128.14309692382813</v>
      </c>
      <c r="J73" s="42">
        <v>9.0197758981958032E-4</v>
      </c>
      <c r="K73" s="21">
        <f t="shared" si="8"/>
        <v>3.8558264568677942</v>
      </c>
      <c r="L73" s="21">
        <f t="shared" si="9"/>
        <v>-3.0448042526338899</v>
      </c>
      <c r="M73" s="33">
        <f t="shared" si="10"/>
        <v>20.007343208289253</v>
      </c>
    </row>
    <row r="74" spans="1:13" x14ac:dyDescent="0.4">
      <c r="A74" s="34">
        <v>7727.216796875</v>
      </c>
      <c r="H74" s="12">
        <v>116.50450134277344</v>
      </c>
      <c r="J74" s="42">
        <v>1.1886809952557087E-3</v>
      </c>
      <c r="K74" s="21">
        <f t="shared" si="8"/>
        <v>3.8880230970988778</v>
      </c>
      <c r="L74" s="21">
        <f t="shared" si="9"/>
        <v>-2.9249346807796686</v>
      </c>
      <c r="M74" s="33">
        <f t="shared" si="10"/>
        <v>24.482871534140056</v>
      </c>
    </row>
    <row r="75" spans="1:13" x14ac:dyDescent="0.4">
      <c r="A75" s="34">
        <v>8321.84765625</v>
      </c>
      <c r="H75" s="12">
        <v>120.83399963378906</v>
      </c>
      <c r="J75" s="42">
        <v>1.3553979806602001E-3</v>
      </c>
      <c r="K75" s="21">
        <f t="shared" si="8"/>
        <v>3.9202197611258098</v>
      </c>
      <c r="L75" s="21">
        <f t="shared" si="9"/>
        <v>-2.8679331657291831</v>
      </c>
      <c r="M75" s="33">
        <f t="shared" si="10"/>
        <v>25.921922316954696</v>
      </c>
    </row>
    <row r="76" spans="1:13" x14ac:dyDescent="0.4">
      <c r="A76" s="34">
        <v>8962.2373046875</v>
      </c>
      <c r="H76" s="12">
        <v>115.37490081787109</v>
      </c>
      <c r="J76" s="42">
        <v>1.2650539865717292E-3</v>
      </c>
      <c r="K76" s="21">
        <f t="shared" si="8"/>
        <v>3.9524164391030085</v>
      </c>
      <c r="L76" s="21">
        <f t="shared" si="9"/>
        <v>-2.8978909404408055</v>
      </c>
      <c r="M76" s="33">
        <f t="shared" si="10"/>
        <v>22.465327394945533</v>
      </c>
    </row>
    <row r="77" spans="1:13" x14ac:dyDescent="0.4">
      <c r="A77" s="34">
        <v>9651.90625</v>
      </c>
      <c r="H77" s="12">
        <v>113.62689971923828</v>
      </c>
      <c r="J77" s="42">
        <v>1.434716978110373E-3</v>
      </c>
      <c r="K77" s="21">
        <f t="shared" si="8"/>
        <v>3.9846130949083798</v>
      </c>
      <c r="L77" s="21">
        <f t="shared" si="9"/>
        <v>-2.8432337623220647</v>
      </c>
      <c r="M77" s="33">
        <f t="shared" si="10"/>
        <v>23.657741081367472</v>
      </c>
    </row>
    <row r="78" spans="1:13" x14ac:dyDescent="0.4">
      <c r="A78" s="34">
        <v>10394.6474609375</v>
      </c>
      <c r="H78" s="12">
        <v>107.19329833984375</v>
      </c>
      <c r="J78" s="42">
        <v>1.4360150089487433E-3</v>
      </c>
      <c r="K78" s="21">
        <f t="shared" si="8"/>
        <v>4.0168097646279692</v>
      </c>
      <c r="L78" s="21">
        <f t="shared" si="9"/>
        <v>-2.842841020908792</v>
      </c>
      <c r="M78" s="33">
        <f t="shared" si="10"/>
        <v>21.987170597869596</v>
      </c>
    </row>
    <row r="79" spans="1:13" x14ac:dyDescent="0.4">
      <c r="A79" s="34">
        <v>11194.5439453125</v>
      </c>
      <c r="H79" s="12">
        <v>119.08930206298828</v>
      </c>
      <c r="J79" s="42">
        <v>1.7208990175276995E-3</v>
      </c>
      <c r="K79" s="21">
        <f t="shared" si="8"/>
        <v>4.0490064055462591</v>
      </c>
      <c r="L79" s="21">
        <f t="shared" si="9"/>
        <v>-2.76424461335472</v>
      </c>
      <c r="M79" s="33">
        <f t="shared" si="10"/>
        <v>24.466345975282504</v>
      </c>
    </row>
    <row r="80" spans="1:13" x14ac:dyDescent="0.4">
      <c r="A80" s="34">
        <v>12055.99609375</v>
      </c>
      <c r="H80" s="12">
        <v>116.32679748535156</v>
      </c>
      <c r="J80" s="42">
        <v>1.622747047804296E-3</v>
      </c>
      <c r="K80" s="21">
        <f t="shared" si="8"/>
        <v>4.0812030985913221</v>
      </c>
      <c r="L80" s="21">
        <f t="shared" si="9"/>
        <v>-2.7897491722898722</v>
      </c>
      <c r="M80" s="33">
        <f t="shared" si="10"/>
        <v>21.422387004564797</v>
      </c>
    </row>
    <row r="81" spans="1:13" x14ac:dyDescent="0.4">
      <c r="A81" s="34">
        <v>12983.73828125</v>
      </c>
      <c r="H81" s="12">
        <v>111.08940124511719</v>
      </c>
      <c r="J81" s="42">
        <v>1.7490480095148087E-3</v>
      </c>
      <c r="K81" s="21">
        <f t="shared" si="8"/>
        <v>4.1133997526473109</v>
      </c>
      <c r="L81" s="21">
        <f t="shared" si="9"/>
        <v>-2.7571982694343031</v>
      </c>
      <c r="M81" s="33">
        <f t="shared" si="10"/>
        <v>21.439868117283272</v>
      </c>
    </row>
    <row r="82" spans="1:13" x14ac:dyDescent="0.4">
      <c r="A82" s="34">
        <v>13982.873046875</v>
      </c>
      <c r="H82" s="12">
        <v>111.66349792480469</v>
      </c>
      <c r="J82" s="42">
        <v>1.7902189865708351E-3</v>
      </c>
      <c r="K82" s="21">
        <f t="shared" si="8"/>
        <v>4.1455964146291526</v>
      </c>
      <c r="L82" s="21">
        <f t="shared" si="9"/>
        <v>-2.7470938411752459</v>
      </c>
      <c r="M82" s="33">
        <f t="shared" si="10"/>
        <v>20.376513465763637</v>
      </c>
    </row>
    <row r="83" spans="1:13" x14ac:dyDescent="0.4">
      <c r="A83" s="34">
        <v>15058.8935546875</v>
      </c>
      <c r="H83" s="12">
        <v>114.69170379638672</v>
      </c>
      <c r="J83" s="42">
        <v>1.8117669969797134E-3</v>
      </c>
      <c r="K83" s="21">
        <f t="shared" si="8"/>
        <v>4.1777930634485845</v>
      </c>
      <c r="L83" s="21">
        <f t="shared" si="9"/>
        <v>-2.7418976556838262</v>
      </c>
      <c r="M83" s="33">
        <f t="shared" si="10"/>
        <v>19.148264263434079</v>
      </c>
    </row>
    <row r="84" spans="1:13" x14ac:dyDescent="0.4">
      <c r="A84" s="34">
        <v>16217.7177734375</v>
      </c>
      <c r="H84" s="12">
        <v>111.71690368652344</v>
      </c>
      <c r="J84" s="42">
        <v>2.2944489028304815E-3</v>
      </c>
      <c r="K84" s="21">
        <f t="shared" si="8"/>
        <v>4.2099897383992246</v>
      </c>
      <c r="L84" s="21">
        <f t="shared" si="9"/>
        <v>-2.639321609560457</v>
      </c>
      <c r="M84" s="33">
        <f t="shared" si="10"/>
        <v>22.516909571293219</v>
      </c>
    </row>
    <row r="85" spans="1:13" x14ac:dyDescent="0.4">
      <c r="A85" s="34">
        <v>17465.716796875</v>
      </c>
      <c r="H85" s="12">
        <v>107.57520294189453</v>
      </c>
      <c r="J85" s="42">
        <v>2.3702250327914953E-3</v>
      </c>
      <c r="K85" s="21">
        <f t="shared" si="8"/>
        <v>4.2421864138808765</v>
      </c>
      <c r="L85" s="21">
        <f t="shared" si="9"/>
        <v>-2.6252104194497674</v>
      </c>
      <c r="M85" s="33">
        <f t="shared" si="10"/>
        <v>21.598485455599018</v>
      </c>
    </row>
    <row r="86" spans="1:13" x14ac:dyDescent="0.4">
      <c r="A86" s="34">
        <v>18809.751953125</v>
      </c>
      <c r="H86" s="12">
        <v>109.25650024414063</v>
      </c>
      <c r="J86" s="42">
        <v>2.2969760466367006E-3</v>
      </c>
      <c r="K86" s="21">
        <f t="shared" si="8"/>
        <v>4.2743830684850224</v>
      </c>
      <c r="L86" s="21">
        <f t="shared" si="9"/>
        <v>-2.6388435336982021</v>
      </c>
      <c r="M86" s="33">
        <f t="shared" si="10"/>
        <v>19.435402066807967</v>
      </c>
    </row>
    <row r="87" spans="1:13" x14ac:dyDescent="0.4">
      <c r="A87" s="34">
        <v>20257.21484375</v>
      </c>
      <c r="H87" s="12">
        <v>102.95140075683594</v>
      </c>
      <c r="J87" s="42">
        <v>2.3486870341002941E-3</v>
      </c>
      <c r="K87" s="21">
        <f t="shared" si="8"/>
        <v>4.3065797341565917</v>
      </c>
      <c r="L87" s="21">
        <f t="shared" si="9"/>
        <v>-2.6291748497266889</v>
      </c>
      <c r="M87" s="33">
        <f t="shared" si="10"/>
        <v>18.452939070655887</v>
      </c>
    </row>
    <row r="88" spans="1:13" x14ac:dyDescent="0.4">
      <c r="A88" s="34">
        <v>21816.0625</v>
      </c>
      <c r="H88" s="12">
        <v>100.9541015625</v>
      </c>
      <c r="J88" s="42">
        <v>2.517082029953599E-3</v>
      </c>
      <c r="K88" s="21">
        <f t="shared" si="8"/>
        <v>4.3387763691289454</v>
      </c>
      <c r="L88" s="21">
        <f t="shared" si="9"/>
        <v>-2.5991026308657443</v>
      </c>
      <c r="M88" s="33">
        <f t="shared" si="10"/>
        <v>18.362894185644063</v>
      </c>
    </row>
    <row r="89" spans="1:13" x14ac:dyDescent="0.4">
      <c r="A89" s="34">
        <v>23494.869140625</v>
      </c>
      <c r="H89" s="12">
        <v>101.15529632568359</v>
      </c>
      <c r="J89" s="42">
        <v>2.8243050910532475E-3</v>
      </c>
      <c r="K89" s="21">
        <f t="shared" si="8"/>
        <v>4.370973030475688</v>
      </c>
      <c r="L89" s="21">
        <f t="shared" si="9"/>
        <v>-2.5490883911173552</v>
      </c>
      <c r="M89" s="33">
        <f t="shared" si="10"/>
        <v>19.131926777302002</v>
      </c>
    </row>
    <row r="90" spans="1:13" x14ac:dyDescent="0.4">
      <c r="A90" s="34">
        <v>25302.865234375</v>
      </c>
      <c r="H90" s="12">
        <v>99.5087890625</v>
      </c>
      <c r="J90" s="42">
        <v>2.9308400116860867E-3</v>
      </c>
      <c r="K90" s="21">
        <f t="shared" si="8"/>
        <v>4.4031697024019794</v>
      </c>
      <c r="L90" s="21">
        <f t="shared" si="9"/>
        <v>-2.5330078881252986</v>
      </c>
      <c r="M90" s="33">
        <f t="shared" si="10"/>
        <v>18.434974495996872</v>
      </c>
    </row>
    <row r="91" spans="1:13" x14ac:dyDescent="0.4">
      <c r="A91" s="34">
        <v>27249.9921875</v>
      </c>
      <c r="H91" s="12">
        <v>98.146278381347656</v>
      </c>
      <c r="J91" s="42">
        <v>3.2786428928375244E-3</v>
      </c>
      <c r="K91" s="21">
        <f t="shared" si="8"/>
        <v>4.4353663821016109</v>
      </c>
      <c r="L91" s="21">
        <f t="shared" si="9"/>
        <v>-2.4843058837624512</v>
      </c>
      <c r="M91" s="33">
        <f t="shared" si="10"/>
        <v>19.149077894692635</v>
      </c>
    </row>
    <row r="92" spans="1:13" x14ac:dyDescent="0.4">
      <c r="A92" s="34">
        <v>29346.955078125</v>
      </c>
      <c r="H92" s="12">
        <v>96.998336791992188</v>
      </c>
      <c r="J92" s="42">
        <v>3.3854350913316011E-3</v>
      </c>
      <c r="K92" s="21">
        <f t="shared" si="8"/>
        <v>4.4675630472746439</v>
      </c>
      <c r="L92" s="21">
        <f t="shared" si="9"/>
        <v>-2.4703855084790951</v>
      </c>
      <c r="M92" s="33">
        <f t="shared" si="10"/>
        <v>18.359953455744048</v>
      </c>
    </row>
    <row r="93" spans="1:13" x14ac:dyDescent="0.4">
      <c r="A93" s="34">
        <v>31605.283203125</v>
      </c>
      <c r="H93" s="12">
        <v>95.490119934082031</v>
      </c>
      <c r="J93" s="42">
        <v>3.7670289166271687E-3</v>
      </c>
      <c r="K93" s="21">
        <f t="shared" si="8"/>
        <v>4.4997596862316787</v>
      </c>
      <c r="L93" s="21">
        <f t="shared" si="9"/>
        <v>-2.4240010460342121</v>
      </c>
      <c r="M93" s="33">
        <f t="shared" si="10"/>
        <v>18.969653554379192</v>
      </c>
    </row>
    <row r="94" spans="1:13" x14ac:dyDescent="0.4">
      <c r="A94" s="34">
        <v>34037.3984375</v>
      </c>
      <c r="H94" s="12">
        <v>93.565193176269531</v>
      </c>
      <c r="J94" s="42">
        <v>4.0140938945114613E-3</v>
      </c>
      <c r="K94" s="21">
        <f t="shared" si="8"/>
        <v>4.5319563584802536</v>
      </c>
      <c r="L94" s="21">
        <f t="shared" si="9"/>
        <v>-2.3964124730564849</v>
      </c>
      <c r="M94" s="33">
        <f t="shared" si="10"/>
        <v>18.76943934242172</v>
      </c>
    </row>
    <row r="95" spans="1:13" x14ac:dyDescent="0.4">
      <c r="A95" s="34">
        <v>36656.671875</v>
      </c>
      <c r="H95" s="12">
        <v>93.450416564941406</v>
      </c>
      <c r="J95" s="42">
        <v>4.2108818888664246E-3</v>
      </c>
      <c r="K95" s="21">
        <f t="shared" si="8"/>
        <v>4.5641530320409496</v>
      </c>
      <c r="L95" s="21">
        <f t="shared" si="9"/>
        <v>-2.3756269399459056</v>
      </c>
      <c r="M95" s="33">
        <f t="shared" si="10"/>
        <v>18.282692702560812</v>
      </c>
    </row>
    <row r="96" spans="1:13" x14ac:dyDescent="0.4">
      <c r="A96" s="34">
        <v>39477.50390625</v>
      </c>
      <c r="H96" s="12">
        <v>94.091102600097656</v>
      </c>
      <c r="J96" s="42">
        <v>4.563590046018362E-3</v>
      </c>
      <c r="K96" s="21">
        <f t="shared" si="8"/>
        <v>4.5963496851827008</v>
      </c>
      <c r="L96" s="21">
        <f t="shared" si="9"/>
        <v>-2.3406933758113713</v>
      </c>
      <c r="M96" s="33">
        <f t="shared" si="10"/>
        <v>18.398273502641672</v>
      </c>
    </row>
    <row r="97" spans="1:13" x14ac:dyDescent="0.4">
      <c r="A97" s="34">
        <v>42515.41015625</v>
      </c>
      <c r="H97" s="12">
        <v>93.772682189941406</v>
      </c>
      <c r="J97" s="42">
        <v>4.8084231093525887E-3</v>
      </c>
      <c r="K97" s="21">
        <f t="shared" si="8"/>
        <v>4.6285463731746965</v>
      </c>
      <c r="L97" s="21">
        <f t="shared" si="9"/>
        <v>-2.3179973242889558</v>
      </c>
      <c r="M97" s="33">
        <f t="shared" si="10"/>
        <v>18.000162847265035</v>
      </c>
    </row>
    <row r="98" spans="1:13" x14ac:dyDescent="0.4">
      <c r="A98" s="34">
        <v>45787.08984375</v>
      </c>
      <c r="H98" s="12">
        <v>91.906669616699219</v>
      </c>
      <c r="J98" s="42">
        <v>5.0417548045516014E-3</v>
      </c>
      <c r="K98" s="21">
        <f t="shared" si="8"/>
        <v>4.660743041322748</v>
      </c>
      <c r="L98" s="21">
        <f t="shared" si="9"/>
        <v>-2.2974182791711901</v>
      </c>
      <c r="M98" s="33">
        <f t="shared" si="10"/>
        <v>17.525031657176427</v>
      </c>
    </row>
    <row r="99" spans="1:13" x14ac:dyDescent="0.4">
      <c r="A99" s="34">
        <v>49310.53125</v>
      </c>
      <c r="H99" s="12">
        <v>89.1148681640625</v>
      </c>
      <c r="J99" s="42">
        <v>5.3757959976792336E-3</v>
      </c>
      <c r="K99" s="21">
        <f t="shared" si="8"/>
        <v>4.6929396814542903</v>
      </c>
      <c r="L99" s="21">
        <f t="shared" si="9"/>
        <v>-2.2695572203789407</v>
      </c>
      <c r="M99" s="33">
        <f t="shared" si="10"/>
        <v>17.350948862151576</v>
      </c>
    </row>
    <row r="100" spans="1:13" x14ac:dyDescent="0.4">
      <c r="A100" s="34">
        <v>53105.11328125</v>
      </c>
      <c r="H100" s="12">
        <v>90.739852905273438</v>
      </c>
      <c r="J100" s="42">
        <v>5.9676822274923325E-3</v>
      </c>
      <c r="K100" s="21">
        <f t="shared" si="8"/>
        <v>4.7251363395921677</v>
      </c>
      <c r="L100" s="21">
        <f t="shared" si="9"/>
        <v>-2.2241943106226651</v>
      </c>
      <c r="M100" s="33">
        <f t="shared" si="10"/>
        <v>17.885022112219119</v>
      </c>
    </row>
    <row r="101" spans="1:13" x14ac:dyDescent="0.4">
      <c r="A101" s="34">
        <v>57191.69921875</v>
      </c>
      <c r="H101" s="12">
        <v>89.64849853515625</v>
      </c>
      <c r="J101" s="42">
        <v>6.1291791498661041E-3</v>
      </c>
      <c r="K101" s="21">
        <f t="shared" si="8"/>
        <v>4.7573330000326628</v>
      </c>
      <c r="L101" s="21">
        <f t="shared" si="9"/>
        <v>-2.2125976844626711</v>
      </c>
      <c r="M101" s="33">
        <f t="shared" si="10"/>
        <v>17.056481484592126</v>
      </c>
    </row>
    <row r="102" spans="1:13" x14ac:dyDescent="0.4">
      <c r="A102" s="34">
        <v>61592.76171875</v>
      </c>
      <c r="H102" s="12">
        <v>89.641059875488281</v>
      </c>
      <c r="J102" s="42">
        <v>6.6811707802116871E-3</v>
      </c>
      <c r="K102" s="21">
        <f t="shared" si="8"/>
        <v>4.7895296775814664</v>
      </c>
      <c r="L102" s="21">
        <f t="shared" si="9"/>
        <v>-2.1751474269208071</v>
      </c>
      <c r="M102" s="33">
        <f t="shared" si="10"/>
        <v>17.264063595124099</v>
      </c>
    </row>
    <row r="103" spans="1:13" x14ac:dyDescent="0.4">
      <c r="A103" s="34">
        <v>66332.4921875</v>
      </c>
      <c r="H103" s="12">
        <v>86.361961364746094</v>
      </c>
      <c r="J103" s="42">
        <v>7.0796189829707146E-3</v>
      </c>
      <c r="K103" s="21">
        <f t="shared" si="8"/>
        <v>4.8217263145446667</v>
      </c>
      <c r="L103" s="21">
        <f t="shared" si="9"/>
        <v>-2.1499901149156053</v>
      </c>
      <c r="M103" s="33">
        <f t="shared" si="10"/>
        <v>16.986492127599227</v>
      </c>
    </row>
    <row r="104" spans="1:13" x14ac:dyDescent="0.4">
      <c r="A104" s="34">
        <v>71436.96875</v>
      </c>
      <c r="H104" s="12">
        <v>87.665946960449219</v>
      </c>
      <c r="J104" s="42">
        <v>7.6013221405446529E-3</v>
      </c>
      <c r="K104" s="21">
        <f t="shared" si="8"/>
        <v>4.8539230180658466</v>
      </c>
      <c r="L104" s="21">
        <f t="shared" si="9"/>
        <v>-2.1191108618766847</v>
      </c>
      <c r="M104" s="33">
        <f t="shared" si="10"/>
        <v>16.935040972067398</v>
      </c>
    </row>
    <row r="105" spans="1:13" x14ac:dyDescent="0.4">
      <c r="A105" s="34">
        <v>76934.2421875</v>
      </c>
      <c r="H105" s="12">
        <v>89.088142395019531</v>
      </c>
      <c r="J105" s="42">
        <v>7.8124040737748146E-3</v>
      </c>
      <c r="K105" s="21">
        <f t="shared" si="8"/>
        <v>4.886119680284196</v>
      </c>
      <c r="L105" s="21">
        <f t="shared" si="9"/>
        <v>-2.1072153021900806</v>
      </c>
      <c r="M105" s="33">
        <f t="shared" si="10"/>
        <v>16.161629599758928</v>
      </c>
    </row>
    <row r="106" spans="1:13" x14ac:dyDescent="0.4">
      <c r="A106" s="34">
        <v>82854.546875</v>
      </c>
      <c r="H106" s="12">
        <v>88.694976806640625</v>
      </c>
      <c r="J106" s="42">
        <v>8.5635678842663765E-3</v>
      </c>
      <c r="K106" s="21">
        <f t="shared" si="8"/>
        <v>4.9183163465337296</v>
      </c>
      <c r="L106" s="21">
        <f t="shared" si="9"/>
        <v>-2.0673452552278277</v>
      </c>
      <c r="M106" s="33">
        <f t="shared" si="10"/>
        <v>16.449720753891913</v>
      </c>
    </row>
    <row r="107" spans="1:13" x14ac:dyDescent="0.4">
      <c r="A107" s="34">
        <v>89230.4296875</v>
      </c>
      <c r="H107" s="12">
        <v>88.153450012207031</v>
      </c>
      <c r="J107" s="42">
        <v>9.4647509977221489E-3</v>
      </c>
      <c r="K107" s="21">
        <f t="shared" si="8"/>
        <v>4.9505129843281557</v>
      </c>
      <c r="L107" s="21">
        <f t="shared" si="9"/>
        <v>-2.023890807134705</v>
      </c>
      <c r="M107" s="33">
        <f t="shared" si="10"/>
        <v>16.881706293435563</v>
      </c>
    </row>
    <row r="108" spans="1:13" x14ac:dyDescent="0.4">
      <c r="A108" s="34">
        <v>96096.9609375</v>
      </c>
      <c r="H108" s="12">
        <v>89.004859924316406</v>
      </c>
      <c r="J108" s="42">
        <v>1.0158189572393894E-2</v>
      </c>
      <c r="K108" s="21">
        <f t="shared" si="8"/>
        <v>4.9827096533403061</v>
      </c>
      <c r="L108" s="21">
        <f t="shared" si="9"/>
        <v>-1.9931836866170529</v>
      </c>
      <c r="M108" s="33">
        <f t="shared" si="10"/>
        <v>16.823904393423312</v>
      </c>
    </row>
    <row r="109" spans="1:13" x14ac:dyDescent="0.4">
      <c r="A109" s="34">
        <v>103491.890625</v>
      </c>
      <c r="H109" s="12">
        <v>88.990577697753906</v>
      </c>
      <c r="J109" s="42">
        <v>1.103632990270853E-2</v>
      </c>
      <c r="K109" s="21">
        <f t="shared" si="8"/>
        <v>5.0149063208577411</v>
      </c>
      <c r="L109" s="21">
        <f t="shared" si="9"/>
        <v>-1.9571753258818301</v>
      </c>
      <c r="M109" s="33">
        <f t="shared" si="10"/>
        <v>16.972213445916637</v>
      </c>
    </row>
    <row r="110" spans="1:13" x14ac:dyDescent="0.4">
      <c r="A110" s="34">
        <v>111455.8828125</v>
      </c>
      <c r="H110" s="12">
        <v>89.186279296875</v>
      </c>
      <c r="J110" s="42">
        <v>1.1774660088121891E-2</v>
      </c>
      <c r="K110" s="21">
        <f t="shared" si="8"/>
        <v>5.0471029961503131</v>
      </c>
      <c r="L110" s="21">
        <f t="shared" si="9"/>
        <v>-1.9290516212677504</v>
      </c>
      <c r="M110" s="33">
        <f t="shared" si="10"/>
        <v>16.813785947970423</v>
      </c>
    </row>
    <row r="111" spans="1:13" x14ac:dyDescent="0.4">
      <c r="A111" s="34">
        <v>120032.71875</v>
      </c>
      <c r="H111" s="12">
        <v>88.656410217285156</v>
      </c>
      <c r="J111" s="42">
        <v>1.2561679817736149E-2</v>
      </c>
      <c r="K111" s="21">
        <f t="shared" si="8"/>
        <v>5.0792996430123534</v>
      </c>
      <c r="L111" s="21">
        <f t="shared" si="9"/>
        <v>-1.9009522804401873</v>
      </c>
      <c r="M111" s="33">
        <f t="shared" si="10"/>
        <v>16.655903968103758</v>
      </c>
    </row>
    <row r="112" spans="1:13" x14ac:dyDescent="0.4">
      <c r="A112" s="34">
        <v>129269.5703125</v>
      </c>
      <c r="H112" s="12">
        <v>89.219451904296875</v>
      </c>
      <c r="J112" s="42">
        <v>1.3359510339796543E-2</v>
      </c>
      <c r="K112" s="21">
        <f t="shared" si="8"/>
        <v>5.1114963052308635</v>
      </c>
      <c r="L112" s="21">
        <f t="shared" si="9"/>
        <v>-1.8742094595716654</v>
      </c>
      <c r="M112" s="33">
        <f t="shared" si="10"/>
        <v>16.448048080657273</v>
      </c>
    </row>
    <row r="113" spans="1:13" x14ac:dyDescent="0.4">
      <c r="A113" s="34">
        <v>139217.21875</v>
      </c>
      <c r="H113" s="12">
        <v>89.340682983398438</v>
      </c>
      <c r="J113" s="42">
        <v>1.4354689978063107E-2</v>
      </c>
      <c r="K113" s="21">
        <f t="shared" si="8"/>
        <v>5.143692953274841</v>
      </c>
      <c r="L113" s="21">
        <f t="shared" si="9"/>
        <v>-1.84300618263598</v>
      </c>
      <c r="M113" s="33">
        <f t="shared" si="10"/>
        <v>16.410469100543168</v>
      </c>
    </row>
    <row r="114" spans="1:13" x14ac:dyDescent="0.4">
      <c r="A114" s="34">
        <v>149930.375</v>
      </c>
      <c r="H114" s="12">
        <v>88.483352661132813</v>
      </c>
      <c r="J114" s="42">
        <v>1.5609879978001118E-2</v>
      </c>
      <c r="K114" s="21">
        <f t="shared" si="8"/>
        <v>5.1758896272346586</v>
      </c>
      <c r="L114" s="21">
        <f t="shared" si="9"/>
        <v>-1.806600436149127</v>
      </c>
      <c r="M114" s="33">
        <f t="shared" si="10"/>
        <v>16.57028843935116</v>
      </c>
    </row>
    <row r="115" spans="1:13" x14ac:dyDescent="0.4">
      <c r="A115" s="34">
        <v>161467.9375</v>
      </c>
      <c r="H115" s="12">
        <v>89.582733154296875</v>
      </c>
      <c r="J115" s="42">
        <v>1.6860149800777435E-2</v>
      </c>
      <c r="K115" s="21">
        <f t="shared" si="8"/>
        <v>5.2080862978793379</v>
      </c>
      <c r="L115" s="21">
        <f t="shared" si="9"/>
        <v>-1.7731385710302559</v>
      </c>
      <c r="M115" s="33">
        <f t="shared" si="10"/>
        <v>16.618631683850943</v>
      </c>
    </row>
    <row r="116" spans="1:13" x14ac:dyDescent="0.4">
      <c r="A116" s="34">
        <v>173893.34375</v>
      </c>
      <c r="H116" s="12">
        <v>88.225517272949219</v>
      </c>
      <c r="J116" s="42">
        <v>1.8058840185403824E-2</v>
      </c>
      <c r="K116" s="21">
        <f t="shared" si="8"/>
        <v>5.2402829584951185</v>
      </c>
      <c r="L116" s="21">
        <f t="shared" si="9"/>
        <v>-1.7433101453433162</v>
      </c>
      <c r="M116" s="33">
        <f t="shared" si="10"/>
        <v>16.528255883937927</v>
      </c>
    </row>
    <row r="117" spans="1:13" x14ac:dyDescent="0.4">
      <c r="A117" s="34">
        <v>187274.921875</v>
      </c>
      <c r="H117" s="12">
        <v>88.183479309082031</v>
      </c>
      <c r="J117" s="42">
        <v>1.9332630559802055E-2</v>
      </c>
      <c r="K117" s="21">
        <f t="shared" si="8"/>
        <v>5.2724796245695682</v>
      </c>
      <c r="L117" s="21">
        <f t="shared" si="9"/>
        <v>-1.7137090482022797</v>
      </c>
      <c r="M117" s="33">
        <f t="shared" si="10"/>
        <v>16.42976905693574</v>
      </c>
    </row>
    <row r="118" spans="1:13" x14ac:dyDescent="0.4">
      <c r="A118" s="34">
        <v>201686.25</v>
      </c>
      <c r="H118" s="12">
        <v>88.195037841796875</v>
      </c>
      <c r="J118" s="42">
        <v>2.0487230271100998E-2</v>
      </c>
      <c r="K118" s="21">
        <f t="shared" si="8"/>
        <v>5.3046762911097547</v>
      </c>
      <c r="L118" s="21">
        <f t="shared" si="9"/>
        <v>-1.6885167511782997</v>
      </c>
      <c r="M118" s="33">
        <f t="shared" si="10"/>
        <v>16.166912558033257</v>
      </c>
    </row>
    <row r="119" spans="1:13" x14ac:dyDescent="0.4">
      <c r="A119" s="34">
        <v>217206.5625</v>
      </c>
      <c r="H119" s="12">
        <v>88.510398864746094</v>
      </c>
      <c r="J119" s="42">
        <v>2.2141590714454651E-2</v>
      </c>
      <c r="K119" s="21">
        <f t="shared" si="8"/>
        <v>5.3368729425304489</v>
      </c>
      <c r="L119" s="21">
        <f t="shared" si="9"/>
        <v>-1.6547911813934546</v>
      </c>
      <c r="M119" s="33">
        <f t="shared" si="10"/>
        <v>16.223927903297437</v>
      </c>
    </row>
    <row r="120" spans="1:13" x14ac:dyDescent="0.4">
      <c r="A120" s="34">
        <v>233921.21875</v>
      </c>
      <c r="H120" s="12">
        <v>88.096260070800781</v>
      </c>
      <c r="J120" s="42">
        <v>2.3706769570708275E-2</v>
      </c>
      <c r="K120" s="21">
        <f t="shared" si="8"/>
        <v>5.369069617995879</v>
      </c>
      <c r="L120" s="21">
        <f t="shared" si="9"/>
        <v>-1.62512762161013</v>
      </c>
      <c r="M120" s="33">
        <f t="shared" si="10"/>
        <v>16.12957380301248</v>
      </c>
    </row>
    <row r="121" spans="1:13" x14ac:dyDescent="0.4">
      <c r="A121" s="34">
        <v>251922.109375</v>
      </c>
      <c r="H121" s="12">
        <v>87.472023010253906</v>
      </c>
      <c r="J121" s="42">
        <v>2.562532015144825E-2</v>
      </c>
      <c r="K121" s="21">
        <f t="shared" si="8"/>
        <v>5.4012662840451577</v>
      </c>
      <c r="L121" s="21">
        <f t="shared" si="9"/>
        <v>-1.5913307000185779</v>
      </c>
      <c r="M121" s="33">
        <f t="shared" si="10"/>
        <v>16.189116471490109</v>
      </c>
    </row>
    <row r="122" spans="1:13" x14ac:dyDescent="0.4">
      <c r="A122" s="34">
        <v>271308.21875</v>
      </c>
      <c r="H122" s="12">
        <v>87.364112854003906</v>
      </c>
      <c r="J122" s="42">
        <v>2.6844820007681847E-2</v>
      </c>
      <c r="K122" s="21">
        <f t="shared" si="8"/>
        <v>5.4334629500598242</v>
      </c>
      <c r="L122" s="21">
        <f t="shared" si="9"/>
        <v>-1.571139503599891</v>
      </c>
      <c r="M122" s="33">
        <f t="shared" si="10"/>
        <v>15.747719771702558</v>
      </c>
    </row>
    <row r="123" spans="1:13" x14ac:dyDescent="0.4">
      <c r="A123" s="34">
        <v>292186.125</v>
      </c>
      <c r="H123" s="12">
        <v>87.952499389648438</v>
      </c>
      <c r="J123" s="42">
        <v>2.9318869113922119E-2</v>
      </c>
      <c r="K123" s="21">
        <f t="shared" si="8"/>
        <v>5.4656595888090642</v>
      </c>
      <c r="L123" s="21">
        <f t="shared" si="9"/>
        <v>-1.5328527852947307</v>
      </c>
      <c r="M123" s="33">
        <f t="shared" si="10"/>
        <v>15.970104485094913</v>
      </c>
    </row>
    <row r="124" spans="1:13" x14ac:dyDescent="0.4">
      <c r="A124" s="34">
        <v>314670.6875</v>
      </c>
      <c r="H124" s="12">
        <v>87.849739074707031</v>
      </c>
      <c r="J124" s="42">
        <v>3.1714461743831635E-2</v>
      </c>
      <c r="K124" s="21">
        <f t="shared" si="8"/>
        <v>5.4978562889891247</v>
      </c>
      <c r="L124" s="21">
        <f t="shared" si="9"/>
        <v>-1.4987426550269607</v>
      </c>
      <c r="M124" s="33">
        <f t="shared" si="10"/>
        <v>16.040621368743206</v>
      </c>
    </row>
    <row r="125" spans="1:13" x14ac:dyDescent="0.4">
      <c r="A125" s="34">
        <v>338885.46875</v>
      </c>
      <c r="H125" s="12">
        <v>88.242652893066406</v>
      </c>
      <c r="J125" s="42">
        <v>3.3760450780391693E-2</v>
      </c>
      <c r="K125" s="21">
        <f t="shared" si="8"/>
        <v>5.5300529468928774</v>
      </c>
      <c r="L125" s="21">
        <f t="shared" si="9"/>
        <v>-1.4715917631681346</v>
      </c>
      <c r="M125" s="33">
        <f t="shared" si="10"/>
        <v>15.85533496767844</v>
      </c>
    </row>
    <row r="126" spans="1:13" x14ac:dyDescent="0.4">
      <c r="A126" s="34">
        <v>364963.625</v>
      </c>
      <c r="H126" s="12">
        <v>87.966781616210938</v>
      </c>
      <c r="J126" s="42">
        <v>3.6195408552885056E-2</v>
      </c>
      <c r="K126" s="21">
        <f t="shared" si="8"/>
        <v>5.5622495815825035</v>
      </c>
      <c r="L126" s="21">
        <f t="shared" si="9"/>
        <v>-1.4413465169423663</v>
      </c>
      <c r="M126" s="33">
        <f t="shared" si="10"/>
        <v>15.784252988013046</v>
      </c>
    </row>
    <row r="127" spans="1:13" x14ac:dyDescent="0.4">
      <c r="A127" s="34">
        <v>393048.59375</v>
      </c>
      <c r="H127" s="12">
        <v>87.379226684570313</v>
      </c>
      <c r="J127" s="42">
        <v>3.9093758910894394E-2</v>
      </c>
      <c r="K127" s="21">
        <f t="shared" si="8"/>
        <v>5.594446246794897</v>
      </c>
      <c r="L127" s="21">
        <f t="shared" si="9"/>
        <v>-1.4078925696349127</v>
      </c>
      <c r="M127" s="33">
        <f t="shared" si="10"/>
        <v>15.830014592722794</v>
      </c>
    </row>
    <row r="128" spans="1:13" x14ac:dyDescent="0.4">
      <c r="A128" s="34">
        <v>423294.78125</v>
      </c>
      <c r="H128" s="12">
        <v>87.976821899414063</v>
      </c>
      <c r="J128" s="42">
        <v>4.1976191103458405E-2</v>
      </c>
      <c r="K128" s="21">
        <f t="shared" ref="K128:K191" si="11">LOG10(A128)</f>
        <v>5.6266429141430416</v>
      </c>
      <c r="L128" s="21">
        <f t="shared" si="9"/>
        <v>-1.3769969716087327</v>
      </c>
      <c r="M128" s="33">
        <f t="shared" si="10"/>
        <v>15.782661639619368</v>
      </c>
    </row>
    <row r="129" spans="1:13" x14ac:dyDescent="0.4">
      <c r="A129" s="34">
        <v>455868.5</v>
      </c>
      <c r="H129" s="12">
        <v>88.262786865234375</v>
      </c>
      <c r="J129" s="42">
        <v>4.5187219977378845E-2</v>
      </c>
      <c r="K129" s="21">
        <f t="shared" si="11"/>
        <v>5.6588395839790735</v>
      </c>
      <c r="L129" s="21">
        <f t="shared" si="9"/>
        <v>-1.3449843766511531</v>
      </c>
      <c r="M129" s="33">
        <f t="shared" si="10"/>
        <v>15.775973606381413</v>
      </c>
    </row>
    <row r="130" spans="1:13" x14ac:dyDescent="0.4">
      <c r="A130" s="34">
        <v>490948.84375</v>
      </c>
      <c r="H130" s="12">
        <v>88.100723266601563</v>
      </c>
      <c r="J130" s="42">
        <v>4.8519730567932129E-2</v>
      </c>
      <c r="K130" s="21">
        <f t="shared" si="11"/>
        <v>5.6910362415434674</v>
      </c>
      <c r="L130" s="21">
        <f t="shared" si="9"/>
        <v>-1.3140816194539644</v>
      </c>
      <c r="M130" s="33">
        <f t="shared" si="10"/>
        <v>15.729041947404186</v>
      </c>
    </row>
    <row r="131" spans="1:13" x14ac:dyDescent="0.4">
      <c r="A131" s="34">
        <v>528728.75</v>
      </c>
      <c r="H131" s="12">
        <v>88.057579040527344</v>
      </c>
      <c r="J131" s="42">
        <v>5.1807589828968048E-2</v>
      </c>
      <c r="K131" s="21">
        <f t="shared" si="11"/>
        <v>5.7232329261170118</v>
      </c>
      <c r="L131" s="21">
        <f t="shared" si="9"/>
        <v>-1.2856066113092284</v>
      </c>
      <c r="M131" s="33">
        <f t="shared" si="10"/>
        <v>15.594828181667189</v>
      </c>
    </row>
    <row r="132" spans="1:13" x14ac:dyDescent="0.4">
      <c r="A132" s="34">
        <v>569415.875</v>
      </c>
      <c r="H132" s="12">
        <v>88.072357177734375</v>
      </c>
      <c r="J132" s="42">
        <v>5.5530659854412079E-2</v>
      </c>
      <c r="K132" s="21">
        <f t="shared" si="11"/>
        <v>5.755429570869933</v>
      </c>
      <c r="L132" s="21">
        <f t="shared" ref="L132:L195" si="12">LOG10(J132)</f>
        <v>-1.2554671659038534</v>
      </c>
      <c r="M132" s="33">
        <f t="shared" ref="M132:M195" si="13">J132/2/PI()/A132*10^9</f>
        <v>15.521132088184848</v>
      </c>
    </row>
    <row r="133" spans="1:13" x14ac:dyDescent="0.4">
      <c r="A133" s="34">
        <v>613234</v>
      </c>
      <c r="H133" s="12">
        <v>88.067047119140625</v>
      </c>
      <c r="J133" s="42">
        <v>5.972415953874588E-2</v>
      </c>
      <c r="K133" s="21">
        <f t="shared" si="11"/>
        <v>5.7876262257698059</v>
      </c>
      <c r="L133" s="21">
        <f t="shared" si="12"/>
        <v>-1.2238499530934159</v>
      </c>
      <c r="M133" s="33">
        <f t="shared" si="13"/>
        <v>15.50043737398836</v>
      </c>
    </row>
    <row r="134" spans="1:13" x14ac:dyDescent="0.4">
      <c r="A134" s="34">
        <v>660424.0625</v>
      </c>
      <c r="H134" s="12">
        <v>87.781913757324219</v>
      </c>
      <c r="J134" s="42">
        <v>6.4089052379131317E-2</v>
      </c>
      <c r="K134" s="21">
        <f t="shared" si="11"/>
        <v>5.8198228883651231</v>
      </c>
      <c r="L134" s="21">
        <f t="shared" si="12"/>
        <v>-1.1932161498476193</v>
      </c>
      <c r="M134" s="33">
        <f t="shared" si="13"/>
        <v>15.44475748748804</v>
      </c>
    </row>
    <row r="135" spans="1:13" x14ac:dyDescent="0.4">
      <c r="A135" s="34">
        <v>711245.5625</v>
      </c>
      <c r="H135" s="12">
        <v>88.268409729003906</v>
      </c>
      <c r="J135" s="42">
        <v>6.8544723093509674E-2</v>
      </c>
      <c r="K135" s="21">
        <f t="shared" si="11"/>
        <v>5.8520195698245328</v>
      </c>
      <c r="L135" s="21">
        <f t="shared" si="12"/>
        <v>-1.1640259736911327</v>
      </c>
      <c r="M135" s="33">
        <f t="shared" si="13"/>
        <v>15.33820677186616</v>
      </c>
    </row>
    <row r="136" spans="1:13" x14ac:dyDescent="0.4">
      <c r="A136" s="34">
        <v>765977.875</v>
      </c>
      <c r="H136" s="12">
        <v>88.112983703613281</v>
      </c>
      <c r="J136" s="42">
        <v>7.4213370680809021E-2</v>
      </c>
      <c r="K136" s="21">
        <f t="shared" si="11"/>
        <v>5.8842162253712678</v>
      </c>
      <c r="L136" s="21">
        <f t="shared" si="12"/>
        <v>-1.1295178428372818</v>
      </c>
      <c r="M136" s="33">
        <f t="shared" si="13"/>
        <v>15.420059995025175</v>
      </c>
    </row>
    <row r="137" spans="1:13" x14ac:dyDescent="0.4">
      <c r="A137" s="34">
        <v>824922</v>
      </c>
      <c r="H137" s="12">
        <v>88.137306213378906</v>
      </c>
      <c r="J137" s="42">
        <v>7.9909332096576691E-2</v>
      </c>
      <c r="K137" s="21">
        <f t="shared" si="11"/>
        <v>5.9164128860395593</v>
      </c>
      <c r="L137" s="21">
        <f t="shared" si="12"/>
        <v>-1.0974024992669364</v>
      </c>
      <c r="M137" s="33">
        <f t="shared" si="13"/>
        <v>15.417173020409239</v>
      </c>
    </row>
    <row r="138" spans="1:13" x14ac:dyDescent="0.4">
      <c r="A138" s="34">
        <v>888402.0625</v>
      </c>
      <c r="H138" s="12">
        <v>88.011146545410156</v>
      </c>
      <c r="J138" s="42">
        <v>8.5991807281970978E-2</v>
      </c>
      <c r="K138" s="21">
        <f t="shared" si="11"/>
        <v>5.9486095581287204</v>
      </c>
      <c r="L138" s="21">
        <f t="shared" si="12"/>
        <v>-1.065542923427595</v>
      </c>
      <c r="M138" s="33">
        <f t="shared" si="13"/>
        <v>15.405210964749783</v>
      </c>
    </row>
    <row r="139" spans="1:13" x14ac:dyDescent="0.4">
      <c r="A139" s="34">
        <v>956767.0625</v>
      </c>
      <c r="H139" s="12">
        <v>88.2725830078125</v>
      </c>
      <c r="J139" s="42">
        <v>9.2258952558040619E-2</v>
      </c>
      <c r="K139" s="21">
        <f t="shared" si="11"/>
        <v>5.9808062159537858</v>
      </c>
      <c r="L139" s="21">
        <f t="shared" si="12"/>
        <v>-1.0349914803677409</v>
      </c>
      <c r="M139" s="33">
        <f t="shared" si="13"/>
        <v>15.346962619851713</v>
      </c>
    </row>
    <row r="140" spans="1:13" x14ac:dyDescent="0.4">
      <c r="A140" s="34">
        <v>1030393</v>
      </c>
      <c r="H140" s="12">
        <v>88.281402587890625</v>
      </c>
      <c r="J140" s="42">
        <v>9.9007323384284973E-2</v>
      </c>
      <c r="K140" s="21">
        <f t="shared" si="11"/>
        <v>6.0130028996355938</v>
      </c>
      <c r="L140" s="21">
        <f t="shared" si="12"/>
        <v>-1.0043326802736325</v>
      </c>
      <c r="M140" s="33">
        <f t="shared" si="13"/>
        <v>15.29271347816489</v>
      </c>
    </row>
    <row r="141" spans="1:13" x14ac:dyDescent="0.4">
      <c r="A141" s="34">
        <v>1109684.625</v>
      </c>
      <c r="H141" s="12">
        <v>88.490447998046875</v>
      </c>
      <c r="J141" s="42">
        <v>0.10639549791812897</v>
      </c>
      <c r="K141" s="21">
        <f t="shared" si="11"/>
        <v>6.0451995688016451</v>
      </c>
      <c r="L141" s="21">
        <f t="shared" si="12"/>
        <v>-0.97307674864511018</v>
      </c>
      <c r="M141" s="33">
        <f t="shared" si="13"/>
        <v>15.259623351448781</v>
      </c>
    </row>
    <row r="142" spans="1:13" x14ac:dyDescent="0.4">
      <c r="A142" s="34">
        <v>1195077.875</v>
      </c>
      <c r="H142" s="12">
        <v>88.394989013671875</v>
      </c>
      <c r="J142" s="42">
        <v>0.11506610363721848</v>
      </c>
      <c r="K142" s="21">
        <f t="shared" si="11"/>
        <v>6.0773962061886113</v>
      </c>
      <c r="L142" s="21">
        <f t="shared" si="12"/>
        <v>-0.93905259271572039</v>
      </c>
      <c r="M142" s="33">
        <f t="shared" si="13"/>
        <v>15.323971399091997</v>
      </c>
    </row>
    <row r="143" spans="1:13" x14ac:dyDescent="0.4">
      <c r="A143" s="34">
        <v>1287042.5</v>
      </c>
      <c r="H143" s="12">
        <v>88.372276306152344</v>
      </c>
      <c r="J143" s="42">
        <v>0.12337470054626465</v>
      </c>
      <c r="K143" s="21">
        <f t="shared" si="11"/>
        <v>6.1095928881714654</v>
      </c>
      <c r="L143" s="21">
        <f t="shared" si="12"/>
        <v>-0.9087738884358848</v>
      </c>
      <c r="M143" s="33">
        <f t="shared" si="13"/>
        <v>15.256445256796399</v>
      </c>
    </row>
    <row r="144" spans="1:13" x14ac:dyDescent="0.4">
      <c r="A144" s="34">
        <v>1386084</v>
      </c>
      <c r="H144" s="12">
        <v>88.60797119140625</v>
      </c>
      <c r="J144" s="42">
        <v>0.13235749304294586</v>
      </c>
      <c r="K144" s="21">
        <f t="shared" si="11"/>
        <v>6.1417895503559086</v>
      </c>
      <c r="L144" s="21">
        <f t="shared" si="12"/>
        <v>-0.87825146732002601</v>
      </c>
      <c r="M144" s="33">
        <f t="shared" si="13"/>
        <v>15.197743623789021</v>
      </c>
    </row>
    <row r="145" spans="1:13" x14ac:dyDescent="0.4">
      <c r="A145" s="34">
        <v>1492747</v>
      </c>
      <c r="H145" s="12">
        <v>88.548782348632813</v>
      </c>
      <c r="J145" s="42">
        <v>0.14286680519580841</v>
      </c>
      <c r="K145" s="21">
        <f t="shared" si="11"/>
        <v>6.1739862070454068</v>
      </c>
      <c r="L145" s="21">
        <f t="shared" si="12"/>
        <v>-0.84506866690503779</v>
      </c>
      <c r="M145" s="33">
        <f t="shared" si="13"/>
        <v>15.232292043232899</v>
      </c>
    </row>
    <row r="146" spans="1:13" x14ac:dyDescent="0.4">
      <c r="A146" s="34">
        <v>1607618</v>
      </c>
      <c r="H146" s="12">
        <v>88.553298950195313</v>
      </c>
      <c r="J146" s="42">
        <v>0.15326809883117676</v>
      </c>
      <c r="K146" s="21">
        <f t="shared" si="11"/>
        <v>6.2061828602077993</v>
      </c>
      <c r="L146" s="21">
        <f t="shared" si="12"/>
        <v>-0.81454822964217899</v>
      </c>
      <c r="M146" s="33">
        <f t="shared" si="13"/>
        <v>15.173614345745651</v>
      </c>
    </row>
    <row r="147" spans="1:13" x14ac:dyDescent="0.4">
      <c r="A147" s="34">
        <v>1731328.75</v>
      </c>
      <c r="H147" s="12">
        <v>88.56488037109375</v>
      </c>
      <c r="J147" s="42">
        <v>0.1647765040397644</v>
      </c>
      <c r="K147" s="21">
        <f t="shared" si="11"/>
        <v>6.2383795408706888</v>
      </c>
      <c r="L147" s="21">
        <f t="shared" si="12"/>
        <v>-0.78310471553552674</v>
      </c>
      <c r="M147" s="33">
        <f t="shared" si="13"/>
        <v>15.147322611797538</v>
      </c>
    </row>
    <row r="148" spans="1:13" x14ac:dyDescent="0.4">
      <c r="A148" s="34">
        <v>1864559.25</v>
      </c>
      <c r="H148" s="12">
        <v>88.782302856445313</v>
      </c>
      <c r="J148" s="42">
        <v>0.17692290246486664</v>
      </c>
      <c r="K148" s="21">
        <f t="shared" si="11"/>
        <v>6.2705761884692262</v>
      </c>
      <c r="L148" s="21">
        <f t="shared" si="12"/>
        <v>-0.75221594453340923</v>
      </c>
      <c r="M148" s="33">
        <f t="shared" si="13"/>
        <v>15.10177511036391</v>
      </c>
    </row>
    <row r="149" spans="1:13" x14ac:dyDescent="0.4">
      <c r="A149" s="34">
        <v>2008042.25</v>
      </c>
      <c r="H149" s="12">
        <v>88.667762756347656</v>
      </c>
      <c r="J149" s="42">
        <v>0.19012169539928436</v>
      </c>
      <c r="K149" s="21">
        <f t="shared" si="11"/>
        <v>6.3027728462961017</v>
      </c>
      <c r="L149" s="21">
        <f t="shared" si="12"/>
        <v>-0.72096832156394619</v>
      </c>
      <c r="M149" s="33">
        <f t="shared" si="13"/>
        <v>15.068810236342269</v>
      </c>
    </row>
    <row r="150" spans="1:13" x14ac:dyDescent="0.4">
      <c r="A150" s="34">
        <v>2162566.75</v>
      </c>
      <c r="H150" s="12">
        <v>88.795753479003906</v>
      </c>
      <c r="J150" s="42">
        <v>0.20435570180416107</v>
      </c>
      <c r="K150" s="21">
        <f t="shared" si="11"/>
        <v>6.3349695213203301</v>
      </c>
      <c r="L150" s="21">
        <f t="shared" si="12"/>
        <v>-0.68961324037206884</v>
      </c>
      <c r="M150" s="33">
        <f t="shared" si="13"/>
        <v>15.039637546977724</v>
      </c>
    </row>
    <row r="151" spans="1:13" x14ac:dyDescent="0.4">
      <c r="A151" s="34">
        <v>2328982.25</v>
      </c>
      <c r="H151" s="12">
        <v>88.725479125976563</v>
      </c>
      <c r="J151" s="42">
        <v>0.21952149271965027</v>
      </c>
      <c r="K151" s="21">
        <f t="shared" si="11"/>
        <v>6.3671661786349691</v>
      </c>
      <c r="L151" s="21">
        <f t="shared" si="12"/>
        <v>-0.65852295281325202</v>
      </c>
      <c r="M151" s="33">
        <f t="shared" si="13"/>
        <v>15.001372673082356</v>
      </c>
    </row>
    <row r="152" spans="1:13" x14ac:dyDescent="0.4">
      <c r="A152" s="34">
        <v>2508204</v>
      </c>
      <c r="H152" s="12">
        <v>88.725303649902344</v>
      </c>
      <c r="J152" s="42">
        <v>0.23617309331893921</v>
      </c>
      <c r="K152" s="21">
        <f t="shared" si="11"/>
        <v>6.3993628561105584</v>
      </c>
      <c r="L152" s="21">
        <f t="shared" si="12"/>
        <v>-0.62676958211934153</v>
      </c>
      <c r="M152" s="33">
        <f t="shared" si="13"/>
        <v>14.986067810677543</v>
      </c>
    </row>
    <row r="153" spans="1:13" x14ac:dyDescent="0.4">
      <c r="A153" s="34">
        <v>2701217.25</v>
      </c>
      <c r="H153" s="12">
        <v>88.700309753417969</v>
      </c>
      <c r="J153" s="42">
        <v>0.25434398651123047</v>
      </c>
      <c r="K153" s="21">
        <f t="shared" si="11"/>
        <v>6.4315595144658451</v>
      </c>
      <c r="L153" s="21">
        <f t="shared" si="12"/>
        <v>-0.59457852599355765</v>
      </c>
      <c r="M153" s="33">
        <f t="shared" si="13"/>
        <v>14.985874497492079</v>
      </c>
    </row>
    <row r="154" spans="1:13" x14ac:dyDescent="0.4">
      <c r="A154" s="34">
        <v>2909083.5</v>
      </c>
      <c r="H154" s="12">
        <v>88.766166687011719</v>
      </c>
      <c r="J154" s="42">
        <v>0.27344939112663269</v>
      </c>
      <c r="K154" s="21">
        <f t="shared" si="11"/>
        <v>6.4637561870665134</v>
      </c>
      <c r="L154" s="21">
        <f t="shared" si="12"/>
        <v>-0.56312303930575491</v>
      </c>
      <c r="M154" s="33">
        <f t="shared" si="13"/>
        <v>14.960320761941915</v>
      </c>
    </row>
    <row r="155" spans="1:13" x14ac:dyDescent="0.4">
      <c r="A155" s="34">
        <v>3132945.5</v>
      </c>
      <c r="H155" s="12">
        <v>88.834907531738281</v>
      </c>
      <c r="J155" s="42">
        <v>0.29431891441345215</v>
      </c>
      <c r="K155" s="21">
        <f t="shared" si="11"/>
        <v>6.4959528400604052</v>
      </c>
      <c r="L155" s="21">
        <f t="shared" si="12"/>
        <v>-0.53118182705623374</v>
      </c>
      <c r="M155" s="33">
        <f t="shared" si="13"/>
        <v>14.951524076732708</v>
      </c>
    </row>
    <row r="156" spans="1:13" x14ac:dyDescent="0.4">
      <c r="A156" s="34">
        <v>3374034.25</v>
      </c>
      <c r="H156" s="12">
        <v>88.848503112792969</v>
      </c>
      <c r="J156" s="42">
        <v>0.31657809019088745</v>
      </c>
      <c r="K156" s="21">
        <f t="shared" si="11"/>
        <v>6.5281494868217216</v>
      </c>
      <c r="L156" s="21">
        <f t="shared" si="12"/>
        <v>-0.49951914518578666</v>
      </c>
      <c r="M156" s="33">
        <f t="shared" si="13"/>
        <v>14.933152480142013</v>
      </c>
    </row>
    <row r="157" spans="1:13" x14ac:dyDescent="0.4">
      <c r="A157" s="34">
        <v>3633675.75</v>
      </c>
      <c r="H157" s="12">
        <v>88.923103332519531</v>
      </c>
      <c r="J157" s="42">
        <v>0.34050491452217102</v>
      </c>
      <c r="K157" s="21">
        <f t="shared" si="11"/>
        <v>6.560346170559086</v>
      </c>
      <c r="L157" s="21">
        <f t="shared" si="12"/>
        <v>-0.46787661551490406</v>
      </c>
      <c r="M157" s="33">
        <f t="shared" si="13"/>
        <v>14.914110124792179</v>
      </c>
    </row>
    <row r="158" spans="1:13" x14ac:dyDescent="0.4">
      <c r="A158" s="34">
        <v>3913297.25</v>
      </c>
      <c r="H158" s="12">
        <v>88.938529968261719</v>
      </c>
      <c r="J158" s="42">
        <v>0.36645498871803284</v>
      </c>
      <c r="K158" s="21">
        <f t="shared" si="11"/>
        <v>6.592542837712001</v>
      </c>
      <c r="L158" s="21">
        <f t="shared" si="12"/>
        <v>-0.43597936168280427</v>
      </c>
      <c r="M158" s="33">
        <f t="shared" si="13"/>
        <v>14.903831513223194</v>
      </c>
    </row>
    <row r="159" spans="1:13" x14ac:dyDescent="0.4">
      <c r="A159" s="34">
        <v>4214436.5</v>
      </c>
      <c r="H159" s="12">
        <v>89.036430358886719</v>
      </c>
      <c r="J159" s="42">
        <v>0.3943152129650116</v>
      </c>
      <c r="K159" s="21">
        <f t="shared" si="11"/>
        <v>6.6247395145952686</v>
      </c>
      <c r="L159" s="21">
        <f t="shared" si="12"/>
        <v>-0.40415646720953952</v>
      </c>
      <c r="M159" s="33">
        <f t="shared" si="13"/>
        <v>14.891009813462608</v>
      </c>
    </row>
    <row r="160" spans="1:13" x14ac:dyDescent="0.4">
      <c r="A160" s="34">
        <v>4538749</v>
      </c>
      <c r="H160" s="12">
        <v>88.975761413574219</v>
      </c>
      <c r="J160" s="42">
        <v>0.42449089884757996</v>
      </c>
      <c r="K160" s="21">
        <f t="shared" si="11"/>
        <v>6.6569361662350151</v>
      </c>
      <c r="L160" s="21">
        <f t="shared" si="12"/>
        <v>-0.37213161666301242</v>
      </c>
      <c r="M160" s="33">
        <f t="shared" si="13"/>
        <v>14.885120293965162</v>
      </c>
    </row>
    <row r="161" spans="1:13" x14ac:dyDescent="0.4">
      <c r="A161" s="34">
        <v>4888018.5</v>
      </c>
      <c r="H161" s="12">
        <v>89.031883239746094</v>
      </c>
      <c r="J161" s="42">
        <v>0.45682621002197266</v>
      </c>
      <c r="K161" s="21">
        <f t="shared" si="11"/>
        <v>6.6891328409400446</v>
      </c>
      <c r="L161" s="21">
        <f t="shared" si="12"/>
        <v>-0.34024898676447241</v>
      </c>
      <c r="M161" s="33">
        <f t="shared" si="13"/>
        <v>14.874360532582537</v>
      </c>
    </row>
    <row r="162" spans="1:13" x14ac:dyDescent="0.4">
      <c r="A162" s="34">
        <v>5264165</v>
      </c>
      <c r="H162" s="12">
        <v>89.094131469726563</v>
      </c>
      <c r="J162" s="42">
        <v>0.49196898937225342</v>
      </c>
      <c r="K162" s="21">
        <f t="shared" si="11"/>
        <v>6.7213294933464898</v>
      </c>
      <c r="L162" s="21">
        <f t="shared" si="12"/>
        <v>-0.30806227155979959</v>
      </c>
      <c r="M162" s="33">
        <f t="shared" si="13"/>
        <v>14.874020192474639</v>
      </c>
    </row>
    <row r="163" spans="1:13" x14ac:dyDescent="0.4">
      <c r="A163" s="34">
        <v>5669257</v>
      </c>
      <c r="H163" s="12">
        <v>89.135528564453125</v>
      </c>
      <c r="J163" s="42">
        <v>0.52942252159118652</v>
      </c>
      <c r="K163" s="21">
        <f t="shared" si="11"/>
        <v>6.7535261449697961</v>
      </c>
      <c r="L163" s="21">
        <f t="shared" si="12"/>
        <v>-0.27619758778961673</v>
      </c>
      <c r="M163" s="33">
        <f t="shared" si="13"/>
        <v>14.862655070216967</v>
      </c>
    </row>
    <row r="164" spans="1:13" x14ac:dyDescent="0.4">
      <c r="A164" s="34">
        <v>6105522</v>
      </c>
      <c r="H164" s="12">
        <v>89.140037536621094</v>
      </c>
      <c r="J164" s="42">
        <v>0.569813072681427</v>
      </c>
      <c r="K164" s="21">
        <f t="shared" si="11"/>
        <v>6.785722800472251</v>
      </c>
      <c r="L164" s="21">
        <f t="shared" si="12"/>
        <v>-0.24426759137544435</v>
      </c>
      <c r="M164" s="33">
        <f t="shared" si="13"/>
        <v>14.853532123155158</v>
      </c>
    </row>
    <row r="165" spans="1:13" x14ac:dyDescent="0.4">
      <c r="A165" s="34">
        <v>6575359</v>
      </c>
      <c r="H165" s="12">
        <v>89.136009216308594</v>
      </c>
      <c r="J165" s="42">
        <v>0.61329269409179688</v>
      </c>
      <c r="K165" s="21">
        <f t="shared" si="11"/>
        <v>6.8179194693234244</v>
      </c>
      <c r="L165" s="21">
        <f t="shared" si="12"/>
        <v>-0.2123322088564768</v>
      </c>
      <c r="M165" s="33">
        <f t="shared" si="13"/>
        <v>14.844598420687769</v>
      </c>
    </row>
    <row r="166" spans="1:13" x14ac:dyDescent="0.4">
      <c r="A166" s="34">
        <v>7081351</v>
      </c>
      <c r="H166" s="12">
        <v>89.1611328125</v>
      </c>
      <c r="J166" s="42">
        <v>0.65995901823043823</v>
      </c>
      <c r="K166" s="21">
        <f t="shared" si="11"/>
        <v>6.8501161215135431</v>
      </c>
      <c r="L166" s="21">
        <f t="shared" si="12"/>
        <v>-0.18048303219900694</v>
      </c>
      <c r="M166" s="33">
        <f t="shared" si="13"/>
        <v>14.832726126617436</v>
      </c>
    </row>
    <row r="167" spans="1:13" x14ac:dyDescent="0.4">
      <c r="A167" s="34">
        <v>7626281</v>
      </c>
      <c r="H167" s="12">
        <v>89.169342041015625</v>
      </c>
      <c r="J167" s="42">
        <v>0.71062368154525757</v>
      </c>
      <c r="K167" s="21">
        <f t="shared" si="11"/>
        <v>6.882312803363706</v>
      </c>
      <c r="L167" s="21">
        <f t="shared" si="12"/>
        <v>-0.14836032373515634</v>
      </c>
      <c r="M167" s="33">
        <f t="shared" si="13"/>
        <v>14.83019988328369</v>
      </c>
    </row>
    <row r="168" spans="1:13" x14ac:dyDescent="0.4">
      <c r="A168" s="34">
        <v>8213144.5</v>
      </c>
      <c r="H168" s="12">
        <v>89.195877075195313</v>
      </c>
      <c r="J168" s="42">
        <v>0.76527112722396851</v>
      </c>
      <c r="K168" s="21">
        <f t="shared" si="11"/>
        <v>6.9145094637624878</v>
      </c>
      <c r="L168" s="21">
        <f t="shared" si="12"/>
        <v>-0.11618467177946036</v>
      </c>
      <c r="M168" s="33">
        <f t="shared" si="13"/>
        <v>14.829482508581373</v>
      </c>
    </row>
    <row r="169" spans="1:13" x14ac:dyDescent="0.4">
      <c r="A169" s="34">
        <v>8845169</v>
      </c>
      <c r="H169" s="12">
        <v>89.207542419433594</v>
      </c>
      <c r="J169" s="42">
        <v>0.82367521524429321</v>
      </c>
      <c r="K169" s="21">
        <f t="shared" si="11"/>
        <v>6.9467061351616568</v>
      </c>
      <c r="L169" s="21">
        <f t="shared" si="12"/>
        <v>-8.4244001934953933E-2</v>
      </c>
      <c r="M169" s="33">
        <f t="shared" si="13"/>
        <v>14.820743618172827</v>
      </c>
    </row>
    <row r="170" spans="1:13" x14ac:dyDescent="0.4">
      <c r="A170" s="34">
        <v>9525829</v>
      </c>
      <c r="H170" s="12">
        <v>89.2352294921875</v>
      </c>
      <c r="J170" s="42">
        <v>0.88668560981750488</v>
      </c>
      <c r="K170" s="21">
        <f t="shared" si="11"/>
        <v>6.9789027811412483</v>
      </c>
      <c r="L170" s="21">
        <f t="shared" si="12"/>
        <v>-5.2230339722431768E-2</v>
      </c>
      <c r="M170" s="33">
        <f t="shared" si="13"/>
        <v>14.814500425202628</v>
      </c>
    </row>
    <row r="171" spans="1:13" x14ac:dyDescent="0.4">
      <c r="A171" s="34">
        <v>10258868</v>
      </c>
      <c r="H171" s="12">
        <v>89.247566223144531</v>
      </c>
      <c r="J171" s="42">
        <v>0.95428431034088135</v>
      </c>
      <c r="K171" s="21">
        <f t="shared" si="11"/>
        <v>7.011099441821008</v>
      </c>
      <c r="L171" s="21">
        <f t="shared" si="12"/>
        <v>-2.0322216473081894E-2</v>
      </c>
      <c r="M171" s="33">
        <f t="shared" si="13"/>
        <v>14.804661206849682</v>
      </c>
    </row>
    <row r="172" spans="1:13" x14ac:dyDescent="0.4">
      <c r="A172" s="34">
        <v>11048317</v>
      </c>
      <c r="H172" s="12">
        <v>89.254302978515625</v>
      </c>
      <c r="J172" s="42">
        <v>1.027400016784668</v>
      </c>
      <c r="K172" s="21">
        <f t="shared" si="11"/>
        <v>7.0432961265929954</v>
      </c>
      <c r="L172" s="21">
        <f t="shared" si="12"/>
        <v>1.1739568483401736E-2</v>
      </c>
      <c r="M172" s="33">
        <f t="shared" si="13"/>
        <v>14.80006332222149</v>
      </c>
    </row>
    <row r="173" spans="1:13" x14ac:dyDescent="0.4">
      <c r="A173" s="34">
        <v>11898516</v>
      </c>
      <c r="H173" s="12">
        <v>89.303176879882813</v>
      </c>
      <c r="J173" s="42">
        <v>1.1058809757232666</v>
      </c>
      <c r="K173" s="21">
        <f t="shared" si="11"/>
        <v>7.0754927989387051</v>
      </c>
      <c r="L173" s="21">
        <f t="shared" si="12"/>
        <v>4.3708387033560808E-2</v>
      </c>
      <c r="M173" s="33">
        <f t="shared" si="13"/>
        <v>14.792300464834959</v>
      </c>
    </row>
    <row r="174" spans="1:13" x14ac:dyDescent="0.4">
      <c r="A174" s="34">
        <v>12814139</v>
      </c>
      <c r="H174" s="12">
        <v>89.302833557128906</v>
      </c>
      <c r="J174" s="42">
        <v>1.1909209489822388</v>
      </c>
      <c r="K174" s="21">
        <f t="shared" si="11"/>
        <v>7.1076894306442586</v>
      </c>
      <c r="L174" s="21">
        <f t="shared" si="12"/>
        <v>7.5882934815939704E-2</v>
      </c>
      <c r="M174" s="33">
        <f t="shared" si="13"/>
        <v>14.791548293819368</v>
      </c>
    </row>
    <row r="175" spans="1:13" x14ac:dyDescent="0.4">
      <c r="A175" s="34">
        <v>13800223</v>
      </c>
      <c r="H175" s="12">
        <v>89.307136535644531</v>
      </c>
      <c r="J175" s="42">
        <v>1.2824540138244629</v>
      </c>
      <c r="K175" s="21">
        <f t="shared" si="11"/>
        <v>7.1398861042915964</v>
      </c>
      <c r="L175" s="21">
        <f t="shared" si="12"/>
        <v>0.10804180115200622</v>
      </c>
      <c r="M175" s="33">
        <f t="shared" si="13"/>
        <v>14.790260678266225</v>
      </c>
    </row>
    <row r="176" spans="1:13" x14ac:dyDescent="0.4">
      <c r="A176" s="34">
        <v>14862189</v>
      </c>
      <c r="H176" s="12">
        <v>89.32568359375</v>
      </c>
      <c r="J176" s="42">
        <v>1.3803679943084717</v>
      </c>
      <c r="K176" s="21">
        <f t="shared" si="11"/>
        <v>7.1720827798557121</v>
      </c>
      <c r="L176" s="21">
        <f t="shared" si="12"/>
        <v>0.13999488103355898</v>
      </c>
      <c r="M176" s="33">
        <f t="shared" si="13"/>
        <v>14.781967150332871</v>
      </c>
    </row>
    <row r="177" spans="1:13" x14ac:dyDescent="0.4">
      <c r="A177" s="34">
        <v>16005876</v>
      </c>
      <c r="H177" s="12">
        <v>89.337966918945313</v>
      </c>
      <c r="J177" s="42">
        <v>1.4858529567718506</v>
      </c>
      <c r="K177" s="21">
        <f t="shared" si="11"/>
        <v>7.2042794480243675</v>
      </c>
      <c r="L177" s="21">
        <f t="shared" si="12"/>
        <v>0.17197583282809123</v>
      </c>
      <c r="M177" s="33">
        <f t="shared" si="13"/>
        <v>14.774626691969143</v>
      </c>
    </row>
    <row r="178" spans="1:13" x14ac:dyDescent="0.4">
      <c r="A178" s="34">
        <v>17237572</v>
      </c>
      <c r="H178" s="12">
        <v>89.354713439941406</v>
      </c>
      <c r="J178" s="42">
        <v>1.6001410484313965</v>
      </c>
      <c r="K178" s="21">
        <f t="shared" si="11"/>
        <v>7.2364760932020289</v>
      </c>
      <c r="L178" s="21">
        <f t="shared" si="12"/>
        <v>0.20415826631564427</v>
      </c>
      <c r="M178" s="33">
        <f t="shared" si="13"/>
        <v>14.7741432205246</v>
      </c>
    </row>
    <row r="179" spans="1:13" x14ac:dyDescent="0.4">
      <c r="A179" s="34">
        <v>18564052</v>
      </c>
      <c r="H179" s="12">
        <v>89.365470886230469</v>
      </c>
      <c r="J179" s="42">
        <v>1.7225120067596436</v>
      </c>
      <c r="K179" s="21">
        <f t="shared" si="11"/>
        <v>7.2686727762564427</v>
      </c>
      <c r="L179" s="21">
        <f t="shared" si="12"/>
        <v>0.23616225783730346</v>
      </c>
      <c r="M179" s="33">
        <f t="shared" si="13"/>
        <v>14.767589554852437</v>
      </c>
    </row>
    <row r="180" spans="1:13" x14ac:dyDescent="0.4">
      <c r="A180" s="34">
        <v>19992606</v>
      </c>
      <c r="H180" s="12">
        <v>89.388748168945313</v>
      </c>
      <c r="J180" s="42">
        <v>1.8541330099105835</v>
      </c>
      <c r="K180" s="21">
        <f t="shared" si="11"/>
        <v>7.3008694073074345</v>
      </c>
      <c r="L180" s="21">
        <f t="shared" si="12"/>
        <v>0.26814088590243457</v>
      </c>
      <c r="M180" s="33">
        <f t="shared" si="13"/>
        <v>14.760178521855705</v>
      </c>
    </row>
    <row r="181" spans="1:13" x14ac:dyDescent="0.4">
      <c r="A181" s="34">
        <v>21531094</v>
      </c>
      <c r="H181" s="12">
        <v>89.392227172851563</v>
      </c>
      <c r="J181" s="42">
        <v>1.9961429834365845</v>
      </c>
      <c r="K181" s="21">
        <f t="shared" si="11"/>
        <v>7.333066096989886</v>
      </c>
      <c r="L181" s="21">
        <f t="shared" si="12"/>
        <v>0.30019164651721525</v>
      </c>
      <c r="M181" s="33">
        <f t="shared" si="13"/>
        <v>14.755219726974197</v>
      </c>
    </row>
    <row r="182" spans="1:13" x14ac:dyDescent="0.4">
      <c r="A182" s="34">
        <v>23187972</v>
      </c>
      <c r="H182" s="12">
        <v>89.397621154785156</v>
      </c>
      <c r="J182" s="42">
        <v>2.1493499279022217</v>
      </c>
      <c r="K182" s="21">
        <f t="shared" si="11"/>
        <v>7.3652627672786535</v>
      </c>
      <c r="L182" s="21">
        <f t="shared" si="12"/>
        <v>0.33230712716447303</v>
      </c>
      <c r="M182" s="33">
        <f t="shared" si="13"/>
        <v>14.752461554630456</v>
      </c>
    </row>
    <row r="183" spans="1:13" x14ac:dyDescent="0.4">
      <c r="A183" s="34">
        <v>24972350</v>
      </c>
      <c r="H183" s="12">
        <v>89.420677185058594</v>
      </c>
      <c r="J183" s="42">
        <v>2.3141310214996338</v>
      </c>
      <c r="K183" s="21">
        <f t="shared" si="11"/>
        <v>7.3974594131567155</v>
      </c>
      <c r="L183" s="21">
        <f t="shared" si="12"/>
        <v>0.36438794420234899</v>
      </c>
      <c r="M183" s="33">
        <f t="shared" si="13"/>
        <v>14.748527512787698</v>
      </c>
    </row>
    <row r="184" spans="1:13" x14ac:dyDescent="0.4">
      <c r="A184" s="34">
        <v>26894042</v>
      </c>
      <c r="H184" s="12">
        <v>89.426483154296875</v>
      </c>
      <c r="J184" s="42">
        <v>2.491703987121582</v>
      </c>
      <c r="K184" s="21">
        <f t="shared" si="11"/>
        <v>7.4296560787712842</v>
      </c>
      <c r="L184" s="21">
        <f t="shared" si="12"/>
        <v>0.39649644713817606</v>
      </c>
      <c r="M184" s="33">
        <f t="shared" si="13"/>
        <v>14.745533835047336</v>
      </c>
    </row>
    <row r="185" spans="1:13" x14ac:dyDescent="0.4">
      <c r="A185" s="34">
        <v>28963614</v>
      </c>
      <c r="H185" s="12">
        <v>89.447799682617188</v>
      </c>
      <c r="J185" s="42">
        <v>2.6830599308013916</v>
      </c>
      <c r="K185" s="21">
        <f t="shared" si="11"/>
        <v>7.4618527509758019</v>
      </c>
      <c r="L185" s="21">
        <f t="shared" si="12"/>
        <v>0.42863037350147765</v>
      </c>
      <c r="M185" s="33">
        <f t="shared" si="13"/>
        <v>14.743403589028638</v>
      </c>
    </row>
    <row r="186" spans="1:13" x14ac:dyDescent="0.4">
      <c r="A186" s="34">
        <v>31192444</v>
      </c>
      <c r="H186" s="12">
        <v>89.439903259277344</v>
      </c>
      <c r="J186" s="42">
        <v>2.8885579109191895</v>
      </c>
      <c r="K186" s="21">
        <f t="shared" si="11"/>
        <v>7.4940494040655921</v>
      </c>
      <c r="L186" s="21">
        <f t="shared" si="12"/>
        <v>0.46068107886740273</v>
      </c>
      <c r="M186" s="33">
        <f t="shared" si="13"/>
        <v>14.738449796687545</v>
      </c>
    </row>
    <row r="187" spans="1:13" x14ac:dyDescent="0.4">
      <c r="A187" s="34">
        <v>33592788</v>
      </c>
      <c r="H187" s="12">
        <v>89.458999633789063</v>
      </c>
      <c r="J187" s="42">
        <v>3.1108129024505615</v>
      </c>
      <c r="K187" s="21">
        <f t="shared" si="11"/>
        <v>7.526246049175664</v>
      </c>
      <c r="L187" s="21">
        <f t="shared" si="12"/>
        <v>0.49287389157261408</v>
      </c>
      <c r="M187" s="33">
        <f t="shared" si="13"/>
        <v>14.738319738720492</v>
      </c>
    </row>
    <row r="188" spans="1:13" x14ac:dyDescent="0.4">
      <c r="A188" s="34">
        <v>36177848</v>
      </c>
      <c r="H188" s="12">
        <v>89.463920593261719</v>
      </c>
      <c r="J188" s="42">
        <v>3.3501191139221191</v>
      </c>
      <c r="K188" s="21">
        <f t="shared" si="11"/>
        <v>7.5584427297564822</v>
      </c>
      <c r="L188" s="21">
        <f t="shared" si="12"/>
        <v>0.52506024870832002</v>
      </c>
      <c r="M188" s="33">
        <f t="shared" si="13"/>
        <v>14.737969404021648</v>
      </c>
    </row>
    <row r="189" spans="1:13" x14ac:dyDescent="0.4">
      <c r="A189" s="34">
        <v>38961836</v>
      </c>
      <c r="H189" s="12">
        <v>89.469856262207031</v>
      </c>
      <c r="J189" s="42">
        <v>3.6074090003967285</v>
      </c>
      <c r="K189" s="21">
        <f t="shared" si="11"/>
        <v>7.5906394139632862</v>
      </c>
      <c r="L189" s="21">
        <f t="shared" si="12"/>
        <v>0.55719538449899797</v>
      </c>
      <c r="M189" s="33">
        <f t="shared" si="13"/>
        <v>14.735880880134404</v>
      </c>
    </row>
    <row r="190" spans="1:13" x14ac:dyDescent="0.4">
      <c r="A190" s="34">
        <v>41960056</v>
      </c>
      <c r="H190" s="12">
        <v>89.463623046875</v>
      </c>
      <c r="J190" s="42">
        <v>3.8847310543060303</v>
      </c>
      <c r="K190" s="21">
        <f t="shared" si="11"/>
        <v>7.6228360591324531</v>
      </c>
      <c r="L190" s="21">
        <f t="shared" si="12"/>
        <v>0.58936095732640426</v>
      </c>
      <c r="M190" s="33">
        <f t="shared" si="13"/>
        <v>14.734826614039669</v>
      </c>
    </row>
    <row r="191" spans="1:13" x14ac:dyDescent="0.4">
      <c r="A191" s="34">
        <v>45189000</v>
      </c>
      <c r="H191" s="12">
        <v>89.464591979980469</v>
      </c>
      <c r="J191" s="42">
        <v>4.1838998794555664</v>
      </c>
      <c r="K191" s="21">
        <f t="shared" si="11"/>
        <v>7.6550327308136721</v>
      </c>
      <c r="L191" s="21">
        <f t="shared" si="12"/>
        <v>0.62158128333526297</v>
      </c>
      <c r="M191" s="33">
        <f t="shared" si="13"/>
        <v>14.73562918446831</v>
      </c>
    </row>
    <row r="192" spans="1:13" x14ac:dyDescent="0.4">
      <c r="A192" s="34">
        <v>48666420</v>
      </c>
      <c r="H192" s="12">
        <v>89.460601806640625</v>
      </c>
      <c r="J192" s="42">
        <v>4.5069398880004883</v>
      </c>
      <c r="K192" s="21">
        <f t="shared" ref="K192:K203" si="14">LOG10(A192)</f>
        <v>7.6872293998405894</v>
      </c>
      <c r="L192" s="21">
        <f t="shared" si="12"/>
        <v>0.65388176564058442</v>
      </c>
      <c r="M192" s="33">
        <f t="shared" si="13"/>
        <v>14.739151994194577</v>
      </c>
    </row>
    <row r="193" spans="1:13" x14ac:dyDescent="0.4">
      <c r="A193" s="34">
        <v>52411436</v>
      </c>
      <c r="H193" s="12">
        <v>89.450759887695313</v>
      </c>
      <c r="J193" s="42">
        <v>4.8542189598083496</v>
      </c>
      <c r="K193" s="21">
        <f t="shared" si="14"/>
        <v>7.7194260589266426</v>
      </c>
      <c r="L193" s="21">
        <f t="shared" si="12"/>
        <v>0.68611936220848424</v>
      </c>
      <c r="M193" s="33">
        <f t="shared" si="13"/>
        <v>14.740541402145464</v>
      </c>
    </row>
    <row r="194" spans="1:13" x14ac:dyDescent="0.4">
      <c r="A194" s="34">
        <v>56444640</v>
      </c>
      <c r="H194" s="12">
        <v>89.431648254394531</v>
      </c>
      <c r="J194" s="42">
        <v>5.228705883026123</v>
      </c>
      <c r="K194" s="21">
        <f t="shared" si="14"/>
        <v>7.7516227074842874</v>
      </c>
      <c r="L194" s="21">
        <f t="shared" si="12"/>
        <v>0.7183942132637251</v>
      </c>
      <c r="M194" s="33">
        <f t="shared" si="13"/>
        <v>14.743195939548574</v>
      </c>
    </row>
    <row r="195" spans="1:13" x14ac:dyDescent="0.4">
      <c r="A195" s="34">
        <v>60788212</v>
      </c>
      <c r="H195" s="12">
        <v>89.398811340332031</v>
      </c>
      <c r="J195" s="42">
        <v>5.6317257881164551</v>
      </c>
      <c r="K195" s="21">
        <f t="shared" si="14"/>
        <v>7.7838193694092208</v>
      </c>
      <c r="L195" s="21">
        <f t="shared" si="12"/>
        <v>0.75064150060722756</v>
      </c>
      <c r="M195" s="33">
        <f t="shared" si="13"/>
        <v>14.744914644254282</v>
      </c>
    </row>
    <row r="196" spans="1:13" x14ac:dyDescent="0.4">
      <c r="A196" s="34">
        <v>65466036</v>
      </c>
      <c r="H196" s="12">
        <v>89.35443115234375</v>
      </c>
      <c r="J196" s="42">
        <v>6.0656471252441406</v>
      </c>
      <c r="K196" s="21">
        <f t="shared" si="14"/>
        <v>7.8160160449781237</v>
      </c>
      <c r="L196" s="21">
        <f t="shared" ref="L196:L203" si="15">LOG10(J196)</f>
        <v>0.78287714121747964</v>
      </c>
      <c r="M196" s="33">
        <f t="shared" ref="M196:M203" si="16">J196/2/PI()/A196*10^9</f>
        <v>14.746237622112172</v>
      </c>
    </row>
    <row r="197" spans="1:13" x14ac:dyDescent="0.4">
      <c r="A197" s="34">
        <v>70503832</v>
      </c>
      <c r="H197" s="12">
        <v>89.297080993652344</v>
      </c>
      <c r="J197" s="42">
        <v>6.5310068130493164</v>
      </c>
      <c r="K197" s="21">
        <f t="shared" si="14"/>
        <v>7.8482127222570348</v>
      </c>
      <c r="L197" s="21">
        <f t="shared" si="15"/>
        <v>0.81498013681054693</v>
      </c>
      <c r="M197" s="33">
        <f t="shared" si="16"/>
        <v>14.743057053461218</v>
      </c>
    </row>
    <row r="198" spans="1:13" x14ac:dyDescent="0.4">
      <c r="A198" s="34">
        <v>75929296</v>
      </c>
      <c r="H198" s="12">
        <v>89.223297119140625</v>
      </c>
      <c r="J198" s="42">
        <v>7.0275912284851074</v>
      </c>
      <c r="K198" s="21">
        <f t="shared" si="14"/>
        <v>7.880409373212137</v>
      </c>
      <c r="L198" s="21">
        <f t="shared" si="15"/>
        <v>0.84680649209812087</v>
      </c>
      <c r="M198" s="33">
        <f t="shared" si="16"/>
        <v>14.730491930843796</v>
      </c>
    </row>
    <row r="199" spans="1:13" x14ac:dyDescent="0.4">
      <c r="A199" s="34">
        <v>81772264</v>
      </c>
      <c r="H199" s="12">
        <v>89.132347106933594</v>
      </c>
      <c r="J199" s="42">
        <v>7.5555210113525391</v>
      </c>
      <c r="K199" s="21">
        <f t="shared" si="14"/>
        <v>7.9126060220775987</v>
      </c>
      <c r="L199" s="21">
        <f t="shared" si="15"/>
        <v>0.87826441765633168</v>
      </c>
      <c r="M199" s="33">
        <f t="shared" si="16"/>
        <v>14.70545705560302</v>
      </c>
    </row>
    <row r="200" spans="1:13" x14ac:dyDescent="0.4">
      <c r="A200" s="34">
        <v>88064872</v>
      </c>
      <c r="H200" s="12">
        <v>89.021926879882813</v>
      </c>
      <c r="J200" s="42">
        <v>8.1136045455932617</v>
      </c>
      <c r="K200" s="21">
        <f t="shared" si="14"/>
        <v>7.9448027081980745</v>
      </c>
      <c r="L200" s="21">
        <f t="shared" si="15"/>
        <v>0.90921383651447607</v>
      </c>
      <c r="M200" s="33">
        <f t="shared" si="16"/>
        <v>14.663284467432586</v>
      </c>
    </row>
    <row r="201" spans="1:13" x14ac:dyDescent="0.4">
      <c r="A201" s="34">
        <v>94841704</v>
      </c>
      <c r="H201" s="12">
        <v>88.912826538085938</v>
      </c>
      <c r="J201" s="42">
        <v>8.7009601593017578</v>
      </c>
      <c r="K201" s="21">
        <f t="shared" si="14"/>
        <v>7.9769993482495192</v>
      </c>
      <c r="L201" s="21">
        <f t="shared" si="15"/>
        <v>0.9395671800758516</v>
      </c>
      <c r="M201" s="33">
        <f t="shared" si="16"/>
        <v>14.601180288773806</v>
      </c>
    </row>
    <row r="202" spans="1:13" x14ac:dyDescent="0.4">
      <c r="A202" s="34">
        <v>102140040</v>
      </c>
      <c r="H202" s="12">
        <v>88.823600769042969</v>
      </c>
      <c r="J202" s="42">
        <v>9.3190765380859375</v>
      </c>
      <c r="K202" s="21">
        <f t="shared" si="14"/>
        <v>8.0091960235976085</v>
      </c>
      <c r="L202" s="21">
        <f t="shared" si="15"/>
        <v>0.96937287863253774</v>
      </c>
      <c r="M202" s="33">
        <f t="shared" si="16"/>
        <v>14.521015422434575</v>
      </c>
    </row>
    <row r="203" spans="1:13" x14ac:dyDescent="0.4">
      <c r="A203" s="34">
        <v>110000000</v>
      </c>
      <c r="H203" s="12">
        <v>88.813682556152344</v>
      </c>
      <c r="J203" s="42">
        <v>9.9717073440551758</v>
      </c>
      <c r="K203" s="21">
        <f t="shared" si="14"/>
        <v>8.0413926851582254</v>
      </c>
      <c r="L203" s="21">
        <f t="shared" si="15"/>
        <v>0.99876952407090513</v>
      </c>
      <c r="M203" s="33">
        <f t="shared" si="16"/>
        <v>14.427695589746696</v>
      </c>
    </row>
  </sheetData>
  <mergeCells count="10">
    <mergeCell ref="O1:P1"/>
    <mergeCell ref="Q1:R1"/>
    <mergeCell ref="O2:P2"/>
    <mergeCell ref="Q2:R2"/>
    <mergeCell ref="A1:A2"/>
    <mergeCell ref="B1:D1"/>
    <mergeCell ref="J1:J2"/>
    <mergeCell ref="K1:K2"/>
    <mergeCell ref="L1:L2"/>
    <mergeCell ref="M1:M2"/>
  </mergeCells>
  <phoneticPr fontId="1"/>
  <dataValidations count="1">
    <dataValidation type="list" allowBlank="1" showInputMessage="1" showErrorMessage="1" sqref="L4 JH4 TD4 ACZ4 AMV4 AWR4 BGN4 BQJ4 CAF4 CKB4 CTX4 DDT4 DNP4 DXL4 EHH4 ERD4 FAZ4 FKV4 FUR4 GEN4 GOJ4 GYF4 HIB4 HRX4 IBT4 ILP4 IVL4 JFH4 JPD4 JYZ4 KIV4 KSR4 LCN4 LMJ4 LWF4 MGB4 MPX4 MZT4 NJP4 NTL4 ODH4 OND4 OWZ4 PGV4 PQR4 QAN4 QKJ4 QUF4 REB4 RNX4 RXT4 SHP4 SRL4 TBH4 TLD4 TUZ4 UEV4 UOR4 UYN4 VIJ4 VSF4 WCB4 WLX4 WVT4 L65540 JH65540 TD65540 ACZ65540 AMV65540 AWR65540 BGN65540 BQJ65540 CAF65540 CKB65540 CTX65540 DDT65540 DNP65540 DXL65540 EHH65540 ERD65540 FAZ65540 FKV65540 FUR65540 GEN65540 GOJ65540 GYF65540 HIB65540 HRX65540 IBT65540 ILP65540 IVL65540 JFH65540 JPD65540 JYZ65540 KIV65540 KSR65540 LCN65540 LMJ65540 LWF65540 MGB65540 MPX65540 MZT65540 NJP65540 NTL65540 ODH65540 OND65540 OWZ65540 PGV65540 PQR65540 QAN65540 QKJ65540 QUF65540 REB65540 RNX65540 RXT65540 SHP65540 SRL65540 TBH65540 TLD65540 TUZ65540 UEV65540 UOR65540 UYN65540 VIJ65540 VSF65540 WCB65540 WLX65540 WVT65540 L131076 JH131076 TD131076 ACZ131076 AMV131076 AWR131076 BGN131076 BQJ131076 CAF131076 CKB131076 CTX131076 DDT131076 DNP131076 DXL131076 EHH131076 ERD131076 FAZ131076 FKV131076 FUR131076 GEN131076 GOJ131076 GYF131076 HIB131076 HRX131076 IBT131076 ILP131076 IVL131076 JFH131076 JPD131076 JYZ131076 KIV131076 KSR131076 LCN131076 LMJ131076 LWF131076 MGB131076 MPX131076 MZT131076 NJP131076 NTL131076 ODH131076 OND131076 OWZ131076 PGV131076 PQR131076 QAN131076 QKJ131076 QUF131076 REB131076 RNX131076 RXT131076 SHP131076 SRL131076 TBH131076 TLD131076 TUZ131076 UEV131076 UOR131076 UYN131076 VIJ131076 VSF131076 WCB131076 WLX131076 WVT131076 L196612 JH196612 TD196612 ACZ196612 AMV196612 AWR196612 BGN196612 BQJ196612 CAF196612 CKB196612 CTX196612 DDT196612 DNP196612 DXL196612 EHH196612 ERD196612 FAZ196612 FKV196612 FUR196612 GEN196612 GOJ196612 GYF196612 HIB196612 HRX196612 IBT196612 ILP196612 IVL196612 JFH196612 JPD196612 JYZ196612 KIV196612 KSR196612 LCN196612 LMJ196612 LWF196612 MGB196612 MPX196612 MZT196612 NJP196612 NTL196612 ODH196612 OND196612 OWZ196612 PGV196612 PQR196612 QAN196612 QKJ196612 QUF196612 REB196612 RNX196612 RXT196612 SHP196612 SRL196612 TBH196612 TLD196612 TUZ196612 UEV196612 UOR196612 UYN196612 VIJ196612 VSF196612 WCB196612 WLX196612 WVT196612 L262148 JH262148 TD262148 ACZ262148 AMV262148 AWR262148 BGN262148 BQJ262148 CAF262148 CKB262148 CTX262148 DDT262148 DNP262148 DXL262148 EHH262148 ERD262148 FAZ262148 FKV262148 FUR262148 GEN262148 GOJ262148 GYF262148 HIB262148 HRX262148 IBT262148 ILP262148 IVL262148 JFH262148 JPD262148 JYZ262148 KIV262148 KSR262148 LCN262148 LMJ262148 LWF262148 MGB262148 MPX262148 MZT262148 NJP262148 NTL262148 ODH262148 OND262148 OWZ262148 PGV262148 PQR262148 QAN262148 QKJ262148 QUF262148 REB262148 RNX262148 RXT262148 SHP262148 SRL262148 TBH262148 TLD262148 TUZ262148 UEV262148 UOR262148 UYN262148 VIJ262148 VSF262148 WCB262148 WLX262148 WVT262148 L327684 JH327684 TD327684 ACZ327684 AMV327684 AWR327684 BGN327684 BQJ327684 CAF327684 CKB327684 CTX327684 DDT327684 DNP327684 DXL327684 EHH327684 ERD327684 FAZ327684 FKV327684 FUR327684 GEN327684 GOJ327684 GYF327684 HIB327684 HRX327684 IBT327684 ILP327684 IVL327684 JFH327684 JPD327684 JYZ327684 KIV327684 KSR327684 LCN327684 LMJ327684 LWF327684 MGB327684 MPX327684 MZT327684 NJP327684 NTL327684 ODH327684 OND327684 OWZ327684 PGV327684 PQR327684 QAN327684 QKJ327684 QUF327684 REB327684 RNX327684 RXT327684 SHP327684 SRL327684 TBH327684 TLD327684 TUZ327684 UEV327684 UOR327684 UYN327684 VIJ327684 VSF327684 WCB327684 WLX327684 WVT327684 L393220 JH393220 TD393220 ACZ393220 AMV393220 AWR393220 BGN393220 BQJ393220 CAF393220 CKB393220 CTX393220 DDT393220 DNP393220 DXL393220 EHH393220 ERD393220 FAZ393220 FKV393220 FUR393220 GEN393220 GOJ393220 GYF393220 HIB393220 HRX393220 IBT393220 ILP393220 IVL393220 JFH393220 JPD393220 JYZ393220 KIV393220 KSR393220 LCN393220 LMJ393220 LWF393220 MGB393220 MPX393220 MZT393220 NJP393220 NTL393220 ODH393220 OND393220 OWZ393220 PGV393220 PQR393220 QAN393220 QKJ393220 QUF393220 REB393220 RNX393220 RXT393220 SHP393220 SRL393220 TBH393220 TLD393220 TUZ393220 UEV393220 UOR393220 UYN393220 VIJ393220 VSF393220 WCB393220 WLX393220 WVT393220 L458756 JH458756 TD458756 ACZ458756 AMV458756 AWR458756 BGN458756 BQJ458756 CAF458756 CKB458756 CTX458756 DDT458756 DNP458756 DXL458756 EHH458756 ERD458756 FAZ458756 FKV458756 FUR458756 GEN458756 GOJ458756 GYF458756 HIB458756 HRX458756 IBT458756 ILP458756 IVL458756 JFH458756 JPD458756 JYZ458756 KIV458756 KSR458756 LCN458756 LMJ458756 LWF458756 MGB458756 MPX458756 MZT458756 NJP458756 NTL458756 ODH458756 OND458756 OWZ458756 PGV458756 PQR458756 QAN458756 QKJ458756 QUF458756 REB458756 RNX458756 RXT458756 SHP458756 SRL458756 TBH458756 TLD458756 TUZ458756 UEV458756 UOR458756 UYN458756 VIJ458756 VSF458756 WCB458756 WLX458756 WVT458756 L524292 JH524292 TD524292 ACZ524292 AMV524292 AWR524292 BGN524292 BQJ524292 CAF524292 CKB524292 CTX524292 DDT524292 DNP524292 DXL524292 EHH524292 ERD524292 FAZ524292 FKV524292 FUR524292 GEN524292 GOJ524292 GYF524292 HIB524292 HRX524292 IBT524292 ILP524292 IVL524292 JFH524292 JPD524292 JYZ524292 KIV524292 KSR524292 LCN524292 LMJ524292 LWF524292 MGB524292 MPX524292 MZT524292 NJP524292 NTL524292 ODH524292 OND524292 OWZ524292 PGV524292 PQR524292 QAN524292 QKJ524292 QUF524292 REB524292 RNX524292 RXT524292 SHP524292 SRL524292 TBH524292 TLD524292 TUZ524292 UEV524292 UOR524292 UYN524292 VIJ524292 VSF524292 WCB524292 WLX524292 WVT524292 L589828 JH589828 TD589828 ACZ589828 AMV589828 AWR589828 BGN589828 BQJ589828 CAF589828 CKB589828 CTX589828 DDT589828 DNP589828 DXL589828 EHH589828 ERD589828 FAZ589828 FKV589828 FUR589828 GEN589828 GOJ589828 GYF589828 HIB589828 HRX589828 IBT589828 ILP589828 IVL589828 JFH589828 JPD589828 JYZ589828 KIV589828 KSR589828 LCN589828 LMJ589828 LWF589828 MGB589828 MPX589828 MZT589828 NJP589828 NTL589828 ODH589828 OND589828 OWZ589828 PGV589828 PQR589828 QAN589828 QKJ589828 QUF589828 REB589828 RNX589828 RXT589828 SHP589828 SRL589828 TBH589828 TLD589828 TUZ589828 UEV589828 UOR589828 UYN589828 VIJ589828 VSF589828 WCB589828 WLX589828 WVT589828 L655364 JH655364 TD655364 ACZ655364 AMV655364 AWR655364 BGN655364 BQJ655364 CAF655364 CKB655364 CTX655364 DDT655364 DNP655364 DXL655364 EHH655364 ERD655364 FAZ655364 FKV655364 FUR655364 GEN655364 GOJ655364 GYF655364 HIB655364 HRX655364 IBT655364 ILP655364 IVL655364 JFH655364 JPD655364 JYZ655364 KIV655364 KSR655364 LCN655364 LMJ655364 LWF655364 MGB655364 MPX655364 MZT655364 NJP655364 NTL655364 ODH655364 OND655364 OWZ655364 PGV655364 PQR655364 QAN655364 QKJ655364 QUF655364 REB655364 RNX655364 RXT655364 SHP655364 SRL655364 TBH655364 TLD655364 TUZ655364 UEV655364 UOR655364 UYN655364 VIJ655364 VSF655364 WCB655364 WLX655364 WVT655364 L720900 JH720900 TD720900 ACZ720900 AMV720900 AWR720900 BGN720900 BQJ720900 CAF720900 CKB720900 CTX720900 DDT720900 DNP720900 DXL720900 EHH720900 ERD720900 FAZ720900 FKV720900 FUR720900 GEN720900 GOJ720900 GYF720900 HIB720900 HRX720900 IBT720900 ILP720900 IVL720900 JFH720900 JPD720900 JYZ720900 KIV720900 KSR720900 LCN720900 LMJ720900 LWF720900 MGB720900 MPX720900 MZT720900 NJP720900 NTL720900 ODH720900 OND720900 OWZ720900 PGV720900 PQR720900 QAN720900 QKJ720900 QUF720900 REB720900 RNX720900 RXT720900 SHP720900 SRL720900 TBH720900 TLD720900 TUZ720900 UEV720900 UOR720900 UYN720900 VIJ720900 VSF720900 WCB720900 WLX720900 WVT720900 L786436 JH786436 TD786436 ACZ786436 AMV786436 AWR786436 BGN786436 BQJ786436 CAF786436 CKB786436 CTX786436 DDT786436 DNP786436 DXL786436 EHH786436 ERD786436 FAZ786436 FKV786436 FUR786436 GEN786436 GOJ786436 GYF786436 HIB786436 HRX786436 IBT786436 ILP786436 IVL786436 JFH786436 JPD786436 JYZ786436 KIV786436 KSR786436 LCN786436 LMJ786436 LWF786436 MGB786436 MPX786436 MZT786436 NJP786436 NTL786436 ODH786436 OND786436 OWZ786436 PGV786436 PQR786436 QAN786436 QKJ786436 QUF786436 REB786436 RNX786436 RXT786436 SHP786436 SRL786436 TBH786436 TLD786436 TUZ786436 UEV786436 UOR786436 UYN786436 VIJ786436 VSF786436 WCB786436 WLX786436 WVT786436 L851972 JH851972 TD851972 ACZ851972 AMV851972 AWR851972 BGN851972 BQJ851972 CAF851972 CKB851972 CTX851972 DDT851972 DNP851972 DXL851972 EHH851972 ERD851972 FAZ851972 FKV851972 FUR851972 GEN851972 GOJ851972 GYF851972 HIB851972 HRX851972 IBT851972 ILP851972 IVL851972 JFH851972 JPD851972 JYZ851972 KIV851972 KSR851972 LCN851972 LMJ851972 LWF851972 MGB851972 MPX851972 MZT851972 NJP851972 NTL851972 ODH851972 OND851972 OWZ851972 PGV851972 PQR851972 QAN851972 QKJ851972 QUF851972 REB851972 RNX851972 RXT851972 SHP851972 SRL851972 TBH851972 TLD851972 TUZ851972 UEV851972 UOR851972 UYN851972 VIJ851972 VSF851972 WCB851972 WLX851972 WVT851972 L917508 JH917508 TD917508 ACZ917508 AMV917508 AWR917508 BGN917508 BQJ917508 CAF917508 CKB917508 CTX917508 DDT917508 DNP917508 DXL917508 EHH917508 ERD917508 FAZ917508 FKV917508 FUR917508 GEN917508 GOJ917508 GYF917508 HIB917508 HRX917508 IBT917508 ILP917508 IVL917508 JFH917508 JPD917508 JYZ917508 KIV917508 KSR917508 LCN917508 LMJ917508 LWF917508 MGB917508 MPX917508 MZT917508 NJP917508 NTL917508 ODH917508 OND917508 OWZ917508 PGV917508 PQR917508 QAN917508 QKJ917508 QUF917508 REB917508 RNX917508 RXT917508 SHP917508 SRL917508 TBH917508 TLD917508 TUZ917508 UEV917508 UOR917508 UYN917508 VIJ917508 VSF917508 WCB917508 WLX917508 WVT917508 L983044 JH983044 TD983044 ACZ983044 AMV983044 AWR983044 BGN983044 BQJ983044 CAF983044 CKB983044 CTX983044 DDT983044 DNP983044 DXL983044 EHH983044 ERD983044 FAZ983044 FKV983044 FUR983044 GEN983044 GOJ983044 GYF983044 HIB983044 HRX983044 IBT983044 ILP983044 IVL983044 JFH983044 JPD983044 JYZ983044 KIV983044 KSR983044 LCN983044 LMJ983044 LWF983044 MGB983044 MPX983044 MZT983044 NJP983044 NTL983044 ODH983044 OND983044 OWZ983044 PGV983044 PQR983044 QAN983044 QKJ983044 QUF983044 REB983044 RNX983044 RXT983044 SHP983044 SRL983044 TBH983044 TLD983044 TUZ983044 UEV983044 UOR983044 UYN983044 VIJ983044 VSF983044 WCB983044 WLX983044 WVT983044">
      <formula1>$O$11:$O$12</formula1>
    </dataValidation>
  </dataValidations>
  <pageMargins left="0.25" right="0.25"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03"/>
  <sheetViews>
    <sheetView showGridLines="0" topLeftCell="A3" zoomScaleNormal="100" workbookViewId="0">
      <selection activeCell="R5" sqref="R5"/>
    </sheetView>
  </sheetViews>
  <sheetFormatPr defaultRowHeight="18.75" x14ac:dyDescent="0.4"/>
  <cols>
    <col min="1" max="1" width="17" style="34" customWidth="1"/>
    <col min="2" max="3" width="17" style="22" hidden="1" customWidth="1"/>
    <col min="4" max="4" width="17" style="23" hidden="1" customWidth="1"/>
    <col min="5" max="7" width="17" style="3" hidden="1" customWidth="1"/>
    <col min="8" max="8" width="17" style="12" customWidth="1"/>
    <col min="9" max="9" width="17" style="3" hidden="1" customWidth="1"/>
    <col min="10" max="10" width="17" style="42" customWidth="1"/>
    <col min="11" max="12" width="17" style="3" customWidth="1"/>
    <col min="13" max="13" width="17" style="33" customWidth="1"/>
    <col min="14" max="14" width="9.5" style="2" bestFit="1" customWidth="1"/>
    <col min="15" max="15" width="13.625" style="2" customWidth="1"/>
    <col min="16" max="16" width="9" style="2"/>
    <col min="17" max="18" width="13.375" style="2" bestFit="1" customWidth="1"/>
    <col min="19" max="16384" width="9" style="2"/>
  </cols>
  <sheetData>
    <row r="1" spans="1:18" x14ac:dyDescent="0.4">
      <c r="A1" s="24" t="s">
        <v>3</v>
      </c>
      <c r="B1" s="25" t="s">
        <v>0</v>
      </c>
      <c r="C1" s="25"/>
      <c r="D1" s="25"/>
      <c r="E1" s="26" t="s">
        <v>5</v>
      </c>
      <c r="F1" s="26" t="s">
        <v>9</v>
      </c>
      <c r="G1" s="26" t="s">
        <v>10</v>
      </c>
      <c r="H1" s="27" t="s">
        <v>7</v>
      </c>
      <c r="I1" s="26"/>
      <c r="J1" s="39" t="s">
        <v>8</v>
      </c>
      <c r="K1" s="28" t="s">
        <v>14</v>
      </c>
      <c r="L1" s="28" t="s">
        <v>11</v>
      </c>
      <c r="M1" s="29" t="s">
        <v>20</v>
      </c>
      <c r="O1" s="7" t="s">
        <v>16</v>
      </c>
      <c r="P1" s="8"/>
      <c r="Q1" s="8" t="s">
        <v>15</v>
      </c>
      <c r="R1" s="9"/>
    </row>
    <row r="2" spans="1:18" x14ac:dyDescent="0.4">
      <c r="A2" s="30"/>
      <c r="B2" s="16" t="s">
        <v>2</v>
      </c>
      <c r="C2" s="16" t="s">
        <v>1</v>
      </c>
      <c r="D2" s="17" t="s">
        <v>4</v>
      </c>
      <c r="E2" s="13"/>
      <c r="F2" s="13"/>
      <c r="G2" s="13"/>
      <c r="H2" s="14"/>
      <c r="I2" s="13"/>
      <c r="J2" s="40"/>
      <c r="K2" s="15"/>
      <c r="L2" s="15"/>
      <c r="M2" s="31"/>
      <c r="O2" s="10" t="s">
        <v>17</v>
      </c>
      <c r="P2" s="6"/>
      <c r="Q2" s="6" t="s">
        <v>18</v>
      </c>
      <c r="R2" s="11"/>
    </row>
    <row r="3" spans="1:18" x14ac:dyDescent="0.4">
      <c r="A3" s="43">
        <v>40</v>
      </c>
      <c r="B3" s="16">
        <v>-0.99999800000000005</v>
      </c>
      <c r="C3" s="16">
        <v>9.3216299999999994E-6</v>
      </c>
      <c r="D3" s="17" t="str">
        <f>COMPLEX(B3,C3)</f>
        <v>-0.999998+0.00000932163i</v>
      </c>
      <c r="E3" s="44" t="str">
        <f t="shared" ref="E3:E63" si="0">IMSUM(1,D3)</f>
        <v>1.99999999994649E-06+0.00000932163i</v>
      </c>
      <c r="F3" s="44" t="str">
        <f>IMSUB(1,D3)</f>
        <v>1.999998-0.00000932163i</v>
      </c>
      <c r="G3" s="44" t="str">
        <f>IMDIV(E3,F3)</f>
        <v>9.99979276712612E-07+4.66082432154273E-06i</v>
      </c>
      <c r="H3" s="12">
        <v>-25.987390518188477</v>
      </c>
      <c r="I3" s="3">
        <f>COS(RADIANS(H3))</f>
        <v>0.89889049992807835</v>
      </c>
      <c r="J3" s="41">
        <v>3.0954761314205825E-4</v>
      </c>
      <c r="K3" s="21">
        <f>LOG10(A3)</f>
        <v>1.6020599913279623</v>
      </c>
      <c r="L3" s="21">
        <f>LOG10(J3)</f>
        <v>-3.5092725403935403</v>
      </c>
      <c r="M3" s="33">
        <f>J3/2/PI()/A3*10^9</f>
        <v>1231.6508188464079</v>
      </c>
      <c r="O3" s="4" t="s">
        <v>12</v>
      </c>
      <c r="P3" s="3">
        <f>LINEST(L171:L201,K171:K201)</f>
        <v>0.99879379276986591</v>
      </c>
      <c r="Q3" s="3" t="s">
        <v>12</v>
      </c>
      <c r="R3" s="5">
        <f>LINEST(J171:J201,A171:A201)</f>
        <v>1.7021670070265641E-7</v>
      </c>
    </row>
    <row r="4" spans="1:18" x14ac:dyDescent="0.4">
      <c r="A4" s="43">
        <v>43.077999114990234</v>
      </c>
      <c r="B4" s="16">
        <v>-0.99999800000000005</v>
      </c>
      <c r="C4" s="16">
        <v>9.3216299999999994E-6</v>
      </c>
      <c r="D4" s="17" t="str">
        <f t="shared" ref="D4:D63" si="1">COMPLEX(B4,C4)</f>
        <v>-0.999998+0.00000932163i</v>
      </c>
      <c r="E4" s="44" t="str">
        <f t="shared" si="0"/>
        <v>1.99999999994649E-06+0.00000932163i</v>
      </c>
      <c r="F4" s="44" t="str">
        <f t="shared" ref="F4:F63" si="2">IMSUB(1,D4)</f>
        <v>1.999998-0.00000932163i</v>
      </c>
      <c r="G4" s="44" t="str">
        <f t="shared" ref="G4:G63" si="3">IMDIV(E4,F4)</f>
        <v>9.99979276712612E-07+4.66082432154273E-06i</v>
      </c>
      <c r="H4" s="12">
        <v>-17.636920928955078</v>
      </c>
      <c r="I4" s="3">
        <f t="shared" ref="I4:I63" si="4">COS(RADIANS(H4))</f>
        <v>0.95299562523457981</v>
      </c>
      <c r="J4" s="41">
        <v>7.9430162440985441E-4</v>
      </c>
      <c r="K4" s="21">
        <f t="shared" ref="K4:K63" si="5">LOG10(A4)</f>
        <v>1.6342555230033959</v>
      </c>
      <c r="L4" s="21">
        <f t="shared" ref="L4:L67" si="6">LOG10(J4)</f>
        <v>-3.1000145492830216</v>
      </c>
      <c r="M4" s="33">
        <f t="shared" ref="M4:M67" si="7">J4/2/PI()/A4*10^9</f>
        <v>2934.6077447399348</v>
      </c>
      <c r="O4" s="4" t="s">
        <v>13</v>
      </c>
      <c r="P4" s="3">
        <f>INTERCEPT(L171:L201,K171:K201)</f>
        <v>-6.7587333031715495</v>
      </c>
      <c r="Q4" s="3" t="s">
        <v>13</v>
      </c>
      <c r="R4" s="5">
        <f>INTERCEPT(J171:J201,A171:A201)</f>
        <v>1.4705857440756809E-2</v>
      </c>
    </row>
    <row r="5" spans="1:18" ht="19.5" thickBot="1" x14ac:dyDescent="0.45">
      <c r="A5" s="43">
        <v>46.393001556396484</v>
      </c>
      <c r="B5" s="16">
        <v>-0.99999800000000005</v>
      </c>
      <c r="C5" s="16">
        <v>9.3216299999999994E-6</v>
      </c>
      <c r="D5" s="17" t="str">
        <f t="shared" si="1"/>
        <v>-0.999998+0.00000932163i</v>
      </c>
      <c r="E5" s="44" t="str">
        <f t="shared" si="0"/>
        <v>1.99999999994649E-06+0.00000932163i</v>
      </c>
      <c r="F5" s="44" t="str">
        <f t="shared" si="2"/>
        <v>1.999998-0.00000932163i</v>
      </c>
      <c r="G5" s="44" t="str">
        <f t="shared" si="3"/>
        <v>9.99979276712612E-07+4.66082432154273E-06i</v>
      </c>
      <c r="H5" s="12">
        <v>-12.373809814453125</v>
      </c>
      <c r="I5" s="3">
        <f t="shared" si="4"/>
        <v>0.97677033288055526</v>
      </c>
      <c r="J5" s="41">
        <v>6.8209337769076228E-4</v>
      </c>
      <c r="K5" s="21">
        <f t="shared" si="5"/>
        <v>1.6664524716179201</v>
      </c>
      <c r="L5" s="21">
        <f t="shared" si="6"/>
        <v>-3.1661561669273195</v>
      </c>
      <c r="M5" s="33">
        <f t="shared" si="7"/>
        <v>2339.9764849826647</v>
      </c>
      <c r="O5" s="35" t="s">
        <v>19</v>
      </c>
      <c r="P5" s="36">
        <f>10^(P4/P3)/2/PI()*10^9</f>
        <v>27.222283347336461</v>
      </c>
      <c r="Q5" s="37" t="s">
        <v>6</v>
      </c>
      <c r="R5" s="38">
        <f>LINEST(J171:J201,A171:A201)/2/PI()*10^9</f>
        <v>27.090829313621462</v>
      </c>
    </row>
    <row r="6" spans="1:18" x14ac:dyDescent="0.4">
      <c r="A6" s="43">
        <v>49.963001251220703</v>
      </c>
      <c r="B6" s="16">
        <v>-0.99999800000000005</v>
      </c>
      <c r="C6" s="16">
        <v>9.3216299999999994E-6</v>
      </c>
      <c r="D6" s="17" t="str">
        <f t="shared" si="1"/>
        <v>-0.999998+0.00000932163i</v>
      </c>
      <c r="E6" s="44" t="str">
        <f t="shared" si="0"/>
        <v>1.99999999994649E-06+0.00000932163i</v>
      </c>
      <c r="F6" s="44" t="str">
        <f t="shared" si="2"/>
        <v>1.999998-0.00000932163i</v>
      </c>
      <c r="G6" s="44" t="str">
        <f t="shared" si="3"/>
        <v>9.99979276712612E-07+4.66082432154273E-06i</v>
      </c>
      <c r="H6" s="12">
        <v>-37.544689178466797</v>
      </c>
      <c r="I6" s="3">
        <f t="shared" si="4"/>
        <v>0.79287828135453586</v>
      </c>
      <c r="J6" s="41">
        <v>8.9004822075366974E-4</v>
      </c>
      <c r="K6" s="21">
        <f t="shared" si="5"/>
        <v>1.6986485183268996</v>
      </c>
      <c r="L6" s="21">
        <f t="shared" si="6"/>
        <v>-3.0505864636473041</v>
      </c>
      <c r="M6" s="33">
        <f t="shared" si="7"/>
        <v>2835.209462514666</v>
      </c>
    </row>
    <row r="7" spans="1:18" x14ac:dyDescent="0.4">
      <c r="A7" s="43">
        <v>53.807998657226563</v>
      </c>
      <c r="B7" s="16">
        <v>-0.99999800000000005</v>
      </c>
      <c r="C7" s="16">
        <v>9.3216299999999994E-6</v>
      </c>
      <c r="D7" s="17" t="str">
        <f t="shared" si="1"/>
        <v>-0.999998+0.00000932163i</v>
      </c>
      <c r="E7" s="44" t="str">
        <f t="shared" si="0"/>
        <v>1.99999999994649E-06+0.00000932163i</v>
      </c>
      <c r="F7" s="44" t="str">
        <f t="shared" si="2"/>
        <v>1.999998-0.00000932163i</v>
      </c>
      <c r="G7" s="44" t="str">
        <f t="shared" si="3"/>
        <v>9.99979276712612E-07+4.66082432154273E-06i</v>
      </c>
      <c r="H7" s="12">
        <v>-16.328130722045898</v>
      </c>
      <c r="I7" s="3">
        <f t="shared" si="4"/>
        <v>0.95966737631935439</v>
      </c>
      <c r="J7" s="41">
        <v>1.1776649625971913E-3</v>
      </c>
      <c r="K7" s="21">
        <f t="shared" si="5"/>
        <v>1.7308468391327834</v>
      </c>
      <c r="L7" s="21">
        <f t="shared" si="6"/>
        <v>-2.9289782457041533</v>
      </c>
      <c r="M7" s="33">
        <f t="shared" si="7"/>
        <v>3483.3334221826244</v>
      </c>
    </row>
    <row r="8" spans="1:18" x14ac:dyDescent="0.4">
      <c r="A8" s="43">
        <v>57.949001312255859</v>
      </c>
      <c r="B8" s="16">
        <v>-0.99999800000000005</v>
      </c>
      <c r="C8" s="16">
        <v>9.3216299999999994E-6</v>
      </c>
      <c r="D8" s="17" t="str">
        <f t="shared" si="1"/>
        <v>-0.999998+0.00000932163i</v>
      </c>
      <c r="E8" s="44" t="str">
        <f t="shared" si="0"/>
        <v>1.99999999994649E-06+0.00000932163i</v>
      </c>
      <c r="F8" s="44" t="str">
        <f t="shared" si="2"/>
        <v>1.999998-0.00000932163i</v>
      </c>
      <c r="G8" s="44" t="str">
        <f t="shared" si="3"/>
        <v>9.99979276712612E-07+4.66082432154273E-06i</v>
      </c>
      <c r="H8" s="12">
        <v>-20.272420883178711</v>
      </c>
      <c r="I8" s="3">
        <f t="shared" si="4"/>
        <v>0.93805582217826755</v>
      </c>
      <c r="J8" s="41">
        <v>1.3964900281280279E-3</v>
      </c>
      <c r="K8" s="21">
        <f t="shared" si="5"/>
        <v>1.7630459557730611</v>
      </c>
      <c r="L8" s="21">
        <f t="shared" si="6"/>
        <v>-2.8549621611047118</v>
      </c>
      <c r="M8" s="33">
        <f t="shared" si="7"/>
        <v>3835.4119298361284</v>
      </c>
    </row>
    <row r="9" spans="1:18" x14ac:dyDescent="0.4">
      <c r="A9" s="43">
        <v>62.408000946044922</v>
      </c>
      <c r="B9" s="16">
        <v>-0.99999800000000005</v>
      </c>
      <c r="C9" s="16">
        <v>9.3216299999999994E-6</v>
      </c>
      <c r="D9" s="17" t="str">
        <f t="shared" si="1"/>
        <v>-0.999998+0.00000932163i</v>
      </c>
      <c r="E9" s="44" t="str">
        <f t="shared" si="0"/>
        <v>1.99999999994649E-06+0.00000932163i</v>
      </c>
      <c r="F9" s="44" t="str">
        <f t="shared" si="2"/>
        <v>1.999998-0.00000932163i</v>
      </c>
      <c r="G9" s="44" t="str">
        <f t="shared" si="3"/>
        <v>9.99979276712612E-07+4.66082432154273E-06i</v>
      </c>
      <c r="H9" s="12">
        <v>-5.4456892013549805</v>
      </c>
      <c r="I9" s="3">
        <f t="shared" si="4"/>
        <v>0.9954866035675819</v>
      </c>
      <c r="J9" s="41">
        <v>1.2798600364476442E-3</v>
      </c>
      <c r="K9" s="21">
        <f t="shared" si="5"/>
        <v>1.7952402714767919</v>
      </c>
      <c r="L9" s="21">
        <f t="shared" si="6"/>
        <v>-2.8928375215412205</v>
      </c>
      <c r="M9" s="33">
        <f t="shared" si="7"/>
        <v>3263.9412924397648</v>
      </c>
    </row>
    <row r="10" spans="1:18" x14ac:dyDescent="0.4">
      <c r="A10" s="43">
        <v>67.209999084472656</v>
      </c>
      <c r="B10" s="16">
        <v>-0.99999800000000005</v>
      </c>
      <c r="C10" s="16">
        <v>9.3216299999999994E-6</v>
      </c>
      <c r="D10" s="17" t="str">
        <f t="shared" si="1"/>
        <v>-0.999998+0.00000932163i</v>
      </c>
      <c r="E10" s="44" t="str">
        <f t="shared" si="0"/>
        <v>1.99999999994649E-06+0.00000932163i</v>
      </c>
      <c r="F10" s="44" t="str">
        <f t="shared" si="2"/>
        <v>1.999998-0.00000932163i</v>
      </c>
      <c r="G10" s="44" t="str">
        <f t="shared" si="3"/>
        <v>9.99979276712612E-07+4.66082432154273E-06i</v>
      </c>
      <c r="H10" s="12">
        <v>-23.981979370117188</v>
      </c>
      <c r="I10" s="3">
        <f t="shared" si="4"/>
        <v>0.91367333898976155</v>
      </c>
      <c r="J10" s="41">
        <v>1.2602170463651419E-3</v>
      </c>
      <c r="K10" s="21">
        <f t="shared" si="5"/>
        <v>1.8274338894848667</v>
      </c>
      <c r="L10" s="21">
        <f t="shared" si="6"/>
        <v>-2.8995546501833203</v>
      </c>
      <c r="M10" s="33">
        <f t="shared" si="7"/>
        <v>2984.225190147602</v>
      </c>
    </row>
    <row r="11" spans="1:18" x14ac:dyDescent="0.4">
      <c r="A11" s="43">
        <v>72.382003784179688</v>
      </c>
      <c r="B11" s="16">
        <v>-0.99999800000000005</v>
      </c>
      <c r="C11" s="16">
        <v>9.3216299999999994E-6</v>
      </c>
      <c r="D11" s="17" t="str">
        <f t="shared" si="1"/>
        <v>-0.999998+0.00000932163i</v>
      </c>
      <c r="E11" s="44" t="str">
        <f t="shared" si="0"/>
        <v>1.99999999994649E-06+0.00000932163i</v>
      </c>
      <c r="F11" s="44" t="str">
        <f t="shared" si="2"/>
        <v>1.999998-0.00000932163i</v>
      </c>
      <c r="G11" s="44" t="str">
        <f t="shared" si="3"/>
        <v>9.99979276712612E-07+4.66082432154273E-06i</v>
      </c>
      <c r="H11" s="12">
        <v>-7.2681717872619629</v>
      </c>
      <c r="I11" s="3">
        <f t="shared" si="4"/>
        <v>0.99196487483613449</v>
      </c>
      <c r="J11" s="41">
        <v>1.2421089923009276E-3</v>
      </c>
      <c r="K11" s="21">
        <f t="shared" si="5"/>
        <v>1.8596306017117568</v>
      </c>
      <c r="L11" s="21">
        <f t="shared" si="6"/>
        <v>-2.9058402941127057</v>
      </c>
      <c r="M11" s="33">
        <f t="shared" si="7"/>
        <v>2731.1731597404823</v>
      </c>
    </row>
    <row r="12" spans="1:18" x14ac:dyDescent="0.4">
      <c r="A12" s="43">
        <v>77.952003479003906</v>
      </c>
      <c r="B12" s="16">
        <v>-0.99999800000000005</v>
      </c>
      <c r="C12" s="16">
        <v>9.3216299999999994E-6</v>
      </c>
      <c r="D12" s="17" t="str">
        <f t="shared" si="1"/>
        <v>-0.999998+0.00000932163i</v>
      </c>
      <c r="E12" s="44" t="str">
        <f t="shared" si="0"/>
        <v>1.99999999994649E-06+0.00000932163i</v>
      </c>
      <c r="F12" s="44" t="str">
        <f t="shared" si="2"/>
        <v>1.999998-0.00000932163i</v>
      </c>
      <c r="G12" s="44" t="str">
        <f t="shared" si="3"/>
        <v>9.99979276712612E-07+4.66082432154273E-06i</v>
      </c>
      <c r="H12" s="12">
        <v>-2.9457728862762451</v>
      </c>
      <c r="I12" s="3">
        <f t="shared" si="4"/>
        <v>0.99867862041534927</v>
      </c>
      <c r="J12" s="41">
        <v>1.1939599644392729E-3</v>
      </c>
      <c r="K12" s="21">
        <f t="shared" si="5"/>
        <v>1.8918272816633404</v>
      </c>
      <c r="L12" s="21">
        <f t="shared" si="6"/>
        <v>-2.9230102356141976</v>
      </c>
      <c r="M12" s="33">
        <f t="shared" si="7"/>
        <v>2437.7132301098113</v>
      </c>
    </row>
    <row r="13" spans="1:18" x14ac:dyDescent="0.4">
      <c r="A13" s="43">
        <v>83.950996398925781</v>
      </c>
      <c r="B13" s="16">
        <v>-0.99999800000000005</v>
      </c>
      <c r="C13" s="16">
        <v>9.3216299999999994E-6</v>
      </c>
      <c r="D13" s="17" t="str">
        <f t="shared" si="1"/>
        <v>-0.999998+0.00000932163i</v>
      </c>
      <c r="E13" s="44" t="str">
        <f t="shared" si="0"/>
        <v>1.99999999994649E-06+0.00000932163i</v>
      </c>
      <c r="F13" s="44" t="str">
        <f t="shared" si="2"/>
        <v>1.999998-0.00000932163i</v>
      </c>
      <c r="G13" s="44" t="str">
        <f t="shared" si="3"/>
        <v>9.99979276712612E-07+4.66082432154273E-06i</v>
      </c>
      <c r="H13" s="12">
        <v>-6.9030609130859375</v>
      </c>
      <c r="I13" s="3">
        <f t="shared" si="4"/>
        <v>0.99275092244105623</v>
      </c>
      <c r="J13" s="41">
        <v>1.065363991074264E-3</v>
      </c>
      <c r="K13" s="21">
        <f t="shared" si="5"/>
        <v>1.9240258550659346</v>
      </c>
      <c r="L13" s="21">
        <f t="shared" si="6"/>
        <v>-2.9725019863028606</v>
      </c>
      <c r="M13" s="33">
        <f t="shared" si="7"/>
        <v>2019.725228344623</v>
      </c>
    </row>
    <row r="14" spans="1:18" x14ac:dyDescent="0.4">
      <c r="A14" s="43">
        <v>90.411003112792969</v>
      </c>
      <c r="B14" s="16">
        <v>-0.99999700000000002</v>
      </c>
      <c r="C14" s="16">
        <v>1.16762E-5</v>
      </c>
      <c r="D14" s="17" t="str">
        <f t="shared" si="1"/>
        <v>-0.999997+0.0000116762i</v>
      </c>
      <c r="E14" s="44" t="str">
        <f t="shared" si="0"/>
        <v>2.99999999997524E-06+0.0000116762i</v>
      </c>
      <c r="F14" s="44" t="str">
        <f t="shared" si="2"/>
        <v>1.999997-0.0000116762i</v>
      </c>
      <c r="G14" s="44" t="str">
        <f t="shared" si="3"/>
        <v>1.49996816642601E-06+5.83811751414042E-06i</v>
      </c>
      <c r="H14" s="12">
        <v>2.5218141078948975</v>
      </c>
      <c r="I14" s="3">
        <f t="shared" si="4"/>
        <v>0.99903154205195333</v>
      </c>
      <c r="J14" s="41">
        <v>1.1194560211151838E-3</v>
      </c>
      <c r="K14" s="21">
        <f t="shared" si="5"/>
        <v>1.9562212877804319</v>
      </c>
      <c r="L14" s="21">
        <f t="shared" si="6"/>
        <v>-2.9509929634178382</v>
      </c>
      <c r="M14" s="33">
        <f t="shared" si="7"/>
        <v>1970.6335866243301</v>
      </c>
    </row>
    <row r="15" spans="1:18" x14ac:dyDescent="0.4">
      <c r="A15" s="43">
        <v>97.369003295898438</v>
      </c>
      <c r="B15" s="16">
        <v>-0.99999700000000002</v>
      </c>
      <c r="C15" s="16">
        <v>1.46134E-5</v>
      </c>
      <c r="D15" s="17" t="str">
        <f t="shared" si="1"/>
        <v>-0.999997+0.0000146134i</v>
      </c>
      <c r="E15" s="44" t="str">
        <f t="shared" si="0"/>
        <v>2.99999999997524E-06+0.0000146134i</v>
      </c>
      <c r="F15" s="44" t="str">
        <f t="shared" si="2"/>
        <v>1.999997-0.0000146134i</v>
      </c>
      <c r="G15" s="44" t="str">
        <f t="shared" si="3"/>
        <v>1.49994886188586E-06+7.30672191975923E-06i</v>
      </c>
      <c r="H15" s="12">
        <v>1.0970369577407837</v>
      </c>
      <c r="I15" s="3">
        <f t="shared" si="4"/>
        <v>0.99981670357740315</v>
      </c>
      <c r="J15" s="41">
        <v>8.8385911658406258E-4</v>
      </c>
      <c r="K15" s="21">
        <f t="shared" si="5"/>
        <v>1.9884207244347014</v>
      </c>
      <c r="L15" s="21">
        <f t="shared" si="6"/>
        <v>-3.0536169541794393</v>
      </c>
      <c r="M15" s="33">
        <f t="shared" si="7"/>
        <v>1444.7159017711231</v>
      </c>
    </row>
    <row r="16" spans="1:18" x14ac:dyDescent="0.4">
      <c r="A16" s="43">
        <v>104.86199951171875</v>
      </c>
      <c r="B16" s="16">
        <v>-0.99999700000000002</v>
      </c>
      <c r="C16" s="16">
        <v>1.82624E-5</v>
      </c>
      <c r="D16" s="17" t="str">
        <f t="shared" si="1"/>
        <v>-0.999997+0.0000182624i</v>
      </c>
      <c r="E16" s="44" t="str">
        <f t="shared" si="0"/>
        <v>2.99999999997524E-06+0.0000182624i</v>
      </c>
      <c r="F16" s="44" t="str">
        <f t="shared" si="2"/>
        <v>1.999997-0.0000182624i</v>
      </c>
      <c r="G16" s="44" t="str">
        <f t="shared" si="3"/>
        <v>1.49991887080236E-06+9.13122739290028E-06i</v>
      </c>
      <c r="H16" s="12">
        <v>4.351707935333252</v>
      </c>
      <c r="I16" s="3">
        <f t="shared" si="4"/>
        <v>0.99711706112062359</v>
      </c>
      <c r="J16" s="41">
        <v>8.8041357230395079E-4</v>
      </c>
      <c r="K16" s="21">
        <f t="shared" si="5"/>
        <v>2.0206181345967278</v>
      </c>
      <c r="L16" s="21">
        <f t="shared" si="6"/>
        <v>-3.0553132710581727</v>
      </c>
      <c r="M16" s="33">
        <f t="shared" si="7"/>
        <v>1336.2531007403534</v>
      </c>
    </row>
    <row r="17" spans="1:13" x14ac:dyDescent="0.4">
      <c r="A17" s="43">
        <v>112.93099975585938</v>
      </c>
      <c r="B17" s="16">
        <v>-0.99999700000000002</v>
      </c>
      <c r="C17" s="16">
        <v>2.2776600000000001E-5</v>
      </c>
      <c r="D17" s="17" t="str">
        <f t="shared" si="1"/>
        <v>-0.999997+0.0000227766i</v>
      </c>
      <c r="E17" s="44" t="str">
        <f t="shared" si="0"/>
        <v>2.99999999997524E-06+0.0000227766i</v>
      </c>
      <c r="F17" s="44" t="str">
        <f t="shared" si="2"/>
        <v>1.999997-0.0000227766i</v>
      </c>
      <c r="G17" s="44" t="str">
        <f t="shared" si="3"/>
        <v>0.0000014998725560305+0.0000113883341634999i</v>
      </c>
      <c r="H17" s="12">
        <v>-5.3010168075561523</v>
      </c>
      <c r="I17" s="3">
        <f t="shared" si="4"/>
        <v>0.99572305876024825</v>
      </c>
      <c r="J17" s="41">
        <v>8.2650507101789117E-4</v>
      </c>
      <c r="K17" s="21">
        <f t="shared" si="5"/>
        <v>2.0528131728809411</v>
      </c>
      <c r="L17" s="21">
        <f t="shared" si="6"/>
        <v>-3.082754477472653</v>
      </c>
      <c r="M17" s="33">
        <f t="shared" si="7"/>
        <v>1164.8030020755252</v>
      </c>
    </row>
    <row r="18" spans="1:13" x14ac:dyDescent="0.4">
      <c r="A18" s="43">
        <v>121.62100219726563</v>
      </c>
      <c r="B18" s="16">
        <v>-0.999996</v>
      </c>
      <c r="C18" s="16">
        <v>2.8342899999999999E-5</v>
      </c>
      <c r="D18" s="17" t="str">
        <f t="shared" si="1"/>
        <v>-0.999996+0.0000283429i</v>
      </c>
      <c r="E18" s="44" t="str">
        <f t="shared" si="0"/>
        <v>0.000004000000000004+0.0000283429i</v>
      </c>
      <c r="F18" s="44" t="str">
        <f t="shared" si="2"/>
        <v>1.999996-0.0000283429i</v>
      </c>
      <c r="G18" s="44" t="str">
        <f t="shared" si="3"/>
        <v>1.99980316880995E-06+0.000014171506683124i</v>
      </c>
      <c r="H18" s="12">
        <v>-0.57109552621841431</v>
      </c>
      <c r="I18" s="3">
        <f t="shared" si="4"/>
        <v>0.99995032491030178</v>
      </c>
      <c r="J18" s="41">
        <v>9.3011197168380022E-4</v>
      </c>
      <c r="K18" s="21">
        <f t="shared" si="5"/>
        <v>2.0850085778215046</v>
      </c>
      <c r="L18" s="21">
        <f t="shared" si="6"/>
        <v>-3.0314647656856346</v>
      </c>
      <c r="M18" s="33">
        <f t="shared" si="7"/>
        <v>1217.1575241776291</v>
      </c>
    </row>
    <row r="19" spans="1:13" x14ac:dyDescent="0.4">
      <c r="A19" s="43">
        <v>130.97999572753906</v>
      </c>
      <c r="B19" s="16">
        <v>-0.99999499999999997</v>
      </c>
      <c r="C19" s="16">
        <v>3.5200899999999997E-5</v>
      </c>
      <c r="D19" s="17" t="str">
        <f t="shared" si="1"/>
        <v>-0.999995+0.0000352009i</v>
      </c>
      <c r="E19" s="44" t="str">
        <f t="shared" si="0"/>
        <v>5.00000000003276E-06+0.0000352009i</v>
      </c>
      <c r="F19" s="44" t="str">
        <f t="shared" si="2"/>
        <v>1.999995-0.0000352009i</v>
      </c>
      <c r="G19" s="44" t="str">
        <f t="shared" si="3"/>
        <v>2.49969647186857E-06+0.0000176005379971278i</v>
      </c>
      <c r="H19" s="12">
        <v>-13.505579948425293</v>
      </c>
      <c r="I19" s="3">
        <f t="shared" si="4"/>
        <v>0.97234718089917649</v>
      </c>
      <c r="J19" s="41">
        <v>6.6869647707790136E-4</v>
      </c>
      <c r="K19" s="21">
        <f t="shared" si="5"/>
        <v>2.1172049719264501</v>
      </c>
      <c r="L19" s="21">
        <f t="shared" si="6"/>
        <v>-3.1747709648061679</v>
      </c>
      <c r="M19" s="33">
        <f t="shared" si="7"/>
        <v>812.53896187681516</v>
      </c>
    </row>
    <row r="20" spans="1:13" x14ac:dyDescent="0.4">
      <c r="A20" s="43">
        <v>141.05999755859375</v>
      </c>
      <c r="B20" s="16">
        <v>-0.99999499999999997</v>
      </c>
      <c r="C20" s="16">
        <v>4.3671100000000003E-5</v>
      </c>
      <c r="D20" s="17" t="str">
        <f t="shared" si="1"/>
        <v>-0.999995+0.0000436711i</v>
      </c>
      <c r="E20" s="44" t="str">
        <f t="shared" si="0"/>
        <v>5.00000000003276E-06+0.0000436711i</v>
      </c>
      <c r="F20" s="44" t="str">
        <f t="shared" si="2"/>
        <v>1.999995-0.0000436711i</v>
      </c>
      <c r="G20" s="44" t="str">
        <f t="shared" si="3"/>
        <v>2.49952945521248E-06+0.0000218356591677483i</v>
      </c>
      <c r="H20" s="12">
        <v>-17.353799819946289</v>
      </c>
      <c r="I20" s="3">
        <f t="shared" si="4"/>
        <v>0.95448114839459908</v>
      </c>
      <c r="J20" s="41">
        <v>7.5750082032755017E-4</v>
      </c>
      <c r="K20" s="21">
        <f t="shared" si="5"/>
        <v>2.1494038719919994</v>
      </c>
      <c r="L20" s="21">
        <f t="shared" si="6"/>
        <v>-3.1206168925107591</v>
      </c>
      <c r="M20" s="33">
        <f t="shared" si="7"/>
        <v>854.67178532465846</v>
      </c>
    </row>
    <row r="21" spans="1:13" x14ac:dyDescent="0.4">
      <c r="A21" s="43">
        <v>151.91499328613281</v>
      </c>
      <c r="B21" s="16">
        <v>-0.99999400000000005</v>
      </c>
      <c r="C21" s="16">
        <v>5.4182799999999999E-5</v>
      </c>
      <c r="D21" s="17" t="str">
        <f t="shared" si="1"/>
        <v>-0.999994+0.0000541828i</v>
      </c>
      <c r="E21" s="44" t="str">
        <f t="shared" si="0"/>
        <v>5.99999999995049E-06+0.0000541828i</v>
      </c>
      <c r="F21" s="44" t="str">
        <f t="shared" si="2"/>
        <v>1.999994-0.0000541828i</v>
      </c>
      <c r="G21" s="44" t="str">
        <f t="shared" si="3"/>
        <v>2.99927504944329E-06+0.0000270915625292477i</v>
      </c>
      <c r="H21" s="12">
        <v>-4.174799919128418</v>
      </c>
      <c r="I21" s="3">
        <f t="shared" si="4"/>
        <v>0.99734659270529036</v>
      </c>
      <c r="J21" s="41">
        <v>7.9666147939860821E-4</v>
      </c>
      <c r="K21" s="21">
        <f t="shared" si="5"/>
        <v>2.1816006387745404</v>
      </c>
      <c r="L21" s="21">
        <f t="shared" si="6"/>
        <v>-3.0987261815655351</v>
      </c>
      <c r="M21" s="33">
        <f t="shared" si="7"/>
        <v>834.62869381415157</v>
      </c>
    </row>
    <row r="22" spans="1:13" x14ac:dyDescent="0.4">
      <c r="A22" s="43">
        <v>163.60499572753906</v>
      </c>
      <c r="B22" s="16">
        <v>-0.99999300000000002</v>
      </c>
      <c r="C22" s="16">
        <v>6.7291899999999999E-5</v>
      </c>
      <c r="D22" s="17" t="str">
        <f t="shared" si="1"/>
        <v>-0.999993+0.0000672919i</v>
      </c>
      <c r="E22" s="44" t="str">
        <f t="shared" si="0"/>
        <v>6.99999999997925E-06+0.0000672919i</v>
      </c>
      <c r="F22" s="44" t="str">
        <f t="shared" si="2"/>
        <v>1.999993-0.0000672919i</v>
      </c>
      <c r="G22" s="44" t="str">
        <f t="shared" si="3"/>
        <v>3.49888018819577E-06+0.0000336461854847971i</v>
      </c>
      <c r="H22" s="12">
        <v>-7.5765681266784668</v>
      </c>
      <c r="I22" s="3">
        <f t="shared" si="4"/>
        <v>0.99126954537414624</v>
      </c>
      <c r="J22" s="41">
        <v>6.6943647107109427E-4</v>
      </c>
      <c r="K22" s="21">
        <f t="shared" si="5"/>
        <v>2.2137965608498398</v>
      </c>
      <c r="L22" s="21">
        <f t="shared" si="6"/>
        <v>-3.174290630858648</v>
      </c>
      <c r="M22" s="33">
        <f t="shared" si="7"/>
        <v>651.22781234867296</v>
      </c>
    </row>
    <row r="23" spans="1:13" x14ac:dyDescent="0.4">
      <c r="A23" s="43">
        <v>176.19500732421875</v>
      </c>
      <c r="B23" s="16">
        <v>-0.99999199999999999</v>
      </c>
      <c r="C23" s="16">
        <v>8.3691700000000004E-5</v>
      </c>
      <c r="D23" s="17" t="str">
        <f t="shared" si="1"/>
        <v>-0.999992+0.0000836917i</v>
      </c>
      <c r="E23" s="44" t="str">
        <f t="shared" si="0"/>
        <v>0.000008000000000008+0.0000836917i</v>
      </c>
      <c r="F23" s="44" t="str">
        <f t="shared" si="2"/>
        <v>1.999992-0.0000836917i</v>
      </c>
      <c r="G23" s="44" t="str">
        <f t="shared" si="3"/>
        <v>3.99826490389577E-06+0.0000418461846955322i</v>
      </c>
      <c r="H23" s="12">
        <v>-20.935529708862305</v>
      </c>
      <c r="I23" s="3">
        <f t="shared" si="4"/>
        <v>0.9339830777730227</v>
      </c>
      <c r="J23" s="41">
        <v>6.4105971250683069E-4</v>
      </c>
      <c r="K23" s="21">
        <f t="shared" si="5"/>
        <v>2.2459935980473009</v>
      </c>
      <c r="L23" s="21">
        <f t="shared" si="6"/>
        <v>-3.1931015155601163</v>
      </c>
      <c r="M23" s="33">
        <f t="shared" si="7"/>
        <v>579.06193604446855</v>
      </c>
    </row>
    <row r="24" spans="1:13" x14ac:dyDescent="0.4">
      <c r="A24" s="43">
        <v>189.75399780273438</v>
      </c>
      <c r="B24" s="16">
        <v>-0.99999099999999996</v>
      </c>
      <c r="C24" s="16">
        <v>1.04231E-4</v>
      </c>
      <c r="D24" s="17" t="str">
        <f t="shared" si="1"/>
        <v>-0.999991+0.000104231i</v>
      </c>
      <c r="E24" s="44" t="str">
        <f t="shared" si="0"/>
        <v>9.00000000003676E-06+0.000104231i</v>
      </c>
      <c r="F24" s="44" t="str">
        <f t="shared" si="2"/>
        <v>1.999991-0.000104231i</v>
      </c>
      <c r="G24" s="44" t="str">
        <f t="shared" si="3"/>
        <v>4.49730418810996E-06+0.0000521159689011165i</v>
      </c>
      <c r="H24" s="12">
        <v>-10.525070190429688</v>
      </c>
      <c r="I24" s="3">
        <f t="shared" si="4"/>
        <v>0.98317507494452727</v>
      </c>
      <c r="J24" s="41">
        <v>7.3784647975116968E-4</v>
      </c>
      <c r="K24" s="21">
        <f t="shared" si="5"/>
        <v>2.2781909345299818</v>
      </c>
      <c r="L24" s="21">
        <f t="shared" si="6"/>
        <v>-3.1320339903891736</v>
      </c>
      <c r="M24" s="33">
        <f t="shared" si="7"/>
        <v>618.86398102364785</v>
      </c>
    </row>
    <row r="25" spans="1:13" x14ac:dyDescent="0.4">
      <c r="A25" s="43">
        <v>204.35600280761719</v>
      </c>
      <c r="B25" s="16">
        <v>-0.99999000000000005</v>
      </c>
      <c r="C25" s="16">
        <v>1.2995699999999999E-4</v>
      </c>
      <c r="D25" s="17" t="str">
        <f t="shared" si="1"/>
        <v>-0.99999+0.000129957i</v>
      </c>
      <c r="E25" s="44" t="str">
        <f t="shared" si="0"/>
        <v>9.99999999995449E-06+0.000129957i</v>
      </c>
      <c r="F25" s="44" t="str">
        <f t="shared" si="2"/>
        <v>1.99999-0.000129957i</v>
      </c>
      <c r="G25" s="44" t="str">
        <f t="shared" si="3"/>
        <v>4.99580273132411E-06+0.0000649791495155154i</v>
      </c>
      <c r="H25" s="12">
        <v>7.766812801361084</v>
      </c>
      <c r="I25" s="3">
        <f t="shared" si="4"/>
        <v>0.99082628424045616</v>
      </c>
      <c r="J25" s="41">
        <v>6.9140217965468764E-4</v>
      </c>
      <c r="K25" s="21">
        <f t="shared" si="5"/>
        <v>2.3103873993166828</v>
      </c>
      <c r="L25" s="21">
        <f t="shared" si="6"/>
        <v>-3.1602692556722478</v>
      </c>
      <c r="M25" s="33">
        <f t="shared" si="7"/>
        <v>538.47243557678632</v>
      </c>
    </row>
    <row r="26" spans="1:13" x14ac:dyDescent="0.4">
      <c r="A26" s="43">
        <v>220.08099365234375</v>
      </c>
      <c r="B26" s="16">
        <v>-0.99998900000000002</v>
      </c>
      <c r="C26" s="16">
        <v>1.6217400000000001E-4</v>
      </c>
      <c r="D26" s="17" t="str">
        <f t="shared" si="1"/>
        <v>-0.999989+0.000162174i</v>
      </c>
      <c r="E26" s="44" t="str">
        <f t="shared" si="0"/>
        <v>0.0000109999999999832+0.000162174i</v>
      </c>
      <c r="F26" s="44" t="str">
        <f t="shared" si="2"/>
        <v>1.999989-0.000162174i</v>
      </c>
      <c r="G26" s="44" t="str">
        <f t="shared" si="3"/>
        <v>5.49345504014184E-06+0.0000810878914311917i</v>
      </c>
      <c r="H26" s="12">
        <v>-12.364669799804688</v>
      </c>
      <c r="I26" s="3">
        <f t="shared" si="4"/>
        <v>0.97680450452927359</v>
      </c>
      <c r="J26" s="41">
        <v>6.3324539223685861E-4</v>
      </c>
      <c r="K26" s="21">
        <f t="shared" si="5"/>
        <v>2.3425825381993097</v>
      </c>
      <c r="L26" s="21">
        <f t="shared" si="6"/>
        <v>-3.198427961637512</v>
      </c>
      <c r="M26" s="33">
        <f t="shared" si="7"/>
        <v>457.94110928028738</v>
      </c>
    </row>
    <row r="27" spans="1:13" x14ac:dyDescent="0.4">
      <c r="A27" s="43">
        <v>237.01699829101563</v>
      </c>
      <c r="B27" s="16">
        <v>-0.99998699999999996</v>
      </c>
      <c r="C27" s="16">
        <v>2.0253E-4</v>
      </c>
      <c r="D27" s="17" t="str">
        <f t="shared" si="1"/>
        <v>-0.999987+0.00020253i</v>
      </c>
      <c r="E27" s="44" t="str">
        <f t="shared" si="0"/>
        <v>0.0000130000000000408+0.00020253i</v>
      </c>
      <c r="F27" s="44" t="str">
        <f t="shared" si="2"/>
        <v>1.999987-0.00020253i</v>
      </c>
      <c r="G27" s="44" t="str">
        <f t="shared" si="3"/>
        <v>6.48978745020788E-06+0.000101266315419376i</v>
      </c>
      <c r="H27" s="12">
        <v>-3.9124939441680908</v>
      </c>
      <c r="I27" s="3">
        <f t="shared" si="4"/>
        <v>0.99766942366987155</v>
      </c>
      <c r="J27" s="41">
        <v>6.8103551166132092E-4</v>
      </c>
      <c r="K27" s="21">
        <f t="shared" si="5"/>
        <v>2.3747794936863249</v>
      </c>
      <c r="L27" s="21">
        <f t="shared" si="6"/>
        <v>-3.1668302418075456</v>
      </c>
      <c r="M27" s="33">
        <f t="shared" si="7"/>
        <v>457.30968193653814</v>
      </c>
    </row>
    <row r="28" spans="1:13" x14ac:dyDescent="0.4">
      <c r="A28" s="43">
        <v>255.25599670410156</v>
      </c>
      <c r="B28" s="16">
        <v>-0.99998500000000001</v>
      </c>
      <c r="C28" s="16">
        <v>2.53105E-4</v>
      </c>
      <c r="D28" s="17" t="str">
        <f t="shared" si="1"/>
        <v>-0.999985+0.000253105i</v>
      </c>
      <c r="E28" s="44" t="str">
        <f t="shared" si="0"/>
        <v>0.0000149999999999872+0.000253105i</v>
      </c>
      <c r="F28" s="44" t="str">
        <f t="shared" si="2"/>
        <v>1.999985-0.000253105i</v>
      </c>
      <c r="G28" s="44" t="str">
        <f t="shared" si="3"/>
        <v>7.48404035506079E-06+0.000126554396281989i</v>
      </c>
      <c r="H28" s="12">
        <v>1.2119719982147217</v>
      </c>
      <c r="I28" s="3">
        <f t="shared" si="4"/>
        <v>0.99977628571433541</v>
      </c>
      <c r="J28" s="41">
        <v>6.4072711393237114E-4</v>
      </c>
      <c r="K28" s="21">
        <f t="shared" si="5"/>
        <v>2.4069759537164757</v>
      </c>
      <c r="L28" s="21">
        <f t="shared" si="6"/>
        <v>-3.1933268973877946</v>
      </c>
      <c r="M28" s="33">
        <f t="shared" si="7"/>
        <v>399.50045707859482</v>
      </c>
    </row>
    <row r="29" spans="1:13" x14ac:dyDescent="0.4">
      <c r="A29" s="43">
        <v>274.89898681640625</v>
      </c>
      <c r="B29" s="16">
        <v>-0.99998299999999996</v>
      </c>
      <c r="C29" s="16">
        <v>3.1651299999999998E-4</v>
      </c>
      <c r="D29" s="17" t="str">
        <f t="shared" si="1"/>
        <v>-0.999983+0.000316513i</v>
      </c>
      <c r="E29" s="44" t="str">
        <f t="shared" si="0"/>
        <v>0.0000170000000000448+0.000316513i</v>
      </c>
      <c r="F29" s="44" t="str">
        <f t="shared" si="2"/>
        <v>1.999983-0.000316513i</v>
      </c>
      <c r="G29" s="44" t="str">
        <f t="shared" si="3"/>
        <v>8.47502649281015E-06+0.000158259186431115i</v>
      </c>
      <c r="H29" s="12">
        <v>0.31668621301651001</v>
      </c>
      <c r="I29" s="3">
        <f t="shared" si="4"/>
        <v>0.99998472497438184</v>
      </c>
      <c r="J29" s="41">
        <v>7.2791328420862556E-4</v>
      </c>
      <c r="K29" s="21">
        <f t="shared" si="5"/>
        <v>2.4391731391855753</v>
      </c>
      <c r="L29" s="21">
        <f t="shared" si="6"/>
        <v>-3.1379203547979717</v>
      </c>
      <c r="M29" s="33">
        <f t="shared" si="7"/>
        <v>421.43115427860988</v>
      </c>
    </row>
    <row r="30" spans="1:13" x14ac:dyDescent="0.4">
      <c r="A30" s="43">
        <v>296.05300903320313</v>
      </c>
      <c r="B30" s="16">
        <v>-0.99998100000000001</v>
      </c>
      <c r="C30" s="16">
        <v>3.96036E-4</v>
      </c>
      <c r="D30" s="17" t="str">
        <f t="shared" si="1"/>
        <v>-0.999981+0.000396036i</v>
      </c>
      <c r="E30" s="44" t="str">
        <f t="shared" si="0"/>
        <v>0.0000189999999999912+0.000396036i</v>
      </c>
      <c r="F30" s="44" t="str">
        <f t="shared" si="2"/>
        <v>1.999981-0.000396036i</v>
      </c>
      <c r="G30" s="44" t="str">
        <f t="shared" si="3"/>
        <v>9.46087800652818E-06+0.00019802175463081i</v>
      </c>
      <c r="H30" s="12">
        <v>4.6253190040588379</v>
      </c>
      <c r="I30" s="3">
        <f t="shared" si="4"/>
        <v>0.99674334123071739</v>
      </c>
      <c r="J30" s="41">
        <v>6.8714312510564923E-4</v>
      </c>
      <c r="K30" s="21">
        <f t="shared" si="5"/>
        <v>2.4713694795368331</v>
      </c>
      <c r="L30" s="21">
        <f t="shared" si="6"/>
        <v>-3.1629527942800975</v>
      </c>
      <c r="M30" s="33">
        <f t="shared" si="7"/>
        <v>369.40082226933714</v>
      </c>
    </row>
    <row r="31" spans="1:13" x14ac:dyDescent="0.4">
      <c r="A31" s="43">
        <v>318.83499145507813</v>
      </c>
      <c r="B31" s="16">
        <v>-0.99997800000000003</v>
      </c>
      <c r="C31" s="16">
        <v>4.9580200000000005E-4</v>
      </c>
      <c r="D31" s="17" t="str">
        <f t="shared" si="1"/>
        <v>-0.999978+0.000495802i</v>
      </c>
      <c r="E31" s="44" t="str">
        <f t="shared" si="0"/>
        <v>0.0000219999999999665+0.000495802i</v>
      </c>
      <c r="F31" s="44" t="str">
        <f t="shared" si="2"/>
        <v>1.999978-0.000495802i</v>
      </c>
      <c r="G31" s="44" t="str">
        <f t="shared" si="3"/>
        <v>0.0000109386640712337+0.000247906438676587i</v>
      </c>
      <c r="H31" s="12">
        <v>10.580699920654297</v>
      </c>
      <c r="I31" s="3">
        <f t="shared" si="4"/>
        <v>0.9829972573822553</v>
      </c>
      <c r="J31" s="41">
        <v>7.4804981704801321E-4</v>
      </c>
      <c r="K31" s="21">
        <f t="shared" si="5"/>
        <v>2.5035659782257271</v>
      </c>
      <c r="L31" s="21">
        <f t="shared" si="6"/>
        <v>-3.1260694789421821</v>
      </c>
      <c r="M31" s="33">
        <f t="shared" si="7"/>
        <v>373.40890822189914</v>
      </c>
    </row>
    <row r="32" spans="1:13" x14ac:dyDescent="0.4">
      <c r="A32" s="43">
        <v>343.37100219726563</v>
      </c>
      <c r="B32" s="16">
        <v>-0.99997499999999995</v>
      </c>
      <c r="C32" s="16">
        <v>6.2099699999999998E-4</v>
      </c>
      <c r="D32" s="17" t="str">
        <f t="shared" si="1"/>
        <v>-0.999975+0.000620997i</v>
      </c>
      <c r="E32" s="44" t="str">
        <f t="shared" si="0"/>
        <v>0.0000250000000000528+0.000620997i</v>
      </c>
      <c r="F32" s="44" t="str">
        <f t="shared" si="2"/>
        <v>1.999975-0.000620997i</v>
      </c>
      <c r="G32" s="44" t="str">
        <f t="shared" si="3"/>
        <v>0.0000124037433273328+0.000310506232671606i</v>
      </c>
      <c r="H32" s="12">
        <v>14.87045955657959</v>
      </c>
      <c r="I32" s="3">
        <f t="shared" si="4"/>
        <v>0.96650852288536504</v>
      </c>
      <c r="J32" s="41">
        <v>8.9714518981054425E-4</v>
      </c>
      <c r="K32" s="21">
        <f t="shared" si="5"/>
        <v>2.5357636160506805</v>
      </c>
      <c r="L32" s="21">
        <f t="shared" si="6"/>
        <v>-3.0471372670662782</v>
      </c>
      <c r="M32" s="33">
        <f t="shared" si="7"/>
        <v>415.83328445258519</v>
      </c>
    </row>
    <row r="33" spans="1:13" x14ac:dyDescent="0.4">
      <c r="A33" s="43">
        <v>369.79400634765625</v>
      </c>
      <c r="B33" s="16">
        <v>-0.99997100000000005</v>
      </c>
      <c r="C33" s="16">
        <v>7.7814300000000002E-4</v>
      </c>
      <c r="D33" s="17" t="str">
        <f t="shared" si="1"/>
        <v>-0.999971+0.000778143i</v>
      </c>
      <c r="E33" s="44" t="str">
        <f t="shared" si="0"/>
        <v>0.0000289999999999457+0.000778143i</v>
      </c>
      <c r="F33" s="44" t="str">
        <f t="shared" si="2"/>
        <v>1.999971-0.000778143i</v>
      </c>
      <c r="G33" s="44" t="str">
        <f t="shared" si="3"/>
        <v>0.0000143488270587513+0.000389082724419171i</v>
      </c>
      <c r="H33" s="12">
        <v>5.3718619346618652</v>
      </c>
      <c r="I33" s="3">
        <f t="shared" si="4"/>
        <v>0.99560806131597113</v>
      </c>
      <c r="J33" s="41">
        <v>7.965235854499042E-4</v>
      </c>
      <c r="K33" s="21">
        <f t="shared" si="5"/>
        <v>2.5679598677987245</v>
      </c>
      <c r="L33" s="21">
        <f t="shared" si="6"/>
        <v>-3.0988013600020907</v>
      </c>
      <c r="M33" s="33">
        <f t="shared" si="7"/>
        <v>342.81427967345257</v>
      </c>
    </row>
    <row r="34" spans="1:13" x14ac:dyDescent="0.4">
      <c r="A34" s="43">
        <v>398.25100708007813</v>
      </c>
      <c r="B34" s="16">
        <v>-0.99996700000000005</v>
      </c>
      <c r="C34" s="16">
        <v>9.7544000000000005E-4</v>
      </c>
      <c r="D34" s="17" t="str">
        <f t="shared" si="1"/>
        <v>-0.999967+0.00097544i</v>
      </c>
      <c r="E34" s="44" t="str">
        <f t="shared" si="0"/>
        <v>0.0000329999999999497+0.00097544i</v>
      </c>
      <c r="F34" s="44" t="str">
        <f t="shared" si="2"/>
        <v>1.999967-0.00097544i</v>
      </c>
      <c r="G34" s="44" t="str">
        <f t="shared" si="3"/>
        <v>0.0000162623897376611+0.000487735979136379i</v>
      </c>
      <c r="H34" s="12">
        <v>11.463649749755859</v>
      </c>
      <c r="I34" s="3">
        <f t="shared" si="4"/>
        <v>0.98005099270863105</v>
      </c>
      <c r="J34" s="41">
        <v>8.2146271597594023E-4</v>
      </c>
      <c r="K34" s="21">
        <f t="shared" si="5"/>
        <v>2.6001568826998303</v>
      </c>
      <c r="L34" s="21">
        <f t="shared" si="6"/>
        <v>-3.0854121432616259</v>
      </c>
      <c r="M34" s="33">
        <f t="shared" si="7"/>
        <v>328.28505010403177</v>
      </c>
    </row>
    <row r="35" spans="1:13" x14ac:dyDescent="0.4">
      <c r="A35" s="43">
        <v>428.89700317382813</v>
      </c>
      <c r="B35" s="16">
        <v>-0.99996200000000002</v>
      </c>
      <c r="C35" s="16">
        <v>1.2232E-3</v>
      </c>
      <c r="D35" s="17" t="str">
        <f t="shared" si="1"/>
        <v>-0.999962+0.0012232i</v>
      </c>
      <c r="E35" s="44" t="str">
        <f t="shared" si="0"/>
        <v>0.0000379999999999825+0.0012232i</v>
      </c>
      <c r="F35" s="44" t="str">
        <f t="shared" si="2"/>
        <v>1.999962-0.0012232i</v>
      </c>
      <c r="G35" s="44" t="str">
        <f t="shared" si="3"/>
        <v>0.0000186262852648603+0.000611623012673309i</v>
      </c>
      <c r="H35" s="12">
        <v>23.874879837036133</v>
      </c>
      <c r="I35" s="3">
        <f t="shared" si="4"/>
        <v>0.91443149340394414</v>
      </c>
      <c r="J35" s="41">
        <v>1.0469539556652308E-3</v>
      </c>
      <c r="K35" s="21">
        <f t="shared" si="5"/>
        <v>2.6323530117097733</v>
      </c>
      <c r="L35" s="21">
        <f t="shared" si="6"/>
        <v>-2.9800724178820266</v>
      </c>
      <c r="M35" s="33">
        <f t="shared" si="7"/>
        <v>388.50329100155017</v>
      </c>
    </row>
    <row r="36" spans="1:13" x14ac:dyDescent="0.4">
      <c r="A36" s="43">
        <v>461.90200805664063</v>
      </c>
      <c r="B36" s="16">
        <v>-0.99995599999999996</v>
      </c>
      <c r="C36" s="16">
        <v>1.5343900000000001E-3</v>
      </c>
      <c r="D36" s="17" t="str">
        <f t="shared" si="1"/>
        <v>-0.999956+0.00153439i</v>
      </c>
      <c r="E36" s="44" t="str">
        <f t="shared" si="0"/>
        <v>0.000044000000000044+0.00153439i</v>
      </c>
      <c r="F36" s="44" t="str">
        <f t="shared" si="2"/>
        <v>1.999956-0.00153439i</v>
      </c>
      <c r="G36" s="44" t="str">
        <f t="shared" si="3"/>
        <v>0.0000214118573405908+0.000767228306092626i</v>
      </c>
      <c r="H36" s="12">
        <v>17.920669555664063</v>
      </c>
      <c r="I36" s="3">
        <f t="shared" si="4"/>
        <v>0.95148346250720894</v>
      </c>
      <c r="J36" s="41">
        <v>7.0665421662852168E-4</v>
      </c>
      <c r="K36" s="21">
        <f t="shared" si="5"/>
        <v>2.6645498502872975</v>
      </c>
      <c r="L36" s="21">
        <f t="shared" si="6"/>
        <v>-3.1507930452491606</v>
      </c>
      <c r="M36" s="33">
        <f t="shared" si="7"/>
        <v>243.4878170509468</v>
      </c>
    </row>
    <row r="37" spans="1:13" x14ac:dyDescent="0.4">
      <c r="A37" s="43">
        <v>497.44699096679688</v>
      </c>
      <c r="B37" s="16">
        <v>-0.99994899999999998</v>
      </c>
      <c r="C37" s="16">
        <v>1.92531E-3</v>
      </c>
      <c r="D37" s="17" t="str">
        <f t="shared" si="1"/>
        <v>-0.999949+0.00192531i</v>
      </c>
      <c r="E37" s="44" t="str">
        <f t="shared" si="0"/>
        <v>0.0000510000000000232+0.00192531i</v>
      </c>
      <c r="F37" s="44" t="str">
        <f t="shared" si="2"/>
        <v>1.999949-0.00192531i</v>
      </c>
      <c r="G37" s="44" t="str">
        <f t="shared" si="3"/>
        <v>0.0000245738755799373+0.000962703205095926i</v>
      </c>
      <c r="H37" s="12">
        <v>5.9475769996643066</v>
      </c>
      <c r="I37" s="3">
        <f t="shared" si="4"/>
        <v>0.99461711780891771</v>
      </c>
      <c r="J37" s="41">
        <v>8.4944639820605516E-4</v>
      </c>
      <c r="K37" s="21">
        <f t="shared" si="5"/>
        <v>2.6967468081828905</v>
      </c>
      <c r="L37" s="21">
        <f t="shared" si="6"/>
        <v>-3.070864020794688</v>
      </c>
      <c r="M37" s="33">
        <f t="shared" si="7"/>
        <v>271.7748737475506</v>
      </c>
    </row>
    <row r="38" spans="1:13" x14ac:dyDescent="0.4">
      <c r="A38" s="43">
        <v>535.72698974609375</v>
      </c>
      <c r="B38" s="16">
        <v>-0.99994099999999997</v>
      </c>
      <c r="C38" s="16">
        <v>2.41647E-3</v>
      </c>
      <c r="D38" s="17" t="str">
        <f t="shared" si="1"/>
        <v>-0.999941+0.00241647i</v>
      </c>
      <c r="E38" s="44" t="str">
        <f t="shared" si="0"/>
        <v>0.0000590000000000312+0.00241647i</v>
      </c>
      <c r="F38" s="44" t="str">
        <f t="shared" si="2"/>
        <v>1.999941-0.00241647i</v>
      </c>
      <c r="G38" s="44" t="str">
        <f t="shared" si="3"/>
        <v>0.0000280409113891454+0.00120830452499406i</v>
      </c>
      <c r="H38" s="12">
        <v>-8.7144832611083984</v>
      </c>
      <c r="I38" s="3">
        <f t="shared" si="4"/>
        <v>0.98845561942788118</v>
      </c>
      <c r="J38" s="41">
        <v>8.3854689728468657E-4</v>
      </c>
      <c r="K38" s="21">
        <f t="shared" si="5"/>
        <v>2.7289435265343842</v>
      </c>
      <c r="L38" s="21">
        <f t="shared" si="6"/>
        <v>-3.0764726436572905</v>
      </c>
      <c r="M38" s="33">
        <f t="shared" si="7"/>
        <v>249.11734198884048</v>
      </c>
    </row>
    <row r="39" spans="1:13" x14ac:dyDescent="0.4">
      <c r="A39" s="43">
        <v>576.9520263671875</v>
      </c>
      <c r="B39" s="16">
        <v>-0.99993100000000001</v>
      </c>
      <c r="C39" s="16">
        <v>3.03367E-3</v>
      </c>
      <c r="D39" s="17" t="str">
        <f t="shared" si="1"/>
        <v>-0.999931+0.00303367i</v>
      </c>
      <c r="E39" s="44" t="str">
        <f t="shared" si="0"/>
        <v>0.0000689999999999857+0.00303367i</v>
      </c>
      <c r="F39" s="44" t="str">
        <f t="shared" si="2"/>
        <v>1.999931-0.00303367i</v>
      </c>
      <c r="G39" s="44" t="str">
        <f t="shared" si="3"/>
        <v>0.0000322001690203281+0.00151693617664147i</v>
      </c>
      <c r="H39" s="12">
        <v>18.012710571289063</v>
      </c>
      <c r="I39" s="3">
        <f t="shared" si="4"/>
        <v>0.95098794015570753</v>
      </c>
      <c r="J39" s="41">
        <v>1.025379984639585E-3</v>
      </c>
      <c r="K39" s="21">
        <f t="shared" si="5"/>
        <v>2.7611397030167599</v>
      </c>
      <c r="L39" s="21">
        <f t="shared" si="6"/>
        <v>-2.9891151642170746</v>
      </c>
      <c r="M39" s="33">
        <f t="shared" si="7"/>
        <v>282.85591460774333</v>
      </c>
    </row>
    <row r="40" spans="1:13" x14ac:dyDescent="0.4">
      <c r="A40" s="43">
        <v>621.3499755859375</v>
      </c>
      <c r="B40" s="16">
        <v>-0.99991799999999997</v>
      </c>
      <c r="C40" s="16">
        <v>3.8093599999999999E-3</v>
      </c>
      <c r="D40" s="17" t="str">
        <f t="shared" si="1"/>
        <v>-0.999918+0.00380936i</v>
      </c>
      <c r="E40" s="44" t="str">
        <f t="shared" si="0"/>
        <v>0.0000820000000000265+0.00380936i</v>
      </c>
      <c r="F40" s="44" t="str">
        <f t="shared" si="2"/>
        <v>1.999918-0.00380936i</v>
      </c>
      <c r="G40" s="44" t="str">
        <f t="shared" si="3"/>
        <v>0.0000373734420734448+0.00190482928244823i</v>
      </c>
      <c r="H40" s="12">
        <v>7.5343770980834961</v>
      </c>
      <c r="I40" s="3">
        <f t="shared" si="4"/>
        <v>0.9913663680489907</v>
      </c>
      <c r="J40" s="41">
        <v>1.0022800415754318E-3</v>
      </c>
      <c r="K40" s="21">
        <f t="shared" si="5"/>
        <v>2.7933362856078694</v>
      </c>
      <c r="L40" s="21">
        <f t="shared" si="6"/>
        <v>-2.9990109176716966</v>
      </c>
      <c r="M40" s="33">
        <f t="shared" si="7"/>
        <v>256.72781724768544</v>
      </c>
    </row>
    <row r="41" spans="1:13" x14ac:dyDescent="0.4">
      <c r="A41" s="43">
        <v>669.16497802734375</v>
      </c>
      <c r="B41" s="16">
        <v>-0.99990299999999999</v>
      </c>
      <c r="C41" s="16">
        <v>4.7843499999999997E-3</v>
      </c>
      <c r="D41" s="17" t="str">
        <f t="shared" si="1"/>
        <v>-0.999903+0.00478435i</v>
      </c>
      <c r="E41" s="44" t="str">
        <f t="shared" si="0"/>
        <v>0.0000970000000000137+0.00478435i</v>
      </c>
      <c r="F41" s="44" t="str">
        <f t="shared" si="2"/>
        <v>1.999903-0.00478435i</v>
      </c>
      <c r="G41" s="44" t="str">
        <f t="shared" si="3"/>
        <v>0.0000427790511835466+0.00239239336605502i</v>
      </c>
      <c r="H41" s="12">
        <v>29.259679794311523</v>
      </c>
      <c r="I41" s="3">
        <f t="shared" si="4"/>
        <v>0.8724134448570805</v>
      </c>
      <c r="J41" s="41">
        <v>8.1660010619089007E-4</v>
      </c>
      <c r="K41" s="21">
        <f t="shared" si="5"/>
        <v>2.8255332032893397</v>
      </c>
      <c r="L41" s="21">
        <f t="shared" si="6"/>
        <v>-3.0879905679372506</v>
      </c>
      <c r="M41" s="33">
        <f t="shared" si="7"/>
        <v>194.22107805578563</v>
      </c>
    </row>
    <row r="42" spans="1:13" x14ac:dyDescent="0.4">
      <c r="A42" s="43">
        <v>720.65899658203125</v>
      </c>
      <c r="B42" s="16">
        <v>-0.99988299999999997</v>
      </c>
      <c r="C42" s="16">
        <v>6.0099899999999998E-3</v>
      </c>
      <c r="D42" s="17" t="str">
        <f t="shared" si="1"/>
        <v>-0.999883+0.00600999i</v>
      </c>
      <c r="E42" s="44" t="str">
        <f t="shared" si="0"/>
        <v>0.000117000000000034+0.00600999i</v>
      </c>
      <c r="F42" s="44" t="str">
        <f t="shared" si="2"/>
        <v>1.999883-0.00600999i</v>
      </c>
      <c r="G42" s="44" t="str">
        <f t="shared" si="3"/>
        <v>0.0000494719241145832+0.00300531947407384i</v>
      </c>
      <c r="H42" s="12">
        <v>9.9443368911743164</v>
      </c>
      <c r="I42" s="3">
        <f t="shared" si="4"/>
        <v>0.98497598823422172</v>
      </c>
      <c r="J42" s="41">
        <v>6.214702152647078E-4</v>
      </c>
      <c r="K42" s="21">
        <f t="shared" si="5"/>
        <v>2.8577298126592026</v>
      </c>
      <c r="L42" s="21">
        <f t="shared" si="6"/>
        <v>-3.206579680628368</v>
      </c>
      <c r="M42" s="33">
        <f t="shared" si="7"/>
        <v>137.24945808333328</v>
      </c>
    </row>
    <row r="43" spans="1:13" x14ac:dyDescent="0.4">
      <c r="A43" s="43">
        <v>776.11602783203125</v>
      </c>
      <c r="B43" s="16">
        <v>-0.999857</v>
      </c>
      <c r="C43" s="16">
        <v>7.5508600000000004E-3</v>
      </c>
      <c r="D43" s="17" t="str">
        <f t="shared" si="1"/>
        <v>-0.999857+0.00755086i</v>
      </c>
      <c r="E43" s="44" t="str">
        <f t="shared" si="0"/>
        <v>0.000143000000000004+0.00755086i</v>
      </c>
      <c r="F43" s="44" t="str">
        <f t="shared" si="2"/>
        <v>1.999857-0.00755086i</v>
      </c>
      <c r="G43" s="44" t="str">
        <f t="shared" si="3"/>
        <v>0.0000572483862805198+0.00377591611527726i</v>
      </c>
      <c r="H43" s="12">
        <v>7.7858400344848633</v>
      </c>
      <c r="I43" s="3">
        <f t="shared" si="4"/>
        <v>0.99078135069293261</v>
      </c>
      <c r="J43" s="41">
        <v>8.7782472837716341E-4</v>
      </c>
      <c r="K43" s="21">
        <f t="shared" si="5"/>
        <v>2.8899266522896174</v>
      </c>
      <c r="L43" s="21">
        <f t="shared" si="6"/>
        <v>-3.056592189216174</v>
      </c>
      <c r="M43" s="33">
        <f t="shared" si="7"/>
        <v>180.01193079311372</v>
      </c>
    </row>
    <row r="44" spans="1:13" x14ac:dyDescent="0.4">
      <c r="A44" s="43">
        <v>835.84002685546875</v>
      </c>
      <c r="B44" s="16">
        <v>-0.99982300000000002</v>
      </c>
      <c r="C44" s="16">
        <v>9.4882300000000003E-3</v>
      </c>
      <c r="D44" s="17" t="str">
        <f t="shared" si="1"/>
        <v>-0.999823+0.00948823i</v>
      </c>
      <c r="E44" s="44" t="str">
        <f t="shared" si="0"/>
        <v>0.000176999999999983+0.00948823i</v>
      </c>
      <c r="F44" s="44" t="str">
        <f t="shared" si="2"/>
        <v>1.999823-0.00948823i</v>
      </c>
      <c r="G44" s="44" t="str">
        <f t="shared" si="3"/>
        <v>0.0000659957360037214+0.00474484801041003i</v>
      </c>
      <c r="H44" s="12">
        <v>23.046340942382813</v>
      </c>
      <c r="I44" s="3">
        <f t="shared" si="4"/>
        <v>0.920188528280663</v>
      </c>
      <c r="J44" s="41">
        <v>7.3100929148495197E-4</v>
      </c>
      <c r="K44" s="21">
        <f t="shared" si="5"/>
        <v>2.9221231648767874</v>
      </c>
      <c r="L44" s="21">
        <f t="shared" si="6"/>
        <v>-3.136077102912183</v>
      </c>
      <c r="M44" s="33">
        <f t="shared" si="7"/>
        <v>139.19379121341373</v>
      </c>
    </row>
    <row r="45" spans="1:13" x14ac:dyDescent="0.4">
      <c r="A45" s="43">
        <v>900.15997314453125</v>
      </c>
      <c r="B45" s="16">
        <v>-0.99977700000000003</v>
      </c>
      <c r="C45" s="16">
        <v>1.1924300000000001E-2</v>
      </c>
      <c r="D45" s="17" t="str">
        <f t="shared" si="1"/>
        <v>-0.999777+0.0119243i</v>
      </c>
      <c r="E45" s="44" t="str">
        <f t="shared" si="0"/>
        <v>0.000222999999999973+0.0119243i</v>
      </c>
      <c r="F45" s="44" t="str">
        <f t="shared" si="2"/>
        <v>1.999777-0.0119243i</v>
      </c>
      <c r="G45" s="44" t="str">
        <f t="shared" si="3"/>
        <v>0.0000759545720779312+0.00596326775690681i</v>
      </c>
      <c r="H45" s="12">
        <v>28.930009841918945</v>
      </c>
      <c r="I45" s="3">
        <f t="shared" si="4"/>
        <v>0.87521127784662056</v>
      </c>
      <c r="J45" s="41">
        <v>1.0128009598702192E-3</v>
      </c>
      <c r="K45" s="21">
        <f t="shared" si="5"/>
        <v>2.954319697528319</v>
      </c>
      <c r="L45" s="21">
        <f t="shared" si="6"/>
        <v>-2.9944758957290287</v>
      </c>
      <c r="M45" s="33">
        <f t="shared" si="7"/>
        <v>179.07070292013574</v>
      </c>
    </row>
    <row r="46" spans="1:13" x14ac:dyDescent="0.4">
      <c r="A46" s="43">
        <v>969.42999267578125</v>
      </c>
      <c r="B46" s="16">
        <v>-0.99971200000000005</v>
      </c>
      <c r="C46" s="16">
        <v>1.49877E-2</v>
      </c>
      <c r="D46" s="17" t="str">
        <f t="shared" si="1"/>
        <v>-0.999712+0.0149877i</v>
      </c>
      <c r="E46" s="44" t="str">
        <f t="shared" si="0"/>
        <v>0.000287999999999955+0.0149877i</v>
      </c>
      <c r="F46" s="44" t="str">
        <f t="shared" si="2"/>
        <v>1.999712-0.0149877i</v>
      </c>
      <c r="G46" s="44" t="str">
        <f t="shared" si="3"/>
        <v>0.0000878418398024507+0.0074955876381911i</v>
      </c>
      <c r="H46" s="12">
        <v>8.1444272994995117</v>
      </c>
      <c r="I46" s="3">
        <f t="shared" si="4"/>
        <v>0.98991410491281573</v>
      </c>
      <c r="J46" s="41">
        <v>7.3533307295292616E-4</v>
      </c>
      <c r="K46" s="21">
        <f t="shared" si="5"/>
        <v>2.9865164519991714</v>
      </c>
      <c r="L46" s="21">
        <f t="shared" si="6"/>
        <v>-3.1335159003985287</v>
      </c>
      <c r="M46" s="33">
        <f t="shared" si="7"/>
        <v>120.72237733885747</v>
      </c>
    </row>
    <row r="47" spans="1:13" x14ac:dyDescent="0.4">
      <c r="A47" s="43">
        <v>1044.030029296875</v>
      </c>
      <c r="B47" s="16">
        <v>-0.99961900000000004</v>
      </c>
      <c r="C47" s="16">
        <v>1.8840099999999999E-2</v>
      </c>
      <c r="D47" s="17" t="str">
        <f t="shared" si="1"/>
        <v>-0.999619+0.0188401i</v>
      </c>
      <c r="E47" s="44" t="str">
        <f t="shared" si="0"/>
        <v>0.000380999999999965+0.0188401i</v>
      </c>
      <c r="F47" s="44" t="str">
        <f t="shared" si="2"/>
        <v>1.999619-0.0188401i</v>
      </c>
      <c r="G47" s="44" t="str">
        <f t="shared" si="3"/>
        <v>0.000101756103564023+0.00942280359166759i</v>
      </c>
      <c r="H47" s="12">
        <v>18.137399673461914</v>
      </c>
      <c r="I47" s="3">
        <f t="shared" si="4"/>
        <v>0.95031273590024457</v>
      </c>
      <c r="J47" s="41">
        <v>6.0590181965380907E-4</v>
      </c>
      <c r="K47" s="21">
        <f t="shared" si="5"/>
        <v>3.0187129904003145</v>
      </c>
      <c r="L47" s="21">
        <f t="shared" si="6"/>
        <v>-3.2175977432215399</v>
      </c>
      <c r="M47" s="33">
        <f t="shared" si="7"/>
        <v>92.365417584034674</v>
      </c>
    </row>
    <row r="48" spans="1:13" x14ac:dyDescent="0.4">
      <c r="A48" s="43">
        <v>1124.3719482421875</v>
      </c>
      <c r="B48" s="16">
        <v>-0.99948400000000004</v>
      </c>
      <c r="C48" s="16">
        <v>2.3684799999999999E-2</v>
      </c>
      <c r="D48" s="17" t="str">
        <f t="shared" si="1"/>
        <v>-0.999484+0.0236848i</v>
      </c>
      <c r="E48" s="44" t="str">
        <f t="shared" si="0"/>
        <v>0.000515999999999961+0.0236848i</v>
      </c>
      <c r="F48" s="44" t="str">
        <f t="shared" si="2"/>
        <v>1.999484-0.0236848i</v>
      </c>
      <c r="G48" s="44" t="str">
        <f t="shared" si="3"/>
        <v>0.000117735230306182+0.0118468507551862i</v>
      </c>
      <c r="H48" s="12">
        <v>10.48682975769043</v>
      </c>
      <c r="I48" s="3">
        <f t="shared" si="4"/>
        <v>0.98329677099074209</v>
      </c>
      <c r="J48" s="41">
        <v>8.0771779175847769E-4</v>
      </c>
      <c r="K48" s="21">
        <f t="shared" si="5"/>
        <v>3.0509100019339832</v>
      </c>
      <c r="L48" s="21">
        <f t="shared" si="6"/>
        <v>-3.0927403507234392</v>
      </c>
      <c r="M48" s="33">
        <f t="shared" si="7"/>
        <v>114.33252081982927</v>
      </c>
    </row>
    <row r="49" spans="1:13" x14ac:dyDescent="0.4">
      <c r="A49" s="43">
        <v>1210.89501953125</v>
      </c>
      <c r="B49" s="16">
        <v>-0.99928399999999995</v>
      </c>
      <c r="C49" s="16">
        <v>2.97773E-2</v>
      </c>
      <c r="D49" s="17" t="str">
        <f t="shared" si="1"/>
        <v>-0.999284+0.0297773i</v>
      </c>
      <c r="E49" s="44" t="str">
        <f t="shared" si="0"/>
        <v>0.00071600000000005+0.0297773i</v>
      </c>
      <c r="F49" s="44" t="str">
        <f t="shared" si="2"/>
        <v>1.999284-0.0297773i</v>
      </c>
      <c r="G49" s="44" t="str">
        <f t="shared" si="3"/>
        <v>0.000136267280458967+0.0148960116080009i</v>
      </c>
      <c r="H49" s="12">
        <v>4.5911140441894531</v>
      </c>
      <c r="I49" s="3">
        <f t="shared" si="4"/>
        <v>0.99679130445450648</v>
      </c>
      <c r="J49" s="41">
        <v>9.5714128110557795E-4</v>
      </c>
      <c r="K49" s="21">
        <f t="shared" si="5"/>
        <v>3.0831064929245691</v>
      </c>
      <c r="L49" s="21">
        <f t="shared" si="6"/>
        <v>-3.0190239524259677</v>
      </c>
      <c r="M49" s="33">
        <f t="shared" si="7"/>
        <v>125.8026201018087</v>
      </c>
    </row>
    <row r="50" spans="1:13" x14ac:dyDescent="0.4">
      <c r="A50" s="43">
        <v>1304.0770263671875</v>
      </c>
      <c r="B50" s="16">
        <v>-0.99898299999999995</v>
      </c>
      <c r="C50" s="16">
        <v>3.7438800000000001E-2</v>
      </c>
      <c r="D50" s="17" t="str">
        <f t="shared" si="1"/>
        <v>-0.998983+0.0374388i</v>
      </c>
      <c r="E50" s="44" t="str">
        <f t="shared" si="0"/>
        <v>0.00101700000000005+0.0374388i</v>
      </c>
      <c r="F50" s="44" t="str">
        <f t="shared" si="2"/>
        <v>1.998983-0.0374388i</v>
      </c>
      <c r="G50" s="44" t="str">
        <f t="shared" si="3"/>
        <v>0.000157930724657738+0.0187318815301653i</v>
      </c>
      <c r="H50" s="12">
        <v>11.911379814147949</v>
      </c>
      <c r="I50" s="3">
        <f t="shared" si="4"/>
        <v>0.97846801051122401</v>
      </c>
      <c r="J50" s="41">
        <v>7.3526869527995586E-4</v>
      </c>
      <c r="K50" s="21">
        <f t="shared" si="5"/>
        <v>3.1153032441093007</v>
      </c>
      <c r="L50" s="21">
        <f t="shared" si="6"/>
        <v>-3.1335539241092989</v>
      </c>
      <c r="M50" s="33">
        <f t="shared" si="7"/>
        <v>89.735226515357581</v>
      </c>
    </row>
    <row r="51" spans="1:13" x14ac:dyDescent="0.4">
      <c r="A51" s="43">
        <v>1404.428955078125</v>
      </c>
      <c r="B51" s="16">
        <v>-0.998525</v>
      </c>
      <c r="C51" s="16">
        <v>4.7071799999999997E-2</v>
      </c>
      <c r="D51" s="17" t="str">
        <f t="shared" si="1"/>
        <v>-0.998525+0.0470718i</v>
      </c>
      <c r="E51" s="44" t="str">
        <f t="shared" si="0"/>
        <v>0.001475+0.0470718i</v>
      </c>
      <c r="F51" s="44" t="str">
        <f t="shared" si="2"/>
        <v>1.998525-0.0470718i</v>
      </c>
      <c r="G51" s="44" t="str">
        <f t="shared" si="3"/>
        <v>0.00018318613098023+0.0235575851695227i</v>
      </c>
      <c r="H51" s="12">
        <v>29.790729522705078</v>
      </c>
      <c r="I51" s="3">
        <f t="shared" si="4"/>
        <v>0.86784585257165103</v>
      </c>
      <c r="J51" s="41">
        <v>5.6946958648040891E-4</v>
      </c>
      <c r="K51" s="21">
        <f t="shared" si="5"/>
        <v>3.1474997747245457</v>
      </c>
      <c r="L51" s="21">
        <f t="shared" si="6"/>
        <v>-3.244529465222171</v>
      </c>
      <c r="M51" s="33">
        <f t="shared" si="7"/>
        <v>64.534342802561284</v>
      </c>
    </row>
    <row r="52" spans="1:13" x14ac:dyDescent="0.4">
      <c r="A52" s="43">
        <v>1512.5040283203125</v>
      </c>
      <c r="B52" s="16">
        <v>-0.99782199999999999</v>
      </c>
      <c r="C52" s="16">
        <v>5.9180900000000002E-2</v>
      </c>
      <c r="D52" s="17" t="str">
        <f t="shared" si="1"/>
        <v>-0.997822+0.0591809i</v>
      </c>
      <c r="E52" s="44" t="str">
        <f t="shared" si="0"/>
        <v>0.00217800000000001+0.0591809i</v>
      </c>
      <c r="F52" s="44" t="str">
        <f t="shared" si="2"/>
        <v>1.997822-0.0591809i</v>
      </c>
      <c r="G52" s="44" t="str">
        <f t="shared" si="3"/>
        <v>0.000212495851510817+0.0296290038330435i</v>
      </c>
      <c r="H52" s="12">
        <v>12.263339996337891</v>
      </c>
      <c r="I52" s="3">
        <f t="shared" si="4"/>
        <v>0.97718167931527478</v>
      </c>
      <c r="J52" s="41">
        <v>1.0153560433536768E-3</v>
      </c>
      <c r="K52" s="21">
        <f t="shared" si="5"/>
        <v>3.1796965400021615</v>
      </c>
      <c r="L52" s="21">
        <f t="shared" si="6"/>
        <v>-2.9933816419380701</v>
      </c>
      <c r="M52" s="33">
        <f t="shared" si="7"/>
        <v>106.84198539122411</v>
      </c>
    </row>
    <row r="53" spans="1:13" x14ac:dyDescent="0.4">
      <c r="A53" s="43">
        <v>1628.89501953125</v>
      </c>
      <c r="B53" s="16">
        <v>-0.99673400000000001</v>
      </c>
      <c r="C53" s="16">
        <v>7.4396000000000004E-2</v>
      </c>
      <c r="D53" s="17" t="str">
        <f t="shared" si="1"/>
        <v>-0.996734+0.074396i</v>
      </c>
      <c r="E53" s="44" t="str">
        <f t="shared" si="0"/>
        <v>0.00326599999999999+0.074396i</v>
      </c>
      <c r="F53" s="44" t="str">
        <f t="shared" si="2"/>
        <v>1.996734-0.074396i</v>
      </c>
      <c r="G53" s="44" t="str">
        <f t="shared" si="3"/>
        <v>0.000247106578930669+0.0372680505971482i</v>
      </c>
      <c r="H53" s="12">
        <v>27.729959487915039</v>
      </c>
      <c r="I53" s="3">
        <f t="shared" si="4"/>
        <v>0.88515044267475729</v>
      </c>
      <c r="J53" s="41">
        <v>8.4388320101425052E-4</v>
      </c>
      <c r="K53" s="21">
        <f t="shared" si="5"/>
        <v>3.21189309541505</v>
      </c>
      <c r="L53" s="21">
        <f t="shared" si="6"/>
        <v>-3.0737176584278858</v>
      </c>
      <c r="M53" s="33">
        <f t="shared" si="7"/>
        <v>82.453553619606282</v>
      </c>
    </row>
    <row r="54" spans="1:13" x14ac:dyDescent="0.4">
      <c r="A54" s="43">
        <v>1754.2430419921875</v>
      </c>
      <c r="B54" s="16">
        <v>-0.99504300000000001</v>
      </c>
      <c r="C54" s="16">
        <v>9.3500799999999995E-2</v>
      </c>
      <c r="D54" s="17" t="str">
        <f t="shared" si="1"/>
        <v>-0.995043+0.0935008i</v>
      </c>
      <c r="E54" s="44" t="str">
        <f t="shared" si="0"/>
        <v>0.00495699999999999+0.0935008i</v>
      </c>
      <c r="F54" s="44" t="str">
        <f t="shared" si="2"/>
        <v>1.995043-0.0935008i</v>
      </c>
      <c r="G54" s="44" t="str">
        <f t="shared" si="3"/>
        <v>0.000287552293622365+0.0468800353523686i</v>
      </c>
      <c r="H54" s="12">
        <v>31.69441032409668</v>
      </c>
      <c r="I54" s="3">
        <f t="shared" si="4"/>
        <v>0.85086236946910954</v>
      </c>
      <c r="J54" s="41">
        <v>6.9806090323254466E-4</v>
      </c>
      <c r="K54" s="21">
        <f t="shared" si="5"/>
        <v>3.2440897626240308</v>
      </c>
      <c r="L54" s="21">
        <f t="shared" si="6"/>
        <v>-3.1561066851362072</v>
      </c>
      <c r="M54" s="33">
        <f t="shared" si="7"/>
        <v>63.332070111837723</v>
      </c>
    </row>
    <row r="55" spans="1:13" x14ac:dyDescent="0.4">
      <c r="A55" s="43">
        <v>1889.237060546875</v>
      </c>
      <c r="B55" s="16">
        <v>-0.99240300000000004</v>
      </c>
      <c r="C55" s="16">
        <v>0.117463</v>
      </c>
      <c r="D55" s="17" t="str">
        <f t="shared" si="1"/>
        <v>-0.992403+0.117463i</v>
      </c>
      <c r="E55" s="44" t="str">
        <f t="shared" si="0"/>
        <v>0.00759699999999996+0.117463i</v>
      </c>
      <c r="F55" s="44" t="str">
        <f t="shared" si="2"/>
        <v>1.992403-0.117463i</v>
      </c>
      <c r="G55" s="44" t="str">
        <f t="shared" si="3"/>
        <v>0.000336071349655762+0.0589752554824223i</v>
      </c>
      <c r="H55" s="12">
        <v>22.363590240478516</v>
      </c>
      <c r="I55" s="3">
        <f t="shared" si="4"/>
        <v>0.92478800578183262</v>
      </c>
      <c r="J55" s="41">
        <v>6.8940618075430393E-4</v>
      </c>
      <c r="K55" s="21">
        <f t="shared" si="5"/>
        <v>3.2762864564013467</v>
      </c>
      <c r="L55" s="21">
        <f t="shared" si="6"/>
        <v>-3.1615248273170247</v>
      </c>
      <c r="M55" s="33">
        <f t="shared" si="7"/>
        <v>58.077624961152814</v>
      </c>
    </row>
    <row r="56" spans="1:13" x14ac:dyDescent="0.4">
      <c r="A56" s="43">
        <v>2034.6190185546875</v>
      </c>
      <c r="B56" s="16">
        <v>-0.98827500000000001</v>
      </c>
      <c r="C56" s="16">
        <v>0.14746300000000001</v>
      </c>
      <c r="D56" s="17" t="str">
        <f t="shared" si="1"/>
        <v>-0.988275+0.147463i</v>
      </c>
      <c r="E56" s="44" t="str">
        <f t="shared" si="0"/>
        <v>0.011725+0.147463i</v>
      </c>
      <c r="F56" s="44" t="str">
        <f t="shared" si="2"/>
        <v>1.988275-0.147463i</v>
      </c>
      <c r="G56" s="44" t="str">
        <f t="shared" si="3"/>
        <v>0.000394262838387931+0.0741955409492838i</v>
      </c>
      <c r="H56" s="12">
        <v>8.0184783935546875</v>
      </c>
      <c r="I56" s="3">
        <f t="shared" si="4"/>
        <v>0.99022313269160422</v>
      </c>
      <c r="J56" s="41">
        <v>6.7140470491722226E-4</v>
      </c>
      <c r="K56" s="21">
        <f t="shared" si="5"/>
        <v>3.3084830997384285</v>
      </c>
      <c r="L56" s="21">
        <f t="shared" si="6"/>
        <v>-3.1730156197272259</v>
      </c>
      <c r="M56" s="33">
        <f t="shared" si="7"/>
        <v>52.519600292854108</v>
      </c>
    </row>
    <row r="57" spans="1:13" x14ac:dyDescent="0.4">
      <c r="A57" s="43">
        <v>2191.18896484375</v>
      </c>
      <c r="B57" s="16">
        <v>-0.98181799999999997</v>
      </c>
      <c r="C57" s="16">
        <v>0.184917</v>
      </c>
      <c r="D57" s="17" t="str">
        <f t="shared" si="1"/>
        <v>-0.981818+0.184917i</v>
      </c>
      <c r="E57" s="44" t="str">
        <f t="shared" si="0"/>
        <v>0.018182+0.184917i</v>
      </c>
      <c r="F57" s="44" t="str">
        <f t="shared" si="2"/>
        <v>1.981818-0.184917i</v>
      </c>
      <c r="G57" s="44" t="str">
        <f t="shared" si="3"/>
        <v>0.000464213093646927+0.0933500658953738i</v>
      </c>
      <c r="H57" s="12">
        <v>17.337640762329102</v>
      </c>
      <c r="I57" s="3">
        <f t="shared" si="4"/>
        <v>0.95456523150370176</v>
      </c>
      <c r="J57" s="41">
        <v>8.2767987623810768E-4</v>
      </c>
      <c r="K57" s="21">
        <f t="shared" si="5"/>
        <v>3.3406798320792683</v>
      </c>
      <c r="L57" s="21">
        <f t="shared" si="6"/>
        <v>-3.0821376038744752</v>
      </c>
      <c r="M57" s="33">
        <f t="shared" si="7"/>
        <v>60.117746901110564</v>
      </c>
    </row>
    <row r="58" spans="1:13" x14ac:dyDescent="0.4">
      <c r="A58" s="43">
        <v>2359.806884765625</v>
      </c>
      <c r="B58" s="16">
        <v>-0.97172700000000001</v>
      </c>
      <c r="C58" s="16">
        <v>0.231464</v>
      </c>
      <c r="D58" s="17" t="str">
        <f t="shared" si="1"/>
        <v>-0.971727+0.231464i</v>
      </c>
      <c r="E58" s="44" t="str">
        <f t="shared" si="0"/>
        <v>0.028273+0.231464i</v>
      </c>
      <c r="F58" s="44" t="str">
        <f t="shared" si="2"/>
        <v>1.971727-0.231464i</v>
      </c>
      <c r="G58" s="44" t="str">
        <f t="shared" si="3"/>
        <v>0.000550849610353348+0.117456170075376i</v>
      </c>
      <c r="H58" s="12">
        <v>22.846340179443359</v>
      </c>
      <c r="I58" s="3">
        <f t="shared" si="4"/>
        <v>0.92154943187908056</v>
      </c>
      <c r="J58" s="41">
        <v>9.1971032088622451E-4</v>
      </c>
      <c r="K58" s="21">
        <f t="shared" si="5"/>
        <v>3.3728764638547339</v>
      </c>
      <c r="L58" s="21">
        <f t="shared" si="6"/>
        <v>-3.0363489398837706</v>
      </c>
      <c r="M58" s="33">
        <f t="shared" si="7"/>
        <v>62.02899259538939</v>
      </c>
    </row>
    <row r="59" spans="1:13" x14ac:dyDescent="0.4">
      <c r="A59" s="43">
        <v>2541.40087890625</v>
      </c>
      <c r="B59" s="16">
        <v>-0.95601100000000006</v>
      </c>
      <c r="C59" s="16">
        <v>0.28890100000000002</v>
      </c>
      <c r="D59" s="17" t="str">
        <f t="shared" si="1"/>
        <v>-0.956011+0.288901i</v>
      </c>
      <c r="E59" s="44" t="str">
        <f t="shared" si="0"/>
        <v>0.0439889999999999+0.288901i</v>
      </c>
      <c r="F59" s="44" t="str">
        <f t="shared" si="2"/>
        <v>1.956011-0.288901i</v>
      </c>
      <c r="G59" s="44" t="str">
        <f t="shared" si="3"/>
        <v>0.00065973086109781+0.147796508764778i</v>
      </c>
      <c r="H59" s="12">
        <v>21.107009887695313</v>
      </c>
      <c r="I59" s="3">
        <f t="shared" si="4"/>
        <v>0.9329094838103047</v>
      </c>
      <c r="J59" s="41">
        <v>8.9632667368277907E-4</v>
      </c>
      <c r="K59" s="21">
        <f t="shared" si="5"/>
        <v>3.4050731757803985</v>
      </c>
      <c r="L59" s="21">
        <f t="shared" si="6"/>
        <v>-3.0475336792649346</v>
      </c>
      <c r="M59" s="33">
        <f t="shared" si="7"/>
        <v>56.132356735126855</v>
      </c>
    </row>
    <row r="60" spans="1:13" x14ac:dyDescent="0.4">
      <c r="A60" s="43">
        <v>2736.968994140625</v>
      </c>
      <c r="B60" s="16">
        <v>-0.93169199999999996</v>
      </c>
      <c r="C60" s="16">
        <v>0.35898000000000002</v>
      </c>
      <c r="D60" s="17" t="str">
        <f t="shared" si="1"/>
        <v>-0.931692+0.35898i</v>
      </c>
      <c r="E60" s="44" t="str">
        <f t="shared" si="0"/>
        <v>0.068308+0.35898i</v>
      </c>
      <c r="F60" s="44" t="str">
        <f t="shared" si="2"/>
        <v>1.931692-0.35898i</v>
      </c>
      <c r="G60" s="44" t="str">
        <f t="shared" si="3"/>
        <v>0.000798740055999285+0.185985515136628i</v>
      </c>
      <c r="H60" s="12">
        <v>18.213359832763672</v>
      </c>
      <c r="I60" s="3">
        <f t="shared" si="4"/>
        <v>0.9498991976088933</v>
      </c>
      <c r="J60" s="41">
        <v>9.9995546042919159E-4</v>
      </c>
      <c r="K60" s="21">
        <f t="shared" si="5"/>
        <v>3.4372698775161132</v>
      </c>
      <c r="L60" s="21">
        <f t="shared" si="6"/>
        <v>-3.000019343720612</v>
      </c>
      <c r="M60" s="33">
        <f t="shared" si="7"/>
        <v>58.147481663016968</v>
      </c>
    </row>
    <row r="61" spans="1:13" x14ac:dyDescent="0.4">
      <c r="A61" s="43">
        <v>2947.5859375</v>
      </c>
      <c r="B61" s="16">
        <v>-0.89446000000000003</v>
      </c>
      <c r="C61" s="16">
        <v>0.44298100000000001</v>
      </c>
      <c r="D61" s="17" t="str">
        <f t="shared" si="1"/>
        <v>-0.89446+0.442981i</v>
      </c>
      <c r="E61" s="44" t="str">
        <f t="shared" si="0"/>
        <v>0.10554+0.442981i</v>
      </c>
      <c r="F61" s="44" t="str">
        <f t="shared" si="2"/>
        <v>1.89446-0.442981i</v>
      </c>
      <c r="G61" s="44" t="str">
        <f t="shared" si="3"/>
        <v>0.000979903677281012+0.234058823469942i</v>
      </c>
      <c r="H61" s="12">
        <v>20.551319122314453</v>
      </c>
      <c r="I61" s="3">
        <f t="shared" si="4"/>
        <v>0.93635813713714666</v>
      </c>
      <c r="J61" s="41">
        <v>8.9668080909177661E-4</v>
      </c>
      <c r="K61" s="21">
        <f t="shared" si="5"/>
        <v>3.4694664759004481</v>
      </c>
      <c r="L61" s="21">
        <f t="shared" si="6"/>
        <v>-3.0473621249825888</v>
      </c>
      <c r="M61" s="33">
        <f t="shared" si="7"/>
        <v>48.416292575895888</v>
      </c>
    </row>
    <row r="62" spans="1:13" x14ac:dyDescent="0.4">
      <c r="A62" s="43">
        <v>3174.410888671875</v>
      </c>
      <c r="B62" s="16">
        <v>-0.83841500000000002</v>
      </c>
      <c r="C62" s="16">
        <v>0.54090199999999999</v>
      </c>
      <c r="D62" s="17" t="str">
        <f t="shared" si="1"/>
        <v>-0.838415+0.540902i</v>
      </c>
      <c r="E62" s="44" t="str">
        <f t="shared" si="0"/>
        <v>0.161585+0.540902i</v>
      </c>
      <c r="F62" s="44" t="str">
        <f t="shared" si="2"/>
        <v>1.838415-0.540902i</v>
      </c>
      <c r="G62" s="44" t="str">
        <f t="shared" si="3"/>
        <v>0.00122137613833149+0.294581280503029i</v>
      </c>
      <c r="H62" s="12">
        <v>27.277700424194336</v>
      </c>
      <c r="I62" s="3">
        <f t="shared" si="4"/>
        <v>0.88879567222196165</v>
      </c>
      <c r="J62" s="41">
        <v>8.9532817946746945E-4</v>
      </c>
      <c r="K62" s="21">
        <f t="shared" si="5"/>
        <v>3.5016631401672549</v>
      </c>
      <c r="L62" s="21">
        <f t="shared" si="6"/>
        <v>-3.0480177463519107</v>
      </c>
      <c r="M62" s="33">
        <f t="shared" si="7"/>
        <v>44.888929142797096</v>
      </c>
    </row>
    <row r="63" spans="1:13" x14ac:dyDescent="0.4">
      <c r="A63" s="43">
        <v>3418.69091796875</v>
      </c>
      <c r="B63" s="16">
        <v>-0.75620299999999996</v>
      </c>
      <c r="C63" s="16">
        <v>0.650177</v>
      </c>
      <c r="D63" s="17" t="str">
        <f t="shared" si="1"/>
        <v>-0.756203+0.650177i</v>
      </c>
      <c r="E63" s="44" t="str">
        <f t="shared" si="0"/>
        <v>0.243797+0.650177i</v>
      </c>
      <c r="F63" s="44" t="str">
        <f t="shared" si="2"/>
        <v>1.756203-0.650177i</v>
      </c>
      <c r="G63" s="44" t="str">
        <f t="shared" si="3"/>
        <v>0.00154745474496493+0.370790346835598i</v>
      </c>
      <c r="H63" s="12">
        <v>36.052249908447266</v>
      </c>
      <c r="I63" s="3">
        <f t="shared" si="4"/>
        <v>0.80848063732020958</v>
      </c>
      <c r="J63" s="41">
        <v>1.1857550125569105E-3</v>
      </c>
      <c r="K63" s="21">
        <f t="shared" si="5"/>
        <v>3.5338598382378366</v>
      </c>
      <c r="L63" s="21">
        <f t="shared" si="6"/>
        <v>-2.9260050307737462</v>
      </c>
      <c r="M63" s="33">
        <f t="shared" si="7"/>
        <v>55.202057182915475</v>
      </c>
    </row>
    <row r="64" spans="1:13" x14ac:dyDescent="0.4">
      <c r="A64" s="34">
        <v>3681.76806640625</v>
      </c>
      <c r="H64" s="12">
        <v>51.187698364257813</v>
      </c>
      <c r="J64" s="42">
        <v>9.797137463465333E-4</v>
      </c>
      <c r="K64" s="21">
        <f t="shared" ref="K64:K127" si="8">LOG10(A64)</f>
        <v>3.5660564265763233</v>
      </c>
      <c r="L64" s="21">
        <f t="shared" si="6"/>
        <v>-3.0089007983300413</v>
      </c>
      <c r="M64" s="33">
        <f t="shared" si="7"/>
        <v>42.350925624255503</v>
      </c>
    </row>
    <row r="65" spans="1:13" x14ac:dyDescent="0.4">
      <c r="A65" s="34">
        <v>3965.091064453125</v>
      </c>
      <c r="H65" s="12">
        <v>43.266239166259766</v>
      </c>
      <c r="J65" s="42">
        <v>1.1171509977430105E-3</v>
      </c>
      <c r="K65" s="21">
        <f t="shared" si="8"/>
        <v>3.5982531660131021</v>
      </c>
      <c r="L65" s="21">
        <f t="shared" si="6"/>
        <v>-2.9518881222697653</v>
      </c>
      <c r="M65" s="33">
        <f t="shared" si="7"/>
        <v>44.841366965014601</v>
      </c>
    </row>
    <row r="66" spans="1:13" x14ac:dyDescent="0.4">
      <c r="A66" s="34">
        <v>4270.21484375</v>
      </c>
      <c r="H66" s="12">
        <v>47.215660095214844</v>
      </c>
      <c r="J66" s="42">
        <v>9.2752487398684025E-4</v>
      </c>
      <c r="K66" s="21">
        <f t="shared" si="8"/>
        <v>3.6304497258699553</v>
      </c>
      <c r="L66" s="21">
        <f t="shared" si="6"/>
        <v>-3.0326744348230235</v>
      </c>
      <c r="M66" s="33">
        <f t="shared" si="7"/>
        <v>34.569728675772311</v>
      </c>
    </row>
    <row r="67" spans="1:13" x14ac:dyDescent="0.4">
      <c r="A67" s="34">
        <v>4598.81982421875</v>
      </c>
      <c r="H67" s="12">
        <v>44.943248748779297</v>
      </c>
      <c r="J67" s="42">
        <v>9.7166479099541903E-4</v>
      </c>
      <c r="K67" s="21">
        <f t="shared" si="8"/>
        <v>3.6626463948142196</v>
      </c>
      <c r="L67" s="21">
        <f t="shared" si="6"/>
        <v>-3.0124835339722718</v>
      </c>
      <c r="M67" s="33">
        <f t="shared" si="7"/>
        <v>33.627160973097162</v>
      </c>
    </row>
    <row r="68" spans="1:13" x14ac:dyDescent="0.4">
      <c r="A68" s="34">
        <v>4952.7119140625</v>
      </c>
      <c r="H68" s="12">
        <v>46.994930267333984</v>
      </c>
      <c r="J68" s="42">
        <v>1.0413379641249776E-3</v>
      </c>
      <c r="K68" s="21">
        <f t="shared" si="8"/>
        <v>3.6948430669746473</v>
      </c>
      <c r="L68" s="21">
        <f t="shared" ref="L68:L131" si="9">LOG10(J68)</f>
        <v>-2.9824082982185103</v>
      </c>
      <c r="M68" s="33">
        <f t="shared" ref="M68:M131" si="10">J68/2/PI()/A68*10^9</f>
        <v>33.463299964846193</v>
      </c>
    </row>
    <row r="69" spans="1:13" x14ac:dyDescent="0.4">
      <c r="A69" s="34">
        <v>5333.8369140625</v>
      </c>
      <c r="H69" s="12">
        <v>61.3526611328125</v>
      </c>
      <c r="J69" s="42">
        <v>1.3352039968594909E-3</v>
      </c>
      <c r="K69" s="21">
        <f t="shared" si="8"/>
        <v>3.7270397326876559</v>
      </c>
      <c r="L69" s="21">
        <f t="shared" si="9"/>
        <v>-2.8744523762902956</v>
      </c>
      <c r="M69" s="33">
        <f t="shared" si="10"/>
        <v>39.840797452202231</v>
      </c>
    </row>
    <row r="70" spans="1:13" x14ac:dyDescent="0.4">
      <c r="A70" s="34">
        <v>5744.291015625</v>
      </c>
      <c r="H70" s="12">
        <v>64.108428955078125</v>
      </c>
      <c r="J70" s="42">
        <v>1.1142060393467546E-3</v>
      </c>
      <c r="K70" s="21">
        <f t="shared" si="8"/>
        <v>3.7592364338941593</v>
      </c>
      <c r="L70" s="21">
        <f t="shared" si="9"/>
        <v>-2.9530344918576734</v>
      </c>
      <c r="M70" s="33">
        <f t="shared" si="10"/>
        <v>30.870893954105231</v>
      </c>
    </row>
    <row r="71" spans="1:13" x14ac:dyDescent="0.4">
      <c r="A71" s="34">
        <v>6186.330078125</v>
      </c>
      <c r="H71" s="12">
        <v>58.384628295898438</v>
      </c>
      <c r="J71" s="42">
        <v>1.4027069555595517E-3</v>
      </c>
      <c r="K71" s="21">
        <f t="shared" si="8"/>
        <v>3.7914330885226231</v>
      </c>
      <c r="L71" s="21">
        <f t="shared" si="9"/>
        <v>-2.853033049482312</v>
      </c>
      <c r="M71" s="33">
        <f t="shared" si="10"/>
        <v>36.087267065831995</v>
      </c>
    </row>
    <row r="72" spans="1:13" x14ac:dyDescent="0.4">
      <c r="A72" s="34">
        <v>6662.38623046875</v>
      </c>
      <c r="H72" s="12">
        <v>62.510509490966797</v>
      </c>
      <c r="J72" s="42">
        <v>1.7035730415955186E-3</v>
      </c>
      <c r="K72" s="21">
        <f t="shared" si="8"/>
        <v>3.823629805914329</v>
      </c>
      <c r="L72" s="21">
        <f t="shared" si="9"/>
        <v>-2.7686392410912113</v>
      </c>
      <c r="M72" s="33">
        <f t="shared" si="10"/>
        <v>40.695940029424804</v>
      </c>
    </row>
    <row r="73" spans="1:13" x14ac:dyDescent="0.4">
      <c r="A73" s="34">
        <v>7175.0751953125</v>
      </c>
      <c r="H73" s="12">
        <v>64.100341796875</v>
      </c>
      <c r="J73" s="42">
        <v>1.4590859645977616E-3</v>
      </c>
      <c r="K73" s="21">
        <f t="shared" si="8"/>
        <v>3.8558264568677942</v>
      </c>
      <c r="L73" s="21">
        <f t="shared" si="9"/>
        <v>-2.8359191201349048</v>
      </c>
      <c r="M73" s="33">
        <f t="shared" si="10"/>
        <v>32.364921250365505</v>
      </c>
    </row>
    <row r="74" spans="1:13" x14ac:dyDescent="0.4">
      <c r="A74" s="34">
        <v>7727.216796875</v>
      </c>
      <c r="H74" s="12">
        <v>66.807907104492188</v>
      </c>
      <c r="J74" s="42">
        <v>1.792268012650311E-3</v>
      </c>
      <c r="K74" s="21">
        <f t="shared" si="8"/>
        <v>3.8880230970988778</v>
      </c>
      <c r="L74" s="21">
        <f t="shared" si="9"/>
        <v>-2.7465970461739952</v>
      </c>
      <c r="M74" s="33">
        <f t="shared" si="10"/>
        <v>36.914754827914656</v>
      </c>
    </row>
    <row r="75" spans="1:13" x14ac:dyDescent="0.4">
      <c r="A75" s="34">
        <v>8321.84765625</v>
      </c>
      <c r="H75" s="12">
        <v>68.356689453125</v>
      </c>
      <c r="J75" s="42">
        <v>1.991756958886981E-3</v>
      </c>
      <c r="K75" s="21">
        <f t="shared" si="8"/>
        <v>3.9202197611258098</v>
      </c>
      <c r="L75" s="21">
        <f t="shared" si="9"/>
        <v>-2.7007636568028186</v>
      </c>
      <c r="M75" s="33">
        <f t="shared" si="10"/>
        <v>38.092257697900465</v>
      </c>
    </row>
    <row r="76" spans="1:13" x14ac:dyDescent="0.4">
      <c r="A76" s="34">
        <v>8962.2373046875</v>
      </c>
      <c r="H76" s="12">
        <v>63.246219635009766</v>
      </c>
      <c r="J76" s="42">
        <v>2.0927840378135443E-3</v>
      </c>
      <c r="K76" s="21">
        <f t="shared" si="8"/>
        <v>3.9524164391030085</v>
      </c>
      <c r="L76" s="21">
        <f t="shared" si="9"/>
        <v>-2.6792755858156574</v>
      </c>
      <c r="M76" s="33">
        <f t="shared" si="10"/>
        <v>37.1644839472877</v>
      </c>
    </row>
    <row r="77" spans="1:13" x14ac:dyDescent="0.4">
      <c r="A77" s="34">
        <v>9651.90625</v>
      </c>
      <c r="H77" s="12">
        <v>68.809562683105469</v>
      </c>
      <c r="J77" s="42">
        <v>2.2131300065666437E-3</v>
      </c>
      <c r="K77" s="21">
        <f t="shared" si="8"/>
        <v>3.9846130949083798</v>
      </c>
      <c r="L77" s="21">
        <f t="shared" si="9"/>
        <v>-2.6549930734310272</v>
      </c>
      <c r="M77" s="33">
        <f t="shared" si="10"/>
        <v>36.49336940566328</v>
      </c>
    </row>
    <row r="78" spans="1:13" x14ac:dyDescent="0.4">
      <c r="A78" s="34">
        <v>10394.6474609375</v>
      </c>
      <c r="H78" s="12">
        <v>69.360076904296875</v>
      </c>
      <c r="J78" s="42">
        <v>2.2847999352961779E-3</v>
      </c>
      <c r="K78" s="21">
        <f t="shared" si="8"/>
        <v>4.0168097646279692</v>
      </c>
      <c r="L78" s="21">
        <f t="shared" si="9"/>
        <v>-2.6411518222028136</v>
      </c>
      <c r="M78" s="33">
        <f t="shared" si="10"/>
        <v>34.983120403549755</v>
      </c>
    </row>
    <row r="79" spans="1:13" x14ac:dyDescent="0.4">
      <c r="A79" s="34">
        <v>11194.5439453125</v>
      </c>
      <c r="H79" s="12">
        <v>70.376693725585938</v>
      </c>
      <c r="J79" s="42">
        <v>2.3484190460294485E-3</v>
      </c>
      <c r="K79" s="21">
        <f t="shared" si="8"/>
        <v>4.0490064055462591</v>
      </c>
      <c r="L79" s="21">
        <f t="shared" si="9"/>
        <v>-2.629224406086935</v>
      </c>
      <c r="M79" s="33">
        <f t="shared" si="10"/>
        <v>33.387916600501256</v>
      </c>
    </row>
    <row r="80" spans="1:13" x14ac:dyDescent="0.4">
      <c r="A80" s="34">
        <v>12055.99609375</v>
      </c>
      <c r="H80" s="12">
        <v>75.157218933105469</v>
      </c>
      <c r="J80" s="42">
        <v>2.4097571149468422E-3</v>
      </c>
      <c r="K80" s="21">
        <f t="shared" si="8"/>
        <v>4.0812030985913221</v>
      </c>
      <c r="L80" s="21">
        <f t="shared" si="9"/>
        <v>-2.6180267287753871</v>
      </c>
      <c r="M80" s="33">
        <f t="shared" si="10"/>
        <v>31.811950958865957</v>
      </c>
    </row>
    <row r="81" spans="1:13" x14ac:dyDescent="0.4">
      <c r="A81" s="34">
        <v>12983.73828125</v>
      </c>
      <c r="H81" s="12">
        <v>79.929893493652344</v>
      </c>
      <c r="J81" s="42">
        <v>2.6692769024521112E-3</v>
      </c>
      <c r="K81" s="21">
        <f t="shared" si="8"/>
        <v>4.1133997526473109</v>
      </c>
      <c r="L81" s="21">
        <f t="shared" si="9"/>
        <v>-2.5736063715218935</v>
      </c>
      <c r="M81" s="33">
        <f t="shared" si="10"/>
        <v>32.720053678205872</v>
      </c>
    </row>
    <row r="82" spans="1:13" x14ac:dyDescent="0.4">
      <c r="A82" s="34">
        <v>13982.873046875</v>
      </c>
      <c r="H82" s="12">
        <v>79.39483642578125</v>
      </c>
      <c r="J82" s="42">
        <v>2.8521330095827579E-3</v>
      </c>
      <c r="K82" s="21">
        <f t="shared" si="8"/>
        <v>4.1455964146291526</v>
      </c>
      <c r="L82" s="21">
        <f t="shared" si="9"/>
        <v>-2.5448302249699393</v>
      </c>
      <c r="M82" s="33">
        <f t="shared" si="10"/>
        <v>32.463361807615634</v>
      </c>
    </row>
    <row r="83" spans="1:13" x14ac:dyDescent="0.4">
      <c r="A83" s="34">
        <v>15058.8935546875</v>
      </c>
      <c r="H83" s="12">
        <v>76.005966186523438</v>
      </c>
      <c r="J83" s="42">
        <v>3.1083018984645605E-3</v>
      </c>
      <c r="K83" s="21">
        <f t="shared" si="8"/>
        <v>4.1777930634485845</v>
      </c>
      <c r="L83" s="21">
        <f t="shared" si="9"/>
        <v>-2.5074768063222872</v>
      </c>
      <c r="M83" s="33">
        <f t="shared" si="10"/>
        <v>32.851126144561107</v>
      </c>
    </row>
    <row r="84" spans="1:13" x14ac:dyDescent="0.4">
      <c r="A84" s="34">
        <v>16217.7177734375</v>
      </c>
      <c r="H84" s="12">
        <v>79.034416198730469</v>
      </c>
      <c r="J84" s="42">
        <v>3.3461179118603468E-3</v>
      </c>
      <c r="K84" s="21">
        <f t="shared" si="8"/>
        <v>4.2099897383992246</v>
      </c>
      <c r="L84" s="21">
        <f t="shared" si="9"/>
        <v>-2.4754587592588493</v>
      </c>
      <c r="M84" s="33">
        <f t="shared" si="10"/>
        <v>32.837617060592478</v>
      </c>
    </row>
    <row r="85" spans="1:13" x14ac:dyDescent="0.4">
      <c r="A85" s="34">
        <v>17465.716796875</v>
      </c>
      <c r="H85" s="12">
        <v>78.207160949707031</v>
      </c>
      <c r="J85" s="42">
        <v>3.1218749936670065E-3</v>
      </c>
      <c r="K85" s="21">
        <f t="shared" si="8"/>
        <v>4.2421864138808765</v>
      </c>
      <c r="L85" s="21">
        <f t="shared" si="9"/>
        <v>-2.5055844909749276</v>
      </c>
      <c r="M85" s="33">
        <f t="shared" si="10"/>
        <v>28.447835421560423</v>
      </c>
    </row>
    <row r="86" spans="1:13" x14ac:dyDescent="0.4">
      <c r="A86" s="34">
        <v>18809.751953125</v>
      </c>
      <c r="H86" s="12">
        <v>80.739311218261719</v>
      </c>
      <c r="J86" s="42">
        <v>3.8045879919081926E-3</v>
      </c>
      <c r="K86" s="21">
        <f t="shared" si="8"/>
        <v>4.2743830684850224</v>
      </c>
      <c r="L86" s="21">
        <f t="shared" si="9"/>
        <v>-2.4196923671533184</v>
      </c>
      <c r="M86" s="33">
        <f t="shared" si="10"/>
        <v>32.191758128934687</v>
      </c>
    </row>
    <row r="87" spans="1:13" x14ac:dyDescent="0.4">
      <c r="A87" s="34">
        <v>20257.21484375</v>
      </c>
      <c r="H87" s="12">
        <v>78.500198364257813</v>
      </c>
      <c r="J87" s="42">
        <v>3.8448870182037354E-3</v>
      </c>
      <c r="K87" s="21">
        <f t="shared" si="8"/>
        <v>4.3065797341565917</v>
      </c>
      <c r="L87" s="21">
        <f t="shared" si="9"/>
        <v>-2.4151164173948225</v>
      </c>
      <c r="M87" s="33">
        <f t="shared" si="10"/>
        <v>30.208139633064295</v>
      </c>
    </row>
    <row r="88" spans="1:13" x14ac:dyDescent="0.4">
      <c r="A88" s="34">
        <v>21816.0625</v>
      </c>
      <c r="H88" s="12">
        <v>82.310203552246094</v>
      </c>
      <c r="J88" s="42">
        <v>4.1713910177350044E-3</v>
      </c>
      <c r="K88" s="21">
        <f t="shared" si="8"/>
        <v>4.3387763691289454</v>
      </c>
      <c r="L88" s="21">
        <f t="shared" si="9"/>
        <v>-2.3797190983619734</v>
      </c>
      <c r="M88" s="33">
        <f t="shared" si="10"/>
        <v>30.431591403886838</v>
      </c>
    </row>
    <row r="89" spans="1:13" x14ac:dyDescent="0.4">
      <c r="A89" s="34">
        <v>23494.869140625</v>
      </c>
      <c r="H89" s="12">
        <v>82.977096557617188</v>
      </c>
      <c r="J89" s="42">
        <v>4.544639028608799E-3</v>
      </c>
      <c r="K89" s="21">
        <f t="shared" si="8"/>
        <v>4.370973030475688</v>
      </c>
      <c r="L89" s="21">
        <f t="shared" si="9"/>
        <v>-2.3425006061953768</v>
      </c>
      <c r="M89" s="33">
        <f t="shared" si="10"/>
        <v>30.785520091311266</v>
      </c>
    </row>
    <row r="90" spans="1:13" x14ac:dyDescent="0.4">
      <c r="A90" s="34">
        <v>25302.865234375</v>
      </c>
      <c r="H90" s="12">
        <v>81.676628112792969</v>
      </c>
      <c r="J90" s="42">
        <v>4.6295248903334141E-3</v>
      </c>
      <c r="K90" s="21">
        <f t="shared" si="8"/>
        <v>4.4031697024019794</v>
      </c>
      <c r="L90" s="21">
        <f t="shared" si="9"/>
        <v>-2.3344635766049264</v>
      </c>
      <c r="M90" s="33">
        <f t="shared" si="10"/>
        <v>29.119697063498485</v>
      </c>
    </row>
    <row r="91" spans="1:13" x14ac:dyDescent="0.4">
      <c r="A91" s="34">
        <v>27249.9921875</v>
      </c>
      <c r="H91" s="12">
        <v>82.922309875488281</v>
      </c>
      <c r="J91" s="42">
        <v>5.0276829861104488E-3</v>
      </c>
      <c r="K91" s="21">
        <f t="shared" si="8"/>
        <v>4.4353663821016109</v>
      </c>
      <c r="L91" s="21">
        <f t="shared" si="9"/>
        <v>-2.2986321139859527</v>
      </c>
      <c r="M91" s="33">
        <f t="shared" si="10"/>
        <v>29.364434089840007</v>
      </c>
    </row>
    <row r="92" spans="1:13" x14ac:dyDescent="0.4">
      <c r="A92" s="34">
        <v>29346.955078125</v>
      </c>
      <c r="H92" s="12">
        <v>81.385276794433594</v>
      </c>
      <c r="J92" s="42">
        <v>5.7412539608776569E-3</v>
      </c>
      <c r="K92" s="21">
        <f t="shared" si="8"/>
        <v>4.4675630472746439</v>
      </c>
      <c r="L92" s="21">
        <f t="shared" si="9"/>
        <v>-2.240993241955171</v>
      </c>
      <c r="M92" s="33">
        <f t="shared" si="10"/>
        <v>31.136073401383431</v>
      </c>
    </row>
    <row r="93" spans="1:13" x14ac:dyDescent="0.4">
      <c r="A93" s="34">
        <v>31605.283203125</v>
      </c>
      <c r="H93" s="12">
        <v>82.262458801269531</v>
      </c>
      <c r="J93" s="42">
        <v>6.2417020089924335E-3</v>
      </c>
      <c r="K93" s="21">
        <f t="shared" si="8"/>
        <v>4.4997596862316787</v>
      </c>
      <c r="L93" s="21">
        <f t="shared" si="9"/>
        <v>-2.2046969692399712</v>
      </c>
      <c r="M93" s="33">
        <f t="shared" si="10"/>
        <v>31.431381951342129</v>
      </c>
    </row>
    <row r="94" spans="1:13" x14ac:dyDescent="0.4">
      <c r="A94" s="34">
        <v>34037.3984375</v>
      </c>
      <c r="H94" s="12">
        <v>82.892196655273438</v>
      </c>
      <c r="J94" s="42">
        <v>6.4586270600557327E-3</v>
      </c>
      <c r="K94" s="21">
        <f t="shared" si="8"/>
        <v>4.5319563584802536</v>
      </c>
      <c r="L94" s="21">
        <f t="shared" si="9"/>
        <v>-2.1898597921615992</v>
      </c>
      <c r="M94" s="33">
        <f t="shared" si="10"/>
        <v>30.199794031921463</v>
      </c>
    </row>
    <row r="95" spans="1:13" x14ac:dyDescent="0.4">
      <c r="A95" s="34">
        <v>36656.671875</v>
      </c>
      <c r="H95" s="12">
        <v>79.851791381835938</v>
      </c>
      <c r="J95" s="42">
        <v>6.9808219559490681E-3</v>
      </c>
      <c r="K95" s="21">
        <f t="shared" si="8"/>
        <v>4.5641530320409496</v>
      </c>
      <c r="L95" s="21">
        <f t="shared" si="9"/>
        <v>-2.1560934384203239</v>
      </c>
      <c r="M95" s="33">
        <f t="shared" si="10"/>
        <v>30.309143310182943</v>
      </c>
    </row>
    <row r="96" spans="1:13" x14ac:dyDescent="0.4">
      <c r="A96" s="34">
        <v>39477.50390625</v>
      </c>
      <c r="H96" s="12">
        <v>81.109733581542969</v>
      </c>
      <c r="J96" s="42">
        <v>7.5527871958911419E-3</v>
      </c>
      <c r="K96" s="21">
        <f t="shared" si="8"/>
        <v>4.5963496851827008</v>
      </c>
      <c r="L96" s="21">
        <f t="shared" si="9"/>
        <v>-2.1218927516264361</v>
      </c>
      <c r="M96" s="33">
        <f t="shared" si="10"/>
        <v>30.449326765995004</v>
      </c>
    </row>
    <row r="97" spans="1:13" x14ac:dyDescent="0.4">
      <c r="A97" s="34">
        <v>42515.41015625</v>
      </c>
      <c r="H97" s="12">
        <v>82.992698669433594</v>
      </c>
      <c r="J97" s="42">
        <v>8.286328986287117E-3</v>
      </c>
      <c r="K97" s="21">
        <f t="shared" si="8"/>
        <v>4.6285463731746965</v>
      </c>
      <c r="L97" s="21">
        <f t="shared" si="9"/>
        <v>-2.0816378282073114</v>
      </c>
      <c r="M97" s="33">
        <f t="shared" si="10"/>
        <v>31.019581215527246</v>
      </c>
    </row>
    <row r="98" spans="1:13" x14ac:dyDescent="0.4">
      <c r="A98" s="34">
        <v>45787.08984375</v>
      </c>
      <c r="H98" s="12">
        <v>83.133796691894531</v>
      </c>
      <c r="J98" s="42">
        <v>8.6427349597215652E-3</v>
      </c>
      <c r="K98" s="21">
        <f t="shared" si="8"/>
        <v>4.660743041322748</v>
      </c>
      <c r="L98" s="21">
        <f t="shared" si="9"/>
        <v>-2.0633488049792508</v>
      </c>
      <c r="M98" s="33">
        <f t="shared" si="10"/>
        <v>30.04196150851422</v>
      </c>
    </row>
    <row r="99" spans="1:13" x14ac:dyDescent="0.4">
      <c r="A99" s="34">
        <v>49310.53125</v>
      </c>
      <c r="H99" s="12">
        <v>82.003013610839844</v>
      </c>
      <c r="J99" s="42">
        <v>9.1873500496149063E-3</v>
      </c>
      <c r="K99" s="21">
        <f t="shared" si="8"/>
        <v>4.6929396814542903</v>
      </c>
      <c r="L99" s="21">
        <f t="shared" si="9"/>
        <v>-2.0368097361424424</v>
      </c>
      <c r="M99" s="33">
        <f t="shared" si="10"/>
        <v>29.653141778142622</v>
      </c>
    </row>
    <row r="100" spans="1:13" x14ac:dyDescent="0.4">
      <c r="A100" s="34">
        <v>53105.11328125</v>
      </c>
      <c r="H100" s="12">
        <v>81.614273071289063</v>
      </c>
      <c r="J100" s="42">
        <v>1.0041509754955769E-2</v>
      </c>
      <c r="K100" s="21">
        <f t="shared" si="8"/>
        <v>4.7251363395921677</v>
      </c>
      <c r="L100" s="21">
        <f t="shared" si="9"/>
        <v>-1.9982009855024758</v>
      </c>
      <c r="M100" s="33">
        <f t="shared" si="10"/>
        <v>30.094200254177093</v>
      </c>
    </row>
    <row r="101" spans="1:13" x14ac:dyDescent="0.4">
      <c r="A101" s="34">
        <v>57191.69921875</v>
      </c>
      <c r="H101" s="12">
        <v>84.541099548339844</v>
      </c>
      <c r="J101" s="42">
        <v>1.083528995513916E-2</v>
      </c>
      <c r="K101" s="21">
        <f t="shared" si="8"/>
        <v>4.7573330000326628</v>
      </c>
      <c r="L101" s="21">
        <f t="shared" si="9"/>
        <v>-1.9651594623568982</v>
      </c>
      <c r="M101" s="33">
        <f t="shared" si="10"/>
        <v>30.152801538531541</v>
      </c>
    </row>
    <row r="102" spans="1:13" x14ac:dyDescent="0.4">
      <c r="A102" s="34">
        <v>61592.76171875</v>
      </c>
      <c r="H102" s="12">
        <v>82.524673461914063</v>
      </c>
      <c r="J102" s="42">
        <v>1.1134450323879719E-2</v>
      </c>
      <c r="K102" s="21">
        <f t="shared" si="8"/>
        <v>4.7895296775814664</v>
      </c>
      <c r="L102" s="21">
        <f t="shared" si="9"/>
        <v>-1.9533312179831779</v>
      </c>
      <c r="M102" s="33">
        <f t="shared" si="10"/>
        <v>28.771283478869417</v>
      </c>
    </row>
    <row r="103" spans="1:13" x14ac:dyDescent="0.4">
      <c r="A103" s="34">
        <v>66332.4921875</v>
      </c>
      <c r="H103" s="12">
        <v>83.778106689453125</v>
      </c>
      <c r="J103" s="42">
        <v>1.2100409716367722E-2</v>
      </c>
      <c r="K103" s="21">
        <f t="shared" si="8"/>
        <v>4.8217263145446667</v>
      </c>
      <c r="L103" s="21">
        <f t="shared" si="9"/>
        <v>-1.9171999243492395</v>
      </c>
      <c r="M103" s="33">
        <f t="shared" si="10"/>
        <v>29.03313227480448</v>
      </c>
    </row>
    <row r="104" spans="1:13" x14ac:dyDescent="0.4">
      <c r="A104" s="34">
        <v>71436.96875</v>
      </c>
      <c r="H104" s="12">
        <v>83.384353637695313</v>
      </c>
      <c r="J104" s="42">
        <v>1.3095189817249775E-2</v>
      </c>
      <c r="K104" s="21">
        <f t="shared" si="8"/>
        <v>4.8539230180658466</v>
      </c>
      <c r="L104" s="21">
        <f t="shared" si="9"/>
        <v>-1.8828882020125806</v>
      </c>
      <c r="M104" s="33">
        <f t="shared" si="10"/>
        <v>29.174868791475081</v>
      </c>
    </row>
    <row r="105" spans="1:13" x14ac:dyDescent="0.4">
      <c r="A105" s="34">
        <v>76934.2421875</v>
      </c>
      <c r="H105" s="12">
        <v>83.848663330078125</v>
      </c>
      <c r="J105" s="42">
        <v>1.4121590182185173E-2</v>
      </c>
      <c r="K105" s="21">
        <f t="shared" si="8"/>
        <v>4.886119680284196</v>
      </c>
      <c r="L105" s="21">
        <f t="shared" si="9"/>
        <v>-1.8501163961692462</v>
      </c>
      <c r="M105" s="33">
        <f t="shared" si="10"/>
        <v>29.213531165163261</v>
      </c>
    </row>
    <row r="106" spans="1:13" x14ac:dyDescent="0.4">
      <c r="A106" s="34">
        <v>82854.546875</v>
      </c>
      <c r="H106" s="12">
        <v>83.786781311035156</v>
      </c>
      <c r="J106" s="42">
        <v>1.521878968924284E-2</v>
      </c>
      <c r="K106" s="21">
        <f t="shared" si="8"/>
        <v>4.9183163465337296</v>
      </c>
      <c r="L106" s="21">
        <f t="shared" si="9"/>
        <v>-1.817619884502615</v>
      </c>
      <c r="M106" s="33">
        <f t="shared" si="10"/>
        <v>29.233707723647097</v>
      </c>
    </row>
    <row r="107" spans="1:13" x14ac:dyDescent="0.4">
      <c r="A107" s="34">
        <v>89230.4296875</v>
      </c>
      <c r="H107" s="12">
        <v>84.63330078125</v>
      </c>
      <c r="J107" s="42">
        <v>1.6002040356397629E-2</v>
      </c>
      <c r="K107" s="21">
        <f t="shared" si="8"/>
        <v>4.9505129843281557</v>
      </c>
      <c r="L107" s="21">
        <f t="shared" si="9"/>
        <v>-1.7958246386547205</v>
      </c>
      <c r="M107" s="33">
        <f t="shared" si="10"/>
        <v>28.541875582085769</v>
      </c>
    </row>
    <row r="108" spans="1:13" x14ac:dyDescent="0.4">
      <c r="A108" s="34">
        <v>96096.9609375</v>
      </c>
      <c r="H108" s="12">
        <v>85.649398803710938</v>
      </c>
      <c r="J108" s="42">
        <v>1.7437849193811417E-2</v>
      </c>
      <c r="K108" s="21">
        <f t="shared" si="8"/>
        <v>4.9827096533403061</v>
      </c>
      <c r="L108" s="21">
        <f t="shared" si="9"/>
        <v>-1.7585070825263001</v>
      </c>
      <c r="M108" s="33">
        <f t="shared" si="10"/>
        <v>28.880412751982185</v>
      </c>
    </row>
    <row r="109" spans="1:13" x14ac:dyDescent="0.4">
      <c r="A109" s="34">
        <v>103491.890625</v>
      </c>
      <c r="H109" s="12">
        <v>85.608436584472656</v>
      </c>
      <c r="J109" s="42">
        <v>1.8730210140347481E-2</v>
      </c>
      <c r="K109" s="21">
        <f t="shared" si="8"/>
        <v>5.0149063208577411</v>
      </c>
      <c r="L109" s="21">
        <f t="shared" si="9"/>
        <v>-1.7274573501057353</v>
      </c>
      <c r="M109" s="33">
        <f t="shared" si="10"/>
        <v>28.804242641462945</v>
      </c>
    </row>
    <row r="110" spans="1:13" x14ac:dyDescent="0.4">
      <c r="A110" s="34">
        <v>111455.8828125</v>
      </c>
      <c r="H110" s="12">
        <v>86.137863159179688</v>
      </c>
      <c r="J110" s="42">
        <v>2.0142989233136177E-2</v>
      </c>
      <c r="K110" s="21">
        <f t="shared" si="8"/>
        <v>5.0471029961503131</v>
      </c>
      <c r="L110" s="21">
        <f t="shared" si="9"/>
        <v>-1.6958760794068313</v>
      </c>
      <c r="M110" s="33">
        <f t="shared" si="10"/>
        <v>28.763455317056675</v>
      </c>
    </row>
    <row r="111" spans="1:13" x14ac:dyDescent="0.4">
      <c r="A111" s="34">
        <v>120032.71875</v>
      </c>
      <c r="H111" s="12">
        <v>86.297760009765625</v>
      </c>
      <c r="J111" s="42">
        <v>2.176194079220295E-2</v>
      </c>
      <c r="K111" s="21">
        <f t="shared" si="8"/>
        <v>5.0792996430123534</v>
      </c>
      <c r="L111" s="21">
        <f t="shared" si="9"/>
        <v>-1.6623023756210027</v>
      </c>
      <c r="M111" s="33">
        <f t="shared" si="10"/>
        <v>28.854802960565753</v>
      </c>
    </row>
    <row r="112" spans="1:13" x14ac:dyDescent="0.4">
      <c r="A112" s="34">
        <v>129269.5703125</v>
      </c>
      <c r="H112" s="12">
        <v>86.429046630859375</v>
      </c>
      <c r="J112" s="42">
        <v>2.3585999384522438E-2</v>
      </c>
      <c r="K112" s="21">
        <f t="shared" si="8"/>
        <v>5.1114963052308635</v>
      </c>
      <c r="L112" s="21">
        <f t="shared" si="9"/>
        <v>-1.6273457171291983</v>
      </c>
      <c r="M112" s="33">
        <f t="shared" si="10"/>
        <v>29.038762801907161</v>
      </c>
    </row>
    <row r="113" spans="1:13" x14ac:dyDescent="0.4">
      <c r="A113" s="34">
        <v>139217.21875</v>
      </c>
      <c r="H113" s="12">
        <v>86.768821716308594</v>
      </c>
      <c r="J113" s="42">
        <v>2.5226699188351631E-2</v>
      </c>
      <c r="K113" s="21">
        <f t="shared" si="8"/>
        <v>5.143692953274841</v>
      </c>
      <c r="L113" s="21">
        <f t="shared" si="9"/>
        <v>-1.5981395714430289</v>
      </c>
      <c r="M113" s="33">
        <f t="shared" si="10"/>
        <v>28.839492052548039</v>
      </c>
    </row>
    <row r="114" spans="1:13" x14ac:dyDescent="0.4">
      <c r="A114" s="34">
        <v>149930.375</v>
      </c>
      <c r="H114" s="12">
        <v>87.029296875</v>
      </c>
      <c r="J114" s="42">
        <v>2.6998810470104218E-2</v>
      </c>
      <c r="K114" s="21">
        <f t="shared" si="8"/>
        <v>5.1758896272346586</v>
      </c>
      <c r="L114" s="21">
        <f t="shared" si="9"/>
        <v>-1.5686553698280536</v>
      </c>
      <c r="M114" s="33">
        <f t="shared" si="10"/>
        <v>28.659930610580442</v>
      </c>
    </row>
    <row r="115" spans="1:13" x14ac:dyDescent="0.4">
      <c r="A115" s="34">
        <v>161467.9375</v>
      </c>
      <c r="H115" s="12">
        <v>87.561378479003906</v>
      </c>
      <c r="J115" s="42">
        <v>2.8809599578380585E-2</v>
      </c>
      <c r="K115" s="21">
        <f t="shared" si="8"/>
        <v>5.2080862978793379</v>
      </c>
      <c r="L115" s="21">
        <f t="shared" si="9"/>
        <v>-1.5404627778913418</v>
      </c>
      <c r="M115" s="33">
        <f t="shared" si="10"/>
        <v>28.39690809450919</v>
      </c>
    </row>
    <row r="116" spans="1:13" x14ac:dyDescent="0.4">
      <c r="A116" s="34">
        <v>173893.34375</v>
      </c>
      <c r="H116" s="12">
        <v>87.16033935546875</v>
      </c>
      <c r="J116" s="42">
        <v>3.0961640179157257E-2</v>
      </c>
      <c r="K116" s="21">
        <f t="shared" si="8"/>
        <v>5.2402829584951185</v>
      </c>
      <c r="L116" s="21">
        <f t="shared" si="9"/>
        <v>-1.5091760408221697</v>
      </c>
      <c r="M116" s="33">
        <f t="shared" si="10"/>
        <v>28.337473847359462</v>
      </c>
    </row>
    <row r="117" spans="1:13" x14ac:dyDescent="0.4">
      <c r="A117" s="34">
        <v>187274.921875</v>
      </c>
      <c r="H117" s="12">
        <v>87.252799987792969</v>
      </c>
      <c r="J117" s="42">
        <v>3.3367011696100235E-2</v>
      </c>
      <c r="K117" s="21">
        <f t="shared" si="8"/>
        <v>5.2724796245695682</v>
      </c>
      <c r="L117" s="21">
        <f t="shared" si="9"/>
        <v>-1.4766826864230302</v>
      </c>
      <c r="M117" s="33">
        <f t="shared" si="10"/>
        <v>28.356839209811788</v>
      </c>
    </row>
    <row r="118" spans="1:13" x14ac:dyDescent="0.4">
      <c r="A118" s="34">
        <v>201686.25</v>
      </c>
      <c r="H118" s="12">
        <v>87.161613464355469</v>
      </c>
      <c r="J118" s="42">
        <v>3.6287151277065277E-2</v>
      </c>
      <c r="K118" s="21">
        <f t="shared" si="8"/>
        <v>5.3046762911097547</v>
      </c>
      <c r="L118" s="21">
        <f t="shared" si="9"/>
        <v>-1.4402471247510098</v>
      </c>
      <c r="M118" s="33">
        <f t="shared" si="10"/>
        <v>28.634968900796768</v>
      </c>
    </row>
    <row r="119" spans="1:13" x14ac:dyDescent="0.4">
      <c r="A119" s="34">
        <v>217206.5625</v>
      </c>
      <c r="H119" s="12">
        <v>86.870880126953125</v>
      </c>
      <c r="J119" s="42">
        <v>3.8893949240446091E-2</v>
      </c>
      <c r="K119" s="21">
        <f t="shared" si="8"/>
        <v>5.3368729425304489</v>
      </c>
      <c r="L119" s="21">
        <f t="shared" si="9"/>
        <v>-1.4101179569231417</v>
      </c>
      <c r="M119" s="33">
        <f t="shared" si="10"/>
        <v>28.498974463454637</v>
      </c>
    </row>
    <row r="120" spans="1:13" x14ac:dyDescent="0.4">
      <c r="A120" s="34">
        <v>233921.21875</v>
      </c>
      <c r="H120" s="12">
        <v>87.352691650390625</v>
      </c>
      <c r="J120" s="42">
        <v>4.1709259152412415E-2</v>
      </c>
      <c r="K120" s="21">
        <f t="shared" si="8"/>
        <v>5.369069617995879</v>
      </c>
      <c r="L120" s="21">
        <f t="shared" si="9"/>
        <v>-1.3797675241046998</v>
      </c>
      <c r="M120" s="33">
        <f t="shared" si="10"/>
        <v>28.37807874924691</v>
      </c>
    </row>
    <row r="121" spans="1:13" x14ac:dyDescent="0.4">
      <c r="A121" s="34">
        <v>251922.109375</v>
      </c>
      <c r="H121" s="12">
        <v>87.535530090332031</v>
      </c>
      <c r="J121" s="42">
        <v>4.4793460518121719E-2</v>
      </c>
      <c r="K121" s="21">
        <f t="shared" si="8"/>
        <v>5.4012662840451577</v>
      </c>
      <c r="L121" s="21">
        <f t="shared" si="9"/>
        <v>-1.3487853848455409</v>
      </c>
      <c r="M121" s="33">
        <f t="shared" si="10"/>
        <v>28.298828861577459</v>
      </c>
    </row>
    <row r="122" spans="1:13" x14ac:dyDescent="0.4">
      <c r="A122" s="34">
        <v>271308.21875</v>
      </c>
      <c r="H122" s="12">
        <v>87.374946594238281</v>
      </c>
      <c r="J122" s="42">
        <v>4.789239913225174E-2</v>
      </c>
      <c r="K122" s="21">
        <f t="shared" si="8"/>
        <v>5.4334629500598242</v>
      </c>
      <c r="L122" s="21">
        <f t="shared" si="9"/>
        <v>-1.3197334067702859</v>
      </c>
      <c r="M122" s="33">
        <f t="shared" si="10"/>
        <v>28.094659621983396</v>
      </c>
    </row>
    <row r="123" spans="1:13" x14ac:dyDescent="0.4">
      <c r="A123" s="34">
        <v>292186.125</v>
      </c>
      <c r="H123" s="12">
        <v>87.66497802734375</v>
      </c>
      <c r="J123" s="42">
        <v>5.1929529756307602E-2</v>
      </c>
      <c r="K123" s="21">
        <f t="shared" si="8"/>
        <v>5.4656595888090642</v>
      </c>
      <c r="L123" s="21">
        <f t="shared" si="9"/>
        <v>-1.2845856101059918</v>
      </c>
      <c r="M123" s="33">
        <f t="shared" si="10"/>
        <v>28.286221165204275</v>
      </c>
    </row>
    <row r="124" spans="1:13" x14ac:dyDescent="0.4">
      <c r="A124" s="34">
        <v>314670.6875</v>
      </c>
      <c r="H124" s="12">
        <v>87.926597595214844</v>
      </c>
      <c r="J124" s="42">
        <v>5.5852461606264114E-2</v>
      </c>
      <c r="K124" s="21">
        <f t="shared" si="8"/>
        <v>5.4978562889891247</v>
      </c>
      <c r="L124" s="21">
        <f t="shared" si="9"/>
        <v>-1.2529576813047161</v>
      </c>
      <c r="M124" s="33">
        <f t="shared" si="10"/>
        <v>28.249200518517423</v>
      </c>
    </row>
    <row r="125" spans="1:13" x14ac:dyDescent="0.4">
      <c r="A125" s="34">
        <v>338885.46875</v>
      </c>
      <c r="H125" s="12">
        <v>87.632461547851563</v>
      </c>
      <c r="J125" s="42">
        <v>5.9935081750154495E-2</v>
      </c>
      <c r="K125" s="21">
        <f t="shared" si="8"/>
        <v>5.5300529468928774</v>
      </c>
      <c r="L125" s="21">
        <f t="shared" si="9"/>
        <v>-1.2223188979670261</v>
      </c>
      <c r="M125" s="33">
        <f t="shared" si="10"/>
        <v>28.148048248687068</v>
      </c>
    </row>
    <row r="126" spans="1:13" x14ac:dyDescent="0.4">
      <c r="A126" s="34">
        <v>364963.625</v>
      </c>
      <c r="H126" s="12">
        <v>88.019058227539063</v>
      </c>
      <c r="J126" s="42">
        <v>6.4599506556987762E-2</v>
      </c>
      <c r="K126" s="21">
        <f t="shared" si="8"/>
        <v>5.5622495815825035</v>
      </c>
      <c r="L126" s="21">
        <f t="shared" si="9"/>
        <v>-1.1897707993485043</v>
      </c>
      <c r="M126" s="33">
        <f t="shared" si="10"/>
        <v>28.170836997363523</v>
      </c>
    </row>
    <row r="127" spans="1:13" x14ac:dyDescent="0.4">
      <c r="A127" s="34">
        <v>393048.59375</v>
      </c>
      <c r="H127" s="12">
        <v>87.990791320800781</v>
      </c>
      <c r="J127" s="42">
        <v>6.9367922842502594E-2</v>
      </c>
      <c r="K127" s="21">
        <f t="shared" si="8"/>
        <v>5.594446246794897</v>
      </c>
      <c r="L127" s="21">
        <f t="shared" si="9"/>
        <v>-1.1588413098473798</v>
      </c>
      <c r="M127" s="33">
        <f t="shared" si="10"/>
        <v>28.088760494137979</v>
      </c>
    </row>
    <row r="128" spans="1:13" x14ac:dyDescent="0.4">
      <c r="A128" s="34">
        <v>423294.78125</v>
      </c>
      <c r="H128" s="12">
        <v>88.088241577148438</v>
      </c>
      <c r="J128" s="42">
        <v>7.4647143483161926E-2</v>
      </c>
      <c r="K128" s="21">
        <f t="shared" ref="K128:K191" si="11">LOG10(A128)</f>
        <v>5.6266429141430416</v>
      </c>
      <c r="L128" s="21">
        <f t="shared" si="9"/>
        <v>-1.1269868067364954</v>
      </c>
      <c r="M128" s="33">
        <f t="shared" si="10"/>
        <v>28.066639134911807</v>
      </c>
    </row>
    <row r="129" spans="1:13" x14ac:dyDescent="0.4">
      <c r="A129" s="34">
        <v>455868.5</v>
      </c>
      <c r="H129" s="12">
        <v>88.355026245117188</v>
      </c>
      <c r="J129" s="42">
        <v>8.0499216914176941E-2</v>
      </c>
      <c r="K129" s="21">
        <f t="shared" si="11"/>
        <v>5.6588395839790735</v>
      </c>
      <c r="L129" s="21">
        <f t="shared" si="9"/>
        <v>-1.0942083443713362</v>
      </c>
      <c r="M129" s="33">
        <f t="shared" si="10"/>
        <v>28.104263152461662</v>
      </c>
    </row>
    <row r="130" spans="1:13" x14ac:dyDescent="0.4">
      <c r="A130" s="34">
        <v>490948.84375</v>
      </c>
      <c r="H130" s="12">
        <v>88.433670043945313</v>
      </c>
      <c r="J130" s="42">
        <v>8.6152397096157074E-2</v>
      </c>
      <c r="K130" s="21">
        <f t="shared" si="11"/>
        <v>5.6910362415434674</v>
      </c>
      <c r="L130" s="21">
        <f t="shared" si="9"/>
        <v>-1.0647326342792087</v>
      </c>
      <c r="M130" s="33">
        <f t="shared" si="10"/>
        <v>27.928734391828883</v>
      </c>
    </row>
    <row r="131" spans="1:13" x14ac:dyDescent="0.4">
      <c r="A131" s="34">
        <v>528728.75</v>
      </c>
      <c r="H131" s="12">
        <v>88.546333312988281</v>
      </c>
      <c r="J131" s="42">
        <v>9.2597559094429016E-2</v>
      </c>
      <c r="K131" s="21">
        <f t="shared" si="11"/>
        <v>5.7232329261170118</v>
      </c>
      <c r="L131" s="21">
        <f t="shared" si="9"/>
        <v>-1.0334004613287799</v>
      </c>
      <c r="M131" s="33">
        <f t="shared" si="10"/>
        <v>27.873194427430448</v>
      </c>
    </row>
    <row r="132" spans="1:13" x14ac:dyDescent="0.4">
      <c r="A132" s="34">
        <v>569415.875</v>
      </c>
      <c r="H132" s="12">
        <v>88.456573486328125</v>
      </c>
      <c r="J132" s="42">
        <v>9.9718756973743439E-2</v>
      </c>
      <c r="K132" s="21">
        <f t="shared" si="11"/>
        <v>5.755429570869933</v>
      </c>
      <c r="L132" s="21">
        <f t="shared" ref="L132:L195" si="12">LOG10(J132)</f>
        <v>-1.0012231437543924</v>
      </c>
      <c r="M132" s="33">
        <f t="shared" ref="M132:M195" si="13">J132/2/PI()/A132*10^9</f>
        <v>27.87195402894357</v>
      </c>
    </row>
    <row r="133" spans="1:13" x14ac:dyDescent="0.4">
      <c r="A133" s="34">
        <v>613234</v>
      </c>
      <c r="H133" s="12">
        <v>88.429069519042969</v>
      </c>
      <c r="J133" s="42">
        <v>0.10703320056200027</v>
      </c>
      <c r="K133" s="21">
        <f t="shared" si="11"/>
        <v>5.7876262257698059</v>
      </c>
      <c r="L133" s="21">
        <f t="shared" si="12"/>
        <v>-0.97048148788152866</v>
      </c>
      <c r="M133" s="33">
        <f t="shared" si="13"/>
        <v>27.778732008317505</v>
      </c>
    </row>
    <row r="134" spans="1:13" x14ac:dyDescent="0.4">
      <c r="A134" s="34">
        <v>660424.0625</v>
      </c>
      <c r="H134" s="12">
        <v>88.663871765136719</v>
      </c>
      <c r="J134" s="42">
        <v>0.11507470160722733</v>
      </c>
      <c r="K134" s="21">
        <f t="shared" si="11"/>
        <v>5.8198228883651231</v>
      </c>
      <c r="L134" s="21">
        <f t="shared" si="12"/>
        <v>-0.93902014257348521</v>
      </c>
      <c r="M134" s="33">
        <f t="shared" si="13"/>
        <v>27.731738780512863</v>
      </c>
    </row>
    <row r="135" spans="1:13" x14ac:dyDescent="0.4">
      <c r="A135" s="34">
        <v>711245.5625</v>
      </c>
      <c r="H135" s="12">
        <v>88.562828063964844</v>
      </c>
      <c r="J135" s="42">
        <v>0.12351389974355698</v>
      </c>
      <c r="K135" s="21">
        <f t="shared" si="11"/>
        <v>5.8520195698245328</v>
      </c>
      <c r="L135" s="21">
        <f t="shared" si="12"/>
        <v>-0.90828416594886652</v>
      </c>
      <c r="M135" s="33">
        <f t="shared" si="13"/>
        <v>27.638622609675515</v>
      </c>
    </row>
    <row r="136" spans="1:13" x14ac:dyDescent="0.4">
      <c r="A136" s="34">
        <v>765977.875</v>
      </c>
      <c r="H136" s="12">
        <v>88.771377563476563</v>
      </c>
      <c r="J136" s="42">
        <v>0.13389900326728821</v>
      </c>
      <c r="K136" s="21">
        <f t="shared" si="11"/>
        <v>5.8842162253712678</v>
      </c>
      <c r="L136" s="21">
        <f t="shared" si="12"/>
        <v>-0.8732226558268843</v>
      </c>
      <c r="M136" s="33">
        <f t="shared" si="13"/>
        <v>27.821545426578755</v>
      </c>
    </row>
    <row r="137" spans="1:13" x14ac:dyDescent="0.4">
      <c r="A137" s="34">
        <v>824922</v>
      </c>
      <c r="H137" s="12">
        <v>88.695701599121094</v>
      </c>
      <c r="J137" s="42">
        <v>0.14418910443782806</v>
      </c>
      <c r="K137" s="21">
        <f t="shared" si="11"/>
        <v>5.9164128860395593</v>
      </c>
      <c r="L137" s="21">
        <f t="shared" si="12"/>
        <v>-0.84106755557570845</v>
      </c>
      <c r="M137" s="33">
        <f t="shared" si="13"/>
        <v>27.818883132312969</v>
      </c>
    </row>
    <row r="138" spans="1:13" x14ac:dyDescent="0.4">
      <c r="A138" s="34">
        <v>888402.0625</v>
      </c>
      <c r="H138" s="12">
        <v>88.726676940917969</v>
      </c>
      <c r="J138" s="42">
        <v>0.15483219921588898</v>
      </c>
      <c r="K138" s="21">
        <f t="shared" si="11"/>
        <v>5.9486095581287204</v>
      </c>
      <c r="L138" s="21">
        <f t="shared" si="12"/>
        <v>-0.8101387175057293</v>
      </c>
      <c r="M138" s="33">
        <f t="shared" si="13"/>
        <v>27.737790011037724</v>
      </c>
    </row>
    <row r="139" spans="1:13" x14ac:dyDescent="0.4">
      <c r="A139" s="34">
        <v>956767.0625</v>
      </c>
      <c r="H139" s="12">
        <v>88.678421020507813</v>
      </c>
      <c r="J139" s="42">
        <v>0.16649669408798218</v>
      </c>
      <c r="K139" s="21">
        <f t="shared" si="11"/>
        <v>5.9808062159537858</v>
      </c>
      <c r="L139" s="21">
        <f t="shared" si="12"/>
        <v>-0.77859438530241043</v>
      </c>
      <c r="M139" s="33">
        <f t="shared" si="13"/>
        <v>27.696158146708264</v>
      </c>
    </row>
    <row r="140" spans="1:13" x14ac:dyDescent="0.4">
      <c r="A140" s="34">
        <v>1030393</v>
      </c>
      <c r="H140" s="12">
        <v>88.858787536621094</v>
      </c>
      <c r="J140" s="42">
        <v>0.17911620438098907</v>
      </c>
      <c r="K140" s="21">
        <f t="shared" si="11"/>
        <v>6.0130028996355938</v>
      </c>
      <c r="L140" s="21">
        <f t="shared" si="12"/>
        <v>-0.74686512238714009</v>
      </c>
      <c r="M140" s="33">
        <f t="shared" si="13"/>
        <v>27.666365469381692</v>
      </c>
    </row>
    <row r="141" spans="1:13" x14ac:dyDescent="0.4">
      <c r="A141" s="34">
        <v>1109684.625</v>
      </c>
      <c r="H141" s="12">
        <v>88.99871826171875</v>
      </c>
      <c r="J141" s="42">
        <v>0.19364699721336365</v>
      </c>
      <c r="K141" s="21">
        <f t="shared" si="11"/>
        <v>6.0451995688016451</v>
      </c>
      <c r="L141" s="21">
        <f t="shared" si="12"/>
        <v>-0.71298923301188977</v>
      </c>
      <c r="M141" s="33">
        <f t="shared" si="13"/>
        <v>27.773545858950069</v>
      </c>
    </row>
    <row r="142" spans="1:13" x14ac:dyDescent="0.4">
      <c r="A142" s="34">
        <v>1195077.875</v>
      </c>
      <c r="H142" s="12">
        <v>88.919166564941406</v>
      </c>
      <c r="J142" s="42">
        <v>0.2081557959318161</v>
      </c>
      <c r="K142" s="21">
        <f t="shared" si="11"/>
        <v>6.0773962061886113</v>
      </c>
      <c r="L142" s="21">
        <f t="shared" si="12"/>
        <v>-0.6816114920260099</v>
      </c>
      <c r="M142" s="33">
        <f t="shared" si="13"/>
        <v>27.721225996068558</v>
      </c>
    </row>
    <row r="143" spans="1:13" x14ac:dyDescent="0.4">
      <c r="A143" s="34">
        <v>1287042.5</v>
      </c>
      <c r="H143" s="12">
        <v>88.990066528320313</v>
      </c>
      <c r="J143" s="42">
        <v>0.22379970550537109</v>
      </c>
      <c r="K143" s="21">
        <f t="shared" si="11"/>
        <v>6.1095928881714654</v>
      </c>
      <c r="L143" s="21">
        <f t="shared" si="12"/>
        <v>-0.65014048928879675</v>
      </c>
      <c r="M143" s="33">
        <f t="shared" si="13"/>
        <v>27.674944217996121</v>
      </c>
    </row>
    <row r="144" spans="1:13" x14ac:dyDescent="0.4">
      <c r="A144" s="34">
        <v>1386084</v>
      </c>
      <c r="H144" s="12">
        <v>89.084800720214844</v>
      </c>
      <c r="J144" s="42">
        <v>0.24091270565986633</v>
      </c>
      <c r="K144" s="21">
        <f t="shared" si="11"/>
        <v>6.1417895503559086</v>
      </c>
      <c r="L144" s="21">
        <f t="shared" si="12"/>
        <v>-0.61814029484409083</v>
      </c>
      <c r="M144" s="33">
        <f t="shared" si="13"/>
        <v>27.662427356069731</v>
      </c>
    </row>
    <row r="145" spans="1:13" x14ac:dyDescent="0.4">
      <c r="A145" s="34">
        <v>1492747</v>
      </c>
      <c r="H145" s="12">
        <v>89.045753479003906</v>
      </c>
      <c r="J145" s="42">
        <v>0.25914269685745239</v>
      </c>
      <c r="K145" s="21">
        <f t="shared" si="11"/>
        <v>6.1739862070454068</v>
      </c>
      <c r="L145" s="21">
        <f t="shared" si="12"/>
        <v>-0.58646102591069771</v>
      </c>
      <c r="M145" s="33">
        <f t="shared" si="13"/>
        <v>27.629491917269384</v>
      </c>
    </row>
    <row r="146" spans="1:13" x14ac:dyDescent="0.4">
      <c r="A146" s="34">
        <v>1607618</v>
      </c>
      <c r="H146" s="12">
        <v>89.136138916015625</v>
      </c>
      <c r="J146" s="42">
        <v>0.27854970097541809</v>
      </c>
      <c r="K146" s="21">
        <f t="shared" si="11"/>
        <v>6.2061828602077993</v>
      </c>
      <c r="L146" s="21">
        <f t="shared" si="12"/>
        <v>-0.5550973034217187</v>
      </c>
      <c r="M146" s="33">
        <f t="shared" si="13"/>
        <v>27.57655226988447</v>
      </c>
    </row>
    <row r="147" spans="1:13" x14ac:dyDescent="0.4">
      <c r="A147" s="34">
        <v>1731328.75</v>
      </c>
      <c r="H147" s="12">
        <v>89.153190612792969</v>
      </c>
      <c r="J147" s="42">
        <v>0.29984179139137268</v>
      </c>
      <c r="K147" s="21">
        <f t="shared" si="11"/>
        <v>6.2383795408706888</v>
      </c>
      <c r="L147" s="21">
        <f t="shared" si="12"/>
        <v>-0.52310783611160594</v>
      </c>
      <c r="M147" s="33">
        <f t="shared" si="13"/>
        <v>27.56339790780109</v>
      </c>
    </row>
    <row r="148" spans="1:13" x14ac:dyDescent="0.4">
      <c r="A148" s="34">
        <v>1864559.25</v>
      </c>
      <c r="H148" s="12">
        <v>89.159072875976563</v>
      </c>
      <c r="J148" s="42">
        <v>0.32235109806060791</v>
      </c>
      <c r="K148" s="21">
        <f t="shared" si="11"/>
        <v>6.2705761884692262</v>
      </c>
      <c r="L148" s="21">
        <f t="shared" si="12"/>
        <v>-0.49167084606447592</v>
      </c>
      <c r="M148" s="33">
        <f t="shared" si="13"/>
        <v>27.515226811615683</v>
      </c>
    </row>
    <row r="149" spans="1:13" x14ac:dyDescent="0.4">
      <c r="A149" s="34">
        <v>2008042.25</v>
      </c>
      <c r="H149" s="12">
        <v>89.096527099609375</v>
      </c>
      <c r="J149" s="42">
        <v>0.34665250778198242</v>
      </c>
      <c r="K149" s="21">
        <f t="shared" si="11"/>
        <v>6.3027728462961017</v>
      </c>
      <c r="L149" s="21">
        <f t="shared" si="12"/>
        <v>-0.46010565364511052</v>
      </c>
      <c r="M149" s="33">
        <f t="shared" si="13"/>
        <v>27.475248665063805</v>
      </c>
    </row>
    <row r="150" spans="1:13" x14ac:dyDescent="0.4">
      <c r="A150" s="34">
        <v>2162566.75</v>
      </c>
      <c r="H150" s="12">
        <v>89.199317932128906</v>
      </c>
      <c r="J150" s="42">
        <v>0.37309750914573669</v>
      </c>
      <c r="K150" s="21">
        <f t="shared" si="11"/>
        <v>6.3349695213203301</v>
      </c>
      <c r="L150" s="21">
        <f t="shared" si="12"/>
        <v>-0.42817765036381517</v>
      </c>
      <c r="M150" s="33">
        <f t="shared" si="13"/>
        <v>27.458256646097805</v>
      </c>
    </row>
    <row r="151" spans="1:13" x14ac:dyDescent="0.4">
      <c r="A151" s="34">
        <v>2328982.25</v>
      </c>
      <c r="H151" s="12">
        <v>89.214942932128906</v>
      </c>
      <c r="J151" s="42">
        <v>0.40151038765907288</v>
      </c>
      <c r="K151" s="21">
        <f t="shared" si="11"/>
        <v>6.3671661786349691</v>
      </c>
      <c r="L151" s="21">
        <f t="shared" si="12"/>
        <v>-0.39630321440856864</v>
      </c>
      <c r="M151" s="33">
        <f t="shared" si="13"/>
        <v>27.437891765248352</v>
      </c>
    </row>
    <row r="152" spans="1:13" x14ac:dyDescent="0.4">
      <c r="A152" s="34">
        <v>2508204</v>
      </c>
      <c r="H152" s="12">
        <v>89.202476501464844</v>
      </c>
      <c r="J152" s="42">
        <v>0.4317496120929718</v>
      </c>
      <c r="K152" s="21">
        <f t="shared" si="11"/>
        <v>6.3993628561105584</v>
      </c>
      <c r="L152" s="21">
        <f t="shared" si="12"/>
        <v>-0.36476804395380419</v>
      </c>
      <c r="M152" s="33">
        <f t="shared" si="13"/>
        <v>27.396130834096752</v>
      </c>
    </row>
    <row r="153" spans="1:13" x14ac:dyDescent="0.4">
      <c r="A153" s="34">
        <v>2701217.25</v>
      </c>
      <c r="H153" s="12">
        <v>89.20147705078125</v>
      </c>
      <c r="J153" s="42">
        <v>0.46459761261940002</v>
      </c>
      <c r="K153" s="21">
        <f t="shared" si="11"/>
        <v>6.4315595144658451</v>
      </c>
      <c r="L153" s="21">
        <f t="shared" si="12"/>
        <v>-0.33292302619502717</v>
      </c>
      <c r="M153" s="33">
        <f t="shared" si="13"/>
        <v>27.373957647083387</v>
      </c>
    </row>
    <row r="154" spans="1:13" x14ac:dyDescent="0.4">
      <c r="A154" s="34">
        <v>2909083.5</v>
      </c>
      <c r="H154" s="12">
        <v>89.228706359863281</v>
      </c>
      <c r="J154" s="42">
        <v>0.50017887353897095</v>
      </c>
      <c r="K154" s="21">
        <f t="shared" si="11"/>
        <v>6.4637561870665134</v>
      </c>
      <c r="L154" s="21">
        <f t="shared" si="12"/>
        <v>-0.30087465586663686</v>
      </c>
      <c r="M154" s="33">
        <f t="shared" si="13"/>
        <v>27.364611622135712</v>
      </c>
    </row>
    <row r="155" spans="1:13" x14ac:dyDescent="0.4">
      <c r="A155" s="34">
        <v>3132945.5</v>
      </c>
      <c r="H155" s="12">
        <v>89.290802001953125</v>
      </c>
      <c r="J155" s="42">
        <v>0.53841507434844971</v>
      </c>
      <c r="K155" s="21">
        <f t="shared" si="11"/>
        <v>6.4959528400604052</v>
      </c>
      <c r="L155" s="21">
        <f t="shared" si="12"/>
        <v>-0.26888278939570104</v>
      </c>
      <c r="M155" s="33">
        <f t="shared" si="13"/>
        <v>27.351711198853</v>
      </c>
    </row>
    <row r="156" spans="1:13" x14ac:dyDescent="0.4">
      <c r="A156" s="34">
        <v>3374034.25</v>
      </c>
      <c r="H156" s="12">
        <v>89.326812744140625</v>
      </c>
      <c r="J156" s="42">
        <v>0.5794404149055481</v>
      </c>
      <c r="K156" s="21">
        <f t="shared" si="11"/>
        <v>6.5281494868217216</v>
      </c>
      <c r="L156" s="21">
        <f t="shared" si="12"/>
        <v>-0.23699121683273494</v>
      </c>
      <c r="M156" s="33">
        <f t="shared" si="13"/>
        <v>27.332504481671084</v>
      </c>
    </row>
    <row r="157" spans="1:13" x14ac:dyDescent="0.4">
      <c r="A157" s="34">
        <v>3633675.75</v>
      </c>
      <c r="H157" s="12">
        <v>89.356742858886719</v>
      </c>
      <c r="J157" s="42">
        <v>0.62412309646606445</v>
      </c>
      <c r="K157" s="21">
        <f t="shared" si="11"/>
        <v>6.560346170559086</v>
      </c>
      <c r="L157" s="21">
        <f t="shared" si="12"/>
        <v>-0.20472974550410003</v>
      </c>
      <c r="M157" s="33">
        <f t="shared" si="13"/>
        <v>27.336582219917116</v>
      </c>
    </row>
    <row r="158" spans="1:13" x14ac:dyDescent="0.4">
      <c r="A158" s="34">
        <v>3913297.25</v>
      </c>
      <c r="H158" s="12">
        <v>89.398750305175781</v>
      </c>
      <c r="J158" s="42">
        <v>0.67180627584457397</v>
      </c>
      <c r="K158" s="21">
        <f t="shared" si="11"/>
        <v>6.592542837712001</v>
      </c>
      <c r="L158" s="21">
        <f t="shared" si="12"/>
        <v>-0.17275594340602921</v>
      </c>
      <c r="M158" s="33">
        <f t="shared" si="13"/>
        <v>27.322557620896628</v>
      </c>
    </row>
    <row r="159" spans="1:13" x14ac:dyDescent="0.4">
      <c r="A159" s="34">
        <v>4214436.5</v>
      </c>
      <c r="H159" s="12">
        <v>89.413200378417969</v>
      </c>
      <c r="J159" s="42">
        <v>0.72306430339813232</v>
      </c>
      <c r="K159" s="21">
        <f t="shared" si="11"/>
        <v>6.6247395145952686</v>
      </c>
      <c r="L159" s="21">
        <f t="shared" si="12"/>
        <v>-0.1408230784051123</v>
      </c>
      <c r="M159" s="33">
        <f t="shared" si="13"/>
        <v>27.305965592104826</v>
      </c>
    </row>
    <row r="160" spans="1:13" x14ac:dyDescent="0.4">
      <c r="A160" s="34">
        <v>4538749</v>
      </c>
      <c r="H160" s="12">
        <v>89.393043518066406</v>
      </c>
      <c r="J160" s="42">
        <v>0.77851057052612305</v>
      </c>
      <c r="K160" s="21">
        <f t="shared" si="11"/>
        <v>6.6569361662350151</v>
      </c>
      <c r="L160" s="21">
        <f t="shared" si="12"/>
        <v>-0.10873548625578412</v>
      </c>
      <c r="M160" s="33">
        <f t="shared" si="13"/>
        <v>27.299109412863345</v>
      </c>
    </row>
    <row r="161" spans="1:13" x14ac:dyDescent="0.4">
      <c r="A161" s="34">
        <v>4888018.5</v>
      </c>
      <c r="H161" s="12">
        <v>89.431861877441406</v>
      </c>
      <c r="J161" s="42">
        <v>0.83782500028610229</v>
      </c>
      <c r="K161" s="21">
        <f t="shared" si="11"/>
        <v>6.6891328409400446</v>
      </c>
      <c r="L161" s="21">
        <f t="shared" si="12"/>
        <v>-7.6846684647623884E-2</v>
      </c>
      <c r="M161" s="33">
        <f t="shared" si="13"/>
        <v>27.279763822805052</v>
      </c>
    </row>
    <row r="162" spans="1:13" x14ac:dyDescent="0.4">
      <c r="A162" s="34">
        <v>5264165</v>
      </c>
      <c r="H162" s="12">
        <v>89.448806762695313</v>
      </c>
      <c r="J162" s="42">
        <v>0.90238982439041138</v>
      </c>
      <c r="K162" s="21">
        <f t="shared" si="11"/>
        <v>6.7213294933464898</v>
      </c>
      <c r="L162" s="21">
        <f t="shared" si="12"/>
        <v>-4.460581056375864E-2</v>
      </c>
      <c r="M162" s="33">
        <f t="shared" si="13"/>
        <v>27.282541703681655</v>
      </c>
    </row>
    <row r="163" spans="1:13" x14ac:dyDescent="0.4">
      <c r="A163" s="34">
        <v>5669257</v>
      </c>
      <c r="H163" s="12">
        <v>89.47210693359375</v>
      </c>
      <c r="J163" s="42">
        <v>0.97138810157775879</v>
      </c>
      <c r="K163" s="21">
        <f t="shared" si="11"/>
        <v>6.7535261449697961</v>
      </c>
      <c r="L163" s="21">
        <f t="shared" si="12"/>
        <v>-1.260722045405752E-2</v>
      </c>
      <c r="M163" s="33">
        <f t="shared" si="13"/>
        <v>27.270102242101999</v>
      </c>
    </row>
    <row r="164" spans="1:13" x14ac:dyDescent="0.4">
      <c r="A164" s="34">
        <v>6105522</v>
      </c>
      <c r="H164" s="12">
        <v>89.482406616210938</v>
      </c>
      <c r="J164" s="42">
        <v>1.0458970069885254</v>
      </c>
      <c r="K164" s="21">
        <f t="shared" si="11"/>
        <v>6.785722800472251</v>
      </c>
      <c r="L164" s="21">
        <f t="shared" si="12"/>
        <v>1.9488920192050653E-2</v>
      </c>
      <c r="M164" s="33">
        <f t="shared" si="13"/>
        <v>27.263791470613391</v>
      </c>
    </row>
    <row r="165" spans="1:13" x14ac:dyDescent="0.4">
      <c r="A165" s="34">
        <v>6575359</v>
      </c>
      <c r="H165" s="12">
        <v>89.486892700195313</v>
      </c>
      <c r="J165" s="42">
        <v>1.1259729862213135</v>
      </c>
      <c r="K165" s="21">
        <f t="shared" si="11"/>
        <v>6.8179194693234244</v>
      </c>
      <c r="L165" s="21">
        <f t="shared" si="12"/>
        <v>5.1527971265104389E-2</v>
      </c>
      <c r="M165" s="33">
        <f t="shared" si="13"/>
        <v>27.253898463196396</v>
      </c>
    </row>
    <row r="166" spans="1:13" x14ac:dyDescent="0.4">
      <c r="A166" s="34">
        <v>7081351</v>
      </c>
      <c r="H166" s="12">
        <v>89.500076293945313</v>
      </c>
      <c r="J166" s="42">
        <v>1.2121939659118652</v>
      </c>
      <c r="K166" s="21">
        <f t="shared" si="11"/>
        <v>6.8501161215135431</v>
      </c>
      <c r="L166" s="21">
        <f t="shared" si="12"/>
        <v>8.3572117837905982E-2</v>
      </c>
      <c r="M166" s="33">
        <f t="shared" si="13"/>
        <v>27.244329741745865</v>
      </c>
    </row>
    <row r="167" spans="1:13" x14ac:dyDescent="0.4">
      <c r="A167" s="34">
        <v>7626281</v>
      </c>
      <c r="H167" s="12">
        <v>89.503616333007813</v>
      </c>
      <c r="J167" s="42">
        <v>1.3051450252532959</v>
      </c>
      <c r="K167" s="21">
        <f t="shared" si="11"/>
        <v>6.882312803363706</v>
      </c>
      <c r="L167" s="21">
        <f t="shared" si="12"/>
        <v>0.1156587723392808</v>
      </c>
      <c r="M167" s="33">
        <f t="shared" si="13"/>
        <v>27.237428337725635</v>
      </c>
    </row>
    <row r="168" spans="1:13" x14ac:dyDescent="0.4">
      <c r="A168" s="34">
        <v>8213144.5</v>
      </c>
      <c r="H168" s="12">
        <v>89.527359008789063</v>
      </c>
      <c r="J168" s="42">
        <v>1.4053390026092529</v>
      </c>
      <c r="K168" s="21">
        <f t="shared" si="11"/>
        <v>6.9145094637624878</v>
      </c>
      <c r="L168" s="21">
        <f t="shared" si="12"/>
        <v>0.14778109947506637</v>
      </c>
      <c r="M168" s="33">
        <f t="shared" si="13"/>
        <v>27.232766814841334</v>
      </c>
    </row>
    <row r="169" spans="1:13" x14ac:dyDescent="0.4">
      <c r="A169" s="34">
        <v>8845169</v>
      </c>
      <c r="H169" s="12">
        <v>89.522941589355469</v>
      </c>
      <c r="J169" s="42">
        <v>1.5135769844055176</v>
      </c>
      <c r="K169" s="21">
        <f t="shared" si="11"/>
        <v>6.9467061351616568</v>
      </c>
      <c r="L169" s="21">
        <f t="shared" si="12"/>
        <v>0.18000451518504468</v>
      </c>
      <c r="M169" s="33">
        <f t="shared" si="13"/>
        <v>27.234443888891519</v>
      </c>
    </row>
    <row r="170" spans="1:13" x14ac:dyDescent="0.4">
      <c r="A170" s="34">
        <v>9525829</v>
      </c>
      <c r="H170" s="12">
        <v>89.5457763671875</v>
      </c>
      <c r="J170" s="42">
        <v>1.6296249628067017</v>
      </c>
      <c r="K170" s="21">
        <f t="shared" si="11"/>
        <v>6.9789027811412483</v>
      </c>
      <c r="L170" s="21">
        <f t="shared" si="12"/>
        <v>0.21208766862230494</v>
      </c>
      <c r="M170" s="33">
        <f t="shared" si="13"/>
        <v>27.227327744034948</v>
      </c>
    </row>
    <row r="171" spans="1:13" x14ac:dyDescent="0.4">
      <c r="A171" s="34">
        <v>10258868</v>
      </c>
      <c r="H171" s="12">
        <v>89.573310852050781</v>
      </c>
      <c r="J171" s="42">
        <v>1.75409996509552</v>
      </c>
      <c r="K171" s="21">
        <f t="shared" si="11"/>
        <v>7.011099441821008</v>
      </c>
      <c r="L171" s="21">
        <f t="shared" si="12"/>
        <v>0.24405433991500844</v>
      </c>
      <c r="M171" s="33">
        <f t="shared" si="13"/>
        <v>27.212912781631765</v>
      </c>
    </row>
    <row r="172" spans="1:13" x14ac:dyDescent="0.4">
      <c r="A172" s="34">
        <v>11048317</v>
      </c>
      <c r="H172" s="12">
        <v>89.571113586425781</v>
      </c>
      <c r="J172" s="42">
        <v>1.8885979652404785</v>
      </c>
      <c r="K172" s="21">
        <f t="shared" si="11"/>
        <v>7.0432961265929954</v>
      </c>
      <c r="L172" s="21">
        <f t="shared" si="12"/>
        <v>0.27613951744518189</v>
      </c>
      <c r="M172" s="33">
        <f t="shared" si="13"/>
        <v>27.205926629487344</v>
      </c>
    </row>
    <row r="173" spans="1:13" x14ac:dyDescent="0.4">
      <c r="A173" s="34">
        <v>11898516</v>
      </c>
      <c r="H173" s="12">
        <v>89.585540771484375</v>
      </c>
      <c r="J173" s="42">
        <v>2.0332930088043213</v>
      </c>
      <c r="K173" s="21">
        <f t="shared" si="11"/>
        <v>7.0754927989387051</v>
      </c>
      <c r="L173" s="21">
        <f t="shared" si="12"/>
        <v>0.3081999673923711</v>
      </c>
      <c r="M173" s="33">
        <f t="shared" si="13"/>
        <v>27.197394457039884</v>
      </c>
    </row>
    <row r="174" spans="1:13" x14ac:dyDescent="0.4">
      <c r="A174" s="34">
        <v>12814139</v>
      </c>
      <c r="H174" s="12">
        <v>89.580352783203125</v>
      </c>
      <c r="J174" s="42">
        <v>2.1900858879089355</v>
      </c>
      <c r="K174" s="21">
        <f t="shared" si="11"/>
        <v>7.1076894306442586</v>
      </c>
      <c r="L174" s="21">
        <f t="shared" si="12"/>
        <v>0.34046114676409073</v>
      </c>
      <c r="M174" s="33">
        <f t="shared" si="13"/>
        <v>27.201437010829189</v>
      </c>
    </row>
    <row r="175" spans="1:13" x14ac:dyDescent="0.4">
      <c r="A175" s="34">
        <v>13800223</v>
      </c>
      <c r="H175" s="12">
        <v>89.593193054199219</v>
      </c>
      <c r="J175" s="42">
        <v>2.3581631183624268</v>
      </c>
      <c r="K175" s="21">
        <f t="shared" si="11"/>
        <v>7.1398861042915964</v>
      </c>
      <c r="L175" s="21">
        <f t="shared" si="12"/>
        <v>0.37257384272451954</v>
      </c>
      <c r="M175" s="33">
        <f t="shared" si="13"/>
        <v>27.196177692518336</v>
      </c>
    </row>
    <row r="176" spans="1:13" x14ac:dyDescent="0.4">
      <c r="A176" s="34">
        <v>14862189</v>
      </c>
      <c r="H176" s="12">
        <v>89.594131469726563</v>
      </c>
      <c r="J176" s="42">
        <v>2.5386190414428711</v>
      </c>
      <c r="K176" s="21">
        <f t="shared" si="11"/>
        <v>7.1720827798557121</v>
      </c>
      <c r="L176" s="21">
        <f t="shared" si="12"/>
        <v>0.40459753324371495</v>
      </c>
      <c r="M176" s="33">
        <f t="shared" si="13"/>
        <v>27.185347264312281</v>
      </c>
    </row>
    <row r="177" spans="1:13" x14ac:dyDescent="0.4">
      <c r="A177" s="34">
        <v>16005876</v>
      </c>
      <c r="H177" s="12">
        <v>89.621971130371094</v>
      </c>
      <c r="J177" s="42">
        <v>2.7338299751281738</v>
      </c>
      <c r="K177" s="21">
        <f t="shared" si="11"/>
        <v>7.2042794480243675</v>
      </c>
      <c r="L177" s="21">
        <f t="shared" si="12"/>
        <v>0.43677150102925688</v>
      </c>
      <c r="M177" s="33">
        <f t="shared" si="13"/>
        <v>27.183926335206028</v>
      </c>
    </row>
    <row r="178" spans="1:13" x14ac:dyDescent="0.4">
      <c r="A178" s="34">
        <v>17237572</v>
      </c>
      <c r="H178" s="12">
        <v>89.626152038574219</v>
      </c>
      <c r="J178" s="42">
        <v>2.9440169334411621</v>
      </c>
      <c r="K178" s="21">
        <f t="shared" si="11"/>
        <v>7.2364760932020289</v>
      </c>
      <c r="L178" s="21">
        <f t="shared" si="12"/>
        <v>0.46894030365422029</v>
      </c>
      <c r="M178" s="33">
        <f t="shared" si="13"/>
        <v>27.182183633716186</v>
      </c>
    </row>
    <row r="179" spans="1:13" x14ac:dyDescent="0.4">
      <c r="A179" s="34">
        <v>18564052</v>
      </c>
      <c r="H179" s="12">
        <v>89.638236999511719</v>
      </c>
      <c r="J179" s="42">
        <v>3.1701900959014893</v>
      </c>
      <c r="K179" s="21">
        <f t="shared" si="11"/>
        <v>7.2686727762564427</v>
      </c>
      <c r="L179" s="21">
        <f t="shared" si="12"/>
        <v>0.50108530484417912</v>
      </c>
      <c r="M179" s="33">
        <f t="shared" si="13"/>
        <v>27.178949094933138</v>
      </c>
    </row>
    <row r="180" spans="1:13" x14ac:dyDescent="0.4">
      <c r="A180" s="34">
        <v>19992606</v>
      </c>
      <c r="H180" s="12">
        <v>89.640716552734375</v>
      </c>
      <c r="J180" s="42">
        <v>3.4132969379425049</v>
      </c>
      <c r="K180" s="21">
        <f t="shared" si="11"/>
        <v>7.3008694073074345</v>
      </c>
      <c r="L180" s="21">
        <f t="shared" si="12"/>
        <v>0.53317407113840931</v>
      </c>
      <c r="M180" s="33">
        <f t="shared" si="13"/>
        <v>27.172199557875548</v>
      </c>
    </row>
    <row r="181" spans="1:13" x14ac:dyDescent="0.4">
      <c r="A181" s="34">
        <v>21531094</v>
      </c>
      <c r="H181" s="12">
        <v>89.650138854980469</v>
      </c>
      <c r="J181" s="42">
        <v>3.6750590801239014</v>
      </c>
      <c r="K181" s="21">
        <f t="shared" si="11"/>
        <v>7.333066096989886</v>
      </c>
      <c r="L181" s="21">
        <f t="shared" si="12"/>
        <v>0.56526432517954961</v>
      </c>
      <c r="M181" s="33">
        <f t="shared" si="13"/>
        <v>27.165541089387879</v>
      </c>
    </row>
    <row r="182" spans="1:13" x14ac:dyDescent="0.4">
      <c r="A182" s="34">
        <v>23187972</v>
      </c>
      <c r="H182" s="12">
        <v>89.656951904296875</v>
      </c>
      <c r="J182" s="42">
        <v>3.9574429988861084</v>
      </c>
      <c r="K182" s="21">
        <f t="shared" si="11"/>
        <v>7.3652627672786535</v>
      </c>
      <c r="L182" s="21">
        <f t="shared" si="12"/>
        <v>0.59741466820969202</v>
      </c>
      <c r="M182" s="33">
        <f t="shared" si="13"/>
        <v>27.162643428978534</v>
      </c>
    </row>
    <row r="183" spans="1:13" x14ac:dyDescent="0.4">
      <c r="A183" s="34">
        <v>24972350</v>
      </c>
      <c r="H183" s="12">
        <v>89.664260864257813</v>
      </c>
      <c r="J183" s="42">
        <v>4.261113166809082</v>
      </c>
      <c r="K183" s="21">
        <f t="shared" si="11"/>
        <v>7.3974594131567155</v>
      </c>
      <c r="L183" s="21">
        <f t="shared" si="12"/>
        <v>0.62952306836334448</v>
      </c>
      <c r="M183" s="33">
        <f t="shared" si="13"/>
        <v>27.15712472280844</v>
      </c>
    </row>
    <row r="184" spans="1:13" x14ac:dyDescent="0.4">
      <c r="A184" s="34">
        <v>26894042</v>
      </c>
      <c r="H184" s="12">
        <v>89.677352905273438</v>
      </c>
      <c r="J184" s="42">
        <v>4.5890469551086426</v>
      </c>
      <c r="K184" s="21">
        <f t="shared" si="11"/>
        <v>7.4296560787712842</v>
      </c>
      <c r="L184" s="21">
        <f t="shared" si="12"/>
        <v>0.66172250141665823</v>
      </c>
      <c r="M184" s="33">
        <f t="shared" si="13"/>
        <v>27.157297775706294</v>
      </c>
    </row>
    <row r="185" spans="1:13" x14ac:dyDescent="0.4">
      <c r="A185" s="34">
        <v>28963614</v>
      </c>
      <c r="H185" s="12">
        <v>89.681877136230469</v>
      </c>
      <c r="J185" s="42">
        <v>4.9420008659362793</v>
      </c>
      <c r="K185" s="21">
        <f t="shared" si="11"/>
        <v>7.4618527509758019</v>
      </c>
      <c r="L185" s="21">
        <f t="shared" si="12"/>
        <v>0.69390281716304858</v>
      </c>
      <c r="M185" s="33">
        <f t="shared" si="13"/>
        <v>27.156274993106386</v>
      </c>
    </row>
    <row r="186" spans="1:13" x14ac:dyDescent="0.4">
      <c r="A186" s="34">
        <v>31192444</v>
      </c>
      <c r="H186" s="12">
        <v>89.6861572265625</v>
      </c>
      <c r="J186" s="42">
        <v>5.3211550712585449</v>
      </c>
      <c r="K186" s="21">
        <f t="shared" si="11"/>
        <v>7.4940494040655921</v>
      </c>
      <c r="L186" s="21">
        <f t="shared" si="12"/>
        <v>0.7260059154950208</v>
      </c>
      <c r="M186" s="33">
        <f t="shared" si="13"/>
        <v>27.150425678388782</v>
      </c>
    </row>
    <row r="187" spans="1:13" x14ac:dyDescent="0.4">
      <c r="A187" s="34">
        <v>33592788</v>
      </c>
      <c r="H187" s="12">
        <v>89.696853637695313</v>
      </c>
      <c r="J187" s="42">
        <v>5.7309207916259766</v>
      </c>
      <c r="K187" s="21">
        <f t="shared" si="11"/>
        <v>7.526246049175664</v>
      </c>
      <c r="L187" s="21">
        <f t="shared" si="12"/>
        <v>0.75822440601533436</v>
      </c>
      <c r="M187" s="33">
        <f t="shared" si="13"/>
        <v>27.151791404017796</v>
      </c>
    </row>
    <row r="188" spans="1:13" x14ac:dyDescent="0.4">
      <c r="A188" s="34">
        <v>36177848</v>
      </c>
      <c r="H188" s="12">
        <v>89.69915771484375</v>
      </c>
      <c r="J188" s="42">
        <v>6.1723780632019043</v>
      </c>
      <c r="K188" s="21">
        <f t="shared" si="11"/>
        <v>7.5584427297564822</v>
      </c>
      <c r="L188" s="21">
        <f t="shared" si="12"/>
        <v>0.79045251909783232</v>
      </c>
      <c r="M188" s="33">
        <f t="shared" si="13"/>
        <v>27.153756613454792</v>
      </c>
    </row>
    <row r="189" spans="1:13" x14ac:dyDescent="0.4">
      <c r="A189" s="34">
        <v>38961836</v>
      </c>
      <c r="H189" s="12">
        <v>89.706596374511719</v>
      </c>
      <c r="J189" s="42">
        <v>6.6485500335693359</v>
      </c>
      <c r="K189" s="21">
        <f t="shared" si="11"/>
        <v>7.5906394139632862</v>
      </c>
      <c r="L189" s="21">
        <f t="shared" si="12"/>
        <v>0.82272694138114499</v>
      </c>
      <c r="M189" s="33">
        <f t="shared" si="13"/>
        <v>27.158617531174521</v>
      </c>
    </row>
    <row r="190" spans="1:13" x14ac:dyDescent="0.4">
      <c r="A190" s="34">
        <v>41960056</v>
      </c>
      <c r="H190" s="12">
        <v>89.702667236328125</v>
      </c>
      <c r="J190" s="42">
        <v>7.1607160568237305</v>
      </c>
      <c r="K190" s="21">
        <f t="shared" si="11"/>
        <v>7.6228360591324531</v>
      </c>
      <c r="L190" s="21">
        <f t="shared" si="12"/>
        <v>0.85495645303105416</v>
      </c>
      <c r="M190" s="33">
        <f t="shared" si="13"/>
        <v>27.160672915236383</v>
      </c>
    </row>
    <row r="191" spans="1:13" x14ac:dyDescent="0.4">
      <c r="A191" s="34">
        <v>45189000</v>
      </c>
      <c r="H191" s="12">
        <v>89.699073791503906</v>
      </c>
      <c r="J191" s="42">
        <v>7.7137308120727539</v>
      </c>
      <c r="K191" s="21">
        <f t="shared" si="11"/>
        <v>7.6550327308136721</v>
      </c>
      <c r="L191" s="21">
        <f t="shared" si="12"/>
        <v>0.88726447911503248</v>
      </c>
      <c r="M191" s="33">
        <f t="shared" si="13"/>
        <v>27.167637885804929</v>
      </c>
    </row>
    <row r="192" spans="1:13" x14ac:dyDescent="0.4">
      <c r="A192" s="34">
        <v>48666420</v>
      </c>
      <c r="H192" s="12">
        <v>89.6900634765625</v>
      </c>
      <c r="J192" s="42">
        <v>8.3100881576538086</v>
      </c>
      <c r="K192" s="21">
        <f t="shared" ref="K192:K203" si="14">LOG10(A192)</f>
        <v>7.6872293998405894</v>
      </c>
      <c r="L192" s="21">
        <f t="shared" si="12"/>
        <v>0.91960563102592874</v>
      </c>
      <c r="M192" s="33">
        <f t="shared" si="13"/>
        <v>27.176677631517283</v>
      </c>
    </row>
    <row r="193" spans="1:13" x14ac:dyDescent="0.4">
      <c r="A193" s="34">
        <v>52411436</v>
      </c>
      <c r="H193" s="12">
        <v>89.674156188964844</v>
      </c>
      <c r="J193" s="42">
        <v>8.9531745910644531</v>
      </c>
      <c r="K193" s="21">
        <f t="shared" si="14"/>
        <v>7.7194260589266426</v>
      </c>
      <c r="L193" s="21">
        <f t="shared" si="12"/>
        <v>0.95197705351966999</v>
      </c>
      <c r="M193" s="33">
        <f t="shared" si="13"/>
        <v>27.187615934290871</v>
      </c>
    </row>
    <row r="194" spans="1:13" x14ac:dyDescent="0.4">
      <c r="A194" s="34">
        <v>56444640</v>
      </c>
      <c r="H194" s="12">
        <v>89.654716491699219</v>
      </c>
      <c r="J194" s="42">
        <v>9.645660400390625</v>
      </c>
      <c r="K194" s="21">
        <f t="shared" si="14"/>
        <v>7.7516227074842874</v>
      </c>
      <c r="L194" s="21">
        <f t="shared" si="12"/>
        <v>0.98433196743111695</v>
      </c>
      <c r="M194" s="33">
        <f t="shared" si="13"/>
        <v>27.197525435682085</v>
      </c>
    </row>
    <row r="195" spans="1:13" x14ac:dyDescent="0.4">
      <c r="A195" s="34">
        <v>60788212</v>
      </c>
      <c r="H195" s="12">
        <v>89.613548278808594</v>
      </c>
      <c r="J195" s="42">
        <v>10.391429901123047</v>
      </c>
      <c r="K195" s="21">
        <f t="shared" si="14"/>
        <v>7.7838193694092208</v>
      </c>
      <c r="L195" s="21">
        <f t="shared" si="12"/>
        <v>1.0166753122770587</v>
      </c>
      <c r="M195" s="33">
        <f t="shared" si="13"/>
        <v>27.206712948830571</v>
      </c>
    </row>
    <row r="196" spans="1:13" x14ac:dyDescent="0.4">
      <c r="A196" s="34">
        <v>65466036</v>
      </c>
      <c r="H196" s="12">
        <v>89.557418823242188</v>
      </c>
      <c r="J196" s="42">
        <v>11.193240165710449</v>
      </c>
      <c r="K196" s="21">
        <f t="shared" si="14"/>
        <v>7.8160160449781237</v>
      </c>
      <c r="L196" s="21">
        <f t="shared" ref="L196:L203" si="15">LOG10(J196)</f>
        <v>1.0489558222205833</v>
      </c>
      <c r="M196" s="33">
        <f t="shared" ref="M196:M203" si="16">J196/2/PI()/A196*10^9</f>
        <v>27.21196532485278</v>
      </c>
    </row>
    <row r="197" spans="1:13" x14ac:dyDescent="0.4">
      <c r="A197" s="34">
        <v>70503832</v>
      </c>
      <c r="H197" s="12">
        <v>89.476142883300781</v>
      </c>
      <c r="J197" s="42">
        <v>12.052619934082031</v>
      </c>
      <c r="K197" s="21">
        <f t="shared" si="14"/>
        <v>7.8482127222570348</v>
      </c>
      <c r="L197" s="21">
        <f t="shared" si="15"/>
        <v>1.0810814617854834</v>
      </c>
      <c r="M197" s="33">
        <f t="shared" si="16"/>
        <v>27.207514617319934</v>
      </c>
    </row>
    <row r="198" spans="1:13" x14ac:dyDescent="0.4">
      <c r="A198" s="34">
        <v>75929296</v>
      </c>
      <c r="H198" s="12">
        <v>89.37640380859375</v>
      </c>
      <c r="J198" s="42">
        <v>12.969710350036621</v>
      </c>
      <c r="K198" s="21">
        <f t="shared" si="14"/>
        <v>7.880409373212137</v>
      </c>
      <c r="L198" s="21">
        <f t="shared" si="15"/>
        <v>1.1129302771800378</v>
      </c>
      <c r="M198" s="33">
        <f t="shared" si="16"/>
        <v>27.185732272276628</v>
      </c>
    </row>
    <row r="199" spans="1:13" x14ac:dyDescent="0.4">
      <c r="A199" s="34">
        <v>81772264</v>
      </c>
      <c r="H199" s="12">
        <v>89.247161865234375</v>
      </c>
      <c r="J199" s="42">
        <v>13.944230079650879</v>
      </c>
      <c r="K199" s="21">
        <f t="shared" si="14"/>
        <v>7.9126060220775987</v>
      </c>
      <c r="L199" s="21">
        <f t="shared" si="15"/>
        <v>1.1443945400154776</v>
      </c>
      <c r="M199" s="33">
        <f t="shared" si="16"/>
        <v>27.13992540046501</v>
      </c>
    </row>
    <row r="200" spans="1:13" x14ac:dyDescent="0.4">
      <c r="A200" s="34">
        <v>88064872</v>
      </c>
      <c r="H200" s="12">
        <v>89.098678588867188</v>
      </c>
      <c r="J200" s="42">
        <v>14.97506046295166</v>
      </c>
      <c r="K200" s="21">
        <f t="shared" si="14"/>
        <v>7.9448027081980745</v>
      </c>
      <c r="L200" s="21">
        <f t="shared" si="15"/>
        <v>1.1753685845620672</v>
      </c>
      <c r="M200" s="33">
        <f t="shared" si="16"/>
        <v>27.063627546960646</v>
      </c>
    </row>
    <row r="201" spans="1:13" x14ac:dyDescent="0.4">
      <c r="A201" s="34">
        <v>94841704</v>
      </c>
      <c r="H201" s="12">
        <v>88.944198608398438</v>
      </c>
      <c r="J201" s="42">
        <v>16.062099456787109</v>
      </c>
      <c r="K201" s="21">
        <f t="shared" si="14"/>
        <v>7.9769993482495192</v>
      </c>
      <c r="L201" s="21">
        <f t="shared" si="15"/>
        <v>1.2058023107375606</v>
      </c>
      <c r="M201" s="33">
        <f t="shared" si="16"/>
        <v>26.953991937779978</v>
      </c>
    </row>
    <row r="202" spans="1:13" x14ac:dyDescent="0.4">
      <c r="A202" s="34">
        <v>102140040</v>
      </c>
      <c r="H202" s="12">
        <v>88.825996398925781</v>
      </c>
      <c r="J202" s="42">
        <v>17.20918083190918</v>
      </c>
      <c r="K202" s="21">
        <f t="shared" si="14"/>
        <v>8.0091960235976085</v>
      </c>
      <c r="L202" s="21">
        <f t="shared" si="15"/>
        <v>1.2357601981225244</v>
      </c>
      <c r="M202" s="33">
        <f t="shared" si="16"/>
        <v>26.815401638384337</v>
      </c>
    </row>
    <row r="203" spans="1:13" x14ac:dyDescent="0.4">
      <c r="A203" s="34">
        <v>110000000</v>
      </c>
      <c r="H203" s="12">
        <v>88.791717529296875</v>
      </c>
      <c r="J203" s="42">
        <v>18.414699554443359</v>
      </c>
      <c r="K203" s="21">
        <f t="shared" si="14"/>
        <v>8.0413926851582254</v>
      </c>
      <c r="L203" s="21">
        <f t="shared" si="15"/>
        <v>1.2651646375047088</v>
      </c>
      <c r="M203" s="33">
        <f t="shared" si="16"/>
        <v>26.643549633107121</v>
      </c>
    </row>
  </sheetData>
  <mergeCells count="10">
    <mergeCell ref="O1:P1"/>
    <mergeCell ref="Q1:R1"/>
    <mergeCell ref="O2:P2"/>
    <mergeCell ref="Q2:R2"/>
    <mergeCell ref="A1:A2"/>
    <mergeCell ref="B1:D1"/>
    <mergeCell ref="J1:J2"/>
    <mergeCell ref="K1:K2"/>
    <mergeCell ref="L1:L2"/>
    <mergeCell ref="M1:M2"/>
  </mergeCells>
  <phoneticPr fontId="1"/>
  <dataValidations count="1">
    <dataValidation type="list" allowBlank="1" showInputMessage="1" showErrorMessage="1" sqref="L4 JH4 TD4 ACZ4 AMV4 AWR4 BGN4 BQJ4 CAF4 CKB4 CTX4 DDT4 DNP4 DXL4 EHH4 ERD4 FAZ4 FKV4 FUR4 GEN4 GOJ4 GYF4 HIB4 HRX4 IBT4 ILP4 IVL4 JFH4 JPD4 JYZ4 KIV4 KSR4 LCN4 LMJ4 LWF4 MGB4 MPX4 MZT4 NJP4 NTL4 ODH4 OND4 OWZ4 PGV4 PQR4 QAN4 QKJ4 QUF4 REB4 RNX4 RXT4 SHP4 SRL4 TBH4 TLD4 TUZ4 UEV4 UOR4 UYN4 VIJ4 VSF4 WCB4 WLX4 WVT4 L65540 JH65540 TD65540 ACZ65540 AMV65540 AWR65540 BGN65540 BQJ65540 CAF65540 CKB65540 CTX65540 DDT65540 DNP65540 DXL65540 EHH65540 ERD65540 FAZ65540 FKV65540 FUR65540 GEN65540 GOJ65540 GYF65540 HIB65540 HRX65540 IBT65540 ILP65540 IVL65540 JFH65540 JPD65540 JYZ65540 KIV65540 KSR65540 LCN65540 LMJ65540 LWF65540 MGB65540 MPX65540 MZT65540 NJP65540 NTL65540 ODH65540 OND65540 OWZ65540 PGV65540 PQR65540 QAN65540 QKJ65540 QUF65540 REB65540 RNX65540 RXT65540 SHP65540 SRL65540 TBH65540 TLD65540 TUZ65540 UEV65540 UOR65540 UYN65540 VIJ65540 VSF65540 WCB65540 WLX65540 WVT65540 L131076 JH131076 TD131076 ACZ131076 AMV131076 AWR131076 BGN131076 BQJ131076 CAF131076 CKB131076 CTX131076 DDT131076 DNP131076 DXL131076 EHH131076 ERD131076 FAZ131076 FKV131076 FUR131076 GEN131076 GOJ131076 GYF131076 HIB131076 HRX131076 IBT131076 ILP131076 IVL131076 JFH131076 JPD131076 JYZ131076 KIV131076 KSR131076 LCN131076 LMJ131076 LWF131076 MGB131076 MPX131076 MZT131076 NJP131076 NTL131076 ODH131076 OND131076 OWZ131076 PGV131076 PQR131076 QAN131076 QKJ131076 QUF131076 REB131076 RNX131076 RXT131076 SHP131076 SRL131076 TBH131076 TLD131076 TUZ131076 UEV131076 UOR131076 UYN131076 VIJ131076 VSF131076 WCB131076 WLX131076 WVT131076 L196612 JH196612 TD196612 ACZ196612 AMV196612 AWR196612 BGN196612 BQJ196612 CAF196612 CKB196612 CTX196612 DDT196612 DNP196612 DXL196612 EHH196612 ERD196612 FAZ196612 FKV196612 FUR196612 GEN196612 GOJ196612 GYF196612 HIB196612 HRX196612 IBT196612 ILP196612 IVL196612 JFH196612 JPD196612 JYZ196612 KIV196612 KSR196612 LCN196612 LMJ196612 LWF196612 MGB196612 MPX196612 MZT196612 NJP196612 NTL196612 ODH196612 OND196612 OWZ196612 PGV196612 PQR196612 QAN196612 QKJ196612 QUF196612 REB196612 RNX196612 RXT196612 SHP196612 SRL196612 TBH196612 TLD196612 TUZ196612 UEV196612 UOR196612 UYN196612 VIJ196612 VSF196612 WCB196612 WLX196612 WVT196612 L262148 JH262148 TD262148 ACZ262148 AMV262148 AWR262148 BGN262148 BQJ262148 CAF262148 CKB262148 CTX262148 DDT262148 DNP262148 DXL262148 EHH262148 ERD262148 FAZ262148 FKV262148 FUR262148 GEN262148 GOJ262148 GYF262148 HIB262148 HRX262148 IBT262148 ILP262148 IVL262148 JFH262148 JPD262148 JYZ262148 KIV262148 KSR262148 LCN262148 LMJ262148 LWF262148 MGB262148 MPX262148 MZT262148 NJP262148 NTL262148 ODH262148 OND262148 OWZ262148 PGV262148 PQR262148 QAN262148 QKJ262148 QUF262148 REB262148 RNX262148 RXT262148 SHP262148 SRL262148 TBH262148 TLD262148 TUZ262148 UEV262148 UOR262148 UYN262148 VIJ262148 VSF262148 WCB262148 WLX262148 WVT262148 L327684 JH327684 TD327684 ACZ327684 AMV327684 AWR327684 BGN327684 BQJ327684 CAF327684 CKB327684 CTX327684 DDT327684 DNP327684 DXL327684 EHH327684 ERD327684 FAZ327684 FKV327684 FUR327684 GEN327684 GOJ327684 GYF327684 HIB327684 HRX327684 IBT327684 ILP327684 IVL327684 JFH327684 JPD327684 JYZ327684 KIV327684 KSR327684 LCN327684 LMJ327684 LWF327684 MGB327684 MPX327684 MZT327684 NJP327684 NTL327684 ODH327684 OND327684 OWZ327684 PGV327684 PQR327684 QAN327684 QKJ327684 QUF327684 REB327684 RNX327684 RXT327684 SHP327684 SRL327684 TBH327684 TLD327684 TUZ327684 UEV327684 UOR327684 UYN327684 VIJ327684 VSF327684 WCB327684 WLX327684 WVT327684 L393220 JH393220 TD393220 ACZ393220 AMV393220 AWR393220 BGN393220 BQJ393220 CAF393220 CKB393220 CTX393220 DDT393220 DNP393220 DXL393220 EHH393220 ERD393220 FAZ393220 FKV393220 FUR393220 GEN393220 GOJ393220 GYF393220 HIB393220 HRX393220 IBT393220 ILP393220 IVL393220 JFH393220 JPD393220 JYZ393220 KIV393220 KSR393220 LCN393220 LMJ393220 LWF393220 MGB393220 MPX393220 MZT393220 NJP393220 NTL393220 ODH393220 OND393220 OWZ393220 PGV393220 PQR393220 QAN393220 QKJ393220 QUF393220 REB393220 RNX393220 RXT393220 SHP393220 SRL393220 TBH393220 TLD393220 TUZ393220 UEV393220 UOR393220 UYN393220 VIJ393220 VSF393220 WCB393220 WLX393220 WVT393220 L458756 JH458756 TD458756 ACZ458756 AMV458756 AWR458756 BGN458756 BQJ458756 CAF458756 CKB458756 CTX458756 DDT458756 DNP458756 DXL458756 EHH458756 ERD458756 FAZ458756 FKV458756 FUR458756 GEN458756 GOJ458756 GYF458756 HIB458756 HRX458756 IBT458756 ILP458756 IVL458756 JFH458756 JPD458756 JYZ458756 KIV458756 KSR458756 LCN458756 LMJ458756 LWF458756 MGB458756 MPX458756 MZT458756 NJP458756 NTL458756 ODH458756 OND458756 OWZ458756 PGV458756 PQR458756 QAN458756 QKJ458756 QUF458756 REB458756 RNX458756 RXT458756 SHP458756 SRL458756 TBH458756 TLD458756 TUZ458756 UEV458756 UOR458756 UYN458756 VIJ458756 VSF458756 WCB458756 WLX458756 WVT458756 L524292 JH524292 TD524292 ACZ524292 AMV524292 AWR524292 BGN524292 BQJ524292 CAF524292 CKB524292 CTX524292 DDT524292 DNP524292 DXL524292 EHH524292 ERD524292 FAZ524292 FKV524292 FUR524292 GEN524292 GOJ524292 GYF524292 HIB524292 HRX524292 IBT524292 ILP524292 IVL524292 JFH524292 JPD524292 JYZ524292 KIV524292 KSR524292 LCN524292 LMJ524292 LWF524292 MGB524292 MPX524292 MZT524292 NJP524292 NTL524292 ODH524292 OND524292 OWZ524292 PGV524292 PQR524292 QAN524292 QKJ524292 QUF524292 REB524292 RNX524292 RXT524292 SHP524292 SRL524292 TBH524292 TLD524292 TUZ524292 UEV524292 UOR524292 UYN524292 VIJ524292 VSF524292 WCB524292 WLX524292 WVT524292 L589828 JH589828 TD589828 ACZ589828 AMV589828 AWR589828 BGN589828 BQJ589828 CAF589828 CKB589828 CTX589828 DDT589828 DNP589828 DXL589828 EHH589828 ERD589828 FAZ589828 FKV589828 FUR589828 GEN589828 GOJ589828 GYF589828 HIB589828 HRX589828 IBT589828 ILP589828 IVL589828 JFH589828 JPD589828 JYZ589828 KIV589828 KSR589828 LCN589828 LMJ589828 LWF589828 MGB589828 MPX589828 MZT589828 NJP589828 NTL589828 ODH589828 OND589828 OWZ589828 PGV589828 PQR589828 QAN589828 QKJ589828 QUF589828 REB589828 RNX589828 RXT589828 SHP589828 SRL589828 TBH589828 TLD589828 TUZ589828 UEV589828 UOR589828 UYN589828 VIJ589828 VSF589828 WCB589828 WLX589828 WVT589828 L655364 JH655364 TD655364 ACZ655364 AMV655364 AWR655364 BGN655364 BQJ655364 CAF655364 CKB655364 CTX655364 DDT655364 DNP655364 DXL655364 EHH655364 ERD655364 FAZ655364 FKV655364 FUR655364 GEN655364 GOJ655364 GYF655364 HIB655364 HRX655364 IBT655364 ILP655364 IVL655364 JFH655364 JPD655364 JYZ655364 KIV655364 KSR655364 LCN655364 LMJ655364 LWF655364 MGB655364 MPX655364 MZT655364 NJP655364 NTL655364 ODH655364 OND655364 OWZ655364 PGV655364 PQR655364 QAN655364 QKJ655364 QUF655364 REB655364 RNX655364 RXT655364 SHP655364 SRL655364 TBH655364 TLD655364 TUZ655364 UEV655364 UOR655364 UYN655364 VIJ655364 VSF655364 WCB655364 WLX655364 WVT655364 L720900 JH720900 TD720900 ACZ720900 AMV720900 AWR720900 BGN720900 BQJ720900 CAF720900 CKB720900 CTX720900 DDT720900 DNP720900 DXL720900 EHH720900 ERD720900 FAZ720900 FKV720900 FUR720900 GEN720900 GOJ720900 GYF720900 HIB720900 HRX720900 IBT720900 ILP720900 IVL720900 JFH720900 JPD720900 JYZ720900 KIV720900 KSR720900 LCN720900 LMJ720900 LWF720900 MGB720900 MPX720900 MZT720900 NJP720900 NTL720900 ODH720900 OND720900 OWZ720900 PGV720900 PQR720900 QAN720900 QKJ720900 QUF720900 REB720900 RNX720900 RXT720900 SHP720900 SRL720900 TBH720900 TLD720900 TUZ720900 UEV720900 UOR720900 UYN720900 VIJ720900 VSF720900 WCB720900 WLX720900 WVT720900 L786436 JH786436 TD786436 ACZ786436 AMV786436 AWR786436 BGN786436 BQJ786436 CAF786436 CKB786436 CTX786436 DDT786436 DNP786436 DXL786436 EHH786436 ERD786436 FAZ786436 FKV786436 FUR786436 GEN786436 GOJ786436 GYF786436 HIB786436 HRX786436 IBT786436 ILP786436 IVL786436 JFH786436 JPD786436 JYZ786436 KIV786436 KSR786436 LCN786436 LMJ786436 LWF786436 MGB786436 MPX786436 MZT786436 NJP786436 NTL786436 ODH786436 OND786436 OWZ786436 PGV786436 PQR786436 QAN786436 QKJ786436 QUF786436 REB786436 RNX786436 RXT786436 SHP786436 SRL786436 TBH786436 TLD786436 TUZ786436 UEV786436 UOR786436 UYN786436 VIJ786436 VSF786436 WCB786436 WLX786436 WVT786436 L851972 JH851972 TD851972 ACZ851972 AMV851972 AWR851972 BGN851972 BQJ851972 CAF851972 CKB851972 CTX851972 DDT851972 DNP851972 DXL851972 EHH851972 ERD851972 FAZ851972 FKV851972 FUR851972 GEN851972 GOJ851972 GYF851972 HIB851972 HRX851972 IBT851972 ILP851972 IVL851972 JFH851972 JPD851972 JYZ851972 KIV851972 KSR851972 LCN851972 LMJ851972 LWF851972 MGB851972 MPX851972 MZT851972 NJP851972 NTL851972 ODH851972 OND851972 OWZ851972 PGV851972 PQR851972 QAN851972 QKJ851972 QUF851972 REB851972 RNX851972 RXT851972 SHP851972 SRL851972 TBH851972 TLD851972 TUZ851972 UEV851972 UOR851972 UYN851972 VIJ851972 VSF851972 WCB851972 WLX851972 WVT851972 L917508 JH917508 TD917508 ACZ917508 AMV917508 AWR917508 BGN917508 BQJ917508 CAF917508 CKB917508 CTX917508 DDT917508 DNP917508 DXL917508 EHH917508 ERD917508 FAZ917508 FKV917508 FUR917508 GEN917508 GOJ917508 GYF917508 HIB917508 HRX917508 IBT917508 ILP917508 IVL917508 JFH917508 JPD917508 JYZ917508 KIV917508 KSR917508 LCN917508 LMJ917508 LWF917508 MGB917508 MPX917508 MZT917508 NJP917508 NTL917508 ODH917508 OND917508 OWZ917508 PGV917508 PQR917508 QAN917508 QKJ917508 QUF917508 REB917508 RNX917508 RXT917508 SHP917508 SRL917508 TBH917508 TLD917508 TUZ917508 UEV917508 UOR917508 UYN917508 VIJ917508 VSF917508 WCB917508 WLX917508 WVT917508 L983044 JH983044 TD983044 ACZ983044 AMV983044 AWR983044 BGN983044 BQJ983044 CAF983044 CKB983044 CTX983044 DDT983044 DNP983044 DXL983044 EHH983044 ERD983044 FAZ983044 FKV983044 FUR983044 GEN983044 GOJ983044 GYF983044 HIB983044 HRX983044 IBT983044 ILP983044 IVL983044 JFH983044 JPD983044 JYZ983044 KIV983044 KSR983044 LCN983044 LMJ983044 LWF983044 MGB983044 MPX983044 MZT983044 NJP983044 NTL983044 ODH983044 OND983044 OWZ983044 PGV983044 PQR983044 QAN983044 QKJ983044 QUF983044 REB983044 RNX983044 RXT983044 SHP983044 SRL983044 TBH983044 TLD983044 TUZ983044 UEV983044 UOR983044 UYN983044 VIJ983044 VSF983044 WCB983044 WLX983044 WVT983044">
      <formula1>$O$11:$O$12</formula1>
    </dataValidation>
  </dataValidations>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203"/>
  <sheetViews>
    <sheetView showGridLines="0" topLeftCell="A3" zoomScaleNormal="100" workbookViewId="0">
      <selection activeCell="Q7" sqref="Q7"/>
    </sheetView>
  </sheetViews>
  <sheetFormatPr defaultRowHeight="18.75" x14ac:dyDescent="0.4"/>
  <cols>
    <col min="1" max="1" width="17" style="34" customWidth="1"/>
    <col min="2" max="3" width="17" style="22" hidden="1" customWidth="1"/>
    <col min="4" max="4" width="17" style="23" hidden="1" customWidth="1"/>
    <col min="5" max="7" width="17" style="3" hidden="1" customWidth="1"/>
    <col min="8" max="8" width="17" style="12" customWidth="1"/>
    <col min="9" max="9" width="17" style="3" hidden="1" customWidth="1"/>
    <col min="10" max="10" width="17" style="42" customWidth="1"/>
    <col min="11" max="12" width="17" style="3" customWidth="1"/>
    <col min="13" max="13" width="17" style="33" customWidth="1"/>
    <col min="14" max="14" width="9.5" style="2" bestFit="1" customWidth="1"/>
    <col min="15" max="15" width="13.625" style="2" customWidth="1"/>
    <col min="16" max="16" width="9" style="2"/>
    <col min="17" max="18" width="13.375" style="2" bestFit="1" customWidth="1"/>
    <col min="19" max="16384" width="9" style="2"/>
  </cols>
  <sheetData>
    <row r="1" spans="1:18" x14ac:dyDescent="0.4">
      <c r="A1" s="24" t="s">
        <v>3</v>
      </c>
      <c r="B1" s="25" t="s">
        <v>0</v>
      </c>
      <c r="C1" s="25"/>
      <c r="D1" s="25"/>
      <c r="E1" s="26" t="s">
        <v>5</v>
      </c>
      <c r="F1" s="26" t="s">
        <v>9</v>
      </c>
      <c r="G1" s="26" t="s">
        <v>10</v>
      </c>
      <c r="H1" s="27" t="s">
        <v>7</v>
      </c>
      <c r="I1" s="26"/>
      <c r="J1" s="39" t="s">
        <v>8</v>
      </c>
      <c r="K1" s="28" t="s">
        <v>14</v>
      </c>
      <c r="L1" s="28" t="s">
        <v>11</v>
      </c>
      <c r="M1" s="29" t="s">
        <v>20</v>
      </c>
      <c r="O1" s="7" t="s">
        <v>16</v>
      </c>
      <c r="P1" s="8"/>
      <c r="Q1" s="8" t="s">
        <v>15</v>
      </c>
      <c r="R1" s="9"/>
    </row>
    <row r="2" spans="1:18" x14ac:dyDescent="0.4">
      <c r="A2" s="30"/>
      <c r="B2" s="16" t="s">
        <v>2</v>
      </c>
      <c r="C2" s="16" t="s">
        <v>1</v>
      </c>
      <c r="D2" s="17" t="s">
        <v>4</v>
      </c>
      <c r="E2" s="13"/>
      <c r="F2" s="13"/>
      <c r="G2" s="13"/>
      <c r="H2" s="14"/>
      <c r="I2" s="13"/>
      <c r="J2" s="40"/>
      <c r="K2" s="15"/>
      <c r="L2" s="15"/>
      <c r="M2" s="31"/>
      <c r="O2" s="10" t="s">
        <v>17</v>
      </c>
      <c r="P2" s="6"/>
      <c r="Q2" s="6" t="s">
        <v>18</v>
      </c>
      <c r="R2" s="11"/>
    </row>
    <row r="3" spans="1:18" x14ac:dyDescent="0.4">
      <c r="A3" s="43">
        <v>40</v>
      </c>
      <c r="B3" s="16">
        <v>-0.99999800000000005</v>
      </c>
      <c r="C3" s="16">
        <v>9.3216299999999994E-6</v>
      </c>
      <c r="D3" s="17" t="str">
        <f>COMPLEX(B3,C3)</f>
        <v>-0.999998+0.00000932163i</v>
      </c>
      <c r="E3" s="44" t="str">
        <f t="shared" ref="E3:E63" si="0">IMSUM(1,D3)</f>
        <v>1.99999999994649E-06+0.00000932163i</v>
      </c>
      <c r="F3" s="44" t="str">
        <f>IMSUB(1,D3)</f>
        <v>1.999998-0.00000932163i</v>
      </c>
      <c r="G3" s="44" t="str">
        <f>IMDIV(E3,F3)</f>
        <v>9.99979276712612E-07+4.66082432154273E-06i</v>
      </c>
      <c r="H3" s="12">
        <v>170.91279602050781</v>
      </c>
      <c r="I3" s="3">
        <f>COS(RADIANS(H3))</f>
        <v>-0.98744910399220598</v>
      </c>
      <c r="J3" s="41">
        <v>3.0811771284788847E-4</v>
      </c>
      <c r="K3" s="21">
        <f>LOG10(A3)</f>
        <v>1.6020599913279623</v>
      </c>
      <c r="L3" s="21">
        <f>LOG10(J3)</f>
        <v>-3.5112833345588159</v>
      </c>
      <c r="M3" s="33">
        <f>J3/2/PI()/A3*10^9</f>
        <v>1225.9614263477661</v>
      </c>
      <c r="O3" s="4" t="s">
        <v>12</v>
      </c>
      <c r="P3" s="3">
        <f>LINEST(L171:L201,K171:K201)</f>
        <v>0.99797767650619873</v>
      </c>
      <c r="Q3" s="3" t="s">
        <v>12</v>
      </c>
      <c r="R3" s="5">
        <f>LINEST(J171:J201,A171:A201)</f>
        <v>2.3788337224268099E-7</v>
      </c>
    </row>
    <row r="4" spans="1:18" x14ac:dyDescent="0.4">
      <c r="A4" s="43">
        <v>43.077999114990234</v>
      </c>
      <c r="B4" s="16">
        <v>-0.99999800000000005</v>
      </c>
      <c r="C4" s="16">
        <v>9.3216299999999994E-6</v>
      </c>
      <c r="D4" s="17" t="str">
        <f t="shared" ref="D4:D63" si="1">COMPLEX(B4,C4)</f>
        <v>-0.999998+0.00000932163i</v>
      </c>
      <c r="E4" s="44" t="str">
        <f t="shared" si="0"/>
        <v>1.99999999994649E-06+0.00000932163i</v>
      </c>
      <c r="F4" s="44" t="str">
        <f t="shared" ref="F4:F63" si="2">IMSUB(1,D4)</f>
        <v>1.999998-0.00000932163i</v>
      </c>
      <c r="G4" s="44" t="str">
        <f t="shared" ref="G4:G63" si="3">IMDIV(E4,F4)</f>
        <v>9.99979276712612E-07+4.66082432154273E-06i</v>
      </c>
      <c r="H4" s="12">
        <v>-54.819889068603516</v>
      </c>
      <c r="I4" s="3">
        <f t="shared" ref="I4:I63" si="4">COS(RADIANS(H4))</f>
        <v>0.57614862615591855</v>
      </c>
      <c r="J4" s="41">
        <v>4.6041130553930998E-4</v>
      </c>
      <c r="K4" s="21">
        <f t="shared" ref="K4:K63" si="5">LOG10(A4)</f>
        <v>1.6342555230033959</v>
      </c>
      <c r="L4" s="21">
        <f t="shared" ref="L4:L67" si="6">LOG10(J4)</f>
        <v>-3.3368540206785311</v>
      </c>
      <c r="M4" s="33">
        <f t="shared" ref="M4:M67" si="7">J4/2/PI()/A4*10^9</f>
        <v>1701.0245748966404</v>
      </c>
      <c r="O4" s="4" t="s">
        <v>13</v>
      </c>
      <c r="P4" s="3">
        <f>INTERCEPT(L171:L201,K171:K201)</f>
        <v>-6.6067310779749366</v>
      </c>
      <c r="Q4" s="3" t="s">
        <v>13</v>
      </c>
      <c r="R4" s="5">
        <f>INTERCEPT(J171:J201,A171:A201)</f>
        <v>2.850241959644606E-2</v>
      </c>
    </row>
    <row r="5" spans="1:18" ht="19.5" thickBot="1" x14ac:dyDescent="0.45">
      <c r="A5" s="43">
        <v>46.393001556396484</v>
      </c>
      <c r="B5" s="16">
        <v>-0.99999800000000005</v>
      </c>
      <c r="C5" s="16">
        <v>9.3216299999999994E-6</v>
      </c>
      <c r="D5" s="17" t="str">
        <f t="shared" si="1"/>
        <v>-0.999998+0.00000932163i</v>
      </c>
      <c r="E5" s="44" t="str">
        <f t="shared" si="0"/>
        <v>1.99999999994649E-06+0.00000932163i</v>
      </c>
      <c r="F5" s="44" t="str">
        <f t="shared" si="2"/>
        <v>1.999998-0.00000932163i</v>
      </c>
      <c r="G5" s="44" t="str">
        <f t="shared" si="3"/>
        <v>9.99979276712612E-07+4.66082432154273E-06i</v>
      </c>
      <c r="H5" s="12">
        <v>-113.53029632568359</v>
      </c>
      <c r="I5" s="3">
        <f t="shared" si="4"/>
        <v>-0.39923392759520082</v>
      </c>
      <c r="J5" s="41">
        <v>6.5350910881534219E-4</v>
      </c>
      <c r="K5" s="21">
        <f t="shared" si="5"/>
        <v>1.6664524716179201</v>
      </c>
      <c r="L5" s="21">
        <f t="shared" si="6"/>
        <v>-3.184748354708272</v>
      </c>
      <c r="M5" s="33">
        <f t="shared" si="7"/>
        <v>2241.9158393341904</v>
      </c>
      <c r="O5" s="35" t="s">
        <v>19</v>
      </c>
      <c r="P5" s="36">
        <f>10^(P4/P3)/2/PI()*10^9</f>
        <v>38.168143053223105</v>
      </c>
      <c r="Q5" s="37" t="s">
        <v>6</v>
      </c>
      <c r="R5" s="38">
        <f>LINEST(J171:J201,A171:A201)/2/PI()*10^9</f>
        <v>37.860314571792053</v>
      </c>
    </row>
    <row r="6" spans="1:18" x14ac:dyDescent="0.4">
      <c r="A6" s="43">
        <v>49.963001251220703</v>
      </c>
      <c r="B6" s="16">
        <v>-0.99999800000000005</v>
      </c>
      <c r="C6" s="16">
        <v>9.3216299999999994E-6</v>
      </c>
      <c r="D6" s="17" t="str">
        <f t="shared" si="1"/>
        <v>-0.999998+0.00000932163i</v>
      </c>
      <c r="E6" s="44" t="str">
        <f t="shared" si="0"/>
        <v>1.99999999994649E-06+0.00000932163i</v>
      </c>
      <c r="F6" s="44" t="str">
        <f t="shared" si="2"/>
        <v>1.999998-0.00000932163i</v>
      </c>
      <c r="G6" s="44" t="str">
        <f t="shared" si="3"/>
        <v>9.99979276712612E-07+4.66082432154273E-06i</v>
      </c>
      <c r="H6" s="12">
        <v>-26.876419067382813</v>
      </c>
      <c r="I6" s="3">
        <f t="shared" si="4"/>
        <v>0.89198366032371124</v>
      </c>
      <c r="J6" s="41">
        <v>8.6879578884691E-4</v>
      </c>
      <c r="K6" s="21">
        <f t="shared" si="5"/>
        <v>1.6986485183268996</v>
      </c>
      <c r="L6" s="21">
        <f t="shared" si="6"/>
        <v>-3.0610822928254193</v>
      </c>
      <c r="M6" s="33">
        <f t="shared" si="7"/>
        <v>2767.5107753666011</v>
      </c>
    </row>
    <row r="7" spans="1:18" x14ac:dyDescent="0.4">
      <c r="A7" s="43">
        <v>53.807998657226563</v>
      </c>
      <c r="B7" s="16">
        <v>-0.99999800000000005</v>
      </c>
      <c r="C7" s="16">
        <v>9.3216299999999994E-6</v>
      </c>
      <c r="D7" s="17" t="str">
        <f t="shared" si="1"/>
        <v>-0.999998+0.00000932163i</v>
      </c>
      <c r="E7" s="44" t="str">
        <f t="shared" si="0"/>
        <v>1.99999999994649E-06+0.00000932163i</v>
      </c>
      <c r="F7" s="44" t="str">
        <f t="shared" si="2"/>
        <v>1.999998-0.00000932163i</v>
      </c>
      <c r="G7" s="44" t="str">
        <f t="shared" si="3"/>
        <v>9.99979276712612E-07+4.66082432154273E-06i</v>
      </c>
      <c r="H7" s="12">
        <v>-30.144729614257813</v>
      </c>
      <c r="I7" s="3">
        <f t="shared" si="4"/>
        <v>0.86475963805018441</v>
      </c>
      <c r="J7" s="41">
        <v>7.2129711043089628E-4</v>
      </c>
      <c r="K7" s="21">
        <f t="shared" si="5"/>
        <v>1.7308468391327834</v>
      </c>
      <c r="L7" s="21">
        <f t="shared" si="6"/>
        <v>-3.1418858076219824</v>
      </c>
      <c r="M7" s="33">
        <f t="shared" si="7"/>
        <v>2133.4746399745563</v>
      </c>
    </row>
    <row r="8" spans="1:18" x14ac:dyDescent="0.4">
      <c r="A8" s="43">
        <v>57.949001312255859</v>
      </c>
      <c r="B8" s="16">
        <v>-0.99999800000000005</v>
      </c>
      <c r="C8" s="16">
        <v>9.3216299999999994E-6</v>
      </c>
      <c r="D8" s="17" t="str">
        <f t="shared" si="1"/>
        <v>-0.999998+0.00000932163i</v>
      </c>
      <c r="E8" s="44" t="str">
        <f t="shared" si="0"/>
        <v>1.99999999994649E-06+0.00000932163i</v>
      </c>
      <c r="F8" s="44" t="str">
        <f t="shared" si="2"/>
        <v>1.999998-0.00000932163i</v>
      </c>
      <c r="G8" s="44" t="str">
        <f t="shared" si="3"/>
        <v>9.99979276712612E-07+4.66082432154273E-06i</v>
      </c>
      <c r="H8" s="12">
        <v>-21.152219772338867</v>
      </c>
      <c r="I8" s="3">
        <f t="shared" si="4"/>
        <v>0.93262504378890965</v>
      </c>
      <c r="J8" s="41">
        <v>7.1634567575529218E-4</v>
      </c>
      <c r="K8" s="21">
        <f t="shared" si="5"/>
        <v>1.7630459557730611</v>
      </c>
      <c r="L8" s="21">
        <f t="shared" si="6"/>
        <v>-3.1448773563995935</v>
      </c>
      <c r="M8" s="33">
        <f t="shared" si="7"/>
        <v>1967.4188109752019</v>
      </c>
    </row>
    <row r="9" spans="1:18" x14ac:dyDescent="0.4">
      <c r="A9" s="43">
        <v>62.408000946044922</v>
      </c>
      <c r="B9" s="16">
        <v>-0.99999800000000005</v>
      </c>
      <c r="C9" s="16">
        <v>9.3216299999999994E-6</v>
      </c>
      <c r="D9" s="17" t="str">
        <f t="shared" si="1"/>
        <v>-0.999998+0.00000932163i</v>
      </c>
      <c r="E9" s="44" t="str">
        <f t="shared" si="0"/>
        <v>1.99999999994649E-06+0.00000932163i</v>
      </c>
      <c r="F9" s="44" t="str">
        <f t="shared" si="2"/>
        <v>1.999998-0.00000932163i</v>
      </c>
      <c r="G9" s="44" t="str">
        <f t="shared" si="3"/>
        <v>9.99979276712612E-07+4.66082432154273E-06i</v>
      </c>
      <c r="H9" s="12">
        <v>-35.492660522460938</v>
      </c>
      <c r="I9" s="3">
        <f t="shared" si="4"/>
        <v>0.81418989859200597</v>
      </c>
      <c r="J9" s="41">
        <v>8.1864907406270504E-4</v>
      </c>
      <c r="K9" s="21">
        <f t="shared" si="5"/>
        <v>1.7952402714767919</v>
      </c>
      <c r="L9" s="21">
        <f t="shared" si="6"/>
        <v>-3.0869022250513272</v>
      </c>
      <c r="M9" s="33">
        <f t="shared" si="7"/>
        <v>2087.7458790472579</v>
      </c>
    </row>
    <row r="10" spans="1:18" x14ac:dyDescent="0.4">
      <c r="A10" s="43">
        <v>67.209999084472656</v>
      </c>
      <c r="B10" s="16">
        <v>-0.99999800000000005</v>
      </c>
      <c r="C10" s="16">
        <v>9.3216299999999994E-6</v>
      </c>
      <c r="D10" s="17" t="str">
        <f t="shared" si="1"/>
        <v>-0.999998+0.00000932163i</v>
      </c>
      <c r="E10" s="44" t="str">
        <f t="shared" si="0"/>
        <v>1.99999999994649E-06+0.00000932163i</v>
      </c>
      <c r="F10" s="44" t="str">
        <f t="shared" si="2"/>
        <v>1.999998-0.00000932163i</v>
      </c>
      <c r="G10" s="44" t="str">
        <f t="shared" si="3"/>
        <v>9.99979276712612E-07+4.66082432154273E-06i</v>
      </c>
      <c r="H10" s="12">
        <v>-21.940130233764648</v>
      </c>
      <c r="I10" s="3">
        <f t="shared" si="4"/>
        <v>0.92757478393824155</v>
      </c>
      <c r="J10" s="41">
        <v>6.9318502210080624E-4</v>
      </c>
      <c r="K10" s="21">
        <f t="shared" si="5"/>
        <v>1.8274338894848667</v>
      </c>
      <c r="L10" s="21">
        <f t="shared" si="6"/>
        <v>-3.1591508298145055</v>
      </c>
      <c r="M10" s="33">
        <f t="shared" si="7"/>
        <v>1641.4793073564531</v>
      </c>
    </row>
    <row r="11" spans="1:18" x14ac:dyDescent="0.4">
      <c r="A11" s="43">
        <v>72.382003784179688</v>
      </c>
      <c r="B11" s="16">
        <v>-0.99999800000000005</v>
      </c>
      <c r="C11" s="16">
        <v>9.3216299999999994E-6</v>
      </c>
      <c r="D11" s="17" t="str">
        <f t="shared" si="1"/>
        <v>-0.999998+0.00000932163i</v>
      </c>
      <c r="E11" s="44" t="str">
        <f t="shared" si="0"/>
        <v>1.99999999994649E-06+0.00000932163i</v>
      </c>
      <c r="F11" s="44" t="str">
        <f t="shared" si="2"/>
        <v>1.999998-0.00000932163i</v>
      </c>
      <c r="G11" s="44" t="str">
        <f t="shared" si="3"/>
        <v>9.99979276712612E-07+4.66082432154273E-06i</v>
      </c>
      <c r="H11" s="12">
        <v>-36.133438110351563</v>
      </c>
      <c r="I11" s="3">
        <f t="shared" si="4"/>
        <v>0.80764588830733086</v>
      </c>
      <c r="J11" s="41">
        <v>7.4437458533793688E-4</v>
      </c>
      <c r="K11" s="21">
        <f t="shared" si="5"/>
        <v>1.8596306017117568</v>
      </c>
      <c r="L11" s="21">
        <f t="shared" si="6"/>
        <v>-3.1282084631016054</v>
      </c>
      <c r="M11" s="33">
        <f t="shared" si="7"/>
        <v>1636.7451655767279</v>
      </c>
    </row>
    <row r="12" spans="1:18" x14ac:dyDescent="0.4">
      <c r="A12" s="43">
        <v>77.952003479003906</v>
      </c>
      <c r="B12" s="16">
        <v>-0.99999800000000005</v>
      </c>
      <c r="C12" s="16">
        <v>9.3216299999999994E-6</v>
      </c>
      <c r="D12" s="17" t="str">
        <f t="shared" si="1"/>
        <v>-0.999998+0.00000932163i</v>
      </c>
      <c r="E12" s="44" t="str">
        <f t="shared" si="0"/>
        <v>1.99999999994649E-06+0.00000932163i</v>
      </c>
      <c r="F12" s="44" t="str">
        <f t="shared" si="2"/>
        <v>1.999998-0.00000932163i</v>
      </c>
      <c r="G12" s="44" t="str">
        <f t="shared" si="3"/>
        <v>9.99979276712612E-07+4.66082432154273E-06i</v>
      </c>
      <c r="H12" s="12">
        <v>-11.515830039978027</v>
      </c>
      <c r="I12" s="3">
        <f t="shared" si="4"/>
        <v>0.97986958458808593</v>
      </c>
      <c r="J12" s="41">
        <v>8.1988348392769694E-4</v>
      </c>
      <c r="K12" s="21">
        <f t="shared" si="5"/>
        <v>1.8918272816633404</v>
      </c>
      <c r="L12" s="21">
        <f t="shared" si="6"/>
        <v>-3.0862478621073861</v>
      </c>
      <c r="M12" s="33">
        <f t="shared" si="7"/>
        <v>1673.9596598263715</v>
      </c>
    </row>
    <row r="13" spans="1:18" x14ac:dyDescent="0.4">
      <c r="A13" s="43">
        <v>83.950996398925781</v>
      </c>
      <c r="B13" s="16">
        <v>-0.99999800000000005</v>
      </c>
      <c r="C13" s="16">
        <v>9.3216299999999994E-6</v>
      </c>
      <c r="D13" s="17" t="str">
        <f t="shared" si="1"/>
        <v>-0.999998+0.00000932163i</v>
      </c>
      <c r="E13" s="44" t="str">
        <f t="shared" si="0"/>
        <v>1.99999999994649E-06+0.00000932163i</v>
      </c>
      <c r="F13" s="44" t="str">
        <f t="shared" si="2"/>
        <v>1.999998-0.00000932163i</v>
      </c>
      <c r="G13" s="44" t="str">
        <f t="shared" si="3"/>
        <v>9.99979276712612E-07+4.66082432154273E-06i</v>
      </c>
      <c r="H13" s="12">
        <v>-19.96537971496582</v>
      </c>
      <c r="I13" s="3">
        <f t="shared" si="4"/>
        <v>0.93989911078510524</v>
      </c>
      <c r="J13" s="41">
        <v>6.1135750729590654E-4</v>
      </c>
      <c r="K13" s="21">
        <f t="shared" si="5"/>
        <v>1.9240258550659346</v>
      </c>
      <c r="L13" s="21">
        <f t="shared" si="6"/>
        <v>-3.213704750412405</v>
      </c>
      <c r="M13" s="33">
        <f t="shared" si="7"/>
        <v>1159.016253006951</v>
      </c>
    </row>
    <row r="14" spans="1:18" x14ac:dyDescent="0.4">
      <c r="A14" s="43">
        <v>90.411003112792969</v>
      </c>
      <c r="B14" s="16">
        <v>-0.99999700000000002</v>
      </c>
      <c r="C14" s="16">
        <v>1.16762E-5</v>
      </c>
      <c r="D14" s="17" t="str">
        <f t="shared" si="1"/>
        <v>-0.999997+0.0000116762i</v>
      </c>
      <c r="E14" s="44" t="str">
        <f t="shared" si="0"/>
        <v>2.99999999997524E-06+0.0000116762i</v>
      </c>
      <c r="F14" s="44" t="str">
        <f t="shared" si="2"/>
        <v>1.999997-0.0000116762i</v>
      </c>
      <c r="G14" s="44" t="str">
        <f t="shared" si="3"/>
        <v>1.49996816642601E-06+5.83811751414042E-06i</v>
      </c>
      <c r="H14" s="12">
        <v>-11.833219528198242</v>
      </c>
      <c r="I14" s="3">
        <f t="shared" si="4"/>
        <v>0.97874865944681677</v>
      </c>
      <c r="J14" s="41">
        <v>5.6946591939777136E-4</v>
      </c>
      <c r="K14" s="21">
        <f t="shared" si="5"/>
        <v>1.9562212877804319</v>
      </c>
      <c r="L14" s="21">
        <f t="shared" si="6"/>
        <v>-3.2445322618577066</v>
      </c>
      <c r="M14" s="33">
        <f t="shared" si="7"/>
        <v>1002.4589140047018</v>
      </c>
    </row>
    <row r="15" spans="1:18" x14ac:dyDescent="0.4">
      <c r="A15" s="43">
        <v>97.369003295898438</v>
      </c>
      <c r="B15" s="16">
        <v>-0.99999700000000002</v>
      </c>
      <c r="C15" s="16">
        <v>1.46134E-5</v>
      </c>
      <c r="D15" s="17" t="str">
        <f t="shared" si="1"/>
        <v>-0.999997+0.0000146134i</v>
      </c>
      <c r="E15" s="44" t="str">
        <f t="shared" si="0"/>
        <v>2.99999999997524E-06+0.0000146134i</v>
      </c>
      <c r="F15" s="44" t="str">
        <f t="shared" si="2"/>
        <v>1.999997-0.0000146134i</v>
      </c>
      <c r="G15" s="44" t="str">
        <f t="shared" si="3"/>
        <v>1.49994886188586E-06+7.30672191975923E-06i</v>
      </c>
      <c r="H15" s="12">
        <v>-35.966228485107422</v>
      </c>
      <c r="I15" s="3">
        <f t="shared" si="4"/>
        <v>0.80936330863016126</v>
      </c>
      <c r="J15" s="41">
        <v>4.9986521480605006E-4</v>
      </c>
      <c r="K15" s="21">
        <f t="shared" si="5"/>
        <v>1.9884207244347014</v>
      </c>
      <c r="L15" s="21">
        <f t="shared" si="6"/>
        <v>-3.3011470843784649</v>
      </c>
      <c r="M15" s="33">
        <f t="shared" si="7"/>
        <v>817.05693930448342</v>
      </c>
    </row>
    <row r="16" spans="1:18" x14ac:dyDescent="0.4">
      <c r="A16" s="43">
        <v>104.86199951171875</v>
      </c>
      <c r="B16" s="16">
        <v>-0.99999700000000002</v>
      </c>
      <c r="C16" s="16">
        <v>1.82624E-5</v>
      </c>
      <c r="D16" s="17" t="str">
        <f t="shared" si="1"/>
        <v>-0.999997+0.0000182624i</v>
      </c>
      <c r="E16" s="44" t="str">
        <f t="shared" si="0"/>
        <v>2.99999999997524E-06+0.0000182624i</v>
      </c>
      <c r="F16" s="44" t="str">
        <f t="shared" si="2"/>
        <v>1.999997-0.0000182624i</v>
      </c>
      <c r="G16" s="44" t="str">
        <f t="shared" si="3"/>
        <v>1.49991887080236E-06+9.13122739290028E-06i</v>
      </c>
      <c r="H16" s="12">
        <v>17.831809997558594</v>
      </c>
      <c r="I16" s="3">
        <f t="shared" si="4"/>
        <v>0.95195952728154309</v>
      </c>
      <c r="J16" s="41">
        <v>4.7641029232181609E-4</v>
      </c>
      <c r="K16" s="21">
        <f t="shared" si="5"/>
        <v>2.0206181345967278</v>
      </c>
      <c r="L16" s="21">
        <f t="shared" si="6"/>
        <v>-3.3220188646319833</v>
      </c>
      <c r="M16" s="33">
        <f t="shared" si="7"/>
        <v>723.07464396955675</v>
      </c>
    </row>
    <row r="17" spans="1:13" x14ac:dyDescent="0.4">
      <c r="A17" s="43">
        <v>112.93099975585938</v>
      </c>
      <c r="B17" s="16">
        <v>-0.99999700000000002</v>
      </c>
      <c r="C17" s="16">
        <v>2.2776600000000001E-5</v>
      </c>
      <c r="D17" s="17" t="str">
        <f t="shared" si="1"/>
        <v>-0.999997+0.0000227766i</v>
      </c>
      <c r="E17" s="44" t="str">
        <f t="shared" si="0"/>
        <v>2.99999999997524E-06+0.0000227766i</v>
      </c>
      <c r="F17" s="44" t="str">
        <f t="shared" si="2"/>
        <v>1.999997-0.0000227766i</v>
      </c>
      <c r="G17" s="44" t="str">
        <f t="shared" si="3"/>
        <v>0.0000014998725560305+0.0000113883341634999i</v>
      </c>
      <c r="H17" s="12">
        <v>-27.706859588623047</v>
      </c>
      <c r="I17" s="3">
        <f t="shared" si="4"/>
        <v>0.88533796740067605</v>
      </c>
      <c r="J17" s="41">
        <v>4.2947140173055232E-4</v>
      </c>
      <c r="K17" s="21">
        <f t="shared" si="5"/>
        <v>2.0528131728809411</v>
      </c>
      <c r="L17" s="21">
        <f t="shared" si="6"/>
        <v>-3.3670657503056769</v>
      </c>
      <c r="M17" s="33">
        <f t="shared" si="7"/>
        <v>605.25893377186833</v>
      </c>
    </row>
    <row r="18" spans="1:13" x14ac:dyDescent="0.4">
      <c r="A18" s="43">
        <v>121.62100219726563</v>
      </c>
      <c r="B18" s="16">
        <v>-0.999996</v>
      </c>
      <c r="C18" s="16">
        <v>2.8342899999999999E-5</v>
      </c>
      <c r="D18" s="17" t="str">
        <f t="shared" si="1"/>
        <v>-0.999996+0.0000283429i</v>
      </c>
      <c r="E18" s="44" t="str">
        <f t="shared" si="0"/>
        <v>0.000004000000000004+0.0000283429i</v>
      </c>
      <c r="F18" s="44" t="str">
        <f t="shared" si="2"/>
        <v>1.999996-0.0000283429i</v>
      </c>
      <c r="G18" s="44" t="str">
        <f t="shared" si="3"/>
        <v>1.99980316880995E-06+0.000014171506683124i</v>
      </c>
      <c r="H18" s="12">
        <v>2.1721780300140381</v>
      </c>
      <c r="I18" s="3">
        <f t="shared" si="4"/>
        <v>0.99928143914393652</v>
      </c>
      <c r="J18" s="41">
        <v>4.2252198909409344E-4</v>
      </c>
      <c r="K18" s="21">
        <f t="shared" si="5"/>
        <v>2.0850085778215046</v>
      </c>
      <c r="L18" s="21">
        <f t="shared" si="6"/>
        <v>-3.3741506843622737</v>
      </c>
      <c r="M18" s="33">
        <f t="shared" si="7"/>
        <v>552.9181795449532</v>
      </c>
    </row>
    <row r="19" spans="1:13" x14ac:dyDescent="0.4">
      <c r="A19" s="43">
        <v>130.97999572753906</v>
      </c>
      <c r="B19" s="16">
        <v>-0.99999499999999997</v>
      </c>
      <c r="C19" s="16">
        <v>3.5200899999999997E-5</v>
      </c>
      <c r="D19" s="17" t="str">
        <f t="shared" si="1"/>
        <v>-0.999995+0.0000352009i</v>
      </c>
      <c r="E19" s="44" t="str">
        <f t="shared" si="0"/>
        <v>5.00000000003276E-06+0.0000352009i</v>
      </c>
      <c r="F19" s="44" t="str">
        <f t="shared" si="2"/>
        <v>1.999995-0.0000352009i</v>
      </c>
      <c r="G19" s="44" t="str">
        <f t="shared" si="3"/>
        <v>2.49969647186857E-06+0.0000176005379971278i</v>
      </c>
      <c r="H19" s="12">
        <v>-1.9411790370941162</v>
      </c>
      <c r="I19" s="3">
        <f t="shared" si="4"/>
        <v>0.99942612886297089</v>
      </c>
      <c r="J19" s="41">
        <v>4.1265631443820894E-4</v>
      </c>
      <c r="K19" s="21">
        <f t="shared" si="5"/>
        <v>2.1172049719264501</v>
      </c>
      <c r="L19" s="21">
        <f t="shared" si="6"/>
        <v>-3.3844115049598482</v>
      </c>
      <c r="M19" s="33">
        <f t="shared" si="7"/>
        <v>501.42231167530656</v>
      </c>
    </row>
    <row r="20" spans="1:13" x14ac:dyDescent="0.4">
      <c r="A20" s="43">
        <v>141.05999755859375</v>
      </c>
      <c r="B20" s="16">
        <v>-0.99999499999999997</v>
      </c>
      <c r="C20" s="16">
        <v>4.3671100000000003E-5</v>
      </c>
      <c r="D20" s="17" t="str">
        <f t="shared" si="1"/>
        <v>-0.999995+0.0000436711i</v>
      </c>
      <c r="E20" s="44" t="str">
        <f t="shared" si="0"/>
        <v>5.00000000003276E-06+0.0000436711i</v>
      </c>
      <c r="F20" s="44" t="str">
        <f t="shared" si="2"/>
        <v>1.999995-0.0000436711i</v>
      </c>
      <c r="G20" s="44" t="str">
        <f t="shared" si="3"/>
        <v>2.49952945521248E-06+0.0000218356591677483i</v>
      </c>
      <c r="H20" s="12">
        <v>9.9471454620361328</v>
      </c>
      <c r="I20" s="3">
        <f t="shared" si="4"/>
        <v>0.98496752192655035</v>
      </c>
      <c r="J20" s="41">
        <v>3.9857000228948891E-4</v>
      </c>
      <c r="K20" s="21">
        <f t="shared" si="5"/>
        <v>2.1494038719919994</v>
      </c>
      <c r="L20" s="21">
        <f t="shared" si="6"/>
        <v>-3.3994953908597956</v>
      </c>
      <c r="M20" s="33">
        <f t="shared" si="7"/>
        <v>449.69790961587614</v>
      </c>
    </row>
    <row r="21" spans="1:13" x14ac:dyDescent="0.4">
      <c r="A21" s="43">
        <v>151.91499328613281</v>
      </c>
      <c r="B21" s="16">
        <v>-0.99999400000000005</v>
      </c>
      <c r="C21" s="16">
        <v>5.4182799999999999E-5</v>
      </c>
      <c r="D21" s="17" t="str">
        <f t="shared" si="1"/>
        <v>-0.999994+0.0000541828i</v>
      </c>
      <c r="E21" s="44" t="str">
        <f t="shared" si="0"/>
        <v>5.99999999995049E-06+0.0000541828i</v>
      </c>
      <c r="F21" s="44" t="str">
        <f t="shared" si="2"/>
        <v>1.999994-0.0000541828i</v>
      </c>
      <c r="G21" s="44" t="str">
        <f t="shared" si="3"/>
        <v>2.99927504944329E-06+0.0000270915625292477i</v>
      </c>
      <c r="H21" s="12">
        <v>-15.509610176086426</v>
      </c>
      <c r="I21" s="3">
        <f t="shared" si="4"/>
        <v>0.96358561597100401</v>
      </c>
      <c r="J21" s="41">
        <v>2.7040651184506714E-4</v>
      </c>
      <c r="K21" s="21">
        <f t="shared" si="5"/>
        <v>2.1816006387745404</v>
      </c>
      <c r="L21" s="21">
        <f t="shared" si="6"/>
        <v>-3.5679828540605527</v>
      </c>
      <c r="M21" s="33">
        <f t="shared" si="7"/>
        <v>283.29351878599641</v>
      </c>
    </row>
    <row r="22" spans="1:13" x14ac:dyDescent="0.4">
      <c r="A22" s="43">
        <v>163.60499572753906</v>
      </c>
      <c r="B22" s="16">
        <v>-0.99999300000000002</v>
      </c>
      <c r="C22" s="16">
        <v>6.7291899999999999E-5</v>
      </c>
      <c r="D22" s="17" t="str">
        <f t="shared" si="1"/>
        <v>-0.999993+0.0000672919i</v>
      </c>
      <c r="E22" s="44" t="str">
        <f t="shared" si="0"/>
        <v>6.99999999997925E-06+0.0000672919i</v>
      </c>
      <c r="F22" s="44" t="str">
        <f t="shared" si="2"/>
        <v>1.999993-0.0000672919i</v>
      </c>
      <c r="G22" s="44" t="str">
        <f t="shared" si="3"/>
        <v>3.49888018819577E-06+0.0000336461854847971i</v>
      </c>
      <c r="H22" s="12">
        <v>4.3623480796813965</v>
      </c>
      <c r="I22" s="3">
        <f t="shared" si="4"/>
        <v>0.99710295284437267</v>
      </c>
      <c r="J22" s="41">
        <v>1.7248610674869269E-4</v>
      </c>
      <c r="K22" s="21">
        <f t="shared" si="5"/>
        <v>2.2137965608498398</v>
      </c>
      <c r="L22" s="21">
        <f t="shared" si="6"/>
        <v>-3.7632458803319992</v>
      </c>
      <c r="M22" s="33">
        <f t="shared" si="7"/>
        <v>167.79448806959545</v>
      </c>
    </row>
    <row r="23" spans="1:13" x14ac:dyDescent="0.4">
      <c r="A23" s="43">
        <v>176.19500732421875</v>
      </c>
      <c r="B23" s="16">
        <v>-0.99999199999999999</v>
      </c>
      <c r="C23" s="16">
        <v>8.3691700000000004E-5</v>
      </c>
      <c r="D23" s="17" t="str">
        <f t="shared" si="1"/>
        <v>-0.999992+0.0000836917i</v>
      </c>
      <c r="E23" s="44" t="str">
        <f t="shared" si="0"/>
        <v>0.000008000000000008+0.0000836917i</v>
      </c>
      <c r="F23" s="44" t="str">
        <f t="shared" si="2"/>
        <v>1.999992-0.0000836917i</v>
      </c>
      <c r="G23" s="44" t="str">
        <f t="shared" si="3"/>
        <v>3.99826490389577E-06+0.0000418461846955322i</v>
      </c>
      <c r="H23" s="12">
        <v>-39.46343994140625</v>
      </c>
      <c r="I23" s="3">
        <f t="shared" si="4"/>
        <v>0.77203030358407243</v>
      </c>
      <c r="J23" s="41">
        <v>3.5216539981774986E-4</v>
      </c>
      <c r="K23" s="21">
        <f t="shared" si="5"/>
        <v>2.2459935980473009</v>
      </c>
      <c r="L23" s="21">
        <f t="shared" si="6"/>
        <v>-3.4532533156213923</v>
      </c>
      <c r="M23" s="33">
        <f t="shared" si="7"/>
        <v>318.10699416580115</v>
      </c>
    </row>
    <row r="24" spans="1:13" x14ac:dyDescent="0.4">
      <c r="A24" s="43">
        <v>189.75399780273438</v>
      </c>
      <c r="B24" s="16">
        <v>-0.99999099999999996</v>
      </c>
      <c r="C24" s="16">
        <v>1.04231E-4</v>
      </c>
      <c r="D24" s="17" t="str">
        <f t="shared" si="1"/>
        <v>-0.999991+0.000104231i</v>
      </c>
      <c r="E24" s="44" t="str">
        <f t="shared" si="0"/>
        <v>9.00000000003676E-06+0.000104231i</v>
      </c>
      <c r="F24" s="44" t="str">
        <f t="shared" si="2"/>
        <v>1.999991-0.000104231i</v>
      </c>
      <c r="G24" s="44" t="str">
        <f t="shared" si="3"/>
        <v>4.49730418810996E-06+0.0000521159689011165i</v>
      </c>
      <c r="H24" s="12">
        <v>-22.733840942382813</v>
      </c>
      <c r="I24" s="3">
        <f t="shared" si="4"/>
        <v>0.9223099986057437</v>
      </c>
      <c r="J24" s="41">
        <v>4.0757920942269266E-4</v>
      </c>
      <c r="K24" s="21">
        <f t="shared" si="5"/>
        <v>2.2781909345299818</v>
      </c>
      <c r="L24" s="21">
        <f t="shared" si="6"/>
        <v>-3.3897879774214661</v>
      </c>
      <c r="M24" s="33">
        <f t="shared" si="7"/>
        <v>341.85443591309451</v>
      </c>
    </row>
    <row r="25" spans="1:13" x14ac:dyDescent="0.4">
      <c r="A25" s="43">
        <v>204.35600280761719</v>
      </c>
      <c r="B25" s="16">
        <v>-0.99999000000000005</v>
      </c>
      <c r="C25" s="16">
        <v>1.2995699999999999E-4</v>
      </c>
      <c r="D25" s="17" t="str">
        <f t="shared" si="1"/>
        <v>-0.99999+0.000129957i</v>
      </c>
      <c r="E25" s="44" t="str">
        <f t="shared" si="0"/>
        <v>9.99999999995449E-06+0.000129957i</v>
      </c>
      <c r="F25" s="44" t="str">
        <f t="shared" si="2"/>
        <v>1.99999-0.000129957i</v>
      </c>
      <c r="G25" s="44" t="str">
        <f t="shared" si="3"/>
        <v>4.99580273132411E-06+0.0000649791495155154i</v>
      </c>
      <c r="H25" s="12">
        <v>53.259689331054688</v>
      </c>
      <c r="I25" s="3">
        <f t="shared" si="4"/>
        <v>0.59818909139917575</v>
      </c>
      <c r="J25" s="41">
        <v>4.0938920574262738E-4</v>
      </c>
      <c r="K25" s="21">
        <f t="shared" si="5"/>
        <v>2.3103873993166828</v>
      </c>
      <c r="L25" s="21">
        <f t="shared" si="6"/>
        <v>-3.3878636124507842</v>
      </c>
      <c r="M25" s="33">
        <f t="shared" si="7"/>
        <v>318.83729788815111</v>
      </c>
    </row>
    <row r="26" spans="1:13" x14ac:dyDescent="0.4">
      <c r="A26" s="43">
        <v>220.08099365234375</v>
      </c>
      <c r="B26" s="16">
        <v>-0.99998900000000002</v>
      </c>
      <c r="C26" s="16">
        <v>1.6217400000000001E-4</v>
      </c>
      <c r="D26" s="17" t="str">
        <f t="shared" si="1"/>
        <v>-0.999989+0.000162174i</v>
      </c>
      <c r="E26" s="44" t="str">
        <f t="shared" si="0"/>
        <v>0.0000109999999999832+0.000162174i</v>
      </c>
      <c r="F26" s="44" t="str">
        <f t="shared" si="2"/>
        <v>1.999989-0.000162174i</v>
      </c>
      <c r="G26" s="44" t="str">
        <f t="shared" si="3"/>
        <v>5.49345504014184E-06+0.0000810878914311917i</v>
      </c>
      <c r="H26" s="12">
        <v>1.7955520153045654</v>
      </c>
      <c r="I26" s="3">
        <f t="shared" si="4"/>
        <v>0.99950899583321218</v>
      </c>
      <c r="J26" s="41">
        <v>1.5584629727527499E-4</v>
      </c>
      <c r="K26" s="21">
        <f t="shared" si="5"/>
        <v>2.3425825381993097</v>
      </c>
      <c r="L26" s="21">
        <f t="shared" si="6"/>
        <v>-3.8073035115906633</v>
      </c>
      <c r="M26" s="33">
        <f t="shared" si="7"/>
        <v>112.70263807110382</v>
      </c>
    </row>
    <row r="27" spans="1:13" x14ac:dyDescent="0.4">
      <c r="A27" s="43">
        <v>237.01699829101563</v>
      </c>
      <c r="B27" s="16">
        <v>-0.99998699999999996</v>
      </c>
      <c r="C27" s="16">
        <v>2.0253E-4</v>
      </c>
      <c r="D27" s="17" t="str">
        <f t="shared" si="1"/>
        <v>-0.999987+0.00020253i</v>
      </c>
      <c r="E27" s="44" t="str">
        <f t="shared" si="0"/>
        <v>0.0000130000000000408+0.00020253i</v>
      </c>
      <c r="F27" s="44" t="str">
        <f t="shared" si="2"/>
        <v>1.999987-0.00020253i</v>
      </c>
      <c r="G27" s="44" t="str">
        <f t="shared" si="3"/>
        <v>6.48978745020788E-06+0.000101266315419376i</v>
      </c>
      <c r="H27" s="12">
        <v>-98.02105712890625</v>
      </c>
      <c r="I27" s="3">
        <f t="shared" si="4"/>
        <v>-0.13953703114068414</v>
      </c>
      <c r="J27" s="41">
        <v>2.0843089441768825E-4</v>
      </c>
      <c r="K27" s="21">
        <f t="shared" si="5"/>
        <v>2.3747794936863249</v>
      </c>
      <c r="L27" s="21">
        <f t="shared" si="6"/>
        <v>-3.6810379078259929</v>
      </c>
      <c r="M27" s="33">
        <f t="shared" si="7"/>
        <v>139.95961209039356</v>
      </c>
    </row>
    <row r="28" spans="1:13" x14ac:dyDescent="0.4">
      <c r="A28" s="43">
        <v>255.25599670410156</v>
      </c>
      <c r="B28" s="16">
        <v>-0.99998500000000001</v>
      </c>
      <c r="C28" s="16">
        <v>2.53105E-4</v>
      </c>
      <c r="D28" s="17" t="str">
        <f t="shared" si="1"/>
        <v>-0.999985+0.000253105i</v>
      </c>
      <c r="E28" s="44" t="str">
        <f t="shared" si="0"/>
        <v>0.0000149999999999872+0.000253105i</v>
      </c>
      <c r="F28" s="44" t="str">
        <f t="shared" si="2"/>
        <v>1.999985-0.000253105i</v>
      </c>
      <c r="G28" s="44" t="str">
        <f t="shared" si="3"/>
        <v>7.48404035506079E-06+0.000126554396281989i</v>
      </c>
      <c r="H28" s="12">
        <v>79.195281982421875</v>
      </c>
      <c r="I28" s="3">
        <f t="shared" si="4"/>
        <v>0.18746220033595914</v>
      </c>
      <c r="J28" s="41">
        <v>1.9785029871854931E-4</v>
      </c>
      <c r="K28" s="21">
        <f t="shared" si="5"/>
        <v>2.4069759537164757</v>
      </c>
      <c r="L28" s="21">
        <f t="shared" si="6"/>
        <v>-3.7036632896905002</v>
      </c>
      <c r="M28" s="33">
        <f t="shared" si="7"/>
        <v>123.36185413801574</v>
      </c>
    </row>
    <row r="29" spans="1:13" x14ac:dyDescent="0.4">
      <c r="A29" s="43">
        <v>274.89898681640625</v>
      </c>
      <c r="B29" s="16">
        <v>-0.99998299999999996</v>
      </c>
      <c r="C29" s="16">
        <v>3.1651299999999998E-4</v>
      </c>
      <c r="D29" s="17" t="str">
        <f t="shared" si="1"/>
        <v>-0.999983+0.000316513i</v>
      </c>
      <c r="E29" s="44" t="str">
        <f t="shared" si="0"/>
        <v>0.0000170000000000448+0.000316513i</v>
      </c>
      <c r="F29" s="44" t="str">
        <f t="shared" si="2"/>
        <v>1.999983-0.000316513i</v>
      </c>
      <c r="G29" s="44" t="str">
        <f t="shared" si="3"/>
        <v>8.47502649281015E-06+0.000158259186431115i</v>
      </c>
      <c r="H29" s="12">
        <v>53.144081115722656</v>
      </c>
      <c r="I29" s="3">
        <f t="shared" si="4"/>
        <v>0.59980480181298368</v>
      </c>
      <c r="J29" s="41">
        <v>3.3274959423579276E-4</v>
      </c>
      <c r="K29" s="21">
        <f t="shared" si="5"/>
        <v>2.4391731391855753</v>
      </c>
      <c r="L29" s="21">
        <f t="shared" si="6"/>
        <v>-3.4778824654438614</v>
      </c>
      <c r="M29" s="33">
        <f t="shared" si="7"/>
        <v>192.64800990269867</v>
      </c>
    </row>
    <row r="30" spans="1:13" x14ac:dyDescent="0.4">
      <c r="A30" s="43">
        <v>296.05300903320313</v>
      </c>
      <c r="B30" s="16">
        <v>-0.99998100000000001</v>
      </c>
      <c r="C30" s="16">
        <v>3.96036E-4</v>
      </c>
      <c r="D30" s="17" t="str">
        <f t="shared" si="1"/>
        <v>-0.999981+0.000396036i</v>
      </c>
      <c r="E30" s="44" t="str">
        <f t="shared" si="0"/>
        <v>0.0000189999999999912+0.000396036i</v>
      </c>
      <c r="F30" s="44" t="str">
        <f t="shared" si="2"/>
        <v>1.999981-0.000396036i</v>
      </c>
      <c r="G30" s="44" t="str">
        <f t="shared" si="3"/>
        <v>9.46087800652818E-06+0.00019802175463081i</v>
      </c>
      <c r="H30" s="12">
        <v>18.176530838012695</v>
      </c>
      <c r="I30" s="3">
        <f t="shared" si="4"/>
        <v>0.95009990862810134</v>
      </c>
      <c r="J30" s="41">
        <v>3.1562929507344961E-4</v>
      </c>
      <c r="K30" s="21">
        <f t="shared" si="5"/>
        <v>2.4713694795368331</v>
      </c>
      <c r="L30" s="21">
        <f t="shared" si="6"/>
        <v>-3.5008226946314993</v>
      </c>
      <c r="M30" s="33">
        <f t="shared" si="7"/>
        <v>169.67894587389935</v>
      </c>
    </row>
    <row r="31" spans="1:13" x14ac:dyDescent="0.4">
      <c r="A31" s="43">
        <v>318.83499145507813</v>
      </c>
      <c r="B31" s="16">
        <v>-0.99997800000000003</v>
      </c>
      <c r="C31" s="16">
        <v>4.9580200000000005E-4</v>
      </c>
      <c r="D31" s="17" t="str">
        <f t="shared" si="1"/>
        <v>-0.999978+0.000495802i</v>
      </c>
      <c r="E31" s="44" t="str">
        <f t="shared" si="0"/>
        <v>0.0000219999999999665+0.000495802i</v>
      </c>
      <c r="F31" s="44" t="str">
        <f t="shared" si="2"/>
        <v>1.999978-0.000495802i</v>
      </c>
      <c r="G31" s="44" t="str">
        <f t="shared" si="3"/>
        <v>0.0000109386640712337+0.000247906438676587i</v>
      </c>
      <c r="H31" s="12">
        <v>12.402389526367188</v>
      </c>
      <c r="I31" s="3">
        <f t="shared" si="4"/>
        <v>0.9766633219259333</v>
      </c>
      <c r="J31" s="41">
        <v>5.3099729120731354E-4</v>
      </c>
      <c r="K31" s="21">
        <f t="shared" si="5"/>
        <v>2.5035659782257271</v>
      </c>
      <c r="L31" s="21">
        <f t="shared" si="6"/>
        <v>-3.2749076943925743</v>
      </c>
      <c r="M31" s="33">
        <f t="shared" si="7"/>
        <v>265.0613826241767</v>
      </c>
    </row>
    <row r="32" spans="1:13" x14ac:dyDescent="0.4">
      <c r="A32" s="43">
        <v>343.37100219726563</v>
      </c>
      <c r="B32" s="16">
        <v>-0.99997499999999995</v>
      </c>
      <c r="C32" s="16">
        <v>6.2099699999999998E-4</v>
      </c>
      <c r="D32" s="17" t="str">
        <f t="shared" si="1"/>
        <v>-0.999975+0.000620997i</v>
      </c>
      <c r="E32" s="44" t="str">
        <f t="shared" si="0"/>
        <v>0.0000250000000000528+0.000620997i</v>
      </c>
      <c r="F32" s="44" t="str">
        <f t="shared" si="2"/>
        <v>1.999975-0.000620997i</v>
      </c>
      <c r="G32" s="44" t="str">
        <f t="shared" si="3"/>
        <v>0.0000124037433273328+0.000310506232671606i</v>
      </c>
      <c r="H32" s="12">
        <v>20.734960556030273</v>
      </c>
      <c r="I32" s="3">
        <f t="shared" si="4"/>
        <v>0.93522817455002194</v>
      </c>
      <c r="J32" s="41">
        <v>4.8626380157656968E-4</v>
      </c>
      <c r="K32" s="21">
        <f t="shared" si="5"/>
        <v>2.5357636160506805</v>
      </c>
      <c r="L32" s="21">
        <f t="shared" si="6"/>
        <v>-3.3131280589547045</v>
      </c>
      <c r="M32" s="33">
        <f t="shared" si="7"/>
        <v>225.38678913575404</v>
      </c>
    </row>
    <row r="33" spans="1:13" x14ac:dyDescent="0.4">
      <c r="A33" s="43">
        <v>369.79400634765625</v>
      </c>
      <c r="B33" s="16">
        <v>-0.99997100000000005</v>
      </c>
      <c r="C33" s="16">
        <v>7.7814300000000002E-4</v>
      </c>
      <c r="D33" s="17" t="str">
        <f t="shared" si="1"/>
        <v>-0.999971+0.000778143i</v>
      </c>
      <c r="E33" s="44" t="str">
        <f t="shared" si="0"/>
        <v>0.0000289999999999457+0.000778143i</v>
      </c>
      <c r="F33" s="44" t="str">
        <f t="shared" si="2"/>
        <v>1.999971-0.000778143i</v>
      </c>
      <c r="G33" s="44" t="str">
        <f t="shared" si="3"/>
        <v>0.0000143488270587513+0.000389082724419171i</v>
      </c>
      <c r="H33" s="12">
        <v>101.55139923095703</v>
      </c>
      <c r="I33" s="3">
        <f t="shared" si="4"/>
        <v>-0.20024693062784332</v>
      </c>
      <c r="J33" s="41">
        <v>2.8382480377331376E-4</v>
      </c>
      <c r="K33" s="21">
        <f t="shared" si="5"/>
        <v>2.5679598677987245</v>
      </c>
      <c r="L33" s="21">
        <f t="shared" si="6"/>
        <v>-3.5469496537299472</v>
      </c>
      <c r="M33" s="33">
        <f t="shared" si="7"/>
        <v>122.1548205682442</v>
      </c>
    </row>
    <row r="34" spans="1:13" x14ac:dyDescent="0.4">
      <c r="A34" s="43">
        <v>398.25100708007813</v>
      </c>
      <c r="B34" s="16">
        <v>-0.99996700000000005</v>
      </c>
      <c r="C34" s="16">
        <v>9.7544000000000005E-4</v>
      </c>
      <c r="D34" s="17" t="str">
        <f t="shared" si="1"/>
        <v>-0.999967+0.00097544i</v>
      </c>
      <c r="E34" s="44" t="str">
        <f t="shared" si="0"/>
        <v>0.0000329999999999497+0.00097544i</v>
      </c>
      <c r="F34" s="44" t="str">
        <f t="shared" si="2"/>
        <v>1.999967-0.00097544i</v>
      </c>
      <c r="G34" s="44" t="str">
        <f t="shared" si="3"/>
        <v>0.0000162623897376611+0.000487735979136379i</v>
      </c>
      <c r="H34" s="12">
        <v>37.137050628662109</v>
      </c>
      <c r="I34" s="3">
        <f t="shared" si="4"/>
        <v>0.79719369435341825</v>
      </c>
      <c r="J34" s="41">
        <v>1.3033539289608598E-4</v>
      </c>
      <c r="K34" s="21">
        <f t="shared" si="5"/>
        <v>2.6001568826998303</v>
      </c>
      <c r="L34" s="21">
        <f t="shared" si="6"/>
        <v>-3.8849376345385926</v>
      </c>
      <c r="M34" s="33">
        <f t="shared" si="7"/>
        <v>52.086552627512603</v>
      </c>
    </row>
    <row r="35" spans="1:13" x14ac:dyDescent="0.4">
      <c r="A35" s="43">
        <v>428.89700317382813</v>
      </c>
      <c r="B35" s="16">
        <v>-0.99996200000000002</v>
      </c>
      <c r="C35" s="16">
        <v>1.2232E-3</v>
      </c>
      <c r="D35" s="17" t="str">
        <f t="shared" si="1"/>
        <v>-0.999962+0.0012232i</v>
      </c>
      <c r="E35" s="44" t="str">
        <f t="shared" si="0"/>
        <v>0.0000379999999999825+0.0012232i</v>
      </c>
      <c r="F35" s="44" t="str">
        <f t="shared" si="2"/>
        <v>1.999962-0.0012232i</v>
      </c>
      <c r="G35" s="44" t="str">
        <f t="shared" si="3"/>
        <v>0.0000186262852648603+0.000611623012673309i</v>
      </c>
      <c r="H35" s="12">
        <v>13.799099922180176</v>
      </c>
      <c r="I35" s="3">
        <f t="shared" si="4"/>
        <v>0.97113802698857521</v>
      </c>
      <c r="J35" s="41">
        <v>5.4447579896077514E-4</v>
      </c>
      <c r="K35" s="21">
        <f t="shared" si="5"/>
        <v>2.6323530117097733</v>
      </c>
      <c r="L35" s="21">
        <f t="shared" si="6"/>
        <v>-3.2640214191430501</v>
      </c>
      <c r="M35" s="33">
        <f t="shared" si="7"/>
        <v>202.04388036583111</v>
      </c>
    </row>
    <row r="36" spans="1:13" x14ac:dyDescent="0.4">
      <c r="A36" s="43">
        <v>461.90200805664063</v>
      </c>
      <c r="B36" s="16">
        <v>-0.99995599999999996</v>
      </c>
      <c r="C36" s="16">
        <v>1.5343900000000001E-3</v>
      </c>
      <c r="D36" s="17" t="str">
        <f t="shared" si="1"/>
        <v>-0.999956+0.00153439i</v>
      </c>
      <c r="E36" s="44" t="str">
        <f t="shared" si="0"/>
        <v>0.000044000000000044+0.00153439i</v>
      </c>
      <c r="F36" s="44" t="str">
        <f t="shared" si="2"/>
        <v>1.999956-0.00153439i</v>
      </c>
      <c r="G36" s="44" t="str">
        <f t="shared" si="3"/>
        <v>0.0000214118573405908+0.000767228306092626i</v>
      </c>
      <c r="H36" s="12">
        <v>17.672040939331055</v>
      </c>
      <c r="I36" s="3">
        <f t="shared" si="4"/>
        <v>0.95280972916575846</v>
      </c>
      <c r="J36" s="41">
        <v>6.6414312459528446E-4</v>
      </c>
      <c r="K36" s="21">
        <f t="shared" si="5"/>
        <v>2.6645498502872975</v>
      </c>
      <c r="L36" s="21">
        <f t="shared" si="6"/>
        <v>-3.1777383189394448</v>
      </c>
      <c r="M36" s="33">
        <f t="shared" si="7"/>
        <v>228.84001228865498</v>
      </c>
    </row>
    <row r="37" spans="1:13" x14ac:dyDescent="0.4">
      <c r="A37" s="43">
        <v>497.44699096679688</v>
      </c>
      <c r="B37" s="16">
        <v>-0.99994899999999998</v>
      </c>
      <c r="C37" s="16">
        <v>1.92531E-3</v>
      </c>
      <c r="D37" s="17" t="str">
        <f t="shared" si="1"/>
        <v>-0.999949+0.00192531i</v>
      </c>
      <c r="E37" s="44" t="str">
        <f t="shared" si="0"/>
        <v>0.0000510000000000232+0.00192531i</v>
      </c>
      <c r="F37" s="44" t="str">
        <f t="shared" si="2"/>
        <v>1.999949-0.00192531i</v>
      </c>
      <c r="G37" s="44" t="str">
        <f t="shared" si="3"/>
        <v>0.0000245738755799373+0.000962703205095926i</v>
      </c>
      <c r="H37" s="12">
        <v>-0.34920978546142578</v>
      </c>
      <c r="I37" s="3">
        <f t="shared" si="4"/>
        <v>0.99998142639501719</v>
      </c>
      <c r="J37" s="41">
        <v>5.5615237215533853E-4</v>
      </c>
      <c r="K37" s="21">
        <f t="shared" si="5"/>
        <v>2.6967468081828905</v>
      </c>
      <c r="L37" s="21">
        <f t="shared" si="6"/>
        <v>-3.2548062060432139</v>
      </c>
      <c r="M37" s="33">
        <f t="shared" si="7"/>
        <v>177.93734960337429</v>
      </c>
    </row>
    <row r="38" spans="1:13" x14ac:dyDescent="0.4">
      <c r="A38" s="43">
        <v>535.72698974609375</v>
      </c>
      <c r="B38" s="16">
        <v>-0.99994099999999997</v>
      </c>
      <c r="C38" s="16">
        <v>2.41647E-3</v>
      </c>
      <c r="D38" s="17" t="str">
        <f t="shared" si="1"/>
        <v>-0.999941+0.00241647i</v>
      </c>
      <c r="E38" s="44" t="str">
        <f t="shared" si="0"/>
        <v>0.0000590000000000312+0.00241647i</v>
      </c>
      <c r="F38" s="44" t="str">
        <f t="shared" si="2"/>
        <v>1.999941-0.00241647i</v>
      </c>
      <c r="G38" s="44" t="str">
        <f t="shared" si="3"/>
        <v>0.0000280409113891454+0.00120830452499406i</v>
      </c>
      <c r="H38" s="12">
        <v>-10.643489837646484</v>
      </c>
      <c r="I38" s="3">
        <f t="shared" si="4"/>
        <v>0.98279543941628722</v>
      </c>
      <c r="J38" s="41">
        <v>3.0702661024406552E-4</v>
      </c>
      <c r="K38" s="21">
        <f t="shared" si="5"/>
        <v>2.7289435265343842</v>
      </c>
      <c r="L38" s="21">
        <f t="shared" si="6"/>
        <v>-3.5128239822383449</v>
      </c>
      <c r="M38" s="33">
        <f t="shared" si="7"/>
        <v>91.212135315883771</v>
      </c>
    </row>
    <row r="39" spans="1:13" x14ac:dyDescent="0.4">
      <c r="A39" s="43">
        <v>576.9520263671875</v>
      </c>
      <c r="B39" s="16">
        <v>-0.99993100000000001</v>
      </c>
      <c r="C39" s="16">
        <v>3.03367E-3</v>
      </c>
      <c r="D39" s="17" t="str">
        <f t="shared" si="1"/>
        <v>-0.999931+0.00303367i</v>
      </c>
      <c r="E39" s="44" t="str">
        <f t="shared" si="0"/>
        <v>0.0000689999999999857+0.00303367i</v>
      </c>
      <c r="F39" s="44" t="str">
        <f t="shared" si="2"/>
        <v>1.999931-0.00303367i</v>
      </c>
      <c r="G39" s="44" t="str">
        <f t="shared" si="3"/>
        <v>0.0000322001690203281+0.00151693617664147i</v>
      </c>
      <c r="H39" s="12">
        <v>17.063430786132813</v>
      </c>
      <c r="I39" s="3">
        <f t="shared" si="4"/>
        <v>0.95598049228090742</v>
      </c>
      <c r="J39" s="41">
        <v>4.0186900878325105E-4</v>
      </c>
      <c r="K39" s="21">
        <f t="shared" si="5"/>
        <v>2.7611397030167599</v>
      </c>
      <c r="L39" s="21">
        <f t="shared" si="6"/>
        <v>-3.3959154843115331</v>
      </c>
      <c r="M39" s="33">
        <f t="shared" si="7"/>
        <v>110.8574652662529</v>
      </c>
    </row>
    <row r="40" spans="1:13" x14ac:dyDescent="0.4">
      <c r="A40" s="43">
        <v>621.3499755859375</v>
      </c>
      <c r="B40" s="16">
        <v>-0.99991799999999997</v>
      </c>
      <c r="C40" s="16">
        <v>3.8093599999999999E-3</v>
      </c>
      <c r="D40" s="17" t="str">
        <f t="shared" si="1"/>
        <v>-0.999918+0.00380936i</v>
      </c>
      <c r="E40" s="44" t="str">
        <f t="shared" si="0"/>
        <v>0.0000820000000000265+0.00380936i</v>
      </c>
      <c r="F40" s="44" t="str">
        <f t="shared" si="2"/>
        <v>1.999918-0.00380936i</v>
      </c>
      <c r="G40" s="44" t="str">
        <f t="shared" si="3"/>
        <v>0.0000373734420734448+0.00190482928244823i</v>
      </c>
      <c r="H40" s="12">
        <v>45.171199798583984</v>
      </c>
      <c r="I40" s="3">
        <f t="shared" si="4"/>
        <v>0.70499079257873465</v>
      </c>
      <c r="J40" s="41">
        <v>6.1707600252702832E-4</v>
      </c>
      <c r="K40" s="21">
        <f t="shared" si="5"/>
        <v>2.7933362856078694</v>
      </c>
      <c r="L40" s="21">
        <f t="shared" si="6"/>
        <v>-3.2096613425383582</v>
      </c>
      <c r="M40" s="33">
        <f t="shared" si="7"/>
        <v>158.06019139688559</v>
      </c>
    </row>
    <row r="41" spans="1:13" x14ac:dyDescent="0.4">
      <c r="A41" s="43">
        <v>669.16497802734375</v>
      </c>
      <c r="B41" s="16">
        <v>-0.99990299999999999</v>
      </c>
      <c r="C41" s="16">
        <v>4.7843499999999997E-3</v>
      </c>
      <c r="D41" s="17" t="str">
        <f t="shared" si="1"/>
        <v>-0.999903+0.00478435i</v>
      </c>
      <c r="E41" s="44" t="str">
        <f t="shared" si="0"/>
        <v>0.0000970000000000137+0.00478435i</v>
      </c>
      <c r="F41" s="44" t="str">
        <f t="shared" si="2"/>
        <v>1.999903-0.00478435i</v>
      </c>
      <c r="G41" s="44" t="str">
        <f t="shared" si="3"/>
        <v>0.0000427790511835466+0.00239239336605502i</v>
      </c>
      <c r="H41" s="12">
        <v>29.46476936340332</v>
      </c>
      <c r="I41" s="3">
        <f t="shared" si="4"/>
        <v>0.87065831800560523</v>
      </c>
      <c r="J41" s="41">
        <v>5.0380901666358113E-4</v>
      </c>
      <c r="K41" s="21">
        <f t="shared" si="5"/>
        <v>2.8255332032893397</v>
      </c>
      <c r="L41" s="21">
        <f t="shared" si="6"/>
        <v>-3.297734064205518</v>
      </c>
      <c r="M41" s="33">
        <f t="shared" si="7"/>
        <v>119.82649721545874</v>
      </c>
    </row>
    <row r="42" spans="1:13" x14ac:dyDescent="0.4">
      <c r="A42" s="43">
        <v>720.65899658203125</v>
      </c>
      <c r="B42" s="16">
        <v>-0.99988299999999997</v>
      </c>
      <c r="C42" s="16">
        <v>6.0099899999999998E-3</v>
      </c>
      <c r="D42" s="17" t="str">
        <f t="shared" si="1"/>
        <v>-0.999883+0.00600999i</v>
      </c>
      <c r="E42" s="44" t="str">
        <f t="shared" si="0"/>
        <v>0.000117000000000034+0.00600999i</v>
      </c>
      <c r="F42" s="44" t="str">
        <f t="shared" si="2"/>
        <v>1.999883-0.00600999i</v>
      </c>
      <c r="G42" s="44" t="str">
        <f t="shared" si="3"/>
        <v>0.0000494719241145832+0.00300531947407384i</v>
      </c>
      <c r="H42" s="12">
        <v>-2.7803430557250977</v>
      </c>
      <c r="I42" s="3">
        <f t="shared" si="4"/>
        <v>0.99882283786076009</v>
      </c>
      <c r="J42" s="41">
        <v>5.7990901404991746E-4</v>
      </c>
      <c r="K42" s="21">
        <f t="shared" si="5"/>
        <v>2.8577298126592026</v>
      </c>
      <c r="L42" s="21">
        <f t="shared" si="6"/>
        <v>-3.2366401405676779</v>
      </c>
      <c r="M42" s="33">
        <f t="shared" si="7"/>
        <v>128.07081652672593</v>
      </c>
    </row>
    <row r="43" spans="1:13" x14ac:dyDescent="0.4">
      <c r="A43" s="43">
        <v>776.11602783203125</v>
      </c>
      <c r="B43" s="16">
        <v>-0.999857</v>
      </c>
      <c r="C43" s="16">
        <v>7.5508600000000004E-3</v>
      </c>
      <c r="D43" s="17" t="str">
        <f t="shared" si="1"/>
        <v>-0.999857+0.00755086i</v>
      </c>
      <c r="E43" s="44" t="str">
        <f t="shared" si="0"/>
        <v>0.000143000000000004+0.00755086i</v>
      </c>
      <c r="F43" s="44" t="str">
        <f t="shared" si="2"/>
        <v>1.999857-0.00755086i</v>
      </c>
      <c r="G43" s="44" t="str">
        <f t="shared" si="3"/>
        <v>0.0000572483862805198+0.00377591611527726i</v>
      </c>
      <c r="H43" s="12">
        <v>33.590660095214844</v>
      </c>
      <c r="I43" s="3">
        <f t="shared" si="4"/>
        <v>0.83301143915632592</v>
      </c>
      <c r="J43" s="41">
        <v>4.2368000140413642E-4</v>
      </c>
      <c r="K43" s="21">
        <f t="shared" si="5"/>
        <v>2.8899266522896174</v>
      </c>
      <c r="L43" s="21">
        <f t="shared" si="6"/>
        <v>-3.3729620351370984</v>
      </c>
      <c r="M43" s="33">
        <f t="shared" si="7"/>
        <v>86.882326990472848</v>
      </c>
    </row>
    <row r="44" spans="1:13" x14ac:dyDescent="0.4">
      <c r="A44" s="43">
        <v>835.84002685546875</v>
      </c>
      <c r="B44" s="16">
        <v>-0.99982300000000002</v>
      </c>
      <c r="C44" s="16">
        <v>9.4882300000000003E-3</v>
      </c>
      <c r="D44" s="17" t="str">
        <f t="shared" si="1"/>
        <v>-0.999823+0.00948823i</v>
      </c>
      <c r="E44" s="44" t="str">
        <f t="shared" si="0"/>
        <v>0.000176999999999983+0.00948823i</v>
      </c>
      <c r="F44" s="44" t="str">
        <f t="shared" si="2"/>
        <v>1.999823-0.00948823i</v>
      </c>
      <c r="G44" s="44" t="str">
        <f t="shared" si="3"/>
        <v>0.0000659957360037214+0.00474484801041003i</v>
      </c>
      <c r="H44" s="12">
        <v>77.238372802734375</v>
      </c>
      <c r="I44" s="3">
        <f t="shared" si="4"/>
        <v>0.2208953594970616</v>
      </c>
      <c r="J44" s="41">
        <v>2.923819120042026E-4</v>
      </c>
      <c r="K44" s="21">
        <f t="shared" si="5"/>
        <v>2.9221231648767874</v>
      </c>
      <c r="L44" s="21">
        <f t="shared" si="6"/>
        <v>-3.5340494981975779</v>
      </c>
      <c r="M44" s="33">
        <f t="shared" si="7"/>
        <v>55.673364604462719</v>
      </c>
    </row>
    <row r="45" spans="1:13" x14ac:dyDescent="0.4">
      <c r="A45" s="43">
        <v>900.15997314453125</v>
      </c>
      <c r="B45" s="16">
        <v>-0.99977700000000003</v>
      </c>
      <c r="C45" s="16">
        <v>1.1924300000000001E-2</v>
      </c>
      <c r="D45" s="17" t="str">
        <f t="shared" si="1"/>
        <v>-0.999777+0.0119243i</v>
      </c>
      <c r="E45" s="44" t="str">
        <f t="shared" si="0"/>
        <v>0.000222999999999973+0.0119243i</v>
      </c>
      <c r="F45" s="44" t="str">
        <f t="shared" si="2"/>
        <v>1.999777-0.0119243i</v>
      </c>
      <c r="G45" s="44" t="str">
        <f t="shared" si="3"/>
        <v>0.0000759545720779312+0.00596326775690681i</v>
      </c>
      <c r="H45" s="12">
        <v>70.462928771972656</v>
      </c>
      <c r="I45" s="3">
        <f t="shared" si="4"/>
        <v>0.33441669249265388</v>
      </c>
      <c r="J45" s="41">
        <v>4.2992699309252203E-4</v>
      </c>
      <c r="K45" s="21">
        <f t="shared" si="5"/>
        <v>2.954319697528319</v>
      </c>
      <c r="L45" s="21">
        <f t="shared" si="6"/>
        <v>-3.3666052867203748</v>
      </c>
      <c r="M45" s="33">
        <f t="shared" si="7"/>
        <v>76.014273196663893</v>
      </c>
    </row>
    <row r="46" spans="1:13" x14ac:dyDescent="0.4">
      <c r="A46" s="43">
        <v>969.42999267578125</v>
      </c>
      <c r="B46" s="16">
        <v>-0.99971200000000005</v>
      </c>
      <c r="C46" s="16">
        <v>1.49877E-2</v>
      </c>
      <c r="D46" s="17" t="str">
        <f t="shared" si="1"/>
        <v>-0.999712+0.0149877i</v>
      </c>
      <c r="E46" s="44" t="str">
        <f t="shared" si="0"/>
        <v>0.000287999999999955+0.0149877i</v>
      </c>
      <c r="F46" s="44" t="str">
        <f t="shared" si="2"/>
        <v>1.999712-0.0149877i</v>
      </c>
      <c r="G46" s="44" t="str">
        <f t="shared" si="3"/>
        <v>0.0000878418398024507+0.0074955876381911i</v>
      </c>
      <c r="H46" s="12">
        <v>84.314033508300781</v>
      </c>
      <c r="I46" s="3">
        <f t="shared" si="4"/>
        <v>9.9076026885293156E-2</v>
      </c>
      <c r="J46" s="41">
        <v>5.6915509048849344E-4</v>
      </c>
      <c r="K46" s="21">
        <f t="shared" si="5"/>
        <v>2.9865164519991714</v>
      </c>
      <c r="L46" s="21">
        <f t="shared" si="6"/>
        <v>-3.2447693754930542</v>
      </c>
      <c r="M46" s="33">
        <f t="shared" si="7"/>
        <v>93.440317218918366</v>
      </c>
    </row>
    <row r="47" spans="1:13" x14ac:dyDescent="0.4">
      <c r="A47" s="43">
        <v>1044.030029296875</v>
      </c>
      <c r="B47" s="16">
        <v>-0.99961900000000004</v>
      </c>
      <c r="C47" s="16">
        <v>1.8840099999999999E-2</v>
      </c>
      <c r="D47" s="17" t="str">
        <f t="shared" si="1"/>
        <v>-0.999619+0.0188401i</v>
      </c>
      <c r="E47" s="44" t="str">
        <f t="shared" si="0"/>
        <v>0.000380999999999965+0.0188401i</v>
      </c>
      <c r="F47" s="44" t="str">
        <f t="shared" si="2"/>
        <v>1.999619-0.0188401i</v>
      </c>
      <c r="G47" s="44" t="str">
        <f t="shared" si="3"/>
        <v>0.000101756103564023+0.00942280359166759i</v>
      </c>
      <c r="H47" s="12">
        <v>74.890167236328125</v>
      </c>
      <c r="I47" s="3">
        <f t="shared" si="4"/>
        <v>0.26067019352296938</v>
      </c>
      <c r="J47" s="41">
        <v>3.9435870712623E-4</v>
      </c>
      <c r="K47" s="21">
        <f t="shared" si="5"/>
        <v>3.0187129904003145</v>
      </c>
      <c r="L47" s="21">
        <f t="shared" si="6"/>
        <v>-3.4041085658557604</v>
      </c>
      <c r="M47" s="33">
        <f t="shared" si="7"/>
        <v>60.117176545906872</v>
      </c>
    </row>
    <row r="48" spans="1:13" x14ac:dyDescent="0.4">
      <c r="A48" s="43">
        <v>1124.3719482421875</v>
      </c>
      <c r="B48" s="16">
        <v>-0.99948400000000004</v>
      </c>
      <c r="C48" s="16">
        <v>2.3684799999999999E-2</v>
      </c>
      <c r="D48" s="17" t="str">
        <f t="shared" si="1"/>
        <v>-0.999484+0.0236848i</v>
      </c>
      <c r="E48" s="44" t="str">
        <f t="shared" si="0"/>
        <v>0.000515999999999961+0.0236848i</v>
      </c>
      <c r="F48" s="44" t="str">
        <f t="shared" si="2"/>
        <v>1.999484-0.0236848i</v>
      </c>
      <c r="G48" s="44" t="str">
        <f t="shared" si="3"/>
        <v>0.000117735230306182+0.0118468507551862i</v>
      </c>
      <c r="H48" s="12">
        <v>43.859378814697266</v>
      </c>
      <c r="I48" s="3">
        <f t="shared" si="4"/>
        <v>0.721042534021332</v>
      </c>
      <c r="J48" s="41">
        <v>3.8139350363053381E-4</v>
      </c>
      <c r="K48" s="21">
        <f t="shared" si="5"/>
        <v>3.0509100019339832</v>
      </c>
      <c r="L48" s="21">
        <f t="shared" si="6"/>
        <v>-3.4186267086718689</v>
      </c>
      <c r="M48" s="33">
        <f t="shared" si="7"/>
        <v>53.986282262585746</v>
      </c>
    </row>
    <row r="49" spans="1:13" x14ac:dyDescent="0.4">
      <c r="A49" s="43">
        <v>1210.89501953125</v>
      </c>
      <c r="B49" s="16">
        <v>-0.99928399999999995</v>
      </c>
      <c r="C49" s="16">
        <v>2.97773E-2</v>
      </c>
      <c r="D49" s="17" t="str">
        <f t="shared" si="1"/>
        <v>-0.999284+0.0297773i</v>
      </c>
      <c r="E49" s="44" t="str">
        <f t="shared" si="0"/>
        <v>0.00071600000000005+0.0297773i</v>
      </c>
      <c r="F49" s="44" t="str">
        <f t="shared" si="2"/>
        <v>1.999284-0.0297773i</v>
      </c>
      <c r="G49" s="44" t="str">
        <f t="shared" si="3"/>
        <v>0.000136267280458967+0.0148960116080009i</v>
      </c>
      <c r="H49" s="12">
        <v>44.953601837158203</v>
      </c>
      <c r="I49" s="3">
        <f t="shared" si="4"/>
        <v>0.70767916484409332</v>
      </c>
      <c r="J49" s="41">
        <v>4.1633989894762635E-4</v>
      </c>
      <c r="K49" s="21">
        <f t="shared" si="5"/>
        <v>3.0831064929245691</v>
      </c>
      <c r="L49" s="21">
        <f t="shared" si="6"/>
        <v>-3.3805519675363009</v>
      </c>
      <c r="M49" s="33">
        <f t="shared" si="7"/>
        <v>54.72196338667397</v>
      </c>
    </row>
    <row r="50" spans="1:13" x14ac:dyDescent="0.4">
      <c r="A50" s="43">
        <v>1304.0770263671875</v>
      </c>
      <c r="B50" s="16">
        <v>-0.99898299999999995</v>
      </c>
      <c r="C50" s="16">
        <v>3.7438800000000001E-2</v>
      </c>
      <c r="D50" s="17" t="str">
        <f t="shared" si="1"/>
        <v>-0.998983+0.0374388i</v>
      </c>
      <c r="E50" s="44" t="str">
        <f t="shared" si="0"/>
        <v>0.00101700000000005+0.0374388i</v>
      </c>
      <c r="F50" s="44" t="str">
        <f t="shared" si="2"/>
        <v>1.998983-0.0374388i</v>
      </c>
      <c r="G50" s="44" t="str">
        <f t="shared" si="3"/>
        <v>0.000157930724657738+0.0187318815301653i</v>
      </c>
      <c r="H50" s="12">
        <v>55.564369201660156</v>
      </c>
      <c r="I50" s="3">
        <f t="shared" si="4"/>
        <v>0.56548001139481463</v>
      </c>
      <c r="J50" s="41">
        <v>4.5053550275042653E-4</v>
      </c>
      <c r="K50" s="21">
        <f t="shared" si="5"/>
        <v>3.1153032441093007</v>
      </c>
      <c r="L50" s="21">
        <f t="shared" si="6"/>
        <v>-3.3462709803983866</v>
      </c>
      <c r="M50" s="33">
        <f t="shared" si="7"/>
        <v>54.985212415614406</v>
      </c>
    </row>
    <row r="51" spans="1:13" x14ac:dyDescent="0.4">
      <c r="A51" s="43">
        <v>1404.428955078125</v>
      </c>
      <c r="B51" s="16">
        <v>-0.998525</v>
      </c>
      <c r="C51" s="16">
        <v>4.7071799999999997E-2</v>
      </c>
      <c r="D51" s="17" t="str">
        <f t="shared" si="1"/>
        <v>-0.998525+0.0470718i</v>
      </c>
      <c r="E51" s="44" t="str">
        <f t="shared" si="0"/>
        <v>0.001475+0.0470718i</v>
      </c>
      <c r="F51" s="44" t="str">
        <f t="shared" si="2"/>
        <v>1.998525-0.0470718i</v>
      </c>
      <c r="G51" s="44" t="str">
        <f t="shared" si="3"/>
        <v>0.00018318613098023+0.0235575851695227i</v>
      </c>
      <c r="H51" s="12">
        <v>45.192600250244141</v>
      </c>
      <c r="I51" s="3">
        <f t="shared" si="4"/>
        <v>0.70472584514532866</v>
      </c>
      <c r="J51" s="41">
        <v>4.4455641182139516E-4</v>
      </c>
      <c r="K51" s="21">
        <f t="shared" si="5"/>
        <v>3.1474997747245457</v>
      </c>
      <c r="L51" s="21">
        <f t="shared" si="6"/>
        <v>-3.352073121559318</v>
      </c>
      <c r="M51" s="33">
        <f t="shared" si="7"/>
        <v>50.378732344375152</v>
      </c>
    </row>
    <row r="52" spans="1:13" x14ac:dyDescent="0.4">
      <c r="A52" s="43">
        <v>1512.5040283203125</v>
      </c>
      <c r="B52" s="16">
        <v>-0.99782199999999999</v>
      </c>
      <c r="C52" s="16">
        <v>5.9180900000000002E-2</v>
      </c>
      <c r="D52" s="17" t="str">
        <f t="shared" si="1"/>
        <v>-0.997822+0.0591809i</v>
      </c>
      <c r="E52" s="44" t="str">
        <f t="shared" si="0"/>
        <v>0.00217800000000001+0.0591809i</v>
      </c>
      <c r="F52" s="44" t="str">
        <f t="shared" si="2"/>
        <v>1.997822-0.0591809i</v>
      </c>
      <c r="G52" s="44" t="str">
        <f t="shared" si="3"/>
        <v>0.000212495851510817+0.0296290038330435i</v>
      </c>
      <c r="H52" s="12">
        <v>40.931598663330078</v>
      </c>
      <c r="I52" s="3">
        <f t="shared" si="4"/>
        <v>0.7554922642119104</v>
      </c>
      <c r="J52" s="41">
        <v>2.4415081134065986E-4</v>
      </c>
      <c r="K52" s="21">
        <f t="shared" si="5"/>
        <v>3.1796965400021615</v>
      </c>
      <c r="L52" s="21">
        <f t="shared" si="6"/>
        <v>-3.6123418281679549</v>
      </c>
      <c r="M52" s="33">
        <f t="shared" si="7"/>
        <v>25.691044623474973</v>
      </c>
    </row>
    <row r="53" spans="1:13" x14ac:dyDescent="0.4">
      <c r="A53" s="43">
        <v>1628.89501953125</v>
      </c>
      <c r="B53" s="16">
        <v>-0.99673400000000001</v>
      </c>
      <c r="C53" s="16">
        <v>7.4396000000000004E-2</v>
      </c>
      <c r="D53" s="17" t="str">
        <f t="shared" si="1"/>
        <v>-0.996734+0.074396i</v>
      </c>
      <c r="E53" s="44" t="str">
        <f t="shared" si="0"/>
        <v>0.00326599999999999+0.074396i</v>
      </c>
      <c r="F53" s="44" t="str">
        <f t="shared" si="2"/>
        <v>1.996734-0.074396i</v>
      </c>
      <c r="G53" s="44" t="str">
        <f t="shared" si="3"/>
        <v>0.000247106578930669+0.0372680505971482i</v>
      </c>
      <c r="H53" s="12">
        <v>27.466789245605469</v>
      </c>
      <c r="I53" s="3">
        <f t="shared" si="4"/>
        <v>0.88727833074083051</v>
      </c>
      <c r="J53" s="41">
        <v>3.7925370270386338E-4</v>
      </c>
      <c r="K53" s="21">
        <f t="shared" si="5"/>
        <v>3.21189309541505</v>
      </c>
      <c r="L53" s="21">
        <f t="shared" si="6"/>
        <v>-3.4210701704462916</v>
      </c>
      <c r="M53" s="33">
        <f t="shared" si="7"/>
        <v>37.055857343460907</v>
      </c>
    </row>
    <row r="54" spans="1:13" x14ac:dyDescent="0.4">
      <c r="A54" s="43">
        <v>1754.2430419921875</v>
      </c>
      <c r="B54" s="16">
        <v>-0.99504300000000001</v>
      </c>
      <c r="C54" s="16">
        <v>9.3500799999999995E-2</v>
      </c>
      <c r="D54" s="17" t="str">
        <f t="shared" si="1"/>
        <v>-0.995043+0.0935008i</v>
      </c>
      <c r="E54" s="44" t="str">
        <f t="shared" si="0"/>
        <v>0.00495699999999999+0.0935008i</v>
      </c>
      <c r="F54" s="44" t="str">
        <f t="shared" si="2"/>
        <v>1.995043-0.0935008i</v>
      </c>
      <c r="G54" s="44" t="str">
        <f t="shared" si="3"/>
        <v>0.000287552293622365+0.0468800353523686i</v>
      </c>
      <c r="H54" s="12">
        <v>43.259120941162109</v>
      </c>
      <c r="I54" s="3">
        <f t="shared" si="4"/>
        <v>0.72826188606240549</v>
      </c>
      <c r="J54" s="41">
        <v>8.3335797535255551E-4</v>
      </c>
      <c r="K54" s="21">
        <f t="shared" si="5"/>
        <v>3.2440897626240308</v>
      </c>
      <c r="L54" s="21">
        <f t="shared" si="6"/>
        <v>-3.0791684039659315</v>
      </c>
      <c r="M54" s="33">
        <f t="shared" si="7"/>
        <v>75.606992855328528</v>
      </c>
    </row>
    <row r="55" spans="1:13" x14ac:dyDescent="0.4">
      <c r="A55" s="43">
        <v>1889.237060546875</v>
      </c>
      <c r="B55" s="16">
        <v>-0.99240300000000004</v>
      </c>
      <c r="C55" s="16">
        <v>0.117463</v>
      </c>
      <c r="D55" s="17" t="str">
        <f t="shared" si="1"/>
        <v>-0.992403+0.117463i</v>
      </c>
      <c r="E55" s="44" t="str">
        <f t="shared" si="0"/>
        <v>0.00759699999999996+0.117463i</v>
      </c>
      <c r="F55" s="44" t="str">
        <f t="shared" si="2"/>
        <v>1.992403-0.117463i</v>
      </c>
      <c r="G55" s="44" t="str">
        <f t="shared" si="3"/>
        <v>0.000336071349655762+0.0589752554824223i</v>
      </c>
      <c r="H55" s="12">
        <v>41.802890777587891</v>
      </c>
      <c r="I55" s="3">
        <f t="shared" si="4"/>
        <v>0.74544236978017075</v>
      </c>
      <c r="J55" s="41">
        <v>5.1607307977974415E-4</v>
      </c>
      <c r="K55" s="21">
        <f t="shared" si="5"/>
        <v>3.2762864564013467</v>
      </c>
      <c r="L55" s="21">
        <f t="shared" si="6"/>
        <v>-3.2872887946948874</v>
      </c>
      <c r="M55" s="33">
        <f t="shared" si="7"/>
        <v>43.475529545153357</v>
      </c>
    </row>
    <row r="56" spans="1:13" x14ac:dyDescent="0.4">
      <c r="A56" s="43">
        <v>2034.6190185546875</v>
      </c>
      <c r="B56" s="16">
        <v>-0.98827500000000001</v>
      </c>
      <c r="C56" s="16">
        <v>0.14746300000000001</v>
      </c>
      <c r="D56" s="17" t="str">
        <f t="shared" si="1"/>
        <v>-0.988275+0.147463i</v>
      </c>
      <c r="E56" s="44" t="str">
        <f t="shared" si="0"/>
        <v>0.011725+0.147463i</v>
      </c>
      <c r="F56" s="44" t="str">
        <f t="shared" si="2"/>
        <v>1.988275-0.147463i</v>
      </c>
      <c r="G56" s="44" t="str">
        <f t="shared" si="3"/>
        <v>0.000394262838387931+0.0741955409492838i</v>
      </c>
      <c r="H56" s="12">
        <v>146.12710571289063</v>
      </c>
      <c r="I56" s="3">
        <f t="shared" si="4"/>
        <v>-0.8302760524551257</v>
      </c>
      <c r="J56" s="41">
        <v>6.9804133090656251E-5</v>
      </c>
      <c r="K56" s="21">
        <f t="shared" si="5"/>
        <v>3.3084830997384285</v>
      </c>
      <c r="L56" s="21">
        <f t="shared" si="6"/>
        <v>-4.1561188621143179</v>
      </c>
      <c r="M56" s="33">
        <f t="shared" si="7"/>
        <v>5.4603209388627238</v>
      </c>
    </row>
    <row r="57" spans="1:13" x14ac:dyDescent="0.4">
      <c r="A57" s="43">
        <v>2191.18896484375</v>
      </c>
      <c r="B57" s="16">
        <v>-0.98181799999999997</v>
      </c>
      <c r="C57" s="16">
        <v>0.184917</v>
      </c>
      <c r="D57" s="17" t="str">
        <f t="shared" si="1"/>
        <v>-0.981818+0.184917i</v>
      </c>
      <c r="E57" s="44" t="str">
        <f t="shared" si="0"/>
        <v>0.018182+0.184917i</v>
      </c>
      <c r="F57" s="44" t="str">
        <f t="shared" si="2"/>
        <v>1.981818-0.184917i</v>
      </c>
      <c r="G57" s="44" t="str">
        <f t="shared" si="3"/>
        <v>0.000464213093646927+0.0933500658953738i</v>
      </c>
      <c r="H57" s="12">
        <v>38.278770446777344</v>
      </c>
      <c r="I57" s="3">
        <f t="shared" si="4"/>
        <v>0.7850059606563099</v>
      </c>
      <c r="J57" s="41">
        <v>5.8882689336314797E-4</v>
      </c>
      <c r="K57" s="21">
        <f t="shared" si="5"/>
        <v>3.3406798320792683</v>
      </c>
      <c r="L57" s="21">
        <f t="shared" si="6"/>
        <v>-3.2300123627797794</v>
      </c>
      <c r="M57" s="33">
        <f t="shared" si="7"/>
        <v>42.768885845895987</v>
      </c>
    </row>
    <row r="58" spans="1:13" x14ac:dyDescent="0.4">
      <c r="A58" s="43">
        <v>2359.806884765625</v>
      </c>
      <c r="B58" s="16">
        <v>-0.97172700000000001</v>
      </c>
      <c r="C58" s="16">
        <v>0.231464</v>
      </c>
      <c r="D58" s="17" t="str">
        <f t="shared" si="1"/>
        <v>-0.971727+0.231464i</v>
      </c>
      <c r="E58" s="44" t="str">
        <f t="shared" si="0"/>
        <v>0.028273+0.231464i</v>
      </c>
      <c r="F58" s="44" t="str">
        <f t="shared" si="2"/>
        <v>1.971727-0.231464i</v>
      </c>
      <c r="G58" s="44" t="str">
        <f t="shared" si="3"/>
        <v>0.000550849610353348+0.117456170075376i</v>
      </c>
      <c r="H58" s="12">
        <v>58.178791046142578</v>
      </c>
      <c r="I58" s="3">
        <f t="shared" si="4"/>
        <v>0.52727036082992373</v>
      </c>
      <c r="J58" s="41">
        <v>7.0418597897514701E-4</v>
      </c>
      <c r="K58" s="21">
        <f t="shared" si="5"/>
        <v>3.3728764638547339</v>
      </c>
      <c r="L58" s="21">
        <f t="shared" si="6"/>
        <v>-3.1523126264035017</v>
      </c>
      <c r="M58" s="33">
        <f t="shared" si="7"/>
        <v>47.493157229699051</v>
      </c>
    </row>
    <row r="59" spans="1:13" x14ac:dyDescent="0.4">
      <c r="A59" s="43">
        <v>2541.40087890625</v>
      </c>
      <c r="B59" s="16">
        <v>-0.95601100000000006</v>
      </c>
      <c r="C59" s="16">
        <v>0.28890100000000002</v>
      </c>
      <c r="D59" s="17" t="str">
        <f t="shared" si="1"/>
        <v>-0.956011+0.288901i</v>
      </c>
      <c r="E59" s="44" t="str">
        <f t="shared" si="0"/>
        <v>0.0439889999999999+0.288901i</v>
      </c>
      <c r="F59" s="44" t="str">
        <f t="shared" si="2"/>
        <v>1.956011-0.288901i</v>
      </c>
      <c r="G59" s="44" t="str">
        <f t="shared" si="3"/>
        <v>0.00065973086109781+0.147796508764778i</v>
      </c>
      <c r="H59" s="12">
        <v>49.546028137207031</v>
      </c>
      <c r="I59" s="3">
        <f t="shared" si="4"/>
        <v>0.64883697237026738</v>
      </c>
      <c r="J59" s="41">
        <v>6.5026531228795648E-4</v>
      </c>
      <c r="K59" s="21">
        <f t="shared" si="5"/>
        <v>3.4050731757803985</v>
      </c>
      <c r="L59" s="21">
        <f t="shared" si="6"/>
        <v>-3.1869094123518247</v>
      </c>
      <c r="M59" s="33">
        <f t="shared" si="7"/>
        <v>40.722791760567823</v>
      </c>
    </row>
    <row r="60" spans="1:13" x14ac:dyDescent="0.4">
      <c r="A60" s="43">
        <v>2736.968994140625</v>
      </c>
      <c r="B60" s="16">
        <v>-0.93169199999999996</v>
      </c>
      <c r="C60" s="16">
        <v>0.35898000000000002</v>
      </c>
      <c r="D60" s="17" t="str">
        <f t="shared" si="1"/>
        <v>-0.931692+0.35898i</v>
      </c>
      <c r="E60" s="44" t="str">
        <f t="shared" si="0"/>
        <v>0.068308+0.35898i</v>
      </c>
      <c r="F60" s="44" t="str">
        <f t="shared" si="2"/>
        <v>1.931692-0.35898i</v>
      </c>
      <c r="G60" s="44" t="str">
        <f t="shared" si="3"/>
        <v>0.000798740055999285+0.185985515136628i</v>
      </c>
      <c r="H60" s="12">
        <v>49.167819976806641</v>
      </c>
      <c r="I60" s="3">
        <f t="shared" si="4"/>
        <v>0.65384566518081977</v>
      </c>
      <c r="J60" s="41">
        <v>8.9654402108862996E-4</v>
      </c>
      <c r="K60" s="21">
        <f t="shared" si="5"/>
        <v>3.4372698775161132</v>
      </c>
      <c r="L60" s="21">
        <f t="shared" si="6"/>
        <v>-3.0474283813427201</v>
      </c>
      <c r="M60" s="33">
        <f t="shared" si="7"/>
        <v>52.134099056735081</v>
      </c>
    </row>
    <row r="61" spans="1:13" x14ac:dyDescent="0.4">
      <c r="A61" s="43">
        <v>2947.5859375</v>
      </c>
      <c r="B61" s="16">
        <v>-0.89446000000000003</v>
      </c>
      <c r="C61" s="16">
        <v>0.44298100000000001</v>
      </c>
      <c r="D61" s="17" t="str">
        <f t="shared" si="1"/>
        <v>-0.89446+0.442981i</v>
      </c>
      <c r="E61" s="44" t="str">
        <f t="shared" si="0"/>
        <v>0.10554+0.442981i</v>
      </c>
      <c r="F61" s="44" t="str">
        <f t="shared" si="2"/>
        <v>1.89446-0.442981i</v>
      </c>
      <c r="G61" s="44" t="str">
        <f t="shared" si="3"/>
        <v>0.000979903677281012+0.234058823469942i</v>
      </c>
      <c r="H61" s="12">
        <v>62.736858367919922</v>
      </c>
      <c r="I61" s="3">
        <f t="shared" si="4"/>
        <v>0.45807781226462008</v>
      </c>
      <c r="J61" s="41">
        <v>7.6388922752812505E-4</v>
      </c>
      <c r="K61" s="21">
        <f t="shared" si="5"/>
        <v>3.4694664759004481</v>
      </c>
      <c r="L61" s="21">
        <f t="shared" si="6"/>
        <v>-3.1169696144101779</v>
      </c>
      <c r="M61" s="33">
        <f t="shared" si="7"/>
        <v>41.246209309461612</v>
      </c>
    </row>
    <row r="62" spans="1:13" x14ac:dyDescent="0.4">
      <c r="A62" s="43">
        <v>3174.410888671875</v>
      </c>
      <c r="B62" s="16">
        <v>-0.83841500000000002</v>
      </c>
      <c r="C62" s="16">
        <v>0.54090199999999999</v>
      </c>
      <c r="D62" s="17" t="str">
        <f t="shared" si="1"/>
        <v>-0.838415+0.540902i</v>
      </c>
      <c r="E62" s="44" t="str">
        <f t="shared" si="0"/>
        <v>0.161585+0.540902i</v>
      </c>
      <c r="F62" s="44" t="str">
        <f t="shared" si="2"/>
        <v>1.838415-0.540902i</v>
      </c>
      <c r="G62" s="44" t="str">
        <f t="shared" si="3"/>
        <v>0.00122137613833149+0.294581280503029i</v>
      </c>
      <c r="H62" s="12">
        <v>61.824569702148438</v>
      </c>
      <c r="I62" s="3">
        <f t="shared" si="4"/>
        <v>0.47217279894825881</v>
      </c>
      <c r="J62" s="41">
        <v>6.7820242838934064E-4</v>
      </c>
      <c r="K62" s="21">
        <f t="shared" si="5"/>
        <v>3.5016631401672549</v>
      </c>
      <c r="L62" s="21">
        <f t="shared" si="6"/>
        <v>-3.1686406595089758</v>
      </c>
      <c r="M62" s="33">
        <f t="shared" si="7"/>
        <v>34.002929261703379</v>
      </c>
    </row>
    <row r="63" spans="1:13" x14ac:dyDescent="0.4">
      <c r="A63" s="43">
        <v>3418.69091796875</v>
      </c>
      <c r="B63" s="16">
        <v>-0.75620299999999996</v>
      </c>
      <c r="C63" s="16">
        <v>0.650177</v>
      </c>
      <c r="D63" s="17" t="str">
        <f t="shared" si="1"/>
        <v>-0.756203+0.650177i</v>
      </c>
      <c r="E63" s="44" t="str">
        <f t="shared" si="0"/>
        <v>0.243797+0.650177i</v>
      </c>
      <c r="F63" s="44" t="str">
        <f t="shared" si="2"/>
        <v>1.756203-0.650177i</v>
      </c>
      <c r="G63" s="44" t="str">
        <f t="shared" si="3"/>
        <v>0.00154745474496493+0.370790346835598i</v>
      </c>
      <c r="H63" s="12">
        <v>64.976387023925781</v>
      </c>
      <c r="I63" s="3">
        <f t="shared" si="4"/>
        <v>0.42299173719241717</v>
      </c>
      <c r="J63" s="41">
        <v>7.7146751573309302E-4</v>
      </c>
      <c r="K63" s="21">
        <f t="shared" si="5"/>
        <v>3.5338598382378366</v>
      </c>
      <c r="L63" s="21">
        <f t="shared" si="6"/>
        <v>-3.1126823561010015</v>
      </c>
      <c r="M63" s="33">
        <f t="shared" si="7"/>
        <v>35.915170897256488</v>
      </c>
    </row>
    <row r="64" spans="1:13" x14ac:dyDescent="0.4">
      <c r="A64" s="34">
        <v>3681.76806640625</v>
      </c>
      <c r="H64" s="12">
        <v>69.0924072265625</v>
      </c>
      <c r="J64" s="42">
        <v>8.8111119111999869E-4</v>
      </c>
      <c r="K64" s="21">
        <f t="shared" ref="K64:K127" si="8">LOG10(A64)</f>
        <v>3.5660564265763233</v>
      </c>
      <c r="L64" s="21">
        <f t="shared" si="6"/>
        <v>-3.0549692826858128</v>
      </c>
      <c r="M64" s="33">
        <f t="shared" si="7"/>
        <v>38.08854847752977</v>
      </c>
    </row>
    <row r="65" spans="1:13" x14ac:dyDescent="0.4">
      <c r="A65" s="34">
        <v>3965.091064453125</v>
      </c>
      <c r="H65" s="12">
        <v>64.201896667480469</v>
      </c>
      <c r="J65" s="42">
        <v>1.0313879465684295E-3</v>
      </c>
      <c r="K65" s="21">
        <f t="shared" si="8"/>
        <v>3.5982531660131021</v>
      </c>
      <c r="L65" s="21">
        <f t="shared" si="6"/>
        <v>-2.986577948331095</v>
      </c>
      <c r="M65" s="33">
        <f t="shared" si="7"/>
        <v>41.398920547718923</v>
      </c>
    </row>
    <row r="66" spans="1:13" x14ac:dyDescent="0.4">
      <c r="A66" s="34">
        <v>4270.21484375</v>
      </c>
      <c r="H66" s="12">
        <v>75.664726257324219</v>
      </c>
      <c r="J66" s="42">
        <v>9.9018344189971685E-4</v>
      </c>
      <c r="K66" s="21">
        <f t="shared" si="8"/>
        <v>3.6304497258699553</v>
      </c>
      <c r="L66" s="21">
        <f t="shared" si="6"/>
        <v>-3.0042843403270041</v>
      </c>
      <c r="M66" s="33">
        <f t="shared" si="7"/>
        <v>36.905072721749164</v>
      </c>
    </row>
    <row r="67" spans="1:13" x14ac:dyDescent="0.4">
      <c r="A67" s="34">
        <v>4598.81982421875</v>
      </c>
      <c r="H67" s="12">
        <v>66.75128173828125</v>
      </c>
      <c r="J67" s="42">
        <v>1.1600550496950746E-3</v>
      </c>
      <c r="K67" s="21">
        <f t="shared" si="8"/>
        <v>3.6626463948142196</v>
      </c>
      <c r="L67" s="21">
        <f t="shared" si="6"/>
        <v>-2.9355214011079713</v>
      </c>
      <c r="M67" s="33">
        <f t="shared" si="7"/>
        <v>40.146929532959078</v>
      </c>
    </row>
    <row r="68" spans="1:13" x14ac:dyDescent="0.4">
      <c r="A68" s="34">
        <v>4952.7119140625</v>
      </c>
      <c r="H68" s="12">
        <v>84.508163452148438</v>
      </c>
      <c r="J68" s="42">
        <v>1.2386849848553538E-3</v>
      </c>
      <c r="K68" s="21">
        <f t="shared" si="8"/>
        <v>3.6948430669746473</v>
      </c>
      <c r="L68" s="21">
        <f t="shared" ref="L68:L131" si="9">LOG10(J68)</f>
        <v>-2.9070391268231601</v>
      </c>
      <c r="M68" s="33">
        <f t="shared" ref="M68:M131" si="10">J68/2/PI()/A68*10^9</f>
        <v>39.805028375198013</v>
      </c>
    </row>
    <row r="69" spans="1:13" x14ac:dyDescent="0.4">
      <c r="A69" s="34">
        <v>5333.8369140625</v>
      </c>
      <c r="H69" s="12">
        <v>73.460746765136719</v>
      </c>
      <c r="J69" s="42">
        <v>1.3496209867298603E-3</v>
      </c>
      <c r="K69" s="21">
        <f t="shared" si="8"/>
        <v>3.7270397326876559</v>
      </c>
      <c r="L69" s="21">
        <f t="shared" si="9"/>
        <v>-2.8697881770474831</v>
      </c>
      <c r="M69" s="33">
        <f t="shared" si="10"/>
        <v>40.270982184008645</v>
      </c>
    </row>
    <row r="70" spans="1:13" x14ac:dyDescent="0.4">
      <c r="A70" s="34">
        <v>5744.291015625</v>
      </c>
      <c r="H70" s="12">
        <v>78.900047302246094</v>
      </c>
      <c r="J70" s="42">
        <v>1.4385250397026539E-3</v>
      </c>
      <c r="K70" s="21">
        <f t="shared" si="8"/>
        <v>3.7592364338941593</v>
      </c>
      <c r="L70" s="21">
        <f t="shared" si="9"/>
        <v>-2.8420825741559659</v>
      </c>
      <c r="M70" s="33">
        <f t="shared" si="10"/>
        <v>39.856680347040516</v>
      </c>
    </row>
    <row r="71" spans="1:13" x14ac:dyDescent="0.4">
      <c r="A71" s="34">
        <v>6186.330078125</v>
      </c>
      <c r="H71" s="12">
        <v>84.893623352050781</v>
      </c>
      <c r="J71" s="42">
        <v>1.6137260245159268E-3</v>
      </c>
      <c r="K71" s="21">
        <f t="shared" si="8"/>
        <v>3.7914330885226231</v>
      </c>
      <c r="L71" s="21">
        <f t="shared" si="9"/>
        <v>-2.7921701970866595</v>
      </c>
      <c r="M71" s="33">
        <f t="shared" si="10"/>
        <v>41.516128359511264</v>
      </c>
    </row>
    <row r="72" spans="1:13" x14ac:dyDescent="0.4">
      <c r="A72" s="34">
        <v>6662.38623046875</v>
      </c>
      <c r="H72" s="12">
        <v>83.741371154785156</v>
      </c>
      <c r="J72" s="42">
        <v>1.8579779425635934E-3</v>
      </c>
      <c r="K72" s="21">
        <f t="shared" si="8"/>
        <v>3.823629805914329</v>
      </c>
      <c r="L72" s="21">
        <f t="shared" si="9"/>
        <v>-2.7309594461441953</v>
      </c>
      <c r="M72" s="33">
        <f t="shared" si="10"/>
        <v>44.384453780593908</v>
      </c>
    </row>
    <row r="73" spans="1:13" x14ac:dyDescent="0.4">
      <c r="A73" s="34">
        <v>7175.0751953125</v>
      </c>
      <c r="H73" s="12">
        <v>82.360572814941406</v>
      </c>
      <c r="J73" s="42">
        <v>2.0385219249874353E-3</v>
      </c>
      <c r="K73" s="21">
        <f t="shared" si="8"/>
        <v>3.8558264568677942</v>
      </c>
      <c r="L73" s="21">
        <f t="shared" si="9"/>
        <v>-2.6906846132038025</v>
      </c>
      <c r="M73" s="33">
        <f t="shared" si="10"/>
        <v>45.217761783864582</v>
      </c>
    </row>
    <row r="74" spans="1:13" x14ac:dyDescent="0.4">
      <c r="A74" s="34">
        <v>7727.216796875</v>
      </c>
      <c r="H74" s="12">
        <v>80.703292846679688</v>
      </c>
      <c r="J74" s="42">
        <v>1.9913699943572283E-3</v>
      </c>
      <c r="K74" s="21">
        <f t="shared" si="8"/>
        <v>3.8880230970988778</v>
      </c>
      <c r="L74" s="21">
        <f t="shared" si="9"/>
        <v>-2.7008480410378506</v>
      </c>
      <c r="M74" s="33">
        <f t="shared" si="10"/>
        <v>41.015592865856476</v>
      </c>
    </row>
    <row r="75" spans="1:13" x14ac:dyDescent="0.4">
      <c r="A75" s="34">
        <v>8321.84765625</v>
      </c>
      <c r="H75" s="12">
        <v>85.871269226074219</v>
      </c>
      <c r="J75" s="42">
        <v>2.2392170503735542E-3</v>
      </c>
      <c r="K75" s="21">
        <f t="shared" si="8"/>
        <v>3.9202197611258098</v>
      </c>
      <c r="L75" s="21">
        <f t="shared" si="9"/>
        <v>-2.6499038076220311</v>
      </c>
      <c r="M75" s="33">
        <f t="shared" si="10"/>
        <v>42.824920251327725</v>
      </c>
    </row>
    <row r="76" spans="1:13" x14ac:dyDescent="0.4">
      <c r="A76" s="34">
        <v>8962.2373046875</v>
      </c>
      <c r="H76" s="12">
        <v>90.310279846191406</v>
      </c>
      <c r="J76" s="42">
        <v>2.6026719715446234E-3</v>
      </c>
      <c r="K76" s="21">
        <f t="shared" si="8"/>
        <v>3.9524164391030085</v>
      </c>
      <c r="L76" s="21">
        <f t="shared" si="9"/>
        <v>-2.5845805648624323</v>
      </c>
      <c r="M76" s="33">
        <f t="shared" si="10"/>
        <v>46.219274879209323</v>
      </c>
    </row>
    <row r="77" spans="1:13" x14ac:dyDescent="0.4">
      <c r="A77" s="34">
        <v>9651.90625</v>
      </c>
      <c r="H77" s="12">
        <v>91.946662902832031</v>
      </c>
      <c r="J77" s="42">
        <v>2.7337030041962862E-3</v>
      </c>
      <c r="K77" s="21">
        <f t="shared" si="8"/>
        <v>3.9846130949083798</v>
      </c>
      <c r="L77" s="21">
        <f t="shared" si="9"/>
        <v>-2.5632486699602182</v>
      </c>
      <c r="M77" s="33">
        <f t="shared" si="10"/>
        <v>45.077348949903367</v>
      </c>
    </row>
    <row r="78" spans="1:13" x14ac:dyDescent="0.4">
      <c r="A78" s="34">
        <v>10394.6474609375</v>
      </c>
      <c r="H78" s="12">
        <v>81.852752685546875</v>
      </c>
      <c r="J78" s="42">
        <v>2.9520581010729074E-3</v>
      </c>
      <c r="K78" s="21">
        <f t="shared" si="8"/>
        <v>4.0168097646279692</v>
      </c>
      <c r="L78" s="21">
        <f t="shared" si="9"/>
        <v>-2.5298750991772336</v>
      </c>
      <c r="M78" s="33">
        <f t="shared" si="10"/>
        <v>45.199670392462977</v>
      </c>
    </row>
    <row r="79" spans="1:13" x14ac:dyDescent="0.4">
      <c r="A79" s="34">
        <v>11194.5439453125</v>
      </c>
      <c r="H79" s="12">
        <v>84.778663635253906</v>
      </c>
      <c r="J79" s="42">
        <v>3.1985628884285688E-3</v>
      </c>
      <c r="K79" s="21">
        <f t="shared" si="8"/>
        <v>4.0490064055462591</v>
      </c>
      <c r="L79" s="21">
        <f t="shared" si="9"/>
        <v>-2.4950451059972227</v>
      </c>
      <c r="M79" s="33">
        <f t="shared" si="10"/>
        <v>45.474571985298184</v>
      </c>
    </row>
    <row r="80" spans="1:13" x14ac:dyDescent="0.4">
      <c r="A80" s="34">
        <v>12055.99609375</v>
      </c>
      <c r="H80" s="12">
        <v>85.167526245117188</v>
      </c>
      <c r="J80" s="42">
        <v>3.2734109554439783E-3</v>
      </c>
      <c r="K80" s="21">
        <f t="shared" si="8"/>
        <v>4.0812030985913221</v>
      </c>
      <c r="L80" s="21">
        <f t="shared" si="9"/>
        <v>-2.4849994684231511</v>
      </c>
      <c r="M80" s="33">
        <f t="shared" si="10"/>
        <v>43.213313133052218</v>
      </c>
    </row>
    <row r="81" spans="1:13" x14ac:dyDescent="0.4">
      <c r="A81" s="34">
        <v>12983.73828125</v>
      </c>
      <c r="H81" s="12">
        <v>83.395210266113281</v>
      </c>
      <c r="J81" s="42">
        <v>3.5619570408016443E-3</v>
      </c>
      <c r="K81" s="21">
        <f t="shared" si="8"/>
        <v>4.1133997526473109</v>
      </c>
      <c r="L81" s="21">
        <f t="shared" si="9"/>
        <v>-2.4483113226760596</v>
      </c>
      <c r="M81" s="33">
        <f t="shared" si="10"/>
        <v>43.662546012902496</v>
      </c>
    </row>
    <row r="82" spans="1:13" x14ac:dyDescent="0.4">
      <c r="A82" s="34">
        <v>13982.873046875</v>
      </c>
      <c r="H82" s="12">
        <v>86.39227294921875</v>
      </c>
      <c r="J82" s="42">
        <v>3.6904490552842617E-3</v>
      </c>
      <c r="K82" s="21">
        <f t="shared" si="8"/>
        <v>4.1455964146291526</v>
      </c>
      <c r="L82" s="21">
        <f t="shared" si="9"/>
        <v>-2.4329207855031747</v>
      </c>
      <c r="M82" s="33">
        <f t="shared" si="10"/>
        <v>42.005187875790078</v>
      </c>
    </row>
    <row r="83" spans="1:13" x14ac:dyDescent="0.4">
      <c r="A83" s="34">
        <v>15058.8935546875</v>
      </c>
      <c r="H83" s="12">
        <v>87.261489868164063</v>
      </c>
      <c r="J83" s="42">
        <v>3.998694010078907E-3</v>
      </c>
      <c r="K83" s="21">
        <f t="shared" si="8"/>
        <v>4.1777930634485845</v>
      </c>
      <c r="L83" s="21">
        <f t="shared" si="9"/>
        <v>-2.3980818278791425</v>
      </c>
      <c r="M83" s="33">
        <f t="shared" si="10"/>
        <v>42.261532383161729</v>
      </c>
    </row>
    <row r="84" spans="1:13" x14ac:dyDescent="0.4">
      <c r="A84" s="34">
        <v>16217.7177734375</v>
      </c>
      <c r="H84" s="12">
        <v>86.570198059082031</v>
      </c>
      <c r="J84" s="42">
        <v>4.2153960093855858E-3</v>
      </c>
      <c r="K84" s="21">
        <f t="shared" si="8"/>
        <v>4.2099897383992246</v>
      </c>
      <c r="L84" s="21">
        <f t="shared" si="9"/>
        <v>-2.3751616199449899</v>
      </c>
      <c r="M84" s="33">
        <f t="shared" si="10"/>
        <v>41.368404689000933</v>
      </c>
    </row>
    <row r="85" spans="1:13" x14ac:dyDescent="0.4">
      <c r="A85" s="34">
        <v>17465.716796875</v>
      </c>
      <c r="H85" s="12">
        <v>88.415626525878906</v>
      </c>
      <c r="J85" s="42">
        <v>4.6126889064908028E-3</v>
      </c>
      <c r="K85" s="21">
        <f t="shared" si="8"/>
        <v>4.2421864138808765</v>
      </c>
      <c r="L85" s="21">
        <f t="shared" si="9"/>
        <v>-2.3360458345203439</v>
      </c>
      <c r="M85" s="33">
        <f t="shared" si="10"/>
        <v>42.032757598847191</v>
      </c>
    </row>
    <row r="86" spans="1:13" x14ac:dyDescent="0.4">
      <c r="A86" s="34">
        <v>18809.751953125</v>
      </c>
      <c r="H86" s="12">
        <v>86.532112121582031</v>
      </c>
      <c r="J86" s="42">
        <v>4.7849300317466259E-3</v>
      </c>
      <c r="K86" s="21">
        <f t="shared" si="8"/>
        <v>4.2743830684850224</v>
      </c>
      <c r="L86" s="21">
        <f t="shared" si="9"/>
        <v>-2.3201244083674961</v>
      </c>
      <c r="M86" s="33">
        <f t="shared" si="10"/>
        <v>40.486725651627438</v>
      </c>
    </row>
    <row r="87" spans="1:13" x14ac:dyDescent="0.4">
      <c r="A87" s="34">
        <v>20257.21484375</v>
      </c>
      <c r="H87" s="12">
        <v>89.14666748046875</v>
      </c>
      <c r="J87" s="42">
        <v>5.2404501475393772E-3</v>
      </c>
      <c r="K87" s="21">
        <f t="shared" si="8"/>
        <v>4.3065797341565917</v>
      </c>
      <c r="L87" s="21">
        <f t="shared" si="9"/>
        <v>-2.2806314061086956</v>
      </c>
      <c r="M87" s="33">
        <f t="shared" si="10"/>
        <v>41.172666205140892</v>
      </c>
    </row>
    <row r="88" spans="1:13" x14ac:dyDescent="0.4">
      <c r="A88" s="34">
        <v>21816.0625</v>
      </c>
      <c r="H88" s="12">
        <v>86.7657470703125</v>
      </c>
      <c r="J88" s="42">
        <v>5.6346859782934189E-3</v>
      </c>
      <c r="K88" s="21">
        <f t="shared" si="8"/>
        <v>4.3387763691289454</v>
      </c>
      <c r="L88" s="21">
        <f t="shared" si="9"/>
        <v>-2.2491302822255896</v>
      </c>
      <c r="M88" s="33">
        <f t="shared" si="10"/>
        <v>41.1067820426344</v>
      </c>
    </row>
    <row r="89" spans="1:13" x14ac:dyDescent="0.4">
      <c r="A89" s="34">
        <v>23494.869140625</v>
      </c>
      <c r="H89" s="12">
        <v>87.345443725585938</v>
      </c>
      <c r="J89" s="42">
        <v>6.0407458804547787E-3</v>
      </c>
      <c r="K89" s="21">
        <f t="shared" si="8"/>
        <v>4.370973030475688</v>
      </c>
      <c r="L89" s="21">
        <f t="shared" si="9"/>
        <v>-2.2189094336030193</v>
      </c>
      <c r="M89" s="33">
        <f t="shared" si="10"/>
        <v>40.920192450614621</v>
      </c>
    </row>
    <row r="90" spans="1:13" x14ac:dyDescent="0.4">
      <c r="A90" s="34">
        <v>25302.865234375</v>
      </c>
      <c r="H90" s="12">
        <v>87.29345703125</v>
      </c>
      <c r="J90" s="42">
        <v>6.4454330131411552E-3</v>
      </c>
      <c r="K90" s="21">
        <f t="shared" si="8"/>
        <v>4.4031697024019794</v>
      </c>
      <c r="L90" s="21">
        <f t="shared" si="9"/>
        <v>-2.1907479008240385</v>
      </c>
      <c r="M90" s="33">
        <f t="shared" si="10"/>
        <v>40.541753469701177</v>
      </c>
    </row>
    <row r="91" spans="1:13" x14ac:dyDescent="0.4">
      <c r="A91" s="34">
        <v>27249.9921875</v>
      </c>
      <c r="H91" s="12">
        <v>86.526519775390625</v>
      </c>
      <c r="J91" s="42">
        <v>7.012002170085907E-3</v>
      </c>
      <c r="K91" s="21">
        <f t="shared" si="8"/>
        <v>4.4353663821016109</v>
      </c>
      <c r="L91" s="21">
        <f t="shared" si="9"/>
        <v>-2.1541579581720547</v>
      </c>
      <c r="M91" s="33">
        <f t="shared" si="10"/>
        <v>40.953949588733963</v>
      </c>
    </row>
    <row r="92" spans="1:13" x14ac:dyDescent="0.4">
      <c r="A92" s="34">
        <v>29346.955078125</v>
      </c>
      <c r="H92" s="12">
        <v>86.424346923828125</v>
      </c>
      <c r="J92" s="42">
        <v>7.540625985711813E-3</v>
      </c>
      <c r="K92" s="21">
        <f t="shared" si="8"/>
        <v>4.4675630472746439</v>
      </c>
      <c r="L92" s="21">
        <f t="shared" si="9"/>
        <v>-2.1225925996400736</v>
      </c>
      <c r="M92" s="33">
        <f t="shared" si="10"/>
        <v>40.894460649779546</v>
      </c>
    </row>
    <row r="93" spans="1:13" x14ac:dyDescent="0.4">
      <c r="A93" s="34">
        <v>31605.283203125</v>
      </c>
      <c r="H93" s="12">
        <v>87.401138305664063</v>
      </c>
      <c r="J93" s="42">
        <v>8.0343829467892647E-3</v>
      </c>
      <c r="K93" s="21">
        <f t="shared" si="8"/>
        <v>4.4997596862316787</v>
      </c>
      <c r="L93" s="21">
        <f t="shared" si="9"/>
        <v>-2.0950474721171828</v>
      </c>
      <c r="M93" s="33">
        <f t="shared" si="10"/>
        <v>40.458797741394896</v>
      </c>
    </row>
    <row r="94" spans="1:13" x14ac:dyDescent="0.4">
      <c r="A94" s="34">
        <v>34037.3984375</v>
      </c>
      <c r="H94" s="12">
        <v>87.457939147949219</v>
      </c>
      <c r="J94" s="42">
        <v>9.1315293684601784E-3</v>
      </c>
      <c r="K94" s="21">
        <f t="shared" si="8"/>
        <v>4.5319563584802536</v>
      </c>
      <c r="L94" s="21">
        <f t="shared" si="9"/>
        <v>-2.0394564797866841</v>
      </c>
      <c r="M94" s="33">
        <f t="shared" si="10"/>
        <v>42.69797645222134</v>
      </c>
    </row>
    <row r="95" spans="1:13" x14ac:dyDescent="0.4">
      <c r="A95" s="34">
        <v>36656.671875</v>
      </c>
      <c r="H95" s="12">
        <v>86.086578369140625</v>
      </c>
      <c r="J95" s="42">
        <v>9.5652621239423752E-3</v>
      </c>
      <c r="K95" s="21">
        <f t="shared" si="8"/>
        <v>4.5641530320409496</v>
      </c>
      <c r="L95" s="21">
        <f t="shared" si="9"/>
        <v>-2.0193031241811781</v>
      </c>
      <c r="M95" s="33">
        <f t="shared" si="10"/>
        <v>41.530195490370353</v>
      </c>
    </row>
    <row r="96" spans="1:13" x14ac:dyDescent="0.4">
      <c r="A96" s="34">
        <v>39477.50390625</v>
      </c>
      <c r="H96" s="12">
        <v>87.26806640625</v>
      </c>
      <c r="J96" s="42">
        <v>1.0261960327625275E-2</v>
      </c>
      <c r="K96" s="21">
        <f t="shared" si="8"/>
        <v>4.5963496851827008</v>
      </c>
      <c r="L96" s="21">
        <f t="shared" si="9"/>
        <v>-1.9887696686444551</v>
      </c>
      <c r="M96" s="33">
        <f t="shared" si="10"/>
        <v>41.371453368304699</v>
      </c>
    </row>
    <row r="97" spans="1:13" x14ac:dyDescent="0.4">
      <c r="A97" s="34">
        <v>42515.41015625</v>
      </c>
      <c r="H97" s="12">
        <v>87.927238464355469</v>
      </c>
      <c r="J97" s="42">
        <v>1.1094640009105206E-2</v>
      </c>
      <c r="K97" s="21">
        <f t="shared" si="8"/>
        <v>4.6285463731746965</v>
      </c>
      <c r="L97" s="21">
        <f t="shared" si="9"/>
        <v>-1.9548867848781697</v>
      </c>
      <c r="M97" s="33">
        <f t="shared" si="10"/>
        <v>41.532394790142391</v>
      </c>
    </row>
    <row r="98" spans="1:13" x14ac:dyDescent="0.4">
      <c r="A98" s="34">
        <v>45787.08984375</v>
      </c>
      <c r="H98" s="12">
        <v>86.61865234375</v>
      </c>
      <c r="J98" s="42">
        <v>1.177779957652092E-2</v>
      </c>
      <c r="K98" s="21">
        <f t="shared" si="8"/>
        <v>4.660743041322748</v>
      </c>
      <c r="L98" s="21">
        <f t="shared" si="9"/>
        <v>-1.9289358403671406</v>
      </c>
      <c r="M98" s="33">
        <f t="shared" si="10"/>
        <v>40.939378932920043</v>
      </c>
    </row>
    <row r="99" spans="1:13" x14ac:dyDescent="0.4">
      <c r="A99" s="34">
        <v>49310.53125</v>
      </c>
      <c r="H99" s="12">
        <v>85.6717529296875</v>
      </c>
      <c r="J99" s="42">
        <v>1.2696989811956882E-2</v>
      </c>
      <c r="K99" s="21">
        <f t="shared" si="8"/>
        <v>4.6929396814542903</v>
      </c>
      <c r="L99" s="21">
        <f t="shared" si="9"/>
        <v>-1.8962992288875025</v>
      </c>
      <c r="M99" s="33">
        <f t="shared" si="10"/>
        <v>40.980874465033729</v>
      </c>
    </row>
    <row r="100" spans="1:13" x14ac:dyDescent="0.4">
      <c r="A100" s="34">
        <v>53105.11328125</v>
      </c>
      <c r="H100" s="12">
        <v>88.163108825683594</v>
      </c>
      <c r="J100" s="42">
        <v>1.3556100428104401E-2</v>
      </c>
      <c r="K100" s="21">
        <f t="shared" si="8"/>
        <v>4.7251363395921677</v>
      </c>
      <c r="L100" s="21">
        <f t="shared" si="9"/>
        <v>-1.8678652224246557</v>
      </c>
      <c r="M100" s="33">
        <f t="shared" si="10"/>
        <v>40.627356931836864</v>
      </c>
    </row>
    <row r="101" spans="1:13" x14ac:dyDescent="0.4">
      <c r="A101" s="34">
        <v>57191.69921875</v>
      </c>
      <c r="H101" s="12">
        <v>87.044181823730469</v>
      </c>
      <c r="J101" s="42">
        <v>1.4383399859070778E-2</v>
      </c>
      <c r="K101" s="21">
        <f t="shared" si="8"/>
        <v>4.7573330000326628</v>
      </c>
      <c r="L101" s="21">
        <f t="shared" si="9"/>
        <v>-1.8421384459759291</v>
      </c>
      <c r="M101" s="33">
        <f t="shared" si="10"/>
        <v>40.026598567784582</v>
      </c>
    </row>
    <row r="102" spans="1:13" x14ac:dyDescent="0.4">
      <c r="A102" s="34">
        <v>61592.76171875</v>
      </c>
      <c r="H102" s="12">
        <v>87.203910827636719</v>
      </c>
      <c r="J102" s="42">
        <v>1.577330008149147E-2</v>
      </c>
      <c r="K102" s="21">
        <f t="shared" si="8"/>
        <v>4.7895296775814664</v>
      </c>
      <c r="L102" s="21">
        <f t="shared" si="9"/>
        <v>-1.8020774343030759</v>
      </c>
      <c r="M102" s="33">
        <f t="shared" si="10"/>
        <v>40.758014526193101</v>
      </c>
    </row>
    <row r="103" spans="1:13" x14ac:dyDescent="0.4">
      <c r="A103" s="34">
        <v>66332.4921875</v>
      </c>
      <c r="H103" s="12">
        <v>87.545753479003906</v>
      </c>
      <c r="J103" s="42">
        <v>1.6734780743718147E-2</v>
      </c>
      <c r="K103" s="21">
        <f t="shared" si="8"/>
        <v>4.8217263145446667</v>
      </c>
      <c r="L103" s="21">
        <f t="shared" si="9"/>
        <v>-1.7763799733221657</v>
      </c>
      <c r="M103" s="33">
        <f t="shared" si="10"/>
        <v>40.15261584614057</v>
      </c>
    </row>
    <row r="104" spans="1:13" x14ac:dyDescent="0.4">
      <c r="A104" s="34">
        <v>71436.96875</v>
      </c>
      <c r="H104" s="12">
        <v>87.81109619140625</v>
      </c>
      <c r="J104" s="42">
        <v>1.8156329169869423E-2</v>
      </c>
      <c r="K104" s="21">
        <f t="shared" si="8"/>
        <v>4.8539230180658466</v>
      </c>
      <c r="L104" s="21">
        <f t="shared" si="9"/>
        <v>-1.7409719522035878</v>
      </c>
      <c r="M104" s="33">
        <f t="shared" si="10"/>
        <v>40.450618025254435</v>
      </c>
    </row>
    <row r="105" spans="1:13" x14ac:dyDescent="0.4">
      <c r="A105" s="34">
        <v>76934.2421875</v>
      </c>
      <c r="H105" s="12">
        <v>86.828056335449219</v>
      </c>
      <c r="J105" s="42">
        <v>1.9268769770860672E-2</v>
      </c>
      <c r="K105" s="21">
        <f t="shared" si="8"/>
        <v>4.886119680284196</v>
      </c>
      <c r="L105" s="21">
        <f t="shared" si="9"/>
        <v>-1.7151460123181919</v>
      </c>
      <c r="M105" s="33">
        <f t="shared" si="10"/>
        <v>39.861573587195657</v>
      </c>
    </row>
    <row r="106" spans="1:13" x14ac:dyDescent="0.4">
      <c r="A106" s="34">
        <v>82854.546875</v>
      </c>
      <c r="H106" s="12">
        <v>87.450828552246094</v>
      </c>
      <c r="J106" s="42">
        <v>2.0854050293564796E-2</v>
      </c>
      <c r="K106" s="21">
        <f t="shared" si="8"/>
        <v>4.9183163465337296</v>
      </c>
      <c r="L106" s="21">
        <f t="shared" si="9"/>
        <v>-1.6808095834089318</v>
      </c>
      <c r="M106" s="33">
        <f t="shared" si="10"/>
        <v>40.058455605521992</v>
      </c>
    </row>
    <row r="107" spans="1:13" x14ac:dyDescent="0.4">
      <c r="A107" s="34">
        <v>89230.4296875</v>
      </c>
      <c r="H107" s="12">
        <v>87.407279968261719</v>
      </c>
      <c r="J107" s="42">
        <v>2.2364199161529541E-2</v>
      </c>
      <c r="K107" s="21">
        <f t="shared" si="8"/>
        <v>4.9505129843281557</v>
      </c>
      <c r="L107" s="21">
        <f t="shared" si="9"/>
        <v>-1.6504466488419038</v>
      </c>
      <c r="M107" s="33">
        <f t="shared" si="10"/>
        <v>39.88967505047966</v>
      </c>
    </row>
    <row r="108" spans="1:13" x14ac:dyDescent="0.4">
      <c r="A108" s="34">
        <v>96096.9609375</v>
      </c>
      <c r="H108" s="12">
        <v>87.974998474121094</v>
      </c>
      <c r="J108" s="42">
        <v>2.4228790774941444E-2</v>
      </c>
      <c r="K108" s="21">
        <f t="shared" si="8"/>
        <v>4.9827096533403061</v>
      </c>
      <c r="L108" s="21">
        <f t="shared" si="9"/>
        <v>-1.6156682603517669</v>
      </c>
      <c r="M108" s="33">
        <f t="shared" si="10"/>
        <v>40.127510582558529</v>
      </c>
    </row>
    <row r="109" spans="1:13" x14ac:dyDescent="0.4">
      <c r="A109" s="34">
        <v>103491.890625</v>
      </c>
      <c r="H109" s="12">
        <v>88.667709350585938</v>
      </c>
      <c r="J109" s="42">
        <v>2.6075650006532669E-2</v>
      </c>
      <c r="K109" s="21">
        <f t="shared" si="8"/>
        <v>5.0149063208577411</v>
      </c>
      <c r="L109" s="21">
        <f t="shared" si="9"/>
        <v>-1.5837648567947458</v>
      </c>
      <c r="M109" s="33">
        <f t="shared" si="10"/>
        <v>40.100423016828877</v>
      </c>
    </row>
    <row r="110" spans="1:13" x14ac:dyDescent="0.4">
      <c r="A110" s="34">
        <v>111455.8828125</v>
      </c>
      <c r="H110" s="12">
        <v>87.846061706542969</v>
      </c>
      <c r="J110" s="42">
        <v>2.7884230017662048E-2</v>
      </c>
      <c r="K110" s="21">
        <f t="shared" si="8"/>
        <v>5.0471029961503131</v>
      </c>
      <c r="L110" s="21">
        <f t="shared" si="9"/>
        <v>-1.5546413434154707</v>
      </c>
      <c r="M110" s="33">
        <f t="shared" si="10"/>
        <v>39.817665336590046</v>
      </c>
    </row>
    <row r="111" spans="1:13" x14ac:dyDescent="0.4">
      <c r="A111" s="34">
        <v>120032.71875</v>
      </c>
      <c r="H111" s="12">
        <v>88.687789916992188</v>
      </c>
      <c r="J111" s="42">
        <v>3.0222209170460701E-2</v>
      </c>
      <c r="K111" s="21">
        <f t="shared" si="8"/>
        <v>5.0792996430123534</v>
      </c>
      <c r="L111" s="21">
        <f t="shared" si="9"/>
        <v>-1.5196737929594757</v>
      </c>
      <c r="M111" s="33">
        <f t="shared" si="10"/>
        <v>40.072523814562274</v>
      </c>
    </row>
    <row r="112" spans="1:13" x14ac:dyDescent="0.4">
      <c r="A112" s="34">
        <v>129269.5703125</v>
      </c>
      <c r="H112" s="12">
        <v>88.538482666015625</v>
      </c>
      <c r="J112" s="42">
        <v>3.2603010535240173E-2</v>
      </c>
      <c r="K112" s="21">
        <f t="shared" si="8"/>
        <v>5.1114963052308635</v>
      </c>
      <c r="L112" s="21">
        <f t="shared" si="9"/>
        <v>-1.4867422956843406</v>
      </c>
      <c r="M112" s="33">
        <f t="shared" si="10"/>
        <v>40.140384731044932</v>
      </c>
    </row>
    <row r="113" spans="1:13" x14ac:dyDescent="0.4">
      <c r="A113" s="34">
        <v>139217.21875</v>
      </c>
      <c r="H113" s="12">
        <v>88.661636352539063</v>
      </c>
      <c r="J113" s="42">
        <v>3.4837070852518082E-2</v>
      </c>
      <c r="K113" s="21">
        <f t="shared" si="8"/>
        <v>5.143692953274841</v>
      </c>
      <c r="L113" s="21">
        <f t="shared" si="9"/>
        <v>-1.4579583681898349</v>
      </c>
      <c r="M113" s="33">
        <f t="shared" si="10"/>
        <v>39.826194480852187</v>
      </c>
    </row>
    <row r="114" spans="1:13" x14ac:dyDescent="0.4">
      <c r="A114" s="34">
        <v>149930.375</v>
      </c>
      <c r="H114" s="12">
        <v>88.505943298339844</v>
      </c>
      <c r="J114" s="42">
        <v>3.749522939324379E-2</v>
      </c>
      <c r="K114" s="21">
        <f t="shared" si="8"/>
        <v>5.1758896272346586</v>
      </c>
      <c r="L114" s="21">
        <f t="shared" si="9"/>
        <v>-1.4260239850719354</v>
      </c>
      <c r="M114" s="33">
        <f t="shared" si="10"/>
        <v>39.802148832745047</v>
      </c>
    </row>
    <row r="115" spans="1:13" x14ac:dyDescent="0.4">
      <c r="A115" s="34">
        <v>161467.9375</v>
      </c>
      <c r="H115" s="12">
        <v>88.465110778808594</v>
      </c>
      <c r="J115" s="42">
        <v>4.0504679083824158E-2</v>
      </c>
      <c r="K115" s="21">
        <f t="shared" si="8"/>
        <v>5.2080862978793379</v>
      </c>
      <c r="L115" s="21">
        <f t="shared" si="9"/>
        <v>-1.3924948043678751</v>
      </c>
      <c r="M115" s="33">
        <f t="shared" si="10"/>
        <v>39.924458033914739</v>
      </c>
    </row>
    <row r="116" spans="1:13" x14ac:dyDescent="0.4">
      <c r="A116" s="34">
        <v>173893.34375</v>
      </c>
      <c r="H116" s="12">
        <v>88.842819213867188</v>
      </c>
      <c r="J116" s="42">
        <v>4.342237114906311E-2</v>
      </c>
      <c r="K116" s="21">
        <f t="shared" si="8"/>
        <v>5.2402829584951185</v>
      </c>
      <c r="L116" s="21">
        <f t="shared" si="9"/>
        <v>-1.362286464878903</v>
      </c>
      <c r="M116" s="33">
        <f t="shared" si="10"/>
        <v>39.742090525786999</v>
      </c>
    </row>
    <row r="117" spans="1:13" x14ac:dyDescent="0.4">
      <c r="A117" s="34">
        <v>187274.921875</v>
      </c>
      <c r="H117" s="12">
        <v>88.529861450195313</v>
      </c>
      <c r="J117" s="42">
        <v>4.6920418739318848E-2</v>
      </c>
      <c r="K117" s="21">
        <f t="shared" si="8"/>
        <v>5.2724796245695682</v>
      </c>
      <c r="L117" s="21">
        <f t="shared" si="9"/>
        <v>-1.3286381206962345</v>
      </c>
      <c r="M117" s="33">
        <f t="shared" si="10"/>
        <v>39.875155197173626</v>
      </c>
    </row>
    <row r="118" spans="1:13" x14ac:dyDescent="0.4">
      <c r="A118" s="34">
        <v>201686.25</v>
      </c>
      <c r="H118" s="12">
        <v>88.876007080078125</v>
      </c>
      <c r="J118" s="42">
        <v>5.0459388643503189E-2</v>
      </c>
      <c r="K118" s="21">
        <f t="shared" si="8"/>
        <v>5.3046762911097547</v>
      </c>
      <c r="L118" s="21">
        <f t="shared" si="9"/>
        <v>-1.2970580156171256</v>
      </c>
      <c r="M118" s="33">
        <f t="shared" si="10"/>
        <v>39.818585193629119</v>
      </c>
    </row>
    <row r="119" spans="1:13" x14ac:dyDescent="0.4">
      <c r="A119" s="34">
        <v>217206.5625</v>
      </c>
      <c r="H119" s="12">
        <v>88.704612731933594</v>
      </c>
      <c r="J119" s="42">
        <v>5.4208390414714813E-2</v>
      </c>
      <c r="K119" s="21">
        <f t="shared" si="8"/>
        <v>5.3368729425304489</v>
      </c>
      <c r="L119" s="21">
        <f t="shared" si="9"/>
        <v>-1.2659334878381192</v>
      </c>
      <c r="M119" s="33">
        <f t="shared" si="10"/>
        <v>39.720408040420878</v>
      </c>
    </row>
    <row r="120" spans="1:13" x14ac:dyDescent="0.4">
      <c r="A120" s="34">
        <v>233921.21875</v>
      </c>
      <c r="H120" s="12">
        <v>88.551300048828125</v>
      </c>
      <c r="J120" s="42">
        <v>5.8107849210500717E-2</v>
      </c>
      <c r="K120" s="21">
        <f t="shared" si="8"/>
        <v>5.369069617995879</v>
      </c>
      <c r="L120" s="21">
        <f t="shared" si="9"/>
        <v>-1.2357651991318324</v>
      </c>
      <c r="M120" s="33">
        <f t="shared" si="10"/>
        <v>39.53532511376622</v>
      </c>
    </row>
    <row r="121" spans="1:13" x14ac:dyDescent="0.4">
      <c r="A121" s="34">
        <v>251922.109375</v>
      </c>
      <c r="H121" s="12">
        <v>88.416839599609375</v>
      </c>
      <c r="J121" s="42">
        <v>6.255272775888443E-2</v>
      </c>
      <c r="K121" s="21">
        <f t="shared" si="8"/>
        <v>5.4012662840451577</v>
      </c>
      <c r="L121" s="21">
        <f t="shared" si="9"/>
        <v>-1.2037537471248161</v>
      </c>
      <c r="M121" s="33">
        <f t="shared" si="10"/>
        <v>39.518468035247544</v>
      </c>
    </row>
    <row r="122" spans="1:13" x14ac:dyDescent="0.4">
      <c r="A122" s="34">
        <v>271308.21875</v>
      </c>
      <c r="H122" s="12">
        <v>88.494827270507813</v>
      </c>
      <c r="J122" s="42">
        <v>6.7016139626502991E-2</v>
      </c>
      <c r="K122" s="21">
        <f t="shared" si="8"/>
        <v>5.4334629500598242</v>
      </c>
      <c r="L122" s="21">
        <f t="shared" si="9"/>
        <v>-1.1738205927226852</v>
      </c>
      <c r="M122" s="33">
        <f t="shared" si="10"/>
        <v>39.313036433750113</v>
      </c>
    </row>
    <row r="123" spans="1:13" x14ac:dyDescent="0.4">
      <c r="A123" s="34">
        <v>292186.125</v>
      </c>
      <c r="H123" s="12">
        <v>88.557327270507813</v>
      </c>
      <c r="J123" s="42">
        <v>7.2565130889415741E-2</v>
      </c>
      <c r="K123" s="21">
        <f t="shared" si="8"/>
        <v>5.4656595888090642</v>
      </c>
      <c r="L123" s="21">
        <f t="shared" si="9"/>
        <v>-1.1392720170425112</v>
      </c>
      <c r="M123" s="33">
        <f t="shared" si="10"/>
        <v>39.526515084044114</v>
      </c>
    </row>
    <row r="124" spans="1:13" x14ac:dyDescent="0.4">
      <c r="A124" s="34">
        <v>314670.6875</v>
      </c>
      <c r="H124" s="12">
        <v>88.576889038085938</v>
      </c>
      <c r="J124" s="42">
        <v>7.8147269785404205E-2</v>
      </c>
      <c r="K124" s="21">
        <f t="shared" si="8"/>
        <v>5.4978562889891247</v>
      </c>
      <c r="L124" s="21">
        <f t="shared" si="9"/>
        <v>-1.1070861902339906</v>
      </c>
      <c r="M124" s="33">
        <f t="shared" si="10"/>
        <v>39.525525476480865</v>
      </c>
    </row>
    <row r="125" spans="1:13" x14ac:dyDescent="0.4">
      <c r="A125" s="34">
        <v>338885.46875</v>
      </c>
      <c r="H125" s="12">
        <v>88.61785888671875</v>
      </c>
      <c r="J125" s="42">
        <v>8.3879977464675903E-2</v>
      </c>
      <c r="K125" s="21">
        <f t="shared" si="8"/>
        <v>5.5300529468928774</v>
      </c>
      <c r="L125" s="21">
        <f t="shared" si="9"/>
        <v>-1.0763416948849034</v>
      </c>
      <c r="M125" s="33">
        <f t="shared" si="10"/>
        <v>39.393583587935879</v>
      </c>
    </row>
    <row r="126" spans="1:13" x14ac:dyDescent="0.4">
      <c r="A126" s="34">
        <v>364963.625</v>
      </c>
      <c r="H126" s="12">
        <v>88.70220947265625</v>
      </c>
      <c r="J126" s="42">
        <v>9.0226411819458008E-2</v>
      </c>
      <c r="K126" s="21">
        <f t="shared" si="8"/>
        <v>5.5622495815825035</v>
      </c>
      <c r="L126" s="21">
        <f t="shared" si="9"/>
        <v>-1.0446663135842997</v>
      </c>
      <c r="M126" s="33">
        <f t="shared" si="10"/>
        <v>39.346330578867288</v>
      </c>
    </row>
    <row r="127" spans="1:13" x14ac:dyDescent="0.4">
      <c r="A127" s="34">
        <v>393048.59375</v>
      </c>
      <c r="H127" s="12">
        <v>88.760307312011719</v>
      </c>
      <c r="J127" s="42">
        <v>9.7009256482124329E-2</v>
      </c>
      <c r="K127" s="21">
        <f t="shared" si="8"/>
        <v>5.594446246794897</v>
      </c>
      <c r="L127" s="21">
        <f t="shared" si="9"/>
        <v>-1.0131868240089181</v>
      </c>
      <c r="M127" s="33">
        <f t="shared" si="10"/>
        <v>39.281409322685249</v>
      </c>
    </row>
    <row r="128" spans="1:13" x14ac:dyDescent="0.4">
      <c r="A128" s="34">
        <v>423294.78125</v>
      </c>
      <c r="H128" s="12">
        <v>88.91851806640625</v>
      </c>
      <c r="J128" s="42">
        <v>0.10443379729986191</v>
      </c>
      <c r="K128" s="21">
        <f t="shared" ref="K128:K191" si="11">LOG10(A128)</f>
        <v>5.6266429141430416</v>
      </c>
      <c r="L128" s="21">
        <f t="shared" si="9"/>
        <v>-0.9811589303998256</v>
      </c>
      <c r="M128" s="33">
        <f t="shared" si="10"/>
        <v>39.266146908420112</v>
      </c>
    </row>
    <row r="129" spans="1:13" x14ac:dyDescent="0.4">
      <c r="A129" s="34">
        <v>455868.5</v>
      </c>
      <c r="H129" s="12">
        <v>88.959503173828125</v>
      </c>
      <c r="J129" s="42">
        <v>0.1125124990940094</v>
      </c>
      <c r="K129" s="21">
        <f t="shared" si="11"/>
        <v>5.6588395839790735</v>
      </c>
      <c r="L129" s="21">
        <f t="shared" si="9"/>
        <v>-0.94879922878791001</v>
      </c>
      <c r="M129" s="33">
        <f t="shared" si="10"/>
        <v>39.280889972511787</v>
      </c>
    </row>
    <row r="130" spans="1:13" x14ac:dyDescent="0.4">
      <c r="A130" s="34">
        <v>490948.84375</v>
      </c>
      <c r="H130" s="12">
        <v>88.997482299804688</v>
      </c>
      <c r="J130" s="42">
        <v>0.12074969708919525</v>
      </c>
      <c r="K130" s="21">
        <f t="shared" si="11"/>
        <v>5.6910362415434674</v>
      </c>
      <c r="L130" s="21">
        <f t="shared" si="9"/>
        <v>-0.91811395003944007</v>
      </c>
      <c r="M130" s="33">
        <f t="shared" si="10"/>
        <v>39.144426987143653</v>
      </c>
    </row>
    <row r="131" spans="1:13" x14ac:dyDescent="0.4">
      <c r="A131" s="34">
        <v>528728.75</v>
      </c>
      <c r="H131" s="12">
        <v>88.910392761230469</v>
      </c>
      <c r="J131" s="42">
        <v>0.12986180186271667</v>
      </c>
      <c r="K131" s="21">
        <f t="shared" si="11"/>
        <v>5.7232329261170118</v>
      </c>
      <c r="L131" s="21">
        <f t="shared" si="9"/>
        <v>-0.88651857548447011</v>
      </c>
      <c r="M131" s="33">
        <f t="shared" si="10"/>
        <v>39.090266389470329</v>
      </c>
    </row>
    <row r="132" spans="1:13" x14ac:dyDescent="0.4">
      <c r="A132" s="34">
        <v>569415.875</v>
      </c>
      <c r="H132" s="12">
        <v>88.844879150390625</v>
      </c>
      <c r="J132" s="42">
        <v>0.13981249928474426</v>
      </c>
      <c r="K132" s="21">
        <f t="shared" si="11"/>
        <v>5.755429570869933</v>
      </c>
      <c r="L132" s="21">
        <f t="shared" ref="L132:L195" si="12">LOG10(J132)</f>
        <v>-0.85445400078106792</v>
      </c>
      <c r="M132" s="33">
        <f t="shared" ref="M132:M195" si="13">J132/2/PI()/A132*10^9</f>
        <v>39.078380747988689</v>
      </c>
    </row>
    <row r="133" spans="1:13" x14ac:dyDescent="0.4">
      <c r="A133" s="34">
        <v>613234</v>
      </c>
      <c r="H133" s="12">
        <v>88.990303039550781</v>
      </c>
      <c r="J133" s="42">
        <v>0.14990709722042084</v>
      </c>
      <c r="K133" s="21">
        <f t="shared" si="11"/>
        <v>5.7876262257698059</v>
      </c>
      <c r="L133" s="21">
        <f t="shared" si="12"/>
        <v>-0.82417780537253138</v>
      </c>
      <c r="M133" s="33">
        <f t="shared" si="13"/>
        <v>38.905956824291053</v>
      </c>
    </row>
    <row r="134" spans="1:13" x14ac:dyDescent="0.4">
      <c r="A134" s="34">
        <v>660424.0625</v>
      </c>
      <c r="H134" s="12">
        <v>88.976959228515625</v>
      </c>
      <c r="J134" s="42">
        <v>0.16178640723228455</v>
      </c>
      <c r="K134" s="21">
        <f t="shared" si="11"/>
        <v>5.8198228883651231</v>
      </c>
      <c r="L134" s="21">
        <f t="shared" si="12"/>
        <v>-0.79105796920083049</v>
      </c>
      <c r="M134" s="33">
        <f t="shared" si="13"/>
        <v>38.988746622321095</v>
      </c>
    </row>
    <row r="135" spans="1:13" x14ac:dyDescent="0.4">
      <c r="A135" s="34">
        <v>711245.5625</v>
      </c>
      <c r="H135" s="12">
        <v>89.033050537109375</v>
      </c>
      <c r="J135" s="42">
        <v>0.17358779907226563</v>
      </c>
      <c r="K135" s="21">
        <f t="shared" si="11"/>
        <v>5.8520195698245328</v>
      </c>
      <c r="L135" s="21">
        <f t="shared" si="12"/>
        <v>-0.76048080324825051</v>
      </c>
      <c r="M135" s="33">
        <f t="shared" si="13"/>
        <v>38.843625520396543</v>
      </c>
    </row>
    <row r="136" spans="1:13" x14ac:dyDescent="0.4">
      <c r="A136" s="34">
        <v>765977.875</v>
      </c>
      <c r="H136" s="12">
        <v>88.915428161621094</v>
      </c>
      <c r="J136" s="42">
        <v>0.1871849000453949</v>
      </c>
      <c r="K136" s="21">
        <f t="shared" si="11"/>
        <v>5.8842162253712678</v>
      </c>
      <c r="L136" s="21">
        <f t="shared" si="12"/>
        <v>-0.72772918813776621</v>
      </c>
      <c r="M136" s="33">
        <f t="shared" si="13"/>
        <v>38.893293248694611</v>
      </c>
    </row>
    <row r="137" spans="1:13" x14ac:dyDescent="0.4">
      <c r="A137" s="34">
        <v>824922</v>
      </c>
      <c r="H137" s="12">
        <v>88.98236083984375</v>
      </c>
      <c r="J137" s="42">
        <v>0.20177410542964935</v>
      </c>
      <c r="K137" s="21">
        <f t="shared" si="11"/>
        <v>5.9164128860395593</v>
      </c>
      <c r="L137" s="21">
        <f t="shared" si="12"/>
        <v>-0.69513456946977192</v>
      </c>
      <c r="M137" s="33">
        <f t="shared" si="13"/>
        <v>38.928948757669133</v>
      </c>
    </row>
    <row r="138" spans="1:13" x14ac:dyDescent="0.4">
      <c r="A138" s="34">
        <v>888402.0625</v>
      </c>
      <c r="H138" s="12">
        <v>89.088432312011719</v>
      </c>
      <c r="J138" s="42">
        <v>0.21716070175170898</v>
      </c>
      <c r="K138" s="21">
        <f t="shared" si="11"/>
        <v>5.9486095581287204</v>
      </c>
      <c r="L138" s="21">
        <f t="shared" si="12"/>
        <v>-0.66321876359766907</v>
      </c>
      <c r="M138" s="33">
        <f t="shared" si="13"/>
        <v>38.903780830753419</v>
      </c>
    </row>
    <row r="139" spans="1:13" x14ac:dyDescent="0.4">
      <c r="A139" s="34">
        <v>956767.0625</v>
      </c>
      <c r="H139" s="12">
        <v>89.107032775878906</v>
      </c>
      <c r="J139" s="42">
        <v>0.23342819511890411</v>
      </c>
      <c r="K139" s="21">
        <f t="shared" si="11"/>
        <v>5.9808062159537858</v>
      </c>
      <c r="L139" s="21">
        <f t="shared" si="12"/>
        <v>-0.63184668794356769</v>
      </c>
      <c r="M139" s="33">
        <f t="shared" si="13"/>
        <v>38.829985444020267</v>
      </c>
    </row>
    <row r="140" spans="1:13" x14ac:dyDescent="0.4">
      <c r="A140" s="34">
        <v>1030393</v>
      </c>
      <c r="H140" s="12">
        <v>89.15087890625</v>
      </c>
      <c r="J140" s="42">
        <v>0.25068730115890503</v>
      </c>
      <c r="K140" s="21">
        <f t="shared" si="11"/>
        <v>6.0130028996355938</v>
      </c>
      <c r="L140" s="21">
        <f t="shared" si="12"/>
        <v>-0.60086766514946943</v>
      </c>
      <c r="M140" s="33">
        <f t="shared" si="13"/>
        <v>38.721267661762418</v>
      </c>
    </row>
    <row r="141" spans="1:13" x14ac:dyDescent="0.4">
      <c r="A141" s="34">
        <v>1109684.625</v>
      </c>
      <c r="H141" s="12">
        <v>89.167091369628906</v>
      </c>
      <c r="J141" s="42">
        <v>0.27114319801330566</v>
      </c>
      <c r="K141" s="21">
        <f t="shared" si="11"/>
        <v>6.0451995688016451</v>
      </c>
      <c r="L141" s="21">
        <f t="shared" si="12"/>
        <v>-0.56680128594488366</v>
      </c>
      <c r="M141" s="33">
        <f t="shared" si="13"/>
        <v>38.888328519071059</v>
      </c>
    </row>
    <row r="142" spans="1:13" x14ac:dyDescent="0.4">
      <c r="A142" s="34">
        <v>1195077.875</v>
      </c>
      <c r="H142" s="12">
        <v>89.184173583984375</v>
      </c>
      <c r="J142" s="42">
        <v>0.29164740443229675</v>
      </c>
      <c r="K142" s="21">
        <f t="shared" si="11"/>
        <v>6.0773962061886113</v>
      </c>
      <c r="L142" s="21">
        <f t="shared" si="12"/>
        <v>-0.53514188429738752</v>
      </c>
      <c r="M142" s="33">
        <f t="shared" si="13"/>
        <v>38.840252193039028</v>
      </c>
    </row>
    <row r="143" spans="1:13" x14ac:dyDescent="0.4">
      <c r="A143" s="34">
        <v>1287042.5</v>
      </c>
      <c r="H143" s="12">
        <v>89.1639404296875</v>
      </c>
      <c r="J143" s="42">
        <v>0.31330829858779907</v>
      </c>
      <c r="K143" s="21">
        <f t="shared" si="11"/>
        <v>6.1095928881714654</v>
      </c>
      <c r="L143" s="21">
        <f t="shared" si="12"/>
        <v>-0.50402810182063007</v>
      </c>
      <c r="M143" s="33">
        <f t="shared" si="13"/>
        <v>38.743525899074598</v>
      </c>
    </row>
    <row r="144" spans="1:13" x14ac:dyDescent="0.4">
      <c r="A144" s="34">
        <v>1386084</v>
      </c>
      <c r="H144" s="12">
        <v>89.174949645996094</v>
      </c>
      <c r="J144" s="42">
        <v>0.33775019645690918</v>
      </c>
      <c r="K144" s="21">
        <f t="shared" si="11"/>
        <v>6.1417895503559086</v>
      </c>
      <c r="L144" s="21">
        <f t="shared" si="12"/>
        <v>-0.47140438969267712</v>
      </c>
      <c r="M144" s="33">
        <f t="shared" si="13"/>
        <v>38.781641874789592</v>
      </c>
    </row>
    <row r="145" spans="1:13" x14ac:dyDescent="0.4">
      <c r="A145" s="34">
        <v>1492747</v>
      </c>
      <c r="H145" s="12">
        <v>89.218551635742188</v>
      </c>
      <c r="J145" s="42">
        <v>0.36312130093574524</v>
      </c>
      <c r="K145" s="21">
        <f t="shared" si="11"/>
        <v>6.1739862070454068</v>
      </c>
      <c r="L145" s="21">
        <f t="shared" si="12"/>
        <v>-0.43994827433823164</v>
      </c>
      <c r="M145" s="33">
        <f t="shared" si="13"/>
        <v>38.715569340205363</v>
      </c>
    </row>
    <row r="146" spans="1:13" x14ac:dyDescent="0.4">
      <c r="A146" s="34">
        <v>1607618</v>
      </c>
      <c r="H146" s="12">
        <v>89.2264404296875</v>
      </c>
      <c r="J146" s="42">
        <v>0.39045920968055725</v>
      </c>
      <c r="K146" s="21">
        <f t="shared" si="11"/>
        <v>6.2061828602077993</v>
      </c>
      <c r="L146" s="21">
        <f t="shared" si="12"/>
        <v>-0.40842432910022447</v>
      </c>
      <c r="M146" s="33">
        <f t="shared" si="13"/>
        <v>38.655646612824391</v>
      </c>
    </row>
    <row r="147" spans="1:13" x14ac:dyDescent="0.4">
      <c r="A147" s="34">
        <v>1731328.75</v>
      </c>
      <c r="H147" s="12">
        <v>89.252281188964844</v>
      </c>
      <c r="J147" s="42">
        <v>0.42005130648612976</v>
      </c>
      <c r="K147" s="21">
        <f t="shared" si="11"/>
        <v>6.2383795408706888</v>
      </c>
      <c r="L147" s="21">
        <f t="shared" si="12"/>
        <v>-0.37669766016650513</v>
      </c>
      <c r="M147" s="33">
        <f t="shared" si="13"/>
        <v>38.613834477984767</v>
      </c>
    </row>
    <row r="148" spans="1:13" x14ac:dyDescent="0.4">
      <c r="A148" s="34">
        <v>1864559.25</v>
      </c>
      <c r="H148" s="12">
        <v>89.267356872558594</v>
      </c>
      <c r="J148" s="42">
        <v>0.45176291465759277</v>
      </c>
      <c r="K148" s="21">
        <f t="shared" si="11"/>
        <v>6.2705761884692262</v>
      </c>
      <c r="L148" s="21">
        <f t="shared" si="12"/>
        <v>-0.34508942330636005</v>
      </c>
      <c r="M148" s="33">
        <f t="shared" si="13"/>
        <v>38.561553339406053</v>
      </c>
    </row>
    <row r="149" spans="1:13" x14ac:dyDescent="0.4">
      <c r="A149" s="34">
        <v>2008042.25</v>
      </c>
      <c r="H149" s="12">
        <v>89.278900146484375</v>
      </c>
      <c r="J149" s="42">
        <v>0.4860801100730896</v>
      </c>
      <c r="K149" s="21">
        <f t="shared" si="11"/>
        <v>6.3027728462961017</v>
      </c>
      <c r="L149" s="21">
        <f t="shared" si="12"/>
        <v>-0.31329214947108897</v>
      </c>
      <c r="M149" s="33">
        <f t="shared" si="13"/>
        <v>38.526107833032299</v>
      </c>
    </row>
    <row r="150" spans="1:13" x14ac:dyDescent="0.4">
      <c r="A150" s="34">
        <v>2162566.75</v>
      </c>
      <c r="H150" s="12">
        <v>89.26300048828125</v>
      </c>
      <c r="J150" s="42">
        <v>0.52300357818603516</v>
      </c>
      <c r="K150" s="21">
        <f t="shared" si="11"/>
        <v>6.3349695213203301</v>
      </c>
      <c r="L150" s="21">
        <f t="shared" si="12"/>
        <v>-0.28149533984948599</v>
      </c>
      <c r="M150" s="33">
        <f t="shared" si="13"/>
        <v>38.490652241396049</v>
      </c>
    </row>
    <row r="151" spans="1:13" x14ac:dyDescent="0.4">
      <c r="A151" s="34">
        <v>2328982.25</v>
      </c>
      <c r="H151" s="12">
        <v>89.24566650390625</v>
      </c>
      <c r="J151" s="42">
        <v>0.56266129016876221</v>
      </c>
      <c r="K151" s="21">
        <f t="shared" si="11"/>
        <v>6.3671661786349691</v>
      </c>
      <c r="L151" s="21">
        <f t="shared" si="12"/>
        <v>-0.24975296230181726</v>
      </c>
      <c r="M151" s="33">
        <f t="shared" si="13"/>
        <v>38.450411383264836</v>
      </c>
    </row>
    <row r="152" spans="1:13" x14ac:dyDescent="0.4">
      <c r="A152" s="34">
        <v>2508204</v>
      </c>
      <c r="H152" s="12">
        <v>89.25433349609375</v>
      </c>
      <c r="J152" s="42">
        <v>0.60535687208175659</v>
      </c>
      <c r="K152" s="21">
        <f t="shared" si="11"/>
        <v>6.3993628561105584</v>
      </c>
      <c r="L152" s="21">
        <f t="shared" si="12"/>
        <v>-0.2179885230624638</v>
      </c>
      <c r="M152" s="33">
        <f t="shared" si="13"/>
        <v>38.412162059569219</v>
      </c>
    </row>
    <row r="153" spans="1:13" x14ac:dyDescent="0.4">
      <c r="A153" s="34">
        <v>2701217.25</v>
      </c>
      <c r="H153" s="12">
        <v>89.262527465820313</v>
      </c>
      <c r="J153" s="42">
        <v>0.65172159671783447</v>
      </c>
      <c r="K153" s="21">
        <f t="shared" si="11"/>
        <v>6.4315595144658451</v>
      </c>
      <c r="L153" s="21">
        <f t="shared" si="12"/>
        <v>-0.18593788713701517</v>
      </c>
      <c r="M153" s="33">
        <f t="shared" si="13"/>
        <v>38.399248945039915</v>
      </c>
    </row>
    <row r="154" spans="1:13" x14ac:dyDescent="0.4">
      <c r="A154" s="34">
        <v>2909083.5</v>
      </c>
      <c r="H154" s="12">
        <v>89.294509887695313</v>
      </c>
      <c r="J154" s="42">
        <v>0.70123171806335449</v>
      </c>
      <c r="K154" s="21">
        <f t="shared" si="11"/>
        <v>6.4637561870665134</v>
      </c>
      <c r="L154" s="21">
        <f t="shared" si="12"/>
        <v>-0.15413844815674757</v>
      </c>
      <c r="M154" s="33">
        <f t="shared" si="13"/>
        <v>38.364142583946169</v>
      </c>
    </row>
    <row r="155" spans="1:13" x14ac:dyDescent="0.4">
      <c r="A155" s="34">
        <v>3132945.5</v>
      </c>
      <c r="H155" s="12">
        <v>89.323516845703125</v>
      </c>
      <c r="J155" s="42">
        <v>0.75478208065032959</v>
      </c>
      <c r="K155" s="21">
        <f t="shared" si="11"/>
        <v>6.4959528400604052</v>
      </c>
      <c r="L155" s="21">
        <f t="shared" si="12"/>
        <v>-0.12217841900930586</v>
      </c>
      <c r="M155" s="33">
        <f t="shared" si="13"/>
        <v>38.343245706854958</v>
      </c>
    </row>
    <row r="156" spans="1:13" x14ac:dyDescent="0.4">
      <c r="A156" s="34">
        <v>3374034.25</v>
      </c>
      <c r="H156" s="12">
        <v>89.332481384277344</v>
      </c>
      <c r="J156" s="42">
        <v>0.81234848499298096</v>
      </c>
      <c r="K156" s="21">
        <f t="shared" si="11"/>
        <v>6.5281494868217216</v>
      </c>
      <c r="L156" s="21">
        <f t="shared" si="12"/>
        <v>-9.0257625140014522E-2</v>
      </c>
      <c r="M156" s="33">
        <f t="shared" si="13"/>
        <v>38.318898778174905</v>
      </c>
    </row>
    <row r="157" spans="1:13" x14ac:dyDescent="0.4">
      <c r="A157" s="34">
        <v>3633675.75</v>
      </c>
      <c r="H157" s="12">
        <v>89.341667175292969</v>
      </c>
      <c r="J157" s="42">
        <v>0.87486881017684937</v>
      </c>
      <c r="K157" s="21">
        <f t="shared" si="11"/>
        <v>6.560346170559086</v>
      </c>
      <c r="L157" s="21">
        <f t="shared" si="12"/>
        <v>-5.8057066163824111E-2</v>
      </c>
      <c r="M157" s="33">
        <f t="shared" si="13"/>
        <v>38.319240701807431</v>
      </c>
    </row>
    <row r="158" spans="1:13" x14ac:dyDescent="0.4">
      <c r="A158" s="34">
        <v>3913297.25</v>
      </c>
      <c r="H158" s="12">
        <v>89.387626647949219</v>
      </c>
      <c r="J158" s="42">
        <v>0.94177109003067017</v>
      </c>
      <c r="K158" s="21">
        <f t="shared" si="11"/>
        <v>6.592542837712001</v>
      </c>
      <c r="L158" s="21">
        <f t="shared" si="12"/>
        <v>-2.6054645421072872E-2</v>
      </c>
      <c r="M158" s="33">
        <f t="shared" si="13"/>
        <v>38.302105529914328</v>
      </c>
    </row>
    <row r="159" spans="1:13" x14ac:dyDescent="0.4">
      <c r="A159" s="34">
        <v>4214436.5</v>
      </c>
      <c r="H159" s="12">
        <v>89.396766662597656</v>
      </c>
      <c r="J159" s="42">
        <v>1.0136419534683228</v>
      </c>
      <c r="K159" s="21">
        <f t="shared" si="11"/>
        <v>6.6247395145952686</v>
      </c>
      <c r="L159" s="21">
        <f t="shared" si="12"/>
        <v>5.8845771937831122E-3</v>
      </c>
      <c r="M159" s="33">
        <f t="shared" si="13"/>
        <v>38.279406373736691</v>
      </c>
    </row>
    <row r="160" spans="1:13" x14ac:dyDescent="0.4">
      <c r="A160" s="34">
        <v>4538749</v>
      </c>
      <c r="H160" s="12">
        <v>89.40411376953125</v>
      </c>
      <c r="J160" s="42">
        <v>1.0910520553588867</v>
      </c>
      <c r="K160" s="21">
        <f t="shared" si="11"/>
        <v>6.6569361662350151</v>
      </c>
      <c r="L160" s="21">
        <f t="shared" si="12"/>
        <v>3.7845471776057599E-2</v>
      </c>
      <c r="M160" s="33">
        <f t="shared" si="13"/>
        <v>38.258632010921744</v>
      </c>
    </row>
    <row r="161" spans="1:13" x14ac:dyDescent="0.4">
      <c r="A161" s="34">
        <v>4888018.5</v>
      </c>
      <c r="H161" s="12">
        <v>89.421119689941406</v>
      </c>
      <c r="J161" s="42">
        <v>1.17461097240448</v>
      </c>
      <c r="K161" s="21">
        <f t="shared" si="11"/>
        <v>6.6891328409400446</v>
      </c>
      <c r="L161" s="21">
        <f t="shared" si="12"/>
        <v>6.9894053404998865E-2</v>
      </c>
      <c r="M161" s="33">
        <f t="shared" si="13"/>
        <v>38.245588159731973</v>
      </c>
    </row>
    <row r="162" spans="1:13" x14ac:dyDescent="0.4">
      <c r="A162" s="34">
        <v>5264165</v>
      </c>
      <c r="H162" s="12">
        <v>89.442649841308594</v>
      </c>
      <c r="J162" s="42">
        <v>1.2645260095596313</v>
      </c>
      <c r="K162" s="21">
        <f t="shared" si="11"/>
        <v>6.7213294933464898</v>
      </c>
      <c r="L162" s="21">
        <f t="shared" si="12"/>
        <v>0.10192776661205996</v>
      </c>
      <c r="M162" s="33">
        <f t="shared" si="13"/>
        <v>38.231241818918029</v>
      </c>
    </row>
    <row r="163" spans="1:13" x14ac:dyDescent="0.4">
      <c r="A163" s="34">
        <v>5669257</v>
      </c>
      <c r="H163" s="12">
        <v>89.455108642578125</v>
      </c>
      <c r="J163" s="42">
        <v>1.3611420392990112</v>
      </c>
      <c r="K163" s="21">
        <f t="shared" si="11"/>
        <v>6.7535261449697961</v>
      </c>
      <c r="L163" s="21">
        <f t="shared" si="12"/>
        <v>0.13390344751417624</v>
      </c>
      <c r="M163" s="33">
        <f t="shared" si="13"/>
        <v>38.211794562254013</v>
      </c>
    </row>
    <row r="164" spans="1:13" x14ac:dyDescent="0.4">
      <c r="A164" s="34">
        <v>6105522</v>
      </c>
      <c r="H164" s="12">
        <v>89.468009948730469</v>
      </c>
      <c r="J164" s="42">
        <v>1.4654070138931274</v>
      </c>
      <c r="K164" s="21">
        <f t="shared" si="11"/>
        <v>6.785722800472251</v>
      </c>
      <c r="L164" s="21">
        <f t="shared" si="12"/>
        <v>0.16595826587624463</v>
      </c>
      <c r="M164" s="33">
        <f t="shared" si="13"/>
        <v>38.199316930251818</v>
      </c>
    </row>
    <row r="165" spans="1:13" x14ac:dyDescent="0.4">
      <c r="A165" s="34">
        <v>6575359</v>
      </c>
      <c r="H165" s="12">
        <v>89.476318359375</v>
      </c>
      <c r="J165" s="42">
        <v>1.5776679515838623</v>
      </c>
      <c r="K165" s="21">
        <f t="shared" si="11"/>
        <v>6.8179194693234244</v>
      </c>
      <c r="L165" s="21">
        <f t="shared" si="12"/>
        <v>0.19801560345563382</v>
      </c>
      <c r="M165" s="33">
        <f t="shared" si="13"/>
        <v>38.187063710473709</v>
      </c>
    </row>
    <row r="166" spans="1:13" x14ac:dyDescent="0.4">
      <c r="A166" s="34">
        <v>7081351</v>
      </c>
      <c r="H166" s="12">
        <v>89.474586486816406</v>
      </c>
      <c r="J166" s="42">
        <v>1.6982959508895874</v>
      </c>
      <c r="K166" s="21">
        <f t="shared" si="11"/>
        <v>6.8501161215135431</v>
      </c>
      <c r="L166" s="21">
        <f t="shared" si="12"/>
        <v>0.23001337415209516</v>
      </c>
      <c r="M166" s="33">
        <f t="shared" si="13"/>
        <v>38.169580270350757</v>
      </c>
    </row>
    <row r="167" spans="1:13" x14ac:dyDescent="0.4">
      <c r="A167" s="34">
        <v>7626281</v>
      </c>
      <c r="H167" s="12">
        <v>89.488533020019531</v>
      </c>
      <c r="J167" s="42">
        <v>1.8281430006027222</v>
      </c>
      <c r="K167" s="21">
        <f t="shared" si="11"/>
        <v>6.882312803363706</v>
      </c>
      <c r="L167" s="21">
        <f t="shared" si="12"/>
        <v>0.26201016401468918</v>
      </c>
      <c r="M167" s="33">
        <f t="shared" si="13"/>
        <v>38.152016064550082</v>
      </c>
    </row>
    <row r="168" spans="1:13" x14ac:dyDescent="0.4">
      <c r="A168" s="34">
        <v>8213144.5</v>
      </c>
      <c r="H168" s="12">
        <v>89.5013427734375</v>
      </c>
      <c r="J168" s="42">
        <v>1.9686299562454224</v>
      </c>
      <c r="K168" s="21">
        <f t="shared" si="11"/>
        <v>6.9145094637624878</v>
      </c>
      <c r="L168" s="21">
        <f t="shared" si="12"/>
        <v>0.29416408939160588</v>
      </c>
      <c r="M168" s="33">
        <f t="shared" si="13"/>
        <v>38.148262051792784</v>
      </c>
    </row>
    <row r="169" spans="1:13" x14ac:dyDescent="0.4">
      <c r="A169" s="34">
        <v>8845169</v>
      </c>
      <c r="H169" s="12">
        <v>89.506523132324219</v>
      </c>
      <c r="J169" s="42">
        <v>2.1195530891418457</v>
      </c>
      <c r="K169" s="21">
        <f t="shared" si="11"/>
        <v>6.9467061351616568</v>
      </c>
      <c r="L169" s="21">
        <f t="shared" si="12"/>
        <v>0.32624429895689405</v>
      </c>
      <c r="M169" s="33">
        <f t="shared" si="13"/>
        <v>38.138033460143205</v>
      </c>
    </row>
    <row r="170" spans="1:13" x14ac:dyDescent="0.4">
      <c r="A170" s="34">
        <v>9525829</v>
      </c>
      <c r="H170" s="12">
        <v>89.524383544921875</v>
      </c>
      <c r="J170" s="42">
        <v>2.2820210456848145</v>
      </c>
      <c r="K170" s="21">
        <f t="shared" si="11"/>
        <v>6.9789027811412483</v>
      </c>
      <c r="L170" s="21">
        <f t="shared" si="12"/>
        <v>0.35831964533313193</v>
      </c>
      <c r="M170" s="33">
        <f t="shared" si="13"/>
        <v>38.127382893444143</v>
      </c>
    </row>
    <row r="171" spans="1:13" x14ac:dyDescent="0.4">
      <c r="A171" s="34">
        <v>10258868</v>
      </c>
      <c r="H171" s="12">
        <v>89.532379150390625</v>
      </c>
      <c r="J171" s="42">
        <v>2.4568119049072266</v>
      </c>
      <c r="K171" s="21">
        <f t="shared" si="11"/>
        <v>7.011099441821008</v>
      </c>
      <c r="L171" s="21">
        <f t="shared" si="12"/>
        <v>0.3903719078891762</v>
      </c>
      <c r="M171" s="33">
        <f t="shared" si="13"/>
        <v>38.114708066523576</v>
      </c>
    </row>
    <row r="172" spans="1:13" x14ac:dyDescent="0.4">
      <c r="A172" s="34">
        <v>11048317</v>
      </c>
      <c r="H172" s="12">
        <v>89.543426513671875</v>
      </c>
      <c r="J172" s="42">
        <v>2.6445329189300537</v>
      </c>
      <c r="K172" s="21">
        <f t="shared" si="11"/>
        <v>7.0432961265929954</v>
      </c>
      <c r="L172" s="21">
        <f t="shared" si="12"/>
        <v>0.42234897745093491</v>
      </c>
      <c r="M172" s="33">
        <f t="shared" si="13"/>
        <v>38.095438990115561</v>
      </c>
    </row>
    <row r="173" spans="1:13" x14ac:dyDescent="0.4">
      <c r="A173" s="34">
        <v>11898516</v>
      </c>
      <c r="H173" s="12">
        <v>89.555023193359375</v>
      </c>
      <c r="J173" s="42">
        <v>2.8477931022644043</v>
      </c>
      <c r="K173" s="21">
        <f t="shared" si="11"/>
        <v>7.0754927989387051</v>
      </c>
      <c r="L173" s="21">
        <f t="shared" si="12"/>
        <v>0.45450843376788669</v>
      </c>
      <c r="M173" s="33">
        <f t="shared" si="13"/>
        <v>38.092174614748878</v>
      </c>
    </row>
    <row r="174" spans="1:13" x14ac:dyDescent="0.4">
      <c r="A174" s="34">
        <v>12814139</v>
      </c>
      <c r="H174" s="12">
        <v>89.559059143066406</v>
      </c>
      <c r="J174" s="42">
        <v>3.0659890174865723</v>
      </c>
      <c r="K174" s="21">
        <f t="shared" si="11"/>
        <v>7.1076894306442586</v>
      </c>
      <c r="L174" s="21">
        <f t="shared" si="12"/>
        <v>0.4865705948583689</v>
      </c>
      <c r="M174" s="33">
        <f t="shared" si="13"/>
        <v>38.080381959213298</v>
      </c>
    </row>
    <row r="175" spans="1:13" x14ac:dyDescent="0.4">
      <c r="A175" s="34">
        <v>13800223</v>
      </c>
      <c r="H175" s="12">
        <v>89.564178466796875</v>
      </c>
      <c r="J175" s="42">
        <v>3.301624059677124</v>
      </c>
      <c r="K175" s="21">
        <f t="shared" si="11"/>
        <v>7.1398861042915964</v>
      </c>
      <c r="L175" s="21">
        <f t="shared" si="12"/>
        <v>0.51872762068246203</v>
      </c>
      <c r="M175" s="33">
        <f t="shared" si="13"/>
        <v>38.076905665129111</v>
      </c>
    </row>
    <row r="176" spans="1:13" x14ac:dyDescent="0.4">
      <c r="A176" s="34">
        <v>14862189</v>
      </c>
      <c r="H176" s="12">
        <v>89.572052001953125</v>
      </c>
      <c r="J176" s="42">
        <v>3.5543019771575928</v>
      </c>
      <c r="K176" s="21">
        <f t="shared" si="11"/>
        <v>7.1720827798557121</v>
      </c>
      <c r="L176" s="21">
        <f t="shared" si="12"/>
        <v>0.55075432314341133</v>
      </c>
      <c r="M176" s="33">
        <f t="shared" si="13"/>
        <v>38.062006135565078</v>
      </c>
    </row>
    <row r="177" spans="1:13" x14ac:dyDescent="0.4">
      <c r="A177" s="34">
        <v>16005876</v>
      </c>
      <c r="H177" s="12">
        <v>89.587150573730469</v>
      </c>
      <c r="J177" s="42">
        <v>3.827441930770874</v>
      </c>
      <c r="K177" s="21">
        <f t="shared" si="11"/>
        <v>7.2042794480243675</v>
      </c>
      <c r="L177" s="21">
        <f t="shared" si="12"/>
        <v>0.58290861038608255</v>
      </c>
      <c r="M177" s="33">
        <f t="shared" si="13"/>
        <v>38.058292009720212</v>
      </c>
    </row>
    <row r="178" spans="1:13" x14ac:dyDescent="0.4">
      <c r="A178" s="34">
        <v>17237572</v>
      </c>
      <c r="H178" s="12">
        <v>89.590522766113281</v>
      </c>
      <c r="J178" s="42">
        <v>4.1207389831542969</v>
      </c>
      <c r="K178" s="21">
        <f t="shared" si="11"/>
        <v>7.2364760932020289</v>
      </c>
      <c r="L178" s="21">
        <f t="shared" si="12"/>
        <v>0.61497510620964591</v>
      </c>
      <c r="M178" s="33">
        <f t="shared" si="13"/>
        <v>38.046888410994121</v>
      </c>
    </row>
    <row r="179" spans="1:13" x14ac:dyDescent="0.4">
      <c r="A179" s="34">
        <v>18564052</v>
      </c>
      <c r="H179" s="12">
        <v>89.605247497558594</v>
      </c>
      <c r="J179" s="42">
        <v>4.4370732307434082</v>
      </c>
      <c r="K179" s="21">
        <f t="shared" si="11"/>
        <v>7.2686727762564427</v>
      </c>
      <c r="L179" s="21">
        <f t="shared" si="12"/>
        <v>0.64709659649778495</v>
      </c>
      <c r="M179" s="33">
        <f t="shared" si="13"/>
        <v>38.040301628843707</v>
      </c>
    </row>
    <row r="180" spans="1:13" x14ac:dyDescent="0.4">
      <c r="A180" s="34">
        <v>19992606</v>
      </c>
      <c r="H180" s="12">
        <v>89.612060546875</v>
      </c>
      <c r="J180" s="42">
        <v>4.7773351669311523</v>
      </c>
      <c r="K180" s="21">
        <f t="shared" si="11"/>
        <v>7.3008694073074345</v>
      </c>
      <c r="L180" s="21">
        <f t="shared" si="12"/>
        <v>0.67918571146180839</v>
      </c>
      <c r="M180" s="33">
        <f t="shared" si="13"/>
        <v>38.030885349505603</v>
      </c>
    </row>
    <row r="181" spans="1:13" x14ac:dyDescent="0.4">
      <c r="A181" s="34">
        <v>21531094</v>
      </c>
      <c r="H181" s="12">
        <v>89.612930297851563</v>
      </c>
      <c r="J181" s="42">
        <v>5.1436991691589355</v>
      </c>
      <c r="K181" s="21">
        <f t="shared" si="11"/>
        <v>7.333066096989886</v>
      </c>
      <c r="L181" s="21">
        <f t="shared" si="12"/>
        <v>0.71127556081143883</v>
      </c>
      <c r="M181" s="33">
        <f t="shared" si="13"/>
        <v>38.021530561768927</v>
      </c>
    </row>
    <row r="182" spans="1:13" x14ac:dyDescent="0.4">
      <c r="A182" s="34">
        <v>23187972</v>
      </c>
      <c r="H182" s="12">
        <v>89.622650146484375</v>
      </c>
      <c r="J182" s="42">
        <v>5.5383148193359375</v>
      </c>
      <c r="K182" s="21">
        <f t="shared" si="11"/>
        <v>7.3652627672786535</v>
      </c>
      <c r="L182" s="21">
        <f t="shared" si="12"/>
        <v>0.74337763909723176</v>
      </c>
      <c r="M182" s="33">
        <f t="shared" si="13"/>
        <v>38.013250140909769</v>
      </c>
    </row>
    <row r="183" spans="1:13" x14ac:dyDescent="0.4">
      <c r="A183" s="34">
        <v>24972350</v>
      </c>
      <c r="H183" s="12">
        <v>89.63568115234375</v>
      </c>
      <c r="J183" s="42">
        <v>5.9636831283569336</v>
      </c>
      <c r="K183" s="21">
        <f t="shared" si="11"/>
        <v>7.3974594131567155</v>
      </c>
      <c r="L183" s="21">
        <f t="shared" si="12"/>
        <v>0.77551455978732964</v>
      </c>
      <c r="M183" s="33">
        <f t="shared" si="13"/>
        <v>38.008022829719437</v>
      </c>
    </row>
    <row r="184" spans="1:13" x14ac:dyDescent="0.4">
      <c r="A184" s="34">
        <v>26894042</v>
      </c>
      <c r="H184" s="12">
        <v>89.640022277832031</v>
      </c>
      <c r="J184" s="42">
        <v>6.4212770462036133</v>
      </c>
      <c r="K184" s="21">
        <f t="shared" si="11"/>
        <v>7.4296560787712842</v>
      </c>
      <c r="L184" s="21">
        <f t="shared" si="12"/>
        <v>0.80762140797004189</v>
      </c>
      <c r="M184" s="33">
        <f t="shared" si="13"/>
        <v>38.000163116642341</v>
      </c>
    </row>
    <row r="185" spans="1:13" x14ac:dyDescent="0.4">
      <c r="A185" s="34">
        <v>28963614</v>
      </c>
      <c r="H185" s="12">
        <v>89.648750305175781</v>
      </c>
      <c r="J185" s="42">
        <v>6.9150609970092773</v>
      </c>
      <c r="K185" s="21">
        <f t="shared" si="11"/>
        <v>7.4618527509758019</v>
      </c>
      <c r="L185" s="21">
        <f t="shared" si="12"/>
        <v>0.83979601532713788</v>
      </c>
      <c r="M185" s="33">
        <f t="shared" si="13"/>
        <v>37.998232522225877</v>
      </c>
    </row>
    <row r="186" spans="1:13" x14ac:dyDescent="0.4">
      <c r="A186" s="34">
        <v>31192444</v>
      </c>
      <c r="H186" s="12">
        <v>89.651031494140625</v>
      </c>
      <c r="J186" s="42">
        <v>7.4459958076477051</v>
      </c>
      <c r="K186" s="21">
        <f t="shared" si="11"/>
        <v>7.4940494040655921</v>
      </c>
      <c r="L186" s="21">
        <f t="shared" si="12"/>
        <v>0.87192278735967932</v>
      </c>
      <c r="M186" s="33">
        <f t="shared" si="13"/>
        <v>37.992118829440287</v>
      </c>
    </row>
    <row r="187" spans="1:13" x14ac:dyDescent="0.4">
      <c r="A187" s="34">
        <v>33592788</v>
      </c>
      <c r="H187" s="12">
        <v>89.663719177246094</v>
      </c>
      <c r="J187" s="42">
        <v>8.0192880630493164</v>
      </c>
      <c r="K187" s="21">
        <f t="shared" si="11"/>
        <v>7.526246049175664</v>
      </c>
      <c r="L187" s="21">
        <f t="shared" si="12"/>
        <v>0.90413581416777966</v>
      </c>
      <c r="M187" s="33">
        <f t="shared" si="13"/>
        <v>37.99355192882858</v>
      </c>
    </row>
    <row r="188" spans="1:13" x14ac:dyDescent="0.4">
      <c r="A188" s="34">
        <v>36177848</v>
      </c>
      <c r="H188" s="12">
        <v>89.667587280273438</v>
      </c>
      <c r="J188" s="42">
        <v>8.6362266540527344</v>
      </c>
      <c r="K188" s="21">
        <f t="shared" si="11"/>
        <v>7.5584427297564822</v>
      </c>
      <c r="L188" s="21">
        <f t="shared" si="12"/>
        <v>0.93632403168358103</v>
      </c>
      <c r="M188" s="33">
        <f t="shared" si="13"/>
        <v>37.992811558456232</v>
      </c>
    </row>
    <row r="189" spans="1:13" x14ac:dyDescent="0.4">
      <c r="A189" s="34">
        <v>38961836</v>
      </c>
      <c r="H189" s="12">
        <v>89.6759033203125</v>
      </c>
      <c r="J189" s="42">
        <v>9.3013648986816406</v>
      </c>
      <c r="K189" s="21">
        <f t="shared" si="11"/>
        <v>7.5906394139632862</v>
      </c>
      <c r="L189" s="21">
        <f t="shared" si="12"/>
        <v>0.9685466823681026</v>
      </c>
      <c r="M189" s="33">
        <f t="shared" si="13"/>
        <v>37.995083217501083</v>
      </c>
    </row>
    <row r="190" spans="1:13" x14ac:dyDescent="0.4">
      <c r="A190" s="34">
        <v>41960056</v>
      </c>
      <c r="H190" s="12">
        <v>89.671310424804688</v>
      </c>
      <c r="J190" s="42">
        <v>10.018349647521973</v>
      </c>
      <c r="K190" s="21">
        <f t="shared" si="11"/>
        <v>7.6228360591324531</v>
      </c>
      <c r="L190" s="21">
        <f t="shared" si="12"/>
        <v>1.0007961848040383</v>
      </c>
      <c r="M190" s="33">
        <f t="shared" si="13"/>
        <v>37.999707817979782</v>
      </c>
    </row>
    <row r="191" spans="1:13" x14ac:dyDescent="0.4">
      <c r="A191" s="34">
        <v>45189000</v>
      </c>
      <c r="H191" s="12">
        <v>89.666351318359375</v>
      </c>
      <c r="J191" s="42">
        <v>10.791390419006348</v>
      </c>
      <c r="K191" s="21">
        <f t="shared" si="11"/>
        <v>7.6550327308136721</v>
      </c>
      <c r="L191" s="21">
        <f t="shared" si="12"/>
        <v>1.0330774050534985</v>
      </c>
      <c r="M191" s="33">
        <f t="shared" si="13"/>
        <v>38.00710633161566</v>
      </c>
    </row>
    <row r="192" spans="1:13" x14ac:dyDescent="0.4">
      <c r="A192" s="34">
        <v>48666420</v>
      </c>
      <c r="H192" s="12">
        <v>89.657012939453125</v>
      </c>
      <c r="J192" s="42">
        <v>11.625439643859863</v>
      </c>
      <c r="K192" s="21">
        <f t="shared" ref="K192:K203" si="14">LOG10(A192)</f>
        <v>7.6872293998405894</v>
      </c>
      <c r="L192" s="21">
        <f t="shared" si="12"/>
        <v>1.0654093857591498</v>
      </c>
      <c r="M192" s="33">
        <f t="shared" si="13"/>
        <v>38.018949923515656</v>
      </c>
    </row>
    <row r="193" spans="1:13" x14ac:dyDescent="0.4">
      <c r="A193" s="34">
        <v>52411436</v>
      </c>
      <c r="H193" s="12">
        <v>89.635391235351563</v>
      </c>
      <c r="J193" s="42">
        <v>12.524479866027832</v>
      </c>
      <c r="K193" s="21">
        <f t="shared" si="14"/>
        <v>7.7194260589266426</v>
      </c>
      <c r="L193" s="21">
        <f t="shared" si="12"/>
        <v>1.0977596989301446</v>
      </c>
      <c r="M193" s="33">
        <f t="shared" si="13"/>
        <v>38.032403468839291</v>
      </c>
    </row>
    <row r="194" spans="1:13" x14ac:dyDescent="0.4">
      <c r="A194" s="34">
        <v>56444640</v>
      </c>
      <c r="H194" s="12">
        <v>89.603233337402344</v>
      </c>
      <c r="J194" s="42">
        <v>13.492130279541016</v>
      </c>
      <c r="K194" s="21">
        <f t="shared" si="14"/>
        <v>7.7516227074842874</v>
      </c>
      <c r="L194" s="21">
        <f t="shared" si="12"/>
        <v>1.1300805260698321</v>
      </c>
      <c r="M194" s="33">
        <f t="shared" si="13"/>
        <v>38.043279695446522</v>
      </c>
    </row>
    <row r="195" spans="1:13" x14ac:dyDescent="0.4">
      <c r="A195" s="34">
        <v>60788212</v>
      </c>
      <c r="H195" s="12">
        <v>89.554550170898438</v>
      </c>
      <c r="J195" s="42">
        <v>14.534000396728516</v>
      </c>
      <c r="K195" s="21">
        <f t="shared" si="14"/>
        <v>7.7838193694092208</v>
      </c>
      <c r="L195" s="21">
        <f t="shared" si="12"/>
        <v>1.1623851677119958</v>
      </c>
      <c r="M195" s="33">
        <f t="shared" si="13"/>
        <v>38.052739666679308</v>
      </c>
    </row>
    <row r="196" spans="1:13" x14ac:dyDescent="0.4">
      <c r="A196" s="34">
        <v>65466036</v>
      </c>
      <c r="H196" s="12">
        <v>89.485008239746094</v>
      </c>
      <c r="J196" s="42">
        <v>15.654150009155273</v>
      </c>
      <c r="K196" s="21">
        <f t="shared" si="14"/>
        <v>7.8160160449781237</v>
      </c>
      <c r="L196" s="21">
        <f t="shared" ref="L196:L203" si="15">LOG10(J196)</f>
        <v>1.1946294912211981</v>
      </c>
      <c r="M196" s="33">
        <f t="shared" ref="M196:M203" si="16">J196/2/PI()/A196*10^9</f>
        <v>38.056914792566644</v>
      </c>
    </row>
    <row r="197" spans="1:13" x14ac:dyDescent="0.4">
      <c r="A197" s="34">
        <v>70503832</v>
      </c>
      <c r="H197" s="12">
        <v>89.389411926269531</v>
      </c>
      <c r="J197" s="42">
        <v>16.853340148925781</v>
      </c>
      <c r="K197" s="21">
        <f t="shared" si="14"/>
        <v>7.8482127222570348</v>
      </c>
      <c r="L197" s="21">
        <f t="shared" si="15"/>
        <v>1.2266859861860107</v>
      </c>
      <c r="M197" s="33">
        <f t="shared" si="16"/>
        <v>38.044632698980642</v>
      </c>
    </row>
    <row r="198" spans="1:13" x14ac:dyDescent="0.4">
      <c r="A198" s="34">
        <v>75929296</v>
      </c>
      <c r="H198" s="12">
        <v>89.2667236328125</v>
      </c>
      <c r="J198" s="42">
        <v>18.131359100341797</v>
      </c>
      <c r="K198" s="21">
        <f t="shared" si="14"/>
        <v>7.880409373212137</v>
      </c>
      <c r="L198" s="21">
        <f t="shared" si="15"/>
        <v>1.2584303593992103</v>
      </c>
      <c r="M198" s="33">
        <f t="shared" si="16"/>
        <v>38.00503333777278</v>
      </c>
    </row>
    <row r="199" spans="1:13" x14ac:dyDescent="0.4">
      <c r="A199" s="34">
        <v>81772264</v>
      </c>
      <c r="H199" s="12">
        <v>89.12127685546875</v>
      </c>
      <c r="J199" s="42">
        <v>19.490970611572266</v>
      </c>
      <c r="K199" s="21">
        <f t="shared" si="14"/>
        <v>7.9126060220775987</v>
      </c>
      <c r="L199" s="21">
        <f t="shared" si="15"/>
        <v>1.2898334666575919</v>
      </c>
      <c r="M199" s="33">
        <f t="shared" si="16"/>
        <v>37.935654056130673</v>
      </c>
    </row>
    <row r="200" spans="1:13" x14ac:dyDescent="0.4">
      <c r="A200" s="34">
        <v>88064872</v>
      </c>
      <c r="H200" s="12">
        <v>88.956802368164063</v>
      </c>
      <c r="J200" s="42">
        <v>20.930559158325195</v>
      </c>
      <c r="K200" s="21">
        <f t="shared" si="14"/>
        <v>7.9448027081980745</v>
      </c>
      <c r="L200" s="21">
        <f t="shared" si="15"/>
        <v>1.3207808306383231</v>
      </c>
      <c r="M200" s="33">
        <f t="shared" si="16"/>
        <v>37.826682490662066</v>
      </c>
    </row>
    <row r="201" spans="1:13" x14ac:dyDescent="0.4">
      <c r="A201" s="34">
        <v>94841704</v>
      </c>
      <c r="H201" s="12">
        <v>88.797576904296875</v>
      </c>
      <c r="J201" s="42">
        <v>22.450199127197266</v>
      </c>
      <c r="K201" s="21">
        <f t="shared" si="14"/>
        <v>7.9769993482495192</v>
      </c>
      <c r="L201" s="21">
        <f t="shared" si="15"/>
        <v>1.3512201974310767</v>
      </c>
      <c r="M201" s="33">
        <f t="shared" si="16"/>
        <v>37.67393471221056</v>
      </c>
    </row>
    <row r="202" spans="1:13" x14ac:dyDescent="0.4">
      <c r="A202" s="34">
        <v>102140040</v>
      </c>
      <c r="H202" s="12">
        <v>88.671356201171875</v>
      </c>
      <c r="J202" s="42">
        <v>24.051399230957031</v>
      </c>
      <c r="K202" s="21">
        <f t="shared" si="14"/>
        <v>8.0091960235976085</v>
      </c>
      <c r="L202" s="21">
        <f t="shared" si="15"/>
        <v>1.3811403472631498</v>
      </c>
      <c r="M202" s="33">
        <f t="shared" si="16"/>
        <v>37.476968639168554</v>
      </c>
    </row>
    <row r="203" spans="1:13" x14ac:dyDescent="0.4">
      <c r="A203" s="34">
        <v>110000000</v>
      </c>
      <c r="H203" s="12">
        <v>88.634422302246094</v>
      </c>
      <c r="J203" s="42">
        <v>25.734569549560547</v>
      </c>
      <c r="K203" s="21">
        <f t="shared" si="14"/>
        <v>8.0413926851582254</v>
      </c>
      <c r="L203" s="21">
        <f t="shared" si="15"/>
        <v>1.4105169084006812</v>
      </c>
      <c r="M203" s="33">
        <f t="shared" si="16"/>
        <v>37.23439956504302</v>
      </c>
    </row>
  </sheetData>
  <mergeCells count="10">
    <mergeCell ref="O1:P1"/>
    <mergeCell ref="Q1:R1"/>
    <mergeCell ref="O2:P2"/>
    <mergeCell ref="Q2:R2"/>
    <mergeCell ref="A1:A2"/>
    <mergeCell ref="B1:D1"/>
    <mergeCell ref="J1:J2"/>
    <mergeCell ref="K1:K2"/>
    <mergeCell ref="L1:L2"/>
    <mergeCell ref="M1:M2"/>
  </mergeCells>
  <phoneticPr fontId="1"/>
  <dataValidations count="1">
    <dataValidation type="list" allowBlank="1" showInputMessage="1" showErrorMessage="1" sqref="L4 JH4 TD4 ACZ4 AMV4 AWR4 BGN4 BQJ4 CAF4 CKB4 CTX4 DDT4 DNP4 DXL4 EHH4 ERD4 FAZ4 FKV4 FUR4 GEN4 GOJ4 GYF4 HIB4 HRX4 IBT4 ILP4 IVL4 JFH4 JPD4 JYZ4 KIV4 KSR4 LCN4 LMJ4 LWF4 MGB4 MPX4 MZT4 NJP4 NTL4 ODH4 OND4 OWZ4 PGV4 PQR4 QAN4 QKJ4 QUF4 REB4 RNX4 RXT4 SHP4 SRL4 TBH4 TLD4 TUZ4 UEV4 UOR4 UYN4 VIJ4 VSF4 WCB4 WLX4 WVT4 L65540 JH65540 TD65540 ACZ65540 AMV65540 AWR65540 BGN65540 BQJ65540 CAF65540 CKB65540 CTX65540 DDT65540 DNP65540 DXL65540 EHH65540 ERD65540 FAZ65540 FKV65540 FUR65540 GEN65540 GOJ65540 GYF65540 HIB65540 HRX65540 IBT65540 ILP65540 IVL65540 JFH65540 JPD65540 JYZ65540 KIV65540 KSR65540 LCN65540 LMJ65540 LWF65540 MGB65540 MPX65540 MZT65540 NJP65540 NTL65540 ODH65540 OND65540 OWZ65540 PGV65540 PQR65540 QAN65540 QKJ65540 QUF65540 REB65540 RNX65540 RXT65540 SHP65540 SRL65540 TBH65540 TLD65540 TUZ65540 UEV65540 UOR65540 UYN65540 VIJ65540 VSF65540 WCB65540 WLX65540 WVT65540 L131076 JH131076 TD131076 ACZ131076 AMV131076 AWR131076 BGN131076 BQJ131076 CAF131076 CKB131076 CTX131076 DDT131076 DNP131076 DXL131076 EHH131076 ERD131076 FAZ131076 FKV131076 FUR131076 GEN131076 GOJ131076 GYF131076 HIB131076 HRX131076 IBT131076 ILP131076 IVL131076 JFH131076 JPD131076 JYZ131076 KIV131076 KSR131076 LCN131076 LMJ131076 LWF131076 MGB131076 MPX131076 MZT131076 NJP131076 NTL131076 ODH131076 OND131076 OWZ131076 PGV131076 PQR131076 QAN131076 QKJ131076 QUF131076 REB131076 RNX131076 RXT131076 SHP131076 SRL131076 TBH131076 TLD131076 TUZ131076 UEV131076 UOR131076 UYN131076 VIJ131076 VSF131076 WCB131076 WLX131076 WVT131076 L196612 JH196612 TD196612 ACZ196612 AMV196612 AWR196612 BGN196612 BQJ196612 CAF196612 CKB196612 CTX196612 DDT196612 DNP196612 DXL196612 EHH196612 ERD196612 FAZ196612 FKV196612 FUR196612 GEN196612 GOJ196612 GYF196612 HIB196612 HRX196612 IBT196612 ILP196612 IVL196612 JFH196612 JPD196612 JYZ196612 KIV196612 KSR196612 LCN196612 LMJ196612 LWF196612 MGB196612 MPX196612 MZT196612 NJP196612 NTL196612 ODH196612 OND196612 OWZ196612 PGV196612 PQR196612 QAN196612 QKJ196612 QUF196612 REB196612 RNX196612 RXT196612 SHP196612 SRL196612 TBH196612 TLD196612 TUZ196612 UEV196612 UOR196612 UYN196612 VIJ196612 VSF196612 WCB196612 WLX196612 WVT196612 L262148 JH262148 TD262148 ACZ262148 AMV262148 AWR262148 BGN262148 BQJ262148 CAF262148 CKB262148 CTX262148 DDT262148 DNP262148 DXL262148 EHH262148 ERD262148 FAZ262148 FKV262148 FUR262148 GEN262148 GOJ262148 GYF262148 HIB262148 HRX262148 IBT262148 ILP262148 IVL262148 JFH262148 JPD262148 JYZ262148 KIV262148 KSR262148 LCN262148 LMJ262148 LWF262148 MGB262148 MPX262148 MZT262148 NJP262148 NTL262148 ODH262148 OND262148 OWZ262148 PGV262148 PQR262148 QAN262148 QKJ262148 QUF262148 REB262148 RNX262148 RXT262148 SHP262148 SRL262148 TBH262148 TLD262148 TUZ262148 UEV262148 UOR262148 UYN262148 VIJ262148 VSF262148 WCB262148 WLX262148 WVT262148 L327684 JH327684 TD327684 ACZ327684 AMV327684 AWR327684 BGN327684 BQJ327684 CAF327684 CKB327684 CTX327684 DDT327684 DNP327684 DXL327684 EHH327684 ERD327684 FAZ327684 FKV327684 FUR327684 GEN327684 GOJ327684 GYF327684 HIB327684 HRX327684 IBT327684 ILP327684 IVL327684 JFH327684 JPD327684 JYZ327684 KIV327684 KSR327684 LCN327684 LMJ327684 LWF327684 MGB327684 MPX327684 MZT327684 NJP327684 NTL327684 ODH327684 OND327684 OWZ327684 PGV327684 PQR327684 QAN327684 QKJ327684 QUF327684 REB327684 RNX327684 RXT327684 SHP327684 SRL327684 TBH327684 TLD327684 TUZ327684 UEV327684 UOR327684 UYN327684 VIJ327684 VSF327684 WCB327684 WLX327684 WVT327684 L393220 JH393220 TD393220 ACZ393220 AMV393220 AWR393220 BGN393220 BQJ393220 CAF393220 CKB393220 CTX393220 DDT393220 DNP393220 DXL393220 EHH393220 ERD393220 FAZ393220 FKV393220 FUR393220 GEN393220 GOJ393220 GYF393220 HIB393220 HRX393220 IBT393220 ILP393220 IVL393220 JFH393220 JPD393220 JYZ393220 KIV393220 KSR393220 LCN393220 LMJ393220 LWF393220 MGB393220 MPX393220 MZT393220 NJP393220 NTL393220 ODH393220 OND393220 OWZ393220 PGV393220 PQR393220 QAN393220 QKJ393220 QUF393220 REB393220 RNX393220 RXT393220 SHP393220 SRL393220 TBH393220 TLD393220 TUZ393220 UEV393220 UOR393220 UYN393220 VIJ393220 VSF393220 WCB393220 WLX393220 WVT393220 L458756 JH458756 TD458756 ACZ458756 AMV458756 AWR458756 BGN458756 BQJ458756 CAF458756 CKB458756 CTX458756 DDT458756 DNP458756 DXL458756 EHH458756 ERD458756 FAZ458756 FKV458756 FUR458756 GEN458756 GOJ458756 GYF458756 HIB458756 HRX458756 IBT458756 ILP458756 IVL458756 JFH458756 JPD458756 JYZ458756 KIV458756 KSR458756 LCN458756 LMJ458756 LWF458756 MGB458756 MPX458756 MZT458756 NJP458756 NTL458756 ODH458756 OND458756 OWZ458756 PGV458756 PQR458756 QAN458756 QKJ458756 QUF458756 REB458756 RNX458756 RXT458756 SHP458756 SRL458756 TBH458756 TLD458756 TUZ458756 UEV458756 UOR458756 UYN458756 VIJ458756 VSF458756 WCB458756 WLX458756 WVT458756 L524292 JH524292 TD524292 ACZ524292 AMV524292 AWR524292 BGN524292 BQJ524292 CAF524292 CKB524292 CTX524292 DDT524292 DNP524292 DXL524292 EHH524292 ERD524292 FAZ524292 FKV524292 FUR524292 GEN524292 GOJ524292 GYF524292 HIB524292 HRX524292 IBT524292 ILP524292 IVL524292 JFH524292 JPD524292 JYZ524292 KIV524292 KSR524292 LCN524292 LMJ524292 LWF524292 MGB524292 MPX524292 MZT524292 NJP524292 NTL524292 ODH524292 OND524292 OWZ524292 PGV524292 PQR524292 QAN524292 QKJ524292 QUF524292 REB524292 RNX524292 RXT524292 SHP524292 SRL524292 TBH524292 TLD524292 TUZ524292 UEV524292 UOR524292 UYN524292 VIJ524292 VSF524292 WCB524292 WLX524292 WVT524292 L589828 JH589828 TD589828 ACZ589828 AMV589828 AWR589828 BGN589828 BQJ589828 CAF589828 CKB589828 CTX589828 DDT589828 DNP589828 DXL589828 EHH589828 ERD589828 FAZ589828 FKV589828 FUR589828 GEN589828 GOJ589828 GYF589828 HIB589828 HRX589828 IBT589828 ILP589828 IVL589828 JFH589828 JPD589828 JYZ589828 KIV589828 KSR589828 LCN589828 LMJ589828 LWF589828 MGB589828 MPX589828 MZT589828 NJP589828 NTL589828 ODH589828 OND589828 OWZ589828 PGV589828 PQR589828 QAN589828 QKJ589828 QUF589828 REB589828 RNX589828 RXT589828 SHP589828 SRL589828 TBH589828 TLD589828 TUZ589828 UEV589828 UOR589828 UYN589828 VIJ589828 VSF589828 WCB589828 WLX589828 WVT589828 L655364 JH655364 TD655364 ACZ655364 AMV655364 AWR655364 BGN655364 BQJ655364 CAF655364 CKB655364 CTX655364 DDT655364 DNP655364 DXL655364 EHH655364 ERD655364 FAZ655364 FKV655364 FUR655364 GEN655364 GOJ655364 GYF655364 HIB655364 HRX655364 IBT655364 ILP655364 IVL655364 JFH655364 JPD655364 JYZ655364 KIV655364 KSR655364 LCN655364 LMJ655364 LWF655364 MGB655364 MPX655364 MZT655364 NJP655364 NTL655364 ODH655364 OND655364 OWZ655364 PGV655364 PQR655364 QAN655364 QKJ655364 QUF655364 REB655364 RNX655364 RXT655364 SHP655364 SRL655364 TBH655364 TLD655364 TUZ655364 UEV655364 UOR655364 UYN655364 VIJ655364 VSF655364 WCB655364 WLX655364 WVT655364 L720900 JH720900 TD720900 ACZ720900 AMV720900 AWR720900 BGN720900 BQJ720900 CAF720900 CKB720900 CTX720900 DDT720900 DNP720900 DXL720900 EHH720900 ERD720900 FAZ720900 FKV720900 FUR720900 GEN720900 GOJ720900 GYF720900 HIB720900 HRX720900 IBT720900 ILP720900 IVL720900 JFH720900 JPD720900 JYZ720900 KIV720900 KSR720900 LCN720900 LMJ720900 LWF720900 MGB720900 MPX720900 MZT720900 NJP720900 NTL720900 ODH720900 OND720900 OWZ720900 PGV720900 PQR720900 QAN720900 QKJ720900 QUF720900 REB720900 RNX720900 RXT720900 SHP720900 SRL720900 TBH720900 TLD720900 TUZ720900 UEV720900 UOR720900 UYN720900 VIJ720900 VSF720900 WCB720900 WLX720900 WVT720900 L786436 JH786436 TD786436 ACZ786436 AMV786436 AWR786436 BGN786436 BQJ786436 CAF786436 CKB786436 CTX786436 DDT786436 DNP786436 DXL786436 EHH786436 ERD786436 FAZ786436 FKV786436 FUR786436 GEN786436 GOJ786436 GYF786436 HIB786436 HRX786436 IBT786436 ILP786436 IVL786436 JFH786436 JPD786436 JYZ786436 KIV786436 KSR786436 LCN786436 LMJ786436 LWF786436 MGB786436 MPX786436 MZT786436 NJP786436 NTL786436 ODH786436 OND786436 OWZ786436 PGV786436 PQR786436 QAN786436 QKJ786436 QUF786436 REB786436 RNX786436 RXT786436 SHP786436 SRL786436 TBH786436 TLD786436 TUZ786436 UEV786436 UOR786436 UYN786436 VIJ786436 VSF786436 WCB786436 WLX786436 WVT786436 L851972 JH851972 TD851972 ACZ851972 AMV851972 AWR851972 BGN851972 BQJ851972 CAF851972 CKB851972 CTX851972 DDT851972 DNP851972 DXL851972 EHH851972 ERD851972 FAZ851972 FKV851972 FUR851972 GEN851972 GOJ851972 GYF851972 HIB851972 HRX851972 IBT851972 ILP851972 IVL851972 JFH851972 JPD851972 JYZ851972 KIV851972 KSR851972 LCN851972 LMJ851972 LWF851972 MGB851972 MPX851972 MZT851972 NJP851972 NTL851972 ODH851972 OND851972 OWZ851972 PGV851972 PQR851972 QAN851972 QKJ851972 QUF851972 REB851972 RNX851972 RXT851972 SHP851972 SRL851972 TBH851972 TLD851972 TUZ851972 UEV851972 UOR851972 UYN851972 VIJ851972 VSF851972 WCB851972 WLX851972 WVT851972 L917508 JH917508 TD917508 ACZ917508 AMV917508 AWR917508 BGN917508 BQJ917508 CAF917508 CKB917508 CTX917508 DDT917508 DNP917508 DXL917508 EHH917508 ERD917508 FAZ917508 FKV917508 FUR917508 GEN917508 GOJ917508 GYF917508 HIB917508 HRX917508 IBT917508 ILP917508 IVL917508 JFH917508 JPD917508 JYZ917508 KIV917508 KSR917508 LCN917508 LMJ917508 LWF917508 MGB917508 MPX917508 MZT917508 NJP917508 NTL917508 ODH917508 OND917508 OWZ917508 PGV917508 PQR917508 QAN917508 QKJ917508 QUF917508 REB917508 RNX917508 RXT917508 SHP917508 SRL917508 TBH917508 TLD917508 TUZ917508 UEV917508 UOR917508 UYN917508 VIJ917508 VSF917508 WCB917508 WLX917508 WVT917508 L983044 JH983044 TD983044 ACZ983044 AMV983044 AWR983044 BGN983044 BQJ983044 CAF983044 CKB983044 CTX983044 DDT983044 DNP983044 DXL983044 EHH983044 ERD983044 FAZ983044 FKV983044 FUR983044 GEN983044 GOJ983044 GYF983044 HIB983044 HRX983044 IBT983044 ILP983044 IVL983044 JFH983044 JPD983044 JYZ983044 KIV983044 KSR983044 LCN983044 LMJ983044 LWF983044 MGB983044 MPX983044 MZT983044 NJP983044 NTL983044 ODH983044 OND983044 OWZ983044 PGV983044 PQR983044 QAN983044 QKJ983044 QUF983044 REB983044 RNX983044 RXT983044 SHP983044 SRL983044 TBH983044 TLD983044 TUZ983044 UEV983044 UOR983044 UYN983044 VIJ983044 VSF983044 WCB983044 WLX983044 WVT983044">
      <formula1>$O$11:$O$12</formula1>
    </dataValidation>
  </dataValidations>
  <pageMargins left="0.25" right="0.25"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グラフ</vt:lpstr>
      </vt:variant>
      <vt:variant>
        <vt:i4>2</vt:i4>
      </vt:variant>
    </vt:vector>
  </HeadingPairs>
  <TitlesOfParts>
    <vt:vector size="8" baseType="lpstr">
      <vt:lpstr>5mm(calculated)</vt:lpstr>
      <vt:lpstr>10mm(calculated)</vt:lpstr>
      <vt:lpstr>15mm(calculated)</vt:lpstr>
      <vt:lpstr>5mm(measured)</vt:lpstr>
      <vt:lpstr>10mm(measured)</vt:lpstr>
      <vt:lpstr>15mm(mesuared)</vt:lpstr>
      <vt:lpstr>Graph1</vt:lpstr>
      <vt:lpstr>Graph2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2019-04-13T05:33:07Z</dcterms:modified>
</cp:coreProperties>
</file>