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F811E018-AE86-42A9-BD7D-A15011862E7E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Graph1" sheetId="2" r:id="rId1"/>
    <sheet name="Sample1_2Port" sheetId="1" r:id="rId2"/>
    <sheet name="Sample2_2Port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E4" i="4" s="1"/>
  <c r="K4" i="4"/>
  <c r="D5" i="4"/>
  <c r="E5" i="4" s="1"/>
  <c r="K5" i="4"/>
  <c r="D6" i="4"/>
  <c r="E6" i="4"/>
  <c r="G6" i="4" s="1"/>
  <c r="F6" i="4"/>
  <c r="K6" i="4"/>
  <c r="D7" i="4"/>
  <c r="F7" i="4" s="1"/>
  <c r="K7" i="4"/>
  <c r="D8" i="4"/>
  <c r="E8" i="4" s="1"/>
  <c r="K8" i="4"/>
  <c r="D9" i="4"/>
  <c r="E9" i="4" s="1"/>
  <c r="K9" i="4"/>
  <c r="D10" i="4"/>
  <c r="E10" i="4"/>
  <c r="G10" i="4" s="1"/>
  <c r="F10" i="4"/>
  <c r="K10" i="4"/>
  <c r="D11" i="4"/>
  <c r="F11" i="4" s="1"/>
  <c r="K11" i="4"/>
  <c r="D12" i="4"/>
  <c r="E12" i="4" s="1"/>
  <c r="K12" i="4"/>
  <c r="D13" i="4"/>
  <c r="E13" i="4" s="1"/>
  <c r="K13" i="4"/>
  <c r="D14" i="4"/>
  <c r="E14" i="4"/>
  <c r="G14" i="4" s="1"/>
  <c r="F14" i="4"/>
  <c r="K14" i="4"/>
  <c r="D15" i="4"/>
  <c r="K15" i="4"/>
  <c r="D16" i="4"/>
  <c r="E16" i="4" s="1"/>
  <c r="K16" i="4"/>
  <c r="D17" i="4"/>
  <c r="E17" i="4" s="1"/>
  <c r="K17" i="4"/>
  <c r="D18" i="4"/>
  <c r="E18" i="4"/>
  <c r="G18" i="4" s="1"/>
  <c r="F18" i="4"/>
  <c r="K18" i="4"/>
  <c r="D19" i="4"/>
  <c r="K19" i="4"/>
  <c r="D20" i="4"/>
  <c r="E20" i="4" s="1"/>
  <c r="K20" i="4"/>
  <c r="D21" i="4"/>
  <c r="E21" i="4" s="1"/>
  <c r="K21" i="4"/>
  <c r="D22" i="4"/>
  <c r="E22" i="4"/>
  <c r="G22" i="4" s="1"/>
  <c r="F22" i="4"/>
  <c r="K22" i="4"/>
  <c r="D23" i="4"/>
  <c r="K23" i="4"/>
  <c r="D24" i="4"/>
  <c r="E24" i="4" s="1"/>
  <c r="K24" i="4"/>
  <c r="D25" i="4"/>
  <c r="E25" i="4" s="1"/>
  <c r="K25" i="4"/>
  <c r="D26" i="4"/>
  <c r="E26" i="4"/>
  <c r="F26" i="4"/>
  <c r="K26" i="4"/>
  <c r="D27" i="4"/>
  <c r="K27" i="4"/>
  <c r="D28" i="4"/>
  <c r="F28" i="4" s="1"/>
  <c r="E28" i="4"/>
  <c r="K28" i="4"/>
  <c r="D29" i="4"/>
  <c r="E29" i="4" s="1"/>
  <c r="K29" i="4"/>
  <c r="D30" i="4"/>
  <c r="E30" i="4"/>
  <c r="G30" i="4" s="1"/>
  <c r="F30" i="4"/>
  <c r="K30" i="4"/>
  <c r="D31" i="4"/>
  <c r="K31" i="4"/>
  <c r="D32" i="4"/>
  <c r="F32" i="4" s="1"/>
  <c r="E32" i="4"/>
  <c r="K32" i="4"/>
  <c r="D33" i="4"/>
  <c r="E33" i="4" s="1"/>
  <c r="K33" i="4"/>
  <c r="D34" i="4"/>
  <c r="E34" i="4"/>
  <c r="G34" i="4" s="1"/>
  <c r="F34" i="4"/>
  <c r="K34" i="4"/>
  <c r="D35" i="4"/>
  <c r="K35" i="4"/>
  <c r="D36" i="4"/>
  <c r="F36" i="4" s="1"/>
  <c r="E36" i="4"/>
  <c r="G36" i="4" s="1"/>
  <c r="H36" i="4" s="1"/>
  <c r="I36" i="4" s="1"/>
  <c r="K36" i="4"/>
  <c r="D37" i="4"/>
  <c r="E37" i="4" s="1"/>
  <c r="K37" i="4"/>
  <c r="D38" i="4"/>
  <c r="E38" i="4"/>
  <c r="F38" i="4"/>
  <c r="K38" i="4"/>
  <c r="D39" i="4"/>
  <c r="K39" i="4"/>
  <c r="D40" i="4"/>
  <c r="F40" i="4" s="1"/>
  <c r="E40" i="4"/>
  <c r="G40" i="4" s="1"/>
  <c r="H40" i="4" s="1"/>
  <c r="I40" i="4" s="1"/>
  <c r="K40" i="4"/>
  <c r="D41" i="4"/>
  <c r="E41" i="4" s="1"/>
  <c r="K41" i="4"/>
  <c r="D42" i="4"/>
  <c r="E42" i="4"/>
  <c r="F42" i="4"/>
  <c r="K42" i="4"/>
  <c r="D43" i="4"/>
  <c r="K43" i="4"/>
  <c r="D44" i="4"/>
  <c r="E44" i="4"/>
  <c r="G44" i="4" s="1"/>
  <c r="H44" i="4" s="1"/>
  <c r="I44" i="4" s="1"/>
  <c r="F44" i="4"/>
  <c r="K44" i="4"/>
  <c r="D45" i="4"/>
  <c r="E45" i="4" s="1"/>
  <c r="K45" i="4"/>
  <c r="D46" i="4"/>
  <c r="E46" i="4"/>
  <c r="G46" i="4" s="1"/>
  <c r="F46" i="4"/>
  <c r="K46" i="4"/>
  <c r="D47" i="4"/>
  <c r="K47" i="4"/>
  <c r="D48" i="4"/>
  <c r="E48" i="4"/>
  <c r="G48" i="4" s="1"/>
  <c r="H48" i="4" s="1"/>
  <c r="I48" i="4" s="1"/>
  <c r="F48" i="4"/>
  <c r="K48" i="4"/>
  <c r="D49" i="4"/>
  <c r="E49" i="4" s="1"/>
  <c r="K49" i="4"/>
  <c r="D50" i="4"/>
  <c r="E50" i="4"/>
  <c r="G50" i="4" s="1"/>
  <c r="F50" i="4"/>
  <c r="K50" i="4"/>
  <c r="D51" i="4"/>
  <c r="K51" i="4"/>
  <c r="D52" i="4"/>
  <c r="E52" i="4"/>
  <c r="G52" i="4" s="1"/>
  <c r="H52" i="4" s="1"/>
  <c r="I52" i="4" s="1"/>
  <c r="F52" i="4"/>
  <c r="J52" i="4"/>
  <c r="K52" i="4"/>
  <c r="D53" i="4"/>
  <c r="E53" i="4" s="1"/>
  <c r="K53" i="4"/>
  <c r="D54" i="4"/>
  <c r="E54" i="4"/>
  <c r="F54" i="4"/>
  <c r="K54" i="4"/>
  <c r="D55" i="4"/>
  <c r="K55" i="4"/>
  <c r="D56" i="4"/>
  <c r="E56" i="4"/>
  <c r="G56" i="4" s="1"/>
  <c r="H56" i="4" s="1"/>
  <c r="I56" i="4" s="1"/>
  <c r="F56" i="4"/>
  <c r="J56" i="4"/>
  <c r="K56" i="4"/>
  <c r="D57" i="4"/>
  <c r="E57" i="4" s="1"/>
  <c r="K57" i="4"/>
  <c r="D58" i="4"/>
  <c r="E58" i="4"/>
  <c r="G58" i="4" s="1"/>
  <c r="F58" i="4"/>
  <c r="K58" i="4"/>
  <c r="D59" i="4"/>
  <c r="K59" i="4"/>
  <c r="D60" i="4"/>
  <c r="E60" i="4"/>
  <c r="G60" i="4" s="1"/>
  <c r="H60" i="4" s="1"/>
  <c r="I60" i="4" s="1"/>
  <c r="F60" i="4"/>
  <c r="K60" i="4"/>
  <c r="D61" i="4"/>
  <c r="E61" i="4" s="1"/>
  <c r="K61" i="4"/>
  <c r="D62" i="4"/>
  <c r="E62" i="4"/>
  <c r="F62" i="4"/>
  <c r="K62" i="4"/>
  <c r="D63" i="4"/>
  <c r="K63" i="4"/>
  <c r="K3" i="4"/>
  <c r="D3" i="4"/>
  <c r="E3" i="4" s="1"/>
  <c r="N63" i="3"/>
  <c r="L63" i="3"/>
  <c r="J63" i="3"/>
  <c r="G63" i="3"/>
  <c r="P63" i="3" s="1"/>
  <c r="D63" i="3"/>
  <c r="K63" i="3" s="1"/>
  <c r="M63" i="3" s="1"/>
  <c r="O63" i="3" s="1"/>
  <c r="K62" i="3"/>
  <c r="M62" i="3" s="1"/>
  <c r="J62" i="3"/>
  <c r="L62" i="3" s="1"/>
  <c r="G62" i="3"/>
  <c r="D62" i="3"/>
  <c r="P61" i="3"/>
  <c r="N61" i="3"/>
  <c r="J61" i="3"/>
  <c r="L61" i="3" s="1"/>
  <c r="G61" i="3"/>
  <c r="D61" i="3"/>
  <c r="K61" i="3" s="1"/>
  <c r="M61" i="3" s="1"/>
  <c r="O61" i="3" s="1"/>
  <c r="K60" i="3"/>
  <c r="M60" i="3" s="1"/>
  <c r="J60" i="3"/>
  <c r="L60" i="3" s="1"/>
  <c r="G60" i="3"/>
  <c r="P60" i="3" s="1"/>
  <c r="D60" i="3"/>
  <c r="P59" i="3"/>
  <c r="N59" i="3"/>
  <c r="J59" i="3"/>
  <c r="L59" i="3" s="1"/>
  <c r="G59" i="3"/>
  <c r="D59" i="3"/>
  <c r="K59" i="3" s="1"/>
  <c r="K58" i="3"/>
  <c r="J58" i="3"/>
  <c r="L58" i="3" s="1"/>
  <c r="M58" i="3" s="1"/>
  <c r="G58" i="3"/>
  <c r="P58" i="3" s="1"/>
  <c r="D58" i="3"/>
  <c r="P57" i="3"/>
  <c r="N57" i="3"/>
  <c r="J57" i="3"/>
  <c r="L57" i="3" s="1"/>
  <c r="G57" i="3"/>
  <c r="D57" i="3"/>
  <c r="K57" i="3" s="1"/>
  <c r="M57" i="3" s="1"/>
  <c r="O57" i="3" s="1"/>
  <c r="O56" i="3"/>
  <c r="M56" i="3"/>
  <c r="L56" i="3"/>
  <c r="K56" i="3"/>
  <c r="J56" i="3"/>
  <c r="G56" i="3"/>
  <c r="N56" i="3" s="1"/>
  <c r="D56" i="3"/>
  <c r="V55" i="3"/>
  <c r="N55" i="3"/>
  <c r="L55" i="3"/>
  <c r="J55" i="3"/>
  <c r="G55" i="3"/>
  <c r="P55" i="3" s="1"/>
  <c r="D55" i="3"/>
  <c r="K55" i="3" s="1"/>
  <c r="M55" i="3" s="1"/>
  <c r="O55" i="3" s="1"/>
  <c r="K54" i="3"/>
  <c r="J54" i="3"/>
  <c r="L54" i="3" s="1"/>
  <c r="G54" i="3"/>
  <c r="D54" i="3"/>
  <c r="P53" i="3"/>
  <c r="N53" i="3"/>
  <c r="L53" i="3"/>
  <c r="J53" i="3"/>
  <c r="G53" i="3"/>
  <c r="D53" i="3"/>
  <c r="K53" i="3" s="1"/>
  <c r="M53" i="3" s="1"/>
  <c r="O53" i="3" s="1"/>
  <c r="K52" i="3"/>
  <c r="J52" i="3"/>
  <c r="L52" i="3" s="1"/>
  <c r="G52" i="3"/>
  <c r="P52" i="3" s="1"/>
  <c r="D52" i="3"/>
  <c r="P51" i="3"/>
  <c r="N51" i="3"/>
  <c r="J51" i="3"/>
  <c r="L51" i="3" s="1"/>
  <c r="G51" i="3"/>
  <c r="D51" i="3"/>
  <c r="K51" i="3" s="1"/>
  <c r="M50" i="3"/>
  <c r="K50" i="3"/>
  <c r="J50" i="3"/>
  <c r="L50" i="3" s="1"/>
  <c r="G50" i="3"/>
  <c r="P50" i="3" s="1"/>
  <c r="D50" i="3"/>
  <c r="P49" i="3"/>
  <c r="N49" i="3"/>
  <c r="J49" i="3"/>
  <c r="L49" i="3" s="1"/>
  <c r="G49" i="3"/>
  <c r="D49" i="3"/>
  <c r="K49" i="3" s="1"/>
  <c r="M48" i="3"/>
  <c r="L48" i="3"/>
  <c r="K48" i="3"/>
  <c r="J48" i="3"/>
  <c r="G48" i="3"/>
  <c r="N48" i="3" s="1"/>
  <c r="O48" i="3" s="1"/>
  <c r="D48" i="3"/>
  <c r="L47" i="3"/>
  <c r="J47" i="3"/>
  <c r="G47" i="3"/>
  <c r="P47" i="3" s="1"/>
  <c r="D47" i="3"/>
  <c r="K47" i="3" s="1"/>
  <c r="M47" i="3" s="1"/>
  <c r="N46" i="3"/>
  <c r="L46" i="3"/>
  <c r="K46" i="3"/>
  <c r="M46" i="3" s="1"/>
  <c r="J46" i="3"/>
  <c r="G46" i="3"/>
  <c r="P46" i="3" s="1"/>
  <c r="D46" i="3"/>
  <c r="P45" i="3"/>
  <c r="N45" i="3"/>
  <c r="L45" i="3"/>
  <c r="K45" i="3"/>
  <c r="M45" i="3" s="1"/>
  <c r="J45" i="3"/>
  <c r="G45" i="3"/>
  <c r="D45" i="3"/>
  <c r="P44" i="3"/>
  <c r="K44" i="3"/>
  <c r="M44" i="3" s="1"/>
  <c r="O44" i="3" s="1"/>
  <c r="S44" i="3" s="1"/>
  <c r="J44" i="3"/>
  <c r="L44" i="3" s="1"/>
  <c r="G44" i="3"/>
  <c r="N44" i="3" s="1"/>
  <c r="D44" i="3"/>
  <c r="P43" i="3"/>
  <c r="N43" i="3"/>
  <c r="M43" i="3"/>
  <c r="O43" i="3" s="1"/>
  <c r="J43" i="3"/>
  <c r="L43" i="3" s="1"/>
  <c r="G43" i="3"/>
  <c r="D43" i="3"/>
  <c r="K43" i="3" s="1"/>
  <c r="K42" i="3"/>
  <c r="J42" i="3"/>
  <c r="L42" i="3" s="1"/>
  <c r="M42" i="3" s="1"/>
  <c r="G42" i="3"/>
  <c r="P42" i="3" s="1"/>
  <c r="D42" i="3"/>
  <c r="P41" i="3"/>
  <c r="N41" i="3"/>
  <c r="J41" i="3"/>
  <c r="L41" i="3" s="1"/>
  <c r="G41" i="3"/>
  <c r="D41" i="3"/>
  <c r="K41" i="3" s="1"/>
  <c r="M41" i="3" s="1"/>
  <c r="O41" i="3" s="1"/>
  <c r="O40" i="3"/>
  <c r="L40" i="3"/>
  <c r="M40" i="3" s="1"/>
  <c r="K40" i="3"/>
  <c r="J40" i="3"/>
  <c r="G40" i="3"/>
  <c r="N40" i="3" s="1"/>
  <c r="D40" i="3"/>
  <c r="L39" i="3"/>
  <c r="J39" i="3"/>
  <c r="G39" i="3"/>
  <c r="D39" i="3"/>
  <c r="K39" i="3" s="1"/>
  <c r="N38" i="3"/>
  <c r="L38" i="3"/>
  <c r="K38" i="3"/>
  <c r="M38" i="3" s="1"/>
  <c r="J38" i="3"/>
  <c r="G38" i="3"/>
  <c r="P38" i="3" s="1"/>
  <c r="D38" i="3"/>
  <c r="P37" i="3"/>
  <c r="N37" i="3"/>
  <c r="L37" i="3"/>
  <c r="K37" i="3"/>
  <c r="M37" i="3" s="1"/>
  <c r="J37" i="3"/>
  <c r="G37" i="3"/>
  <c r="D37" i="3"/>
  <c r="P36" i="3"/>
  <c r="J36" i="3"/>
  <c r="L36" i="3" s="1"/>
  <c r="G36" i="3"/>
  <c r="N36" i="3" s="1"/>
  <c r="D36" i="3"/>
  <c r="K36" i="3" s="1"/>
  <c r="M36" i="3" s="1"/>
  <c r="O36" i="3" s="1"/>
  <c r="P35" i="3"/>
  <c r="N35" i="3"/>
  <c r="J35" i="3"/>
  <c r="L35" i="3" s="1"/>
  <c r="G35" i="3"/>
  <c r="D35" i="3"/>
  <c r="K35" i="3" s="1"/>
  <c r="M35" i="3" s="1"/>
  <c r="O35" i="3" s="1"/>
  <c r="M34" i="3"/>
  <c r="K34" i="3"/>
  <c r="J34" i="3"/>
  <c r="L34" i="3" s="1"/>
  <c r="G34" i="3"/>
  <c r="P34" i="3" s="1"/>
  <c r="D34" i="3"/>
  <c r="P33" i="3"/>
  <c r="N33" i="3"/>
  <c r="J33" i="3"/>
  <c r="L33" i="3" s="1"/>
  <c r="G33" i="3"/>
  <c r="D33" i="3"/>
  <c r="K33" i="3" s="1"/>
  <c r="M33" i="3" s="1"/>
  <c r="O33" i="3" s="1"/>
  <c r="L32" i="3"/>
  <c r="M32" i="3" s="1"/>
  <c r="K32" i="3"/>
  <c r="J32" i="3"/>
  <c r="G32" i="3"/>
  <c r="D32" i="3"/>
  <c r="Q31" i="3"/>
  <c r="R31" i="3" s="1"/>
  <c r="N31" i="3"/>
  <c r="L31" i="3"/>
  <c r="J31" i="3"/>
  <c r="G31" i="3"/>
  <c r="P31" i="3" s="1"/>
  <c r="D31" i="3"/>
  <c r="K31" i="3" s="1"/>
  <c r="M31" i="3" s="1"/>
  <c r="O31" i="3" s="1"/>
  <c r="S31" i="3" s="1"/>
  <c r="N30" i="3"/>
  <c r="L30" i="3"/>
  <c r="K30" i="3"/>
  <c r="M30" i="3" s="1"/>
  <c r="J30" i="3"/>
  <c r="G30" i="3"/>
  <c r="P30" i="3" s="1"/>
  <c r="D30" i="3"/>
  <c r="P29" i="3"/>
  <c r="N29" i="3"/>
  <c r="L29" i="3"/>
  <c r="J29" i="3"/>
  <c r="G29" i="3"/>
  <c r="D29" i="3"/>
  <c r="K29" i="3" s="1"/>
  <c r="M29" i="3" s="1"/>
  <c r="O29" i="3" s="1"/>
  <c r="P28" i="3"/>
  <c r="L28" i="3"/>
  <c r="J28" i="3"/>
  <c r="G28" i="3"/>
  <c r="N28" i="3" s="1"/>
  <c r="D28" i="3"/>
  <c r="K28" i="3" s="1"/>
  <c r="M28" i="3" s="1"/>
  <c r="O28" i="3" s="1"/>
  <c r="P27" i="3"/>
  <c r="N27" i="3"/>
  <c r="M27" i="3"/>
  <c r="O27" i="3" s="1"/>
  <c r="J27" i="3"/>
  <c r="L27" i="3" s="1"/>
  <c r="G27" i="3"/>
  <c r="D27" i="3"/>
  <c r="K27" i="3" s="1"/>
  <c r="K26" i="3"/>
  <c r="J26" i="3"/>
  <c r="L26" i="3" s="1"/>
  <c r="M26" i="3" s="1"/>
  <c r="G26" i="3"/>
  <c r="P26" i="3" s="1"/>
  <c r="D26" i="3"/>
  <c r="P25" i="3"/>
  <c r="N25" i="3"/>
  <c r="L25" i="3"/>
  <c r="J25" i="3"/>
  <c r="G25" i="3"/>
  <c r="D25" i="3"/>
  <c r="K25" i="3" s="1"/>
  <c r="L24" i="3"/>
  <c r="M24" i="3" s="1"/>
  <c r="K24" i="3"/>
  <c r="J24" i="3"/>
  <c r="G24" i="3"/>
  <c r="D24" i="3"/>
  <c r="N23" i="3"/>
  <c r="J23" i="3"/>
  <c r="L23" i="3" s="1"/>
  <c r="G23" i="3"/>
  <c r="P23" i="3" s="1"/>
  <c r="D23" i="3"/>
  <c r="K23" i="3" s="1"/>
  <c r="N22" i="3"/>
  <c r="K22" i="3"/>
  <c r="M22" i="3" s="1"/>
  <c r="O22" i="3" s="1"/>
  <c r="J22" i="3"/>
  <c r="L22" i="3" s="1"/>
  <c r="G22" i="3"/>
  <c r="P22" i="3" s="1"/>
  <c r="D22" i="3"/>
  <c r="P21" i="3"/>
  <c r="N21" i="3"/>
  <c r="L21" i="3"/>
  <c r="K21" i="3"/>
  <c r="M21" i="3" s="1"/>
  <c r="J21" i="3"/>
  <c r="G21" i="3"/>
  <c r="D21" i="3"/>
  <c r="P20" i="3"/>
  <c r="L20" i="3"/>
  <c r="J20" i="3"/>
  <c r="G20" i="3"/>
  <c r="N20" i="3" s="1"/>
  <c r="D20" i="3"/>
  <c r="K20" i="3" s="1"/>
  <c r="M20" i="3" s="1"/>
  <c r="O20" i="3" s="1"/>
  <c r="P19" i="3"/>
  <c r="N19" i="3"/>
  <c r="J19" i="3"/>
  <c r="L19" i="3" s="1"/>
  <c r="G19" i="3"/>
  <c r="D19" i="3"/>
  <c r="K19" i="3" s="1"/>
  <c r="M19" i="3" s="1"/>
  <c r="O19" i="3" s="1"/>
  <c r="K18" i="3"/>
  <c r="M18" i="3" s="1"/>
  <c r="J18" i="3"/>
  <c r="L18" i="3" s="1"/>
  <c r="G18" i="3"/>
  <c r="D18" i="3"/>
  <c r="P17" i="3"/>
  <c r="N17" i="3"/>
  <c r="J17" i="3"/>
  <c r="L17" i="3" s="1"/>
  <c r="G17" i="3"/>
  <c r="D17" i="3"/>
  <c r="K17" i="3" s="1"/>
  <c r="L16" i="3"/>
  <c r="M16" i="3" s="1"/>
  <c r="K16" i="3"/>
  <c r="J16" i="3"/>
  <c r="G16" i="3"/>
  <c r="D16" i="3"/>
  <c r="P15" i="3"/>
  <c r="N15" i="3"/>
  <c r="L15" i="3"/>
  <c r="J15" i="3"/>
  <c r="G15" i="3"/>
  <c r="D15" i="3"/>
  <c r="K15" i="3" s="1"/>
  <c r="M14" i="3"/>
  <c r="K14" i="3"/>
  <c r="J14" i="3"/>
  <c r="L14" i="3" s="1"/>
  <c r="G14" i="3"/>
  <c r="P14" i="3" s="1"/>
  <c r="D14" i="3"/>
  <c r="P13" i="3"/>
  <c r="N13" i="3"/>
  <c r="J13" i="3"/>
  <c r="L13" i="3" s="1"/>
  <c r="G13" i="3"/>
  <c r="D13" i="3"/>
  <c r="K13" i="3" s="1"/>
  <c r="L12" i="3"/>
  <c r="J12" i="3"/>
  <c r="G12" i="3"/>
  <c r="N12" i="3" s="1"/>
  <c r="D12" i="3"/>
  <c r="K12" i="3" s="1"/>
  <c r="M12" i="3" s="1"/>
  <c r="O12" i="3" s="1"/>
  <c r="P11" i="3"/>
  <c r="N11" i="3"/>
  <c r="L11" i="3"/>
  <c r="M11" i="3" s="1"/>
  <c r="O11" i="3" s="1"/>
  <c r="J11" i="3"/>
  <c r="G11" i="3"/>
  <c r="D11" i="3"/>
  <c r="K11" i="3" s="1"/>
  <c r="M10" i="3"/>
  <c r="K10" i="3"/>
  <c r="J10" i="3"/>
  <c r="L10" i="3" s="1"/>
  <c r="G10" i="3"/>
  <c r="D10" i="3"/>
  <c r="P9" i="3"/>
  <c r="N9" i="3"/>
  <c r="L9" i="3"/>
  <c r="J9" i="3"/>
  <c r="G9" i="3"/>
  <c r="D9" i="3"/>
  <c r="K9" i="3" s="1"/>
  <c r="M8" i="3"/>
  <c r="L8" i="3"/>
  <c r="K8" i="3"/>
  <c r="J8" i="3"/>
  <c r="G8" i="3"/>
  <c r="D8" i="3"/>
  <c r="J7" i="3"/>
  <c r="L7" i="3" s="1"/>
  <c r="G7" i="3"/>
  <c r="P7" i="3" s="1"/>
  <c r="D7" i="3"/>
  <c r="K7" i="3" s="1"/>
  <c r="K6" i="3"/>
  <c r="M6" i="3" s="1"/>
  <c r="J6" i="3"/>
  <c r="L6" i="3" s="1"/>
  <c r="G6" i="3"/>
  <c r="P6" i="3" s="1"/>
  <c r="D6" i="3"/>
  <c r="P5" i="3"/>
  <c r="N5" i="3"/>
  <c r="K5" i="3"/>
  <c r="J5" i="3"/>
  <c r="L5" i="3" s="1"/>
  <c r="G5" i="3"/>
  <c r="D5" i="3"/>
  <c r="P4" i="3"/>
  <c r="M4" i="3"/>
  <c r="O4" i="3" s="1"/>
  <c r="L4" i="3"/>
  <c r="K4" i="3"/>
  <c r="J4" i="3"/>
  <c r="G4" i="3"/>
  <c r="N4" i="3" s="1"/>
  <c r="D4" i="3"/>
  <c r="N3" i="3"/>
  <c r="J3" i="3"/>
  <c r="L3" i="3" s="1"/>
  <c r="G3" i="3"/>
  <c r="P3" i="3" s="1"/>
  <c r="D3" i="3"/>
  <c r="K3" i="3" s="1"/>
  <c r="M3" i="3" s="1"/>
  <c r="O3" i="3" s="1"/>
  <c r="H18" i="4" l="1"/>
  <c r="I18" i="4" s="1"/>
  <c r="J18" i="4"/>
  <c r="H10" i="4"/>
  <c r="I10" i="4" s="1"/>
  <c r="J10" i="4"/>
  <c r="J60" i="4"/>
  <c r="G54" i="4"/>
  <c r="F39" i="4"/>
  <c r="E39" i="4"/>
  <c r="G39" i="4" s="1"/>
  <c r="G32" i="4"/>
  <c r="M56" i="4"/>
  <c r="L56" i="4"/>
  <c r="J58" i="4"/>
  <c r="H58" i="4"/>
  <c r="I58" i="4" s="1"/>
  <c r="J36" i="4"/>
  <c r="H34" i="4"/>
  <c r="I34" i="4" s="1"/>
  <c r="J34" i="4"/>
  <c r="F15" i="4"/>
  <c r="E15" i="4"/>
  <c r="G15" i="4" s="1"/>
  <c r="H6" i="4"/>
  <c r="I6" i="4" s="1"/>
  <c r="J6" i="4"/>
  <c r="H50" i="4"/>
  <c r="I50" i="4" s="1"/>
  <c r="J50" i="4"/>
  <c r="F43" i="4"/>
  <c r="E43" i="4"/>
  <c r="G43" i="4" s="1"/>
  <c r="F27" i="4"/>
  <c r="E27" i="4"/>
  <c r="G27" i="4" s="1"/>
  <c r="H22" i="4"/>
  <c r="I22" i="4" s="1"/>
  <c r="J22" i="4"/>
  <c r="G62" i="4"/>
  <c r="F47" i="4"/>
  <c r="E47" i="4"/>
  <c r="G47" i="4" s="1"/>
  <c r="J40" i="4"/>
  <c r="G38" i="4"/>
  <c r="E63" i="4"/>
  <c r="F63" i="4"/>
  <c r="H30" i="4"/>
  <c r="I30" i="4" s="1"/>
  <c r="J30" i="4"/>
  <c r="F51" i="4"/>
  <c r="E51" i="4"/>
  <c r="G51" i="4" s="1"/>
  <c r="J44" i="4"/>
  <c r="F31" i="4"/>
  <c r="E31" i="4"/>
  <c r="G31" i="4" s="1"/>
  <c r="F19" i="4"/>
  <c r="E19" i="4"/>
  <c r="H14" i="4"/>
  <c r="I14" i="4" s="1"/>
  <c r="J14" i="4"/>
  <c r="F23" i="4"/>
  <c r="E23" i="4"/>
  <c r="G57" i="4"/>
  <c r="F55" i="4"/>
  <c r="E55" i="4"/>
  <c r="J48" i="4"/>
  <c r="G42" i="4"/>
  <c r="G26" i="4"/>
  <c r="E59" i="4"/>
  <c r="G59" i="4" s="1"/>
  <c r="F59" i="4"/>
  <c r="L52" i="4"/>
  <c r="M52" i="4"/>
  <c r="J46" i="4"/>
  <c r="H46" i="4"/>
  <c r="I46" i="4" s="1"/>
  <c r="F35" i="4"/>
  <c r="E35" i="4"/>
  <c r="G28" i="4"/>
  <c r="E11" i="4"/>
  <c r="G11" i="4" s="1"/>
  <c r="E7" i="4"/>
  <c r="G7" i="4" s="1"/>
  <c r="F61" i="4"/>
  <c r="G61" i="4" s="1"/>
  <c r="F57" i="4"/>
  <c r="F53" i="4"/>
  <c r="G53" i="4" s="1"/>
  <c r="F49" i="4"/>
  <c r="G49" i="4" s="1"/>
  <c r="F45" i="4"/>
  <c r="G45" i="4" s="1"/>
  <c r="F41" i="4"/>
  <c r="G41" i="4" s="1"/>
  <c r="F37" i="4"/>
  <c r="G37" i="4" s="1"/>
  <c r="F33" i="4"/>
  <c r="G33" i="4" s="1"/>
  <c r="F29" i="4"/>
  <c r="G29" i="4" s="1"/>
  <c r="F25" i="4"/>
  <c r="G25" i="4" s="1"/>
  <c r="F21" i="4"/>
  <c r="G21" i="4" s="1"/>
  <c r="F17" i="4"/>
  <c r="G17" i="4" s="1"/>
  <c r="F13" i="4"/>
  <c r="G13" i="4" s="1"/>
  <c r="F9" i="4"/>
  <c r="G9" i="4" s="1"/>
  <c r="F5" i="4"/>
  <c r="G5" i="4" s="1"/>
  <c r="F24" i="4"/>
  <c r="G24" i="4" s="1"/>
  <c r="F20" i="4"/>
  <c r="G20" i="4" s="1"/>
  <c r="F16" i="4"/>
  <c r="G16" i="4" s="1"/>
  <c r="F12" i="4"/>
  <c r="G12" i="4" s="1"/>
  <c r="F8" i="4"/>
  <c r="G8" i="4" s="1"/>
  <c r="F4" i="4"/>
  <c r="G4" i="4" s="1"/>
  <c r="F3" i="4"/>
  <c r="G3" i="4" s="1"/>
  <c r="S3" i="3"/>
  <c r="Q3" i="3"/>
  <c r="R3" i="3" s="1"/>
  <c r="V3" i="3"/>
  <c r="V4" i="3"/>
  <c r="Q4" i="3"/>
  <c r="R4" i="3" s="1"/>
  <c r="S4" i="3"/>
  <c r="M13" i="3"/>
  <c r="O13" i="3" s="1"/>
  <c r="Q36" i="3"/>
  <c r="R36" i="3" s="1"/>
  <c r="V36" i="3"/>
  <c r="S36" i="3"/>
  <c r="S11" i="3"/>
  <c r="Q11" i="3"/>
  <c r="R11" i="3" s="1"/>
  <c r="V11" i="3"/>
  <c r="V22" i="3"/>
  <c r="S22" i="3"/>
  <c r="Q22" i="3"/>
  <c r="R22" i="3" s="1"/>
  <c r="V29" i="3"/>
  <c r="Q29" i="3"/>
  <c r="R29" i="3" s="1"/>
  <c r="S29" i="3"/>
  <c r="V20" i="3"/>
  <c r="S20" i="3"/>
  <c r="Q20" i="3"/>
  <c r="R20" i="3" s="1"/>
  <c r="V35" i="3"/>
  <c r="S35" i="3"/>
  <c r="Q35" i="3"/>
  <c r="R35" i="3" s="1"/>
  <c r="Q41" i="3"/>
  <c r="R41" i="3" s="1"/>
  <c r="V41" i="3"/>
  <c r="S41" i="3"/>
  <c r="O6" i="3"/>
  <c r="Q48" i="3"/>
  <c r="R48" i="3" s="1"/>
  <c r="O8" i="3"/>
  <c r="Q28" i="3"/>
  <c r="R28" i="3" s="1"/>
  <c r="V28" i="3"/>
  <c r="S28" i="3"/>
  <c r="S19" i="3"/>
  <c r="Q19" i="3"/>
  <c r="R19" i="3" s="1"/>
  <c r="V19" i="3"/>
  <c r="Q33" i="3"/>
  <c r="R33" i="3" s="1"/>
  <c r="V33" i="3"/>
  <c r="S33" i="3"/>
  <c r="M5" i="3"/>
  <c r="O5" i="3" s="1"/>
  <c r="P18" i="3"/>
  <c r="N18" i="3"/>
  <c r="O18" i="3" s="1"/>
  <c r="V61" i="3"/>
  <c r="S61" i="3"/>
  <c r="Q61" i="3"/>
  <c r="R61" i="3" s="1"/>
  <c r="O30" i="3"/>
  <c r="O37" i="3"/>
  <c r="O38" i="3"/>
  <c r="M51" i="3"/>
  <c r="O51" i="3" s="1"/>
  <c r="M52" i="3"/>
  <c r="N8" i="3"/>
  <c r="P8" i="3"/>
  <c r="V27" i="3"/>
  <c r="S27" i="3"/>
  <c r="Q27" i="3"/>
  <c r="R27" i="3" s="1"/>
  <c r="V43" i="3"/>
  <c r="S43" i="3"/>
  <c r="Q43" i="3"/>
  <c r="R43" i="3" s="1"/>
  <c r="P54" i="3"/>
  <c r="N54" i="3"/>
  <c r="S63" i="3"/>
  <c r="Q63" i="3"/>
  <c r="R63" i="3" s="1"/>
  <c r="Q44" i="3"/>
  <c r="R44" i="3" s="1"/>
  <c r="V44" i="3"/>
  <c r="M9" i="3"/>
  <c r="O9" i="3" s="1"/>
  <c r="V53" i="3"/>
  <c r="S53" i="3"/>
  <c r="Q53" i="3"/>
  <c r="R53" i="3" s="1"/>
  <c r="Q57" i="3"/>
  <c r="R57" i="3" s="1"/>
  <c r="V57" i="3"/>
  <c r="S57" i="3"/>
  <c r="M7" i="3"/>
  <c r="O7" i="3" s="1"/>
  <c r="M15" i="3"/>
  <c r="O15" i="3" s="1"/>
  <c r="N6" i="3"/>
  <c r="N7" i="3"/>
  <c r="V31" i="3"/>
  <c r="M54" i="3"/>
  <c r="P10" i="3"/>
  <c r="N10" i="3"/>
  <c r="O10" i="3" s="1"/>
  <c r="P12" i="3"/>
  <c r="Q12" i="3" s="1"/>
  <c r="R12" i="3" s="1"/>
  <c r="N16" i="3"/>
  <c r="O16" i="3" s="1"/>
  <c r="P16" i="3"/>
  <c r="M39" i="3"/>
  <c r="O39" i="3" s="1"/>
  <c r="M17" i="3"/>
  <c r="O17" i="3" s="1"/>
  <c r="M23" i="3"/>
  <c r="O23" i="3" s="1"/>
  <c r="N32" i="3"/>
  <c r="O32" i="3" s="1"/>
  <c r="P32" i="3"/>
  <c r="P39" i="3"/>
  <c r="N39" i="3"/>
  <c r="O45" i="3"/>
  <c r="O46" i="3"/>
  <c r="M49" i="3"/>
  <c r="O49" i="3" s="1"/>
  <c r="S55" i="3"/>
  <c r="Q55" i="3"/>
  <c r="R55" i="3" s="1"/>
  <c r="M59" i="3"/>
  <c r="O59" i="3" s="1"/>
  <c r="O60" i="3"/>
  <c r="P62" i="3"/>
  <c r="N62" i="3"/>
  <c r="O62" i="3" s="1"/>
  <c r="O21" i="3"/>
  <c r="N14" i="3"/>
  <c r="O14" i="3" s="1"/>
  <c r="N24" i="3"/>
  <c r="O24" i="3" s="1"/>
  <c r="P24" i="3"/>
  <c r="M25" i="3"/>
  <c r="O25" i="3" s="1"/>
  <c r="V63" i="3"/>
  <c r="N26" i="3"/>
  <c r="O26" i="3" s="1"/>
  <c r="N34" i="3"/>
  <c r="O34" i="3" s="1"/>
  <c r="P40" i="3"/>
  <c r="Q40" i="3" s="1"/>
  <c r="R40" i="3" s="1"/>
  <c r="N42" i="3"/>
  <c r="O42" i="3" s="1"/>
  <c r="P48" i="3"/>
  <c r="V48" i="3" s="1"/>
  <c r="N50" i="3"/>
  <c r="O50" i="3" s="1"/>
  <c r="P56" i="3"/>
  <c r="S56" i="3" s="1"/>
  <c r="N58" i="3"/>
  <c r="O58" i="3" s="1"/>
  <c r="N47" i="3"/>
  <c r="O47" i="3" s="1"/>
  <c r="N52" i="3"/>
  <c r="N60" i="3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G4" i="1"/>
  <c r="N4" i="1" s="1"/>
  <c r="G5" i="1"/>
  <c r="P5" i="1" s="1"/>
  <c r="G6" i="1"/>
  <c r="N6" i="1" s="1"/>
  <c r="G7" i="1"/>
  <c r="N7" i="1" s="1"/>
  <c r="G8" i="1"/>
  <c r="N8" i="1" s="1"/>
  <c r="G9" i="1"/>
  <c r="P9" i="1" s="1"/>
  <c r="G10" i="1"/>
  <c r="P10" i="1" s="1"/>
  <c r="G11" i="1"/>
  <c r="P11" i="1" s="1"/>
  <c r="G12" i="1"/>
  <c r="N12" i="1" s="1"/>
  <c r="G13" i="1"/>
  <c r="P13" i="1" s="1"/>
  <c r="G14" i="1"/>
  <c r="N14" i="1" s="1"/>
  <c r="G15" i="1"/>
  <c r="N15" i="1" s="1"/>
  <c r="G16" i="1"/>
  <c r="N16" i="1" s="1"/>
  <c r="G17" i="1"/>
  <c r="P17" i="1" s="1"/>
  <c r="G18" i="1"/>
  <c r="P18" i="1" s="1"/>
  <c r="G19" i="1"/>
  <c r="P19" i="1" s="1"/>
  <c r="G20" i="1"/>
  <c r="N20" i="1" s="1"/>
  <c r="G21" i="1"/>
  <c r="P21" i="1" s="1"/>
  <c r="G22" i="1"/>
  <c r="N22" i="1" s="1"/>
  <c r="G23" i="1"/>
  <c r="N23" i="1" s="1"/>
  <c r="G24" i="1"/>
  <c r="N24" i="1" s="1"/>
  <c r="G25" i="1"/>
  <c r="P25" i="1" s="1"/>
  <c r="G26" i="1"/>
  <c r="P26" i="1" s="1"/>
  <c r="G27" i="1"/>
  <c r="P27" i="1" s="1"/>
  <c r="G28" i="1"/>
  <c r="N28" i="1" s="1"/>
  <c r="G29" i="1"/>
  <c r="P29" i="1" s="1"/>
  <c r="G30" i="1"/>
  <c r="N30" i="1" s="1"/>
  <c r="G31" i="1"/>
  <c r="N31" i="1" s="1"/>
  <c r="G32" i="1"/>
  <c r="N32" i="1" s="1"/>
  <c r="G33" i="1"/>
  <c r="P33" i="1" s="1"/>
  <c r="G34" i="1"/>
  <c r="P34" i="1" s="1"/>
  <c r="G35" i="1"/>
  <c r="P35" i="1" s="1"/>
  <c r="G36" i="1"/>
  <c r="N36" i="1" s="1"/>
  <c r="G37" i="1"/>
  <c r="P37" i="1" s="1"/>
  <c r="G38" i="1"/>
  <c r="N38" i="1" s="1"/>
  <c r="G39" i="1"/>
  <c r="N39" i="1" s="1"/>
  <c r="G40" i="1"/>
  <c r="N40" i="1" s="1"/>
  <c r="G41" i="1"/>
  <c r="P41" i="1" s="1"/>
  <c r="G42" i="1"/>
  <c r="P42" i="1" s="1"/>
  <c r="G43" i="1"/>
  <c r="P43" i="1" s="1"/>
  <c r="G44" i="1"/>
  <c r="N44" i="1" s="1"/>
  <c r="G45" i="1"/>
  <c r="P45" i="1" s="1"/>
  <c r="G46" i="1"/>
  <c r="N46" i="1" s="1"/>
  <c r="G47" i="1"/>
  <c r="N47" i="1" s="1"/>
  <c r="G48" i="1"/>
  <c r="N48" i="1" s="1"/>
  <c r="G49" i="1"/>
  <c r="P49" i="1" s="1"/>
  <c r="G50" i="1"/>
  <c r="P50" i="1" s="1"/>
  <c r="G51" i="1"/>
  <c r="P51" i="1" s="1"/>
  <c r="G52" i="1"/>
  <c r="N52" i="1" s="1"/>
  <c r="G53" i="1"/>
  <c r="P53" i="1" s="1"/>
  <c r="G54" i="1"/>
  <c r="N54" i="1" s="1"/>
  <c r="G55" i="1"/>
  <c r="N55" i="1" s="1"/>
  <c r="G56" i="1"/>
  <c r="N56" i="1" s="1"/>
  <c r="G57" i="1"/>
  <c r="P57" i="1" s="1"/>
  <c r="G58" i="1"/>
  <c r="P58" i="1" s="1"/>
  <c r="G59" i="1"/>
  <c r="P59" i="1" s="1"/>
  <c r="G60" i="1"/>
  <c r="N60" i="1" s="1"/>
  <c r="G61" i="1"/>
  <c r="P61" i="1" s="1"/>
  <c r="G62" i="1"/>
  <c r="N62" i="1" s="1"/>
  <c r="G63" i="1"/>
  <c r="N63" i="1" s="1"/>
  <c r="D4" i="1"/>
  <c r="K4" i="1" s="1"/>
  <c r="D5" i="1"/>
  <c r="K5" i="1" s="1"/>
  <c r="D6" i="1"/>
  <c r="K6" i="1" s="1"/>
  <c r="D7" i="1"/>
  <c r="K7" i="1" s="1"/>
  <c r="D8" i="1"/>
  <c r="K8" i="1" s="1"/>
  <c r="D9" i="1"/>
  <c r="K9" i="1" s="1"/>
  <c r="D10" i="1"/>
  <c r="K10" i="1" s="1"/>
  <c r="D11" i="1"/>
  <c r="K11" i="1" s="1"/>
  <c r="D12" i="1"/>
  <c r="K12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1" i="1"/>
  <c r="K21" i="1" s="1"/>
  <c r="D22" i="1"/>
  <c r="K22" i="1" s="1"/>
  <c r="D23" i="1"/>
  <c r="K23" i="1" s="1"/>
  <c r="D24" i="1"/>
  <c r="K24" i="1" s="1"/>
  <c r="D25" i="1"/>
  <c r="K25" i="1" s="1"/>
  <c r="D26" i="1"/>
  <c r="K26" i="1" s="1"/>
  <c r="D27" i="1"/>
  <c r="K27" i="1" s="1"/>
  <c r="D28" i="1"/>
  <c r="K28" i="1" s="1"/>
  <c r="D29" i="1"/>
  <c r="K29" i="1" s="1"/>
  <c r="D30" i="1"/>
  <c r="K30" i="1" s="1"/>
  <c r="D31" i="1"/>
  <c r="K31" i="1" s="1"/>
  <c r="D32" i="1"/>
  <c r="K32" i="1" s="1"/>
  <c r="D33" i="1"/>
  <c r="K33" i="1" s="1"/>
  <c r="D34" i="1"/>
  <c r="K34" i="1" s="1"/>
  <c r="D35" i="1"/>
  <c r="K35" i="1" s="1"/>
  <c r="D36" i="1"/>
  <c r="K36" i="1" s="1"/>
  <c r="D37" i="1"/>
  <c r="K37" i="1" s="1"/>
  <c r="D38" i="1"/>
  <c r="K38" i="1" s="1"/>
  <c r="D39" i="1"/>
  <c r="K39" i="1" s="1"/>
  <c r="D40" i="1"/>
  <c r="K40" i="1" s="1"/>
  <c r="D41" i="1"/>
  <c r="K41" i="1" s="1"/>
  <c r="D42" i="1"/>
  <c r="K42" i="1" s="1"/>
  <c r="D43" i="1"/>
  <c r="K43" i="1" s="1"/>
  <c r="D44" i="1"/>
  <c r="K44" i="1" s="1"/>
  <c r="D45" i="1"/>
  <c r="K45" i="1" s="1"/>
  <c r="D46" i="1"/>
  <c r="K46" i="1" s="1"/>
  <c r="D47" i="1"/>
  <c r="K47" i="1" s="1"/>
  <c r="D48" i="1"/>
  <c r="K48" i="1" s="1"/>
  <c r="D49" i="1"/>
  <c r="K49" i="1" s="1"/>
  <c r="D50" i="1"/>
  <c r="K50" i="1" s="1"/>
  <c r="D51" i="1"/>
  <c r="K51" i="1" s="1"/>
  <c r="D52" i="1"/>
  <c r="K52" i="1" s="1"/>
  <c r="D53" i="1"/>
  <c r="K53" i="1" s="1"/>
  <c r="D54" i="1"/>
  <c r="K54" i="1" s="1"/>
  <c r="D55" i="1"/>
  <c r="K55" i="1" s="1"/>
  <c r="D56" i="1"/>
  <c r="K56" i="1" s="1"/>
  <c r="D57" i="1"/>
  <c r="K57" i="1" s="1"/>
  <c r="D58" i="1"/>
  <c r="K58" i="1" s="1"/>
  <c r="D59" i="1"/>
  <c r="K59" i="1" s="1"/>
  <c r="D60" i="1"/>
  <c r="K60" i="1" s="1"/>
  <c r="D61" i="1"/>
  <c r="K61" i="1" s="1"/>
  <c r="D62" i="1"/>
  <c r="K62" i="1" s="1"/>
  <c r="D63" i="1"/>
  <c r="K63" i="1" s="1"/>
  <c r="J3" i="1"/>
  <c r="L3" i="1" s="1"/>
  <c r="G3" i="1"/>
  <c r="N3" i="1" s="1"/>
  <c r="D3" i="1"/>
  <c r="K3" i="1" s="1"/>
  <c r="J37" i="4" l="1"/>
  <c r="H37" i="4"/>
  <c r="I37" i="4" s="1"/>
  <c r="J9" i="4"/>
  <c r="H9" i="4"/>
  <c r="I9" i="4" s="1"/>
  <c r="J41" i="4"/>
  <c r="H41" i="4"/>
  <c r="I41" i="4" s="1"/>
  <c r="J5" i="4"/>
  <c r="H5" i="4"/>
  <c r="I5" i="4" s="1"/>
  <c r="H4" i="4"/>
  <c r="I4" i="4" s="1"/>
  <c r="J4" i="4"/>
  <c r="J13" i="4"/>
  <c r="H13" i="4"/>
  <c r="I13" i="4" s="1"/>
  <c r="J45" i="4"/>
  <c r="H45" i="4"/>
  <c r="I45" i="4" s="1"/>
  <c r="J8" i="4"/>
  <c r="H8" i="4"/>
  <c r="I8" i="4" s="1"/>
  <c r="J17" i="4"/>
  <c r="H17" i="4"/>
  <c r="I17" i="4" s="1"/>
  <c r="J49" i="4"/>
  <c r="H49" i="4"/>
  <c r="I49" i="4" s="1"/>
  <c r="H12" i="4"/>
  <c r="I12" i="4" s="1"/>
  <c r="J12" i="4"/>
  <c r="J21" i="4"/>
  <c r="H21" i="4"/>
  <c r="I21" i="4" s="1"/>
  <c r="J53" i="4"/>
  <c r="H53" i="4"/>
  <c r="I53" i="4" s="1"/>
  <c r="H16" i="4"/>
  <c r="I16" i="4" s="1"/>
  <c r="J16" i="4"/>
  <c r="J25" i="4"/>
  <c r="H25" i="4"/>
  <c r="I25" i="4" s="1"/>
  <c r="H20" i="4"/>
  <c r="I20" i="4" s="1"/>
  <c r="J20" i="4"/>
  <c r="J29" i="4"/>
  <c r="H29" i="4"/>
  <c r="I29" i="4" s="1"/>
  <c r="J61" i="4"/>
  <c r="H61" i="4"/>
  <c r="I61" i="4" s="1"/>
  <c r="H24" i="4"/>
  <c r="I24" i="4" s="1"/>
  <c r="J24" i="4"/>
  <c r="J33" i="4"/>
  <c r="H33" i="4"/>
  <c r="I33" i="4" s="1"/>
  <c r="J57" i="4"/>
  <c r="H57" i="4"/>
  <c r="I57" i="4" s="1"/>
  <c r="H39" i="4"/>
  <c r="I39" i="4" s="1"/>
  <c r="J39" i="4"/>
  <c r="G35" i="4"/>
  <c r="G23" i="4"/>
  <c r="H26" i="4"/>
  <c r="I26" i="4" s="1"/>
  <c r="J26" i="4"/>
  <c r="H31" i="4"/>
  <c r="I31" i="4" s="1"/>
  <c r="J31" i="4"/>
  <c r="H27" i="4"/>
  <c r="I27" i="4" s="1"/>
  <c r="J27" i="4"/>
  <c r="H15" i="4"/>
  <c r="I15" i="4" s="1"/>
  <c r="J15" i="4"/>
  <c r="H54" i="4"/>
  <c r="I54" i="4" s="1"/>
  <c r="J54" i="4"/>
  <c r="M6" i="4"/>
  <c r="L6" i="4"/>
  <c r="H7" i="4"/>
  <c r="I7" i="4" s="1"/>
  <c r="J7" i="4"/>
  <c r="G63" i="4"/>
  <c r="M58" i="4"/>
  <c r="L58" i="4"/>
  <c r="L60" i="4"/>
  <c r="M60" i="4"/>
  <c r="M22" i="4"/>
  <c r="L22" i="4"/>
  <c r="H11" i="4"/>
  <c r="I11" i="4" s="1"/>
  <c r="J11" i="4"/>
  <c r="M46" i="4"/>
  <c r="L46" i="4"/>
  <c r="H42" i="4"/>
  <c r="I42" i="4" s="1"/>
  <c r="J42" i="4"/>
  <c r="M44" i="4"/>
  <c r="L44" i="4"/>
  <c r="H62" i="4"/>
  <c r="I62" i="4" s="1"/>
  <c r="J62" i="4"/>
  <c r="H43" i="4"/>
  <c r="I43" i="4" s="1"/>
  <c r="J43" i="4"/>
  <c r="L10" i="4"/>
  <c r="M10" i="4"/>
  <c r="H47" i="4"/>
  <c r="I47" i="4" s="1"/>
  <c r="J47" i="4"/>
  <c r="L48" i="4"/>
  <c r="M48" i="4"/>
  <c r="M14" i="4"/>
  <c r="L14" i="4"/>
  <c r="H51" i="4"/>
  <c r="I51" i="4" s="1"/>
  <c r="J51" i="4"/>
  <c r="H59" i="4"/>
  <c r="I59" i="4" s="1"/>
  <c r="J59" i="4"/>
  <c r="M30" i="4"/>
  <c r="L30" i="4"/>
  <c r="G55" i="4"/>
  <c r="H38" i="4"/>
  <c r="I38" i="4" s="1"/>
  <c r="J38" i="4"/>
  <c r="M50" i="4"/>
  <c r="L50" i="4"/>
  <c r="L34" i="4"/>
  <c r="M34" i="4"/>
  <c r="L18" i="4"/>
  <c r="M18" i="4"/>
  <c r="H28" i="4"/>
  <c r="I28" i="4" s="1"/>
  <c r="J28" i="4"/>
  <c r="L36" i="4"/>
  <c r="M36" i="4"/>
  <c r="G19" i="4"/>
  <c r="L40" i="4"/>
  <c r="M40" i="4"/>
  <c r="H32" i="4"/>
  <c r="I32" i="4" s="1"/>
  <c r="J32" i="4"/>
  <c r="H3" i="4"/>
  <c r="I3" i="4" s="1"/>
  <c r="J3" i="4"/>
  <c r="V34" i="3"/>
  <c r="S34" i="3"/>
  <c r="Q34" i="3"/>
  <c r="R34" i="3" s="1"/>
  <c r="V10" i="3"/>
  <c r="S10" i="3"/>
  <c r="Q10" i="3"/>
  <c r="R10" i="3" s="1"/>
  <c r="V50" i="3"/>
  <c r="S50" i="3"/>
  <c r="Q50" i="3"/>
  <c r="R50" i="3" s="1"/>
  <c r="S24" i="3"/>
  <c r="V24" i="3"/>
  <c r="Q24" i="3"/>
  <c r="R24" i="3" s="1"/>
  <c r="V42" i="3"/>
  <c r="S42" i="3"/>
  <c r="Q42" i="3"/>
  <c r="R42" i="3" s="1"/>
  <c r="V62" i="3"/>
  <c r="S62" i="3"/>
  <c r="Q62" i="3"/>
  <c r="R62" i="3" s="1"/>
  <c r="V18" i="3"/>
  <c r="S18" i="3"/>
  <c r="Q18" i="3"/>
  <c r="R18" i="3" s="1"/>
  <c r="S47" i="3"/>
  <c r="Q47" i="3"/>
  <c r="R47" i="3" s="1"/>
  <c r="V47" i="3"/>
  <c r="V26" i="3"/>
  <c r="S26" i="3"/>
  <c r="Q26" i="3"/>
  <c r="R26" i="3" s="1"/>
  <c r="V16" i="3"/>
  <c r="S16" i="3"/>
  <c r="Q16" i="3"/>
  <c r="R16" i="3" s="1"/>
  <c r="V58" i="3"/>
  <c r="S58" i="3"/>
  <c r="Q58" i="3"/>
  <c r="R58" i="3" s="1"/>
  <c r="V56" i="3"/>
  <c r="V38" i="3"/>
  <c r="S38" i="3"/>
  <c r="Q38" i="3"/>
  <c r="R38" i="3" s="1"/>
  <c r="S40" i="3"/>
  <c r="S12" i="3"/>
  <c r="S15" i="3"/>
  <c r="V15" i="3"/>
  <c r="Q15" i="3"/>
  <c r="R15" i="3" s="1"/>
  <c r="V12" i="3"/>
  <c r="S7" i="3"/>
  <c r="Q7" i="3"/>
  <c r="R7" i="3" s="1"/>
  <c r="V7" i="3"/>
  <c r="S32" i="3"/>
  <c r="V32" i="3"/>
  <c r="Q32" i="3"/>
  <c r="R32" i="3" s="1"/>
  <c r="Q5" i="3"/>
  <c r="R5" i="3" s="1"/>
  <c r="V5" i="3"/>
  <c r="S5" i="3"/>
  <c r="S48" i="3"/>
  <c r="V37" i="3"/>
  <c r="Q37" i="3"/>
  <c r="R37" i="3" s="1"/>
  <c r="S37" i="3"/>
  <c r="Q25" i="3"/>
  <c r="R25" i="3" s="1"/>
  <c r="S25" i="3"/>
  <c r="V25" i="3"/>
  <c r="S23" i="3"/>
  <c r="V23" i="3"/>
  <c r="Q23" i="3"/>
  <c r="R23" i="3" s="1"/>
  <c r="Q9" i="3"/>
  <c r="R9" i="3" s="1"/>
  <c r="S9" i="3"/>
  <c r="V9" i="3"/>
  <c r="Q13" i="3"/>
  <c r="R13" i="3" s="1"/>
  <c r="V13" i="3"/>
  <c r="S13" i="3"/>
  <c r="V14" i="3"/>
  <c r="S14" i="3"/>
  <c r="Q14" i="3"/>
  <c r="R14" i="3" s="1"/>
  <c r="Q49" i="3"/>
  <c r="R49" i="3" s="1"/>
  <c r="V49" i="3"/>
  <c r="S49" i="3"/>
  <c r="Q17" i="3"/>
  <c r="R17" i="3" s="1"/>
  <c r="S17" i="3"/>
  <c r="V17" i="3"/>
  <c r="O54" i="3"/>
  <c r="O52" i="3"/>
  <c r="Q60" i="3"/>
  <c r="R60" i="3" s="1"/>
  <c r="V60" i="3"/>
  <c r="S60" i="3"/>
  <c r="V8" i="3"/>
  <c r="S8" i="3"/>
  <c r="Q8" i="3"/>
  <c r="R8" i="3" s="1"/>
  <c r="V59" i="3"/>
  <c r="S59" i="3"/>
  <c r="Q59" i="3"/>
  <c r="R59" i="3" s="1"/>
  <c r="V30" i="3"/>
  <c r="S30" i="3"/>
  <c r="Q30" i="3"/>
  <c r="R30" i="3" s="1"/>
  <c r="V6" i="3"/>
  <c r="S6" i="3"/>
  <c r="Q6" i="3"/>
  <c r="R6" i="3" s="1"/>
  <c r="Q21" i="3"/>
  <c r="R21" i="3" s="1"/>
  <c r="V21" i="3"/>
  <c r="S21" i="3"/>
  <c r="V46" i="3"/>
  <c r="S46" i="3"/>
  <c r="Q46" i="3"/>
  <c r="R46" i="3" s="1"/>
  <c r="S39" i="3"/>
  <c r="V39" i="3"/>
  <c r="Q39" i="3"/>
  <c r="R39" i="3" s="1"/>
  <c r="Q56" i="3"/>
  <c r="R56" i="3" s="1"/>
  <c r="V51" i="3"/>
  <c r="S51" i="3"/>
  <c r="Q51" i="3"/>
  <c r="R51" i="3" s="1"/>
  <c r="V45" i="3"/>
  <c r="Q45" i="3"/>
  <c r="R45" i="3" s="1"/>
  <c r="S45" i="3"/>
  <c r="V40" i="3"/>
  <c r="P3" i="1"/>
  <c r="P4" i="1"/>
  <c r="P48" i="1"/>
  <c r="P24" i="1"/>
  <c r="N58" i="1"/>
  <c r="P28" i="1"/>
  <c r="P44" i="1"/>
  <c r="N50" i="1"/>
  <c r="P52" i="1"/>
  <c r="P20" i="1"/>
  <c r="N42" i="1"/>
  <c r="P40" i="1"/>
  <c r="P16" i="1"/>
  <c r="N34" i="1"/>
  <c r="P60" i="1"/>
  <c r="P36" i="1"/>
  <c r="P12" i="1"/>
  <c r="N26" i="1"/>
  <c r="P56" i="1"/>
  <c r="N18" i="1"/>
  <c r="P32" i="1"/>
  <c r="P8" i="1"/>
  <c r="N10" i="1"/>
  <c r="M57" i="1"/>
  <c r="M49" i="1"/>
  <c r="M41" i="1"/>
  <c r="M33" i="1"/>
  <c r="M25" i="1"/>
  <c r="M17" i="1"/>
  <c r="M9" i="1"/>
  <c r="M48" i="1"/>
  <c r="O48" i="1" s="1"/>
  <c r="V48" i="1" s="1"/>
  <c r="M32" i="1"/>
  <c r="O32" i="1" s="1"/>
  <c r="V32" i="1" s="1"/>
  <c r="M16" i="1"/>
  <c r="O16" i="1" s="1"/>
  <c r="V16" i="1" s="1"/>
  <c r="M8" i="1"/>
  <c r="M29" i="1"/>
  <c r="M21" i="1"/>
  <c r="M13" i="1"/>
  <c r="M5" i="1"/>
  <c r="M60" i="1"/>
  <c r="O60" i="1" s="1"/>
  <c r="V60" i="1" s="1"/>
  <c r="M52" i="1"/>
  <c r="O52" i="1" s="1"/>
  <c r="V52" i="1" s="1"/>
  <c r="M44" i="1"/>
  <c r="O44" i="1" s="1"/>
  <c r="M36" i="1"/>
  <c r="M59" i="1"/>
  <c r="M51" i="1"/>
  <c r="M43" i="1"/>
  <c r="M35" i="1"/>
  <c r="M56" i="1"/>
  <c r="O56" i="1" s="1"/>
  <c r="V56" i="1" s="1"/>
  <c r="M40" i="1"/>
  <c r="O40" i="1" s="1"/>
  <c r="M24" i="1"/>
  <c r="O24" i="1" s="1"/>
  <c r="M3" i="1"/>
  <c r="M58" i="1"/>
  <c r="O58" i="1" s="1"/>
  <c r="M50" i="1"/>
  <c r="M42" i="1"/>
  <c r="O42" i="1" s="1"/>
  <c r="M34" i="1"/>
  <c r="O34" i="1" s="1"/>
  <c r="V34" i="1" s="1"/>
  <c r="M26" i="1"/>
  <c r="O26" i="1" s="1"/>
  <c r="V26" i="1" s="1"/>
  <c r="M18" i="1"/>
  <c r="M10" i="1"/>
  <c r="O3" i="1"/>
  <c r="Q3" i="1" s="1"/>
  <c r="R3" i="1" s="1"/>
  <c r="N59" i="1"/>
  <c r="N51" i="1"/>
  <c r="O51" i="1" s="1"/>
  <c r="N43" i="1"/>
  <c r="N35" i="1"/>
  <c r="N27" i="1"/>
  <c r="N19" i="1"/>
  <c r="N11" i="1"/>
  <c r="O36" i="1"/>
  <c r="N57" i="1"/>
  <c r="N49" i="1"/>
  <c r="N41" i="1"/>
  <c r="O41" i="1" s="1"/>
  <c r="N33" i="1"/>
  <c r="O33" i="1" s="1"/>
  <c r="V33" i="1" s="1"/>
  <c r="N25" i="1"/>
  <c r="O25" i="1" s="1"/>
  <c r="V25" i="1" s="1"/>
  <c r="N17" i="1"/>
  <c r="O17" i="1" s="1"/>
  <c r="V17" i="1" s="1"/>
  <c r="N9" i="1"/>
  <c r="P63" i="1"/>
  <c r="P55" i="1"/>
  <c r="P47" i="1"/>
  <c r="P39" i="1"/>
  <c r="P31" i="1"/>
  <c r="P23" i="1"/>
  <c r="P15" i="1"/>
  <c r="P7" i="1"/>
  <c r="P62" i="1"/>
  <c r="P54" i="1"/>
  <c r="P46" i="1"/>
  <c r="P38" i="1"/>
  <c r="P30" i="1"/>
  <c r="P22" i="1"/>
  <c r="P14" i="1"/>
  <c r="P6" i="1"/>
  <c r="O8" i="1"/>
  <c r="N61" i="1"/>
  <c r="N53" i="1"/>
  <c r="N45" i="1"/>
  <c r="N37" i="1"/>
  <c r="N29" i="1"/>
  <c r="O29" i="1" s="1"/>
  <c r="N21" i="1"/>
  <c r="O21" i="1" s="1"/>
  <c r="V21" i="1" s="1"/>
  <c r="N13" i="1"/>
  <c r="O13" i="1" s="1"/>
  <c r="V13" i="1" s="1"/>
  <c r="N5" i="1"/>
  <c r="M55" i="1"/>
  <c r="O55" i="1" s="1"/>
  <c r="V55" i="1" s="1"/>
  <c r="M31" i="1"/>
  <c r="O31" i="1" s="1"/>
  <c r="M19" i="1"/>
  <c r="M15" i="1"/>
  <c r="O15" i="1" s="1"/>
  <c r="M61" i="1"/>
  <c r="M46" i="1"/>
  <c r="O46" i="1" s="1"/>
  <c r="V46" i="1" s="1"/>
  <c r="M37" i="1"/>
  <c r="M28" i="1"/>
  <c r="O28" i="1" s="1"/>
  <c r="V28" i="1" s="1"/>
  <c r="M12" i="1"/>
  <c r="O12" i="1" s="1"/>
  <c r="V12" i="1" s="1"/>
  <c r="M63" i="1"/>
  <c r="O63" i="1" s="1"/>
  <c r="M54" i="1"/>
  <c r="O54" i="1" s="1"/>
  <c r="V54" i="1" s="1"/>
  <c r="M39" i="1"/>
  <c r="O39" i="1" s="1"/>
  <c r="V39" i="1" s="1"/>
  <c r="M30" i="1"/>
  <c r="O30" i="1" s="1"/>
  <c r="V30" i="1" s="1"/>
  <c r="M14" i="1"/>
  <c r="O14" i="1" s="1"/>
  <c r="O59" i="1"/>
  <c r="V59" i="1" s="1"/>
  <c r="O43" i="1"/>
  <c r="V43" i="1" s="1"/>
  <c r="M45" i="1"/>
  <c r="M27" i="1"/>
  <c r="M23" i="1"/>
  <c r="O23" i="1" s="1"/>
  <c r="M11" i="1"/>
  <c r="M7" i="1"/>
  <c r="O7" i="1" s="1"/>
  <c r="V7" i="1" s="1"/>
  <c r="M20" i="1"/>
  <c r="O20" i="1" s="1"/>
  <c r="V20" i="1" s="1"/>
  <c r="M4" i="1"/>
  <c r="O4" i="1" s="1"/>
  <c r="V4" i="1" s="1"/>
  <c r="M62" i="1"/>
  <c r="O62" i="1" s="1"/>
  <c r="V62" i="1" s="1"/>
  <c r="M53" i="1"/>
  <c r="M47" i="1"/>
  <c r="O47" i="1" s="1"/>
  <c r="V47" i="1" s="1"/>
  <c r="M38" i="1"/>
  <c r="O38" i="1" s="1"/>
  <c r="V38" i="1" s="1"/>
  <c r="M22" i="1"/>
  <c r="O22" i="1" s="1"/>
  <c r="M6" i="1"/>
  <c r="O6" i="1" s="1"/>
  <c r="V6" i="1" s="1"/>
  <c r="L33" i="4" l="1"/>
  <c r="M33" i="4"/>
  <c r="L5" i="4"/>
  <c r="M5" i="4"/>
  <c r="H55" i="4"/>
  <c r="I55" i="4" s="1"/>
  <c r="J55" i="4"/>
  <c r="M15" i="4"/>
  <c r="L15" i="4"/>
  <c r="H23" i="4"/>
  <c r="I23" i="4" s="1"/>
  <c r="J23" i="4"/>
  <c r="L24" i="4"/>
  <c r="M24" i="4"/>
  <c r="L12" i="4"/>
  <c r="M12" i="4"/>
  <c r="M43" i="4"/>
  <c r="L43" i="4"/>
  <c r="L62" i="4"/>
  <c r="M62" i="4"/>
  <c r="L11" i="4"/>
  <c r="M11" i="4"/>
  <c r="H63" i="4"/>
  <c r="I63" i="4" s="1"/>
  <c r="J63" i="4"/>
  <c r="H35" i="4"/>
  <c r="I35" i="4" s="1"/>
  <c r="J35" i="4"/>
  <c r="L25" i="4"/>
  <c r="M25" i="4"/>
  <c r="L45" i="4"/>
  <c r="M45" i="4"/>
  <c r="L41" i="4"/>
  <c r="M41" i="4"/>
  <c r="L38" i="4"/>
  <c r="M38" i="4"/>
  <c r="L32" i="4"/>
  <c r="M32" i="4"/>
  <c r="L8" i="4"/>
  <c r="M8" i="4"/>
  <c r="L7" i="4"/>
  <c r="M7" i="4"/>
  <c r="M27" i="4"/>
  <c r="L27" i="4"/>
  <c r="M39" i="4"/>
  <c r="L39" i="4"/>
  <c r="L16" i="4"/>
  <c r="M16" i="4"/>
  <c r="L28" i="4"/>
  <c r="M28" i="4"/>
  <c r="L26" i="4"/>
  <c r="M26" i="4"/>
  <c r="L20" i="4"/>
  <c r="M20" i="4"/>
  <c r="L21" i="4"/>
  <c r="M21" i="4"/>
  <c r="H19" i="4"/>
  <c r="I19" i="4" s="1"/>
  <c r="J19" i="4"/>
  <c r="M59" i="4"/>
  <c r="L59" i="4"/>
  <c r="M47" i="4"/>
  <c r="L47" i="4"/>
  <c r="M61" i="4"/>
  <c r="L61" i="4"/>
  <c r="L49" i="4"/>
  <c r="M49" i="4"/>
  <c r="L13" i="4"/>
  <c r="M13" i="4"/>
  <c r="L9" i="4"/>
  <c r="M9" i="4"/>
  <c r="M31" i="4"/>
  <c r="L31" i="4"/>
  <c r="L4" i="4"/>
  <c r="M4" i="4"/>
  <c r="M54" i="4"/>
  <c r="L54" i="4"/>
  <c r="M51" i="4"/>
  <c r="L51" i="4"/>
  <c r="M42" i="4"/>
  <c r="L42" i="4"/>
  <c r="L57" i="4"/>
  <c r="M57" i="4"/>
  <c r="L29" i="4"/>
  <c r="M29" i="4"/>
  <c r="L53" i="4"/>
  <c r="M53" i="4"/>
  <c r="L17" i="4"/>
  <c r="M17" i="4"/>
  <c r="L37" i="4"/>
  <c r="M37" i="4"/>
  <c r="M3" i="4"/>
  <c r="L3" i="4"/>
  <c r="Q52" i="3"/>
  <c r="R52" i="3" s="1"/>
  <c r="V52" i="3"/>
  <c r="S52" i="3"/>
  <c r="V54" i="3"/>
  <c r="W2" i="3" s="1"/>
  <c r="S54" i="3"/>
  <c r="U2" i="3" s="1"/>
  <c r="Q54" i="3"/>
  <c r="R54" i="3" s="1"/>
  <c r="O18" i="1"/>
  <c r="V18" i="1" s="1"/>
  <c r="O53" i="1"/>
  <c r="V53" i="1" s="1"/>
  <c r="V24" i="1"/>
  <c r="V44" i="1"/>
  <c r="V22" i="1"/>
  <c r="V15" i="1"/>
  <c r="O27" i="1"/>
  <c r="V27" i="1" s="1"/>
  <c r="V63" i="1"/>
  <c r="V31" i="1"/>
  <c r="O19" i="1"/>
  <c r="V19" i="1" s="1"/>
  <c r="O50" i="1"/>
  <c r="V50" i="1" s="1"/>
  <c r="V23" i="1"/>
  <c r="O37" i="1"/>
  <c r="V37" i="1" s="1"/>
  <c r="V14" i="1"/>
  <c r="S40" i="1"/>
  <c r="V40" i="1"/>
  <c r="S41" i="1"/>
  <c r="V41" i="1"/>
  <c r="S42" i="1"/>
  <c r="V42" i="1"/>
  <c r="S8" i="1"/>
  <c r="V8" i="1"/>
  <c r="Q58" i="1"/>
  <c r="R58" i="1" s="1"/>
  <c r="V58" i="1"/>
  <c r="S51" i="1"/>
  <c r="V51" i="1"/>
  <c r="S36" i="1"/>
  <c r="V36" i="1"/>
  <c r="S3" i="1"/>
  <c r="V3" i="1"/>
  <c r="S29" i="1"/>
  <c r="V29" i="1"/>
  <c r="S25" i="1"/>
  <c r="Q25" i="1"/>
  <c r="R25" i="1" s="1"/>
  <c r="O57" i="1"/>
  <c r="Q57" i="1" s="1"/>
  <c r="R57" i="1" s="1"/>
  <c r="O61" i="1"/>
  <c r="V61" i="1" s="1"/>
  <c r="O10" i="1"/>
  <c r="V10" i="1" s="1"/>
  <c r="O49" i="1"/>
  <c r="Q32" i="1"/>
  <c r="R32" i="1" s="1"/>
  <c r="S32" i="1"/>
  <c r="S52" i="1"/>
  <c r="Q51" i="1"/>
  <c r="R51" i="1" s="1"/>
  <c r="Q36" i="1"/>
  <c r="R36" i="1" s="1"/>
  <c r="S16" i="1"/>
  <c r="Q16" i="1"/>
  <c r="R16" i="1" s="1"/>
  <c r="Q24" i="1"/>
  <c r="R24" i="1" s="1"/>
  <c r="S24" i="1"/>
  <c r="Q18" i="1"/>
  <c r="R18" i="1" s="1"/>
  <c r="S18" i="1"/>
  <c r="Q33" i="1"/>
  <c r="R33" i="1" s="1"/>
  <c r="S33" i="1"/>
  <c r="Q17" i="1"/>
  <c r="R17" i="1" s="1"/>
  <c r="S17" i="1"/>
  <c r="Q8" i="1"/>
  <c r="R8" i="1" s="1"/>
  <c r="Q41" i="1"/>
  <c r="R41" i="1" s="1"/>
  <c r="Q52" i="1"/>
  <c r="R52" i="1" s="1"/>
  <c r="O35" i="1"/>
  <c r="O9" i="1"/>
  <c r="O11" i="1"/>
  <c r="Q11" i="1" s="1"/>
  <c r="R11" i="1" s="1"/>
  <c r="S26" i="1"/>
  <c r="Q26" i="1"/>
  <c r="R26" i="1" s="1"/>
  <c r="S56" i="1"/>
  <c r="Q56" i="1"/>
  <c r="R56" i="1" s="1"/>
  <c r="S60" i="1"/>
  <c r="Q60" i="1"/>
  <c r="R60" i="1" s="1"/>
  <c r="S48" i="1"/>
  <c r="Q48" i="1"/>
  <c r="R48" i="1" s="1"/>
  <c r="Q29" i="1"/>
  <c r="R29" i="1" s="1"/>
  <c r="Q42" i="1"/>
  <c r="R42" i="1" s="1"/>
  <c r="S34" i="1"/>
  <c r="Q34" i="1"/>
  <c r="R34" i="1" s="1"/>
  <c r="S44" i="1"/>
  <c r="Q44" i="1"/>
  <c r="R44" i="1" s="1"/>
  <c r="S58" i="1"/>
  <c r="O5" i="1"/>
  <c r="Q40" i="1"/>
  <c r="R40" i="1" s="1"/>
  <c r="S21" i="1"/>
  <c r="Q21" i="1"/>
  <c r="R21" i="1" s="1"/>
  <c r="Q13" i="1"/>
  <c r="R13" i="1" s="1"/>
  <c r="S13" i="1"/>
  <c r="O45" i="1"/>
  <c r="S31" i="1"/>
  <c r="Q31" i="1"/>
  <c r="R31" i="1" s="1"/>
  <c r="S53" i="1"/>
  <c r="Q53" i="1"/>
  <c r="R53" i="1" s="1"/>
  <c r="S63" i="1"/>
  <c r="Q63" i="1"/>
  <c r="R63" i="1" s="1"/>
  <c r="S19" i="1"/>
  <c r="Q19" i="1"/>
  <c r="R19" i="1" s="1"/>
  <c r="S62" i="1"/>
  <c r="Q62" i="1"/>
  <c r="R62" i="1" s="1"/>
  <c r="S12" i="1"/>
  <c r="Q12" i="1"/>
  <c r="R12" i="1" s="1"/>
  <c r="S55" i="1"/>
  <c r="Q55" i="1"/>
  <c r="R55" i="1" s="1"/>
  <c r="S28" i="1"/>
  <c r="Q28" i="1"/>
  <c r="R28" i="1" s="1"/>
  <c r="S43" i="1"/>
  <c r="Q43" i="1"/>
  <c r="R43" i="1" s="1"/>
  <c r="S59" i="1"/>
  <c r="Q59" i="1"/>
  <c r="R59" i="1" s="1"/>
  <c r="S6" i="1"/>
  <c r="Q6" i="1"/>
  <c r="R6" i="1" s="1"/>
  <c r="S46" i="1"/>
  <c r="Q46" i="1"/>
  <c r="R46" i="1" s="1"/>
  <c r="S4" i="1"/>
  <c r="Q4" i="1"/>
  <c r="R4" i="1" s="1"/>
  <c r="S14" i="1"/>
  <c r="Q14" i="1"/>
  <c r="R14" i="1" s="1"/>
  <c r="S22" i="1"/>
  <c r="Q22" i="1"/>
  <c r="R22" i="1" s="1"/>
  <c r="S30" i="1"/>
  <c r="Q30" i="1"/>
  <c r="R30" i="1" s="1"/>
  <c r="S7" i="1"/>
  <c r="Q7" i="1"/>
  <c r="R7" i="1" s="1"/>
  <c r="S23" i="1"/>
  <c r="Q23" i="1"/>
  <c r="R23" i="1" s="1"/>
  <c r="S15" i="1"/>
  <c r="Q15" i="1"/>
  <c r="R15" i="1" s="1"/>
  <c r="S20" i="1"/>
  <c r="Q20" i="1"/>
  <c r="R20" i="1" s="1"/>
  <c r="S38" i="1"/>
  <c r="Q38" i="1"/>
  <c r="R38" i="1" s="1"/>
  <c r="S39" i="1"/>
  <c r="Q39" i="1"/>
  <c r="R39" i="1" s="1"/>
  <c r="S47" i="1"/>
  <c r="Q47" i="1"/>
  <c r="R47" i="1" s="1"/>
  <c r="S54" i="1"/>
  <c r="Q54" i="1"/>
  <c r="R54" i="1" s="1"/>
  <c r="M35" i="4" l="1"/>
  <c r="L35" i="4"/>
  <c r="M19" i="4"/>
  <c r="L19" i="4"/>
  <c r="M63" i="4"/>
  <c r="L63" i="4"/>
  <c r="M55" i="4"/>
  <c r="L55" i="4"/>
  <c r="M23" i="4"/>
  <c r="L23" i="4"/>
  <c r="Q27" i="1"/>
  <c r="R27" i="1" s="1"/>
  <c r="Q37" i="1"/>
  <c r="R37" i="1" s="1"/>
  <c r="S37" i="1"/>
  <c r="S27" i="1"/>
  <c r="S50" i="1"/>
  <c r="Q50" i="1"/>
  <c r="R50" i="1" s="1"/>
  <c r="S10" i="1"/>
  <c r="Q10" i="1"/>
  <c r="R10" i="1" s="1"/>
  <c r="S45" i="1"/>
  <c r="V45" i="1"/>
  <c r="S11" i="1"/>
  <c r="V11" i="1"/>
  <c r="S57" i="1"/>
  <c r="V57" i="1"/>
  <c r="W2" i="1" s="1"/>
  <c r="Q61" i="1"/>
  <c r="R61" i="1" s="1"/>
  <c r="S9" i="1"/>
  <c r="V9" i="1"/>
  <c r="S35" i="1"/>
  <c r="V35" i="1"/>
  <c r="S61" i="1"/>
  <c r="S49" i="1"/>
  <c r="V49" i="1"/>
  <c r="S5" i="1"/>
  <c r="V5" i="1"/>
  <c r="Q49" i="1"/>
  <c r="R49" i="1" s="1"/>
  <c r="Q45" i="1"/>
  <c r="R45" i="1" s="1"/>
  <c r="Q5" i="1"/>
  <c r="R5" i="1" s="1"/>
  <c r="Q9" i="1"/>
  <c r="R9" i="1" s="1"/>
  <c r="Q35" i="1"/>
  <c r="R35" i="1" s="1"/>
  <c r="U2" i="1" l="1"/>
</calcChain>
</file>

<file path=xl/sharedStrings.xml><?xml version="1.0" encoding="utf-8"?>
<sst xmlns="http://schemas.openxmlformats.org/spreadsheetml/2006/main" count="69" uniqueCount="36">
  <si>
    <t>S11</t>
    <phoneticPr fontId="1"/>
  </si>
  <si>
    <t>Im</t>
    <phoneticPr fontId="1"/>
  </si>
  <si>
    <t>Re</t>
    <phoneticPr fontId="1"/>
  </si>
  <si>
    <t>S12</t>
    <phoneticPr fontId="1"/>
  </si>
  <si>
    <t>S22</t>
    <phoneticPr fontId="1"/>
  </si>
  <si>
    <t>Freq</t>
    <phoneticPr fontId="1"/>
  </si>
  <si>
    <t>A+Bi</t>
    <phoneticPr fontId="1"/>
  </si>
  <si>
    <t>1+s11</t>
    <phoneticPr fontId="1"/>
  </si>
  <si>
    <t>1+s22</t>
    <phoneticPr fontId="1"/>
  </si>
  <si>
    <t>(1+s11)(1+s22)</t>
    <phoneticPr fontId="1"/>
  </si>
  <si>
    <t>s12^2</t>
    <phoneticPr fontId="1"/>
  </si>
  <si>
    <t>bunshi</t>
    <phoneticPr fontId="1"/>
  </si>
  <si>
    <t>bunbo</t>
    <phoneticPr fontId="1"/>
  </si>
  <si>
    <t>L</t>
    <phoneticPr fontId="1"/>
  </si>
  <si>
    <t>phase</t>
    <phoneticPr fontId="1"/>
  </si>
  <si>
    <t>|Z|</t>
    <phoneticPr fontId="1"/>
  </si>
  <si>
    <t>ImZ</t>
    <phoneticPr fontId="1"/>
  </si>
  <si>
    <t>Freq</t>
  </si>
  <si>
    <t>S11</t>
  </si>
  <si>
    <t>1+s11</t>
  </si>
  <si>
    <t>1-s11</t>
  </si>
  <si>
    <t>(1+s11)/(1-s11)</t>
  </si>
  <si>
    <t>phase</t>
  </si>
  <si>
    <t>|Z|</t>
  </si>
  <si>
    <t>logf</t>
  </si>
  <si>
    <t>log|Z|</t>
  </si>
  <si>
    <t>L</t>
  </si>
  <si>
    <t>べき乗近似</t>
    <rPh sb="2" eb="3">
      <t>ジョウ</t>
    </rPh>
    <rPh sb="3" eb="5">
      <t>キンジ</t>
    </rPh>
    <phoneticPr fontId="1"/>
  </si>
  <si>
    <t>線形近似</t>
    <rPh sb="0" eb="2">
      <t>センケイ</t>
    </rPh>
    <rPh sb="2" eb="4">
      <t>キンジ</t>
    </rPh>
    <phoneticPr fontId="1"/>
  </si>
  <si>
    <t>Re</t>
  </si>
  <si>
    <t>Im</t>
  </si>
  <si>
    <t>A+Bi</t>
  </si>
  <si>
    <t>log|Z|=αlogf+β</t>
  </si>
  <si>
    <t>Z=αf+β</t>
  </si>
  <si>
    <t>α</t>
  </si>
  <si>
    <t>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</si>
</sst>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_ "/>
    <numFmt numFmtId="179" formatCode="0.00_ "/>
    <numFmt numFmtId="180" formatCode="0.0_ 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C8C8"/>
        <bgColor indexed="64"/>
      </patternFill>
    </fill>
    <fill>
      <patternFill patternType="solid">
        <fgColor rgb="FFC8FFC8"/>
        <bgColor indexed="64"/>
      </patternFill>
    </fill>
    <fill>
      <patternFill patternType="solid">
        <fgColor rgb="FFC8C8FF"/>
        <bgColor indexed="64"/>
      </patternFill>
    </fill>
    <fill>
      <patternFill patternType="solid">
        <fgColor rgb="FFFFC8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178" fontId="0" fillId="0" borderId="8" xfId="0" applyNumberForma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79" fontId="0" fillId="2" borderId="9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80" fontId="0" fillId="3" borderId="3" xfId="0" applyNumberFormat="1" applyFill="1" applyBorder="1" applyAlignment="1">
      <alignment horizontal="center" vertical="center"/>
    </xf>
    <xf numFmtId="179" fontId="0" fillId="2" borderId="3" xfId="0" applyNumberForma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2" borderId="3" xfId="0" applyNumberForma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180" fontId="0" fillId="3" borderId="9" xfId="0" applyNumberFormat="1" applyFill="1" applyBorder="1" applyAlignment="1">
      <alignment horizontal="center" vertical="center"/>
    </xf>
    <xf numFmtId="178" fontId="0" fillId="0" borderId="4" xfId="0" applyNumberFormat="1" applyBorder="1" applyAlignment="1">
      <alignment vertical="center"/>
    </xf>
    <xf numFmtId="0" fontId="0" fillId="4" borderId="6" xfId="0" applyFill="1" applyBorder="1" applyAlignment="1">
      <alignment horizontal="center"/>
    </xf>
    <xf numFmtId="180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80" fontId="0" fillId="4" borderId="7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80" fontId="0" fillId="3" borderId="3" xfId="0" applyNumberFormat="1" applyFill="1" applyBorder="1" applyAlignment="1">
      <alignment horizontal="center"/>
    </xf>
    <xf numFmtId="179" fontId="0" fillId="0" borderId="3" xfId="0" applyNumberFormat="1" applyBorder="1" applyAlignment="1">
      <alignment vertical="center"/>
    </xf>
    <xf numFmtId="11" fontId="0" fillId="0" borderId="3" xfId="0" applyNumberFormat="1" applyBorder="1" applyAlignment="1">
      <alignment vertical="center"/>
    </xf>
    <xf numFmtId="11" fontId="0" fillId="0" borderId="3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1" fontId="0" fillId="5" borderId="3" xfId="0" applyNumberFormat="1" applyFill="1" applyBorder="1" applyAlignment="1">
      <alignment horizontal="center"/>
    </xf>
  </cellXfs>
  <cellStyles count="2">
    <cellStyle name="標準" xfId="0" builtinId="0"/>
    <cellStyle name="標準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|Z|-f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Sample1_2Port!$A$3:$A$63</c:f>
              <c:numCache>
                <c:formatCode>General</c:formatCode>
                <c:ptCount val="61"/>
                <c:pt idx="0">
                  <c:v>100</c:v>
                </c:pt>
                <c:pt idx="1">
                  <c:v>125.893</c:v>
                </c:pt>
                <c:pt idx="2">
                  <c:v>158.489</c:v>
                </c:pt>
                <c:pt idx="3">
                  <c:v>199.52600000000001</c:v>
                </c:pt>
                <c:pt idx="4">
                  <c:v>251.18899999999999</c:v>
                </c:pt>
                <c:pt idx="5">
                  <c:v>316.22800000000001</c:v>
                </c:pt>
                <c:pt idx="6">
                  <c:v>398.10700000000003</c:v>
                </c:pt>
                <c:pt idx="7">
                  <c:v>501.18700000000001</c:v>
                </c:pt>
                <c:pt idx="8">
                  <c:v>630.95699999999999</c:v>
                </c:pt>
                <c:pt idx="9">
                  <c:v>794.32799999999997</c:v>
                </c:pt>
                <c:pt idx="10">
                  <c:v>1000</c:v>
                </c:pt>
                <c:pt idx="11">
                  <c:v>1258.93</c:v>
                </c:pt>
                <c:pt idx="12">
                  <c:v>1584.89</c:v>
                </c:pt>
                <c:pt idx="13">
                  <c:v>1995.26</c:v>
                </c:pt>
                <c:pt idx="14">
                  <c:v>2511.89</c:v>
                </c:pt>
                <c:pt idx="15">
                  <c:v>3162.28</c:v>
                </c:pt>
                <c:pt idx="16">
                  <c:v>3981.07</c:v>
                </c:pt>
                <c:pt idx="17">
                  <c:v>5011.87</c:v>
                </c:pt>
                <c:pt idx="18">
                  <c:v>6309.57</c:v>
                </c:pt>
                <c:pt idx="19">
                  <c:v>7943.28</c:v>
                </c:pt>
                <c:pt idx="20">
                  <c:v>10000</c:v>
                </c:pt>
                <c:pt idx="21">
                  <c:v>12589.3</c:v>
                </c:pt>
                <c:pt idx="22">
                  <c:v>15848.9</c:v>
                </c:pt>
                <c:pt idx="23">
                  <c:v>19952.599999999999</c:v>
                </c:pt>
                <c:pt idx="24">
                  <c:v>25118.9</c:v>
                </c:pt>
                <c:pt idx="25">
                  <c:v>31622.799999999999</c:v>
                </c:pt>
                <c:pt idx="26">
                  <c:v>39810.699999999997</c:v>
                </c:pt>
                <c:pt idx="27">
                  <c:v>50118.7</c:v>
                </c:pt>
                <c:pt idx="28">
                  <c:v>63095.7</c:v>
                </c:pt>
                <c:pt idx="29">
                  <c:v>79432.800000000003</c:v>
                </c:pt>
                <c:pt idx="30">
                  <c:v>100000</c:v>
                </c:pt>
                <c:pt idx="31">
                  <c:v>125893</c:v>
                </c:pt>
                <c:pt idx="32">
                  <c:v>158489</c:v>
                </c:pt>
                <c:pt idx="33">
                  <c:v>199526</c:v>
                </c:pt>
                <c:pt idx="34">
                  <c:v>251189</c:v>
                </c:pt>
                <c:pt idx="35">
                  <c:v>316228</c:v>
                </c:pt>
                <c:pt idx="36">
                  <c:v>398107</c:v>
                </c:pt>
                <c:pt idx="37">
                  <c:v>501187</c:v>
                </c:pt>
                <c:pt idx="38">
                  <c:v>630957</c:v>
                </c:pt>
                <c:pt idx="39">
                  <c:v>794328</c:v>
                </c:pt>
                <c:pt idx="40" formatCode="0.00E+00">
                  <c:v>1000000</c:v>
                </c:pt>
                <c:pt idx="41" formatCode="0.00E+00">
                  <c:v>1258930</c:v>
                </c:pt>
                <c:pt idx="42" formatCode="0.00E+00">
                  <c:v>1584890</c:v>
                </c:pt>
                <c:pt idx="43" formatCode="0.00E+00">
                  <c:v>1995260</c:v>
                </c:pt>
                <c:pt idx="44" formatCode="0.00E+00">
                  <c:v>2511890</c:v>
                </c:pt>
                <c:pt idx="45" formatCode="0.00E+00">
                  <c:v>3162280</c:v>
                </c:pt>
                <c:pt idx="46" formatCode="0.00E+00">
                  <c:v>3981070</c:v>
                </c:pt>
                <c:pt idx="47" formatCode="0.00E+00">
                  <c:v>5011870</c:v>
                </c:pt>
                <c:pt idx="48" formatCode="0.00E+00">
                  <c:v>6309570</c:v>
                </c:pt>
                <c:pt idx="49" formatCode="0.00E+00">
                  <c:v>7943280</c:v>
                </c:pt>
                <c:pt idx="50" formatCode="0.00E+00">
                  <c:v>10000000</c:v>
                </c:pt>
                <c:pt idx="51" formatCode="0.00E+00">
                  <c:v>12589300</c:v>
                </c:pt>
                <c:pt idx="52" formatCode="0.00E+00">
                  <c:v>15848900</c:v>
                </c:pt>
                <c:pt idx="53" formatCode="0.00E+00">
                  <c:v>19952600</c:v>
                </c:pt>
                <c:pt idx="54" formatCode="0.00E+00">
                  <c:v>25118900</c:v>
                </c:pt>
                <c:pt idx="55" formatCode="0.00E+00">
                  <c:v>31622800</c:v>
                </c:pt>
                <c:pt idx="56" formatCode="0.00E+00">
                  <c:v>39810700</c:v>
                </c:pt>
                <c:pt idx="57" formatCode="0.00E+00">
                  <c:v>50118700</c:v>
                </c:pt>
                <c:pt idx="58" formatCode="0.00E+00">
                  <c:v>63095700</c:v>
                </c:pt>
                <c:pt idx="59" formatCode="0.00E+00">
                  <c:v>79432800</c:v>
                </c:pt>
                <c:pt idx="60" formatCode="0.00E+00">
                  <c:v>100000000</c:v>
                </c:pt>
              </c:numCache>
            </c:numRef>
          </c:xVal>
          <c:yVal>
            <c:numRef>
              <c:f>Sample1_2Port!$S$3:$S$63</c:f>
              <c:numCache>
                <c:formatCode>General</c:formatCode>
                <c:ptCount val="61"/>
                <c:pt idx="0">
                  <c:v>7.5428890800000384E-4</c:v>
                </c:pt>
                <c:pt idx="1">
                  <c:v>7.5428890800000384E-4</c:v>
                </c:pt>
                <c:pt idx="2">
                  <c:v>7.5428890800000384E-4</c:v>
                </c:pt>
                <c:pt idx="3">
                  <c:v>7.5428890800000384E-4</c:v>
                </c:pt>
                <c:pt idx="4">
                  <c:v>7.5428890800000384E-4</c:v>
                </c:pt>
                <c:pt idx="5">
                  <c:v>7.5428890800000384E-4</c:v>
                </c:pt>
                <c:pt idx="6">
                  <c:v>7.5428890800000384E-4</c:v>
                </c:pt>
                <c:pt idx="7">
                  <c:v>7.5428890800000384E-4</c:v>
                </c:pt>
                <c:pt idx="8">
                  <c:v>7.5428890800000384E-4</c:v>
                </c:pt>
                <c:pt idx="9">
                  <c:v>7.5428890800000384E-4</c:v>
                </c:pt>
                <c:pt idx="10">
                  <c:v>7.5428890800000384E-4</c:v>
                </c:pt>
                <c:pt idx="11">
                  <c:v>8.2271764305528799E-4</c:v>
                </c:pt>
                <c:pt idx="12">
                  <c:v>8.5037114264259082E-4</c:v>
                </c:pt>
                <c:pt idx="13">
                  <c:v>8.8917824629467662E-4</c:v>
                </c:pt>
                <c:pt idx="14">
                  <c:v>9.41655900982298E-4</c:v>
                </c:pt>
                <c:pt idx="15">
                  <c:v>1.0125803508141947E-3</c:v>
                </c:pt>
                <c:pt idx="16">
                  <c:v>1.1426504412354605E-3</c:v>
                </c:pt>
                <c:pt idx="17">
                  <c:v>1.2600493250994568E-3</c:v>
                </c:pt>
                <c:pt idx="18">
                  <c:v>1.4123373213601677E-3</c:v>
                </c:pt>
                <c:pt idx="19">
                  <c:v>1.6389682311917877E-3</c:v>
                </c:pt>
                <c:pt idx="20">
                  <c:v>1.8921825814447648E-3</c:v>
                </c:pt>
                <c:pt idx="21">
                  <c:v>2.2432217560348893E-3</c:v>
                </c:pt>
                <c:pt idx="22">
                  <c:v>2.6655401212841903E-3</c:v>
                </c:pt>
                <c:pt idx="23">
                  <c:v>3.2270647391648348E-3</c:v>
                </c:pt>
                <c:pt idx="24">
                  <c:v>3.9386038829871675E-3</c:v>
                </c:pt>
                <c:pt idx="25">
                  <c:v>4.8518022380218536E-3</c:v>
                </c:pt>
                <c:pt idx="26">
                  <c:v>6.0008664913106177E-3</c:v>
                </c:pt>
                <c:pt idx="27">
                  <c:v>7.4631544552479509E-3</c:v>
                </c:pt>
                <c:pt idx="28">
                  <c:v>9.3007466051347881E-3</c:v>
                </c:pt>
                <c:pt idx="29">
                  <c:v>1.1621979133394165E-2</c:v>
                </c:pt>
                <c:pt idx="30">
                  <c:v>1.4532699749925248E-2</c:v>
                </c:pt>
                <c:pt idx="31">
                  <c:v>1.8186780506278477E-2</c:v>
                </c:pt>
                <c:pt idx="32">
                  <c:v>2.276472879320926E-2</c:v>
                </c:pt>
                <c:pt idx="33">
                  <c:v>2.8497021644489105E-2</c:v>
                </c:pt>
                <c:pt idx="34">
                  <c:v>3.5684014196785262E-2</c:v>
                </c:pt>
                <c:pt idx="35">
                  <c:v>4.4697866909696467E-2</c:v>
                </c:pt>
                <c:pt idx="36">
                  <c:v>5.6006205765098106E-2</c:v>
                </c:pt>
                <c:pt idx="37">
                  <c:v>7.0205102751580734E-2</c:v>
                </c:pt>
                <c:pt idx="38">
                  <c:v>8.8035320384306295E-2</c:v>
                </c:pt>
                <c:pt idx="39">
                  <c:v>0.11042764069414875</c:v>
                </c:pt>
                <c:pt idx="40">
                  <c:v>0.13855511858130715</c:v>
                </c:pt>
                <c:pt idx="41">
                  <c:v>0.17388474748930874</c:v>
                </c:pt>
                <c:pt idx="42">
                  <c:v>0.21827114046753493</c:v>
                </c:pt>
                <c:pt idx="43">
                  <c:v>0.27403357058996258</c:v>
                </c:pt>
                <c:pt idx="44">
                  <c:v>0.34409018172011774</c:v>
                </c:pt>
                <c:pt idx="45">
                  <c:v>0.43214475818502651</c:v>
                </c:pt>
                <c:pt idx="46">
                  <c:v>0.54267008740824207</c:v>
                </c:pt>
                <c:pt idx="47">
                  <c:v>0.68153614911088545</c:v>
                </c:pt>
                <c:pt idx="48">
                  <c:v>0.85576152338816125</c:v>
                </c:pt>
                <c:pt idx="49">
                  <c:v>1.0740682120084764</c:v>
                </c:pt>
                <c:pt idx="50">
                  <c:v>1.3470091921895606</c:v>
                </c:pt>
                <c:pt idx="51">
                  <c:v>1.6870436171021304</c:v>
                </c:pt>
                <c:pt idx="52">
                  <c:v>2.1081161723057136</c:v>
                </c:pt>
                <c:pt idx="53">
                  <c:v>2.6246620147828565</c:v>
                </c:pt>
                <c:pt idx="54">
                  <c:v>3.2481820807159778</c:v>
                </c:pt>
                <c:pt idx="55">
                  <c:v>3.9805026894173303</c:v>
                </c:pt>
                <c:pt idx="56">
                  <c:v>4.7990247867256359</c:v>
                </c:pt>
                <c:pt idx="57">
                  <c:v>5.6272657859234894</c:v>
                </c:pt>
                <c:pt idx="58">
                  <c:v>6.2783841415136585</c:v>
                </c:pt>
                <c:pt idx="59">
                  <c:v>6.3512268811613444</c:v>
                </c:pt>
                <c:pt idx="60">
                  <c:v>5.0517533091393441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C-4A18-8C52-F26D96578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55936"/>
        <c:axId val="345956768"/>
      </c:scatterChart>
      <c:valAx>
        <c:axId val="345955936"/>
        <c:scaling>
          <c:logBase val="10"/>
          <c:orientation val="minMax"/>
          <c:max val="10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956768"/>
        <c:crosses val="autoZero"/>
        <c:crossBetween val="midCat"/>
      </c:valAx>
      <c:valAx>
        <c:axId val="345956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9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3"/>
  <sheetViews>
    <sheetView workbookViewId="0">
      <selection activeCell="P2" sqref="P2"/>
    </sheetView>
  </sheetViews>
  <sheetFormatPr defaultRowHeight="18.75" x14ac:dyDescent="0.4"/>
  <cols>
    <col min="1" max="3" width="9" style="1"/>
    <col min="4" max="4" width="9" style="1" customWidth="1"/>
    <col min="5" max="6" width="9" style="1"/>
    <col min="7" max="7" width="9" style="1" customWidth="1"/>
    <col min="8" max="9" width="9" style="1"/>
    <col min="10" max="10" width="9.5" style="1" customWidth="1"/>
    <col min="11" max="14" width="9" style="1" customWidth="1"/>
    <col min="15" max="15" width="9.375" style="1" customWidth="1"/>
    <col min="16" max="18" width="9" style="1" customWidth="1"/>
    <col min="19" max="16384" width="9" style="1"/>
  </cols>
  <sheetData>
    <row r="1" spans="1:23" ht="19.5" thickBot="1" x14ac:dyDescent="0.45">
      <c r="A1" s="1" t="s">
        <v>5</v>
      </c>
      <c r="B1" s="8" t="s">
        <v>0</v>
      </c>
      <c r="C1" s="8"/>
      <c r="D1" s="8"/>
      <c r="E1" s="8" t="s">
        <v>3</v>
      </c>
      <c r="F1" s="8"/>
      <c r="G1" s="8"/>
      <c r="H1" s="8" t="s">
        <v>4</v>
      </c>
      <c r="I1" s="8"/>
      <c r="J1" s="8"/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14</v>
      </c>
      <c r="S1" s="1" t="s">
        <v>15</v>
      </c>
      <c r="V1" s="6" t="s">
        <v>16</v>
      </c>
    </row>
    <row r="2" spans="1:23" ht="19.5" thickBot="1" x14ac:dyDescent="0.45">
      <c r="B2" s="1" t="s">
        <v>2</v>
      </c>
      <c r="C2" s="1" t="s">
        <v>1</v>
      </c>
      <c r="D2" s="1" t="s">
        <v>6</v>
      </c>
      <c r="E2" s="1" t="s">
        <v>2</v>
      </c>
      <c r="F2" s="1" t="s">
        <v>1</v>
      </c>
      <c r="G2" s="1" t="s">
        <v>6</v>
      </c>
      <c r="H2" s="1" t="s">
        <v>2</v>
      </c>
      <c r="I2" s="1" t="s">
        <v>1</v>
      </c>
      <c r="J2" s="1" t="s">
        <v>6</v>
      </c>
      <c r="T2" s="4" t="s">
        <v>13</v>
      </c>
      <c r="U2" s="5">
        <f>LINEST(S53:S63,A53:A63)/2/PI()*10^9</f>
        <v>8.2736252540488504</v>
      </c>
      <c r="W2" s="6">
        <f>LINEST(V53:V63,A53:A63)/2/PI()*10^9</f>
        <v>8.2737464361410371</v>
      </c>
    </row>
    <row r="3" spans="1:23" x14ac:dyDescent="0.4">
      <c r="A3" s="2">
        <v>100</v>
      </c>
      <c r="B3" s="3">
        <v>7.3900000000000004E-6</v>
      </c>
      <c r="C3" s="3">
        <v>-5.5952499999999997E-5</v>
      </c>
      <c r="D3" s="3" t="str">
        <f>COMPLEX(B3,C3)</f>
        <v>0.00000739-0.0000559525i</v>
      </c>
      <c r="E3" s="2">
        <v>0.99999300000000002</v>
      </c>
      <c r="F3" s="3">
        <v>-6.05E-5</v>
      </c>
      <c r="G3" s="3" t="str">
        <f>COMPLEX(E3,F3)</f>
        <v>0.999993-0.0000605i</v>
      </c>
      <c r="H3" s="3">
        <v>7.3928499999999999E-6</v>
      </c>
      <c r="I3" s="3">
        <v>-5.5999999999999999E-5</v>
      </c>
      <c r="J3" s="3" t="str">
        <f>COMPLEX(H3,I3)</f>
        <v>0.00000739285-0.000056i</v>
      </c>
      <c r="K3" s="3" t="str">
        <f>IMSUM(1,D3)</f>
        <v>1.00000739-0.0000559525i</v>
      </c>
      <c r="L3" s="3" t="str">
        <f>IMSUM(1,J3)</f>
        <v>1.00000739285-0.000056i</v>
      </c>
      <c r="M3" s="3" t="str">
        <f>IMPRODUCT(K3,L3)</f>
        <v>1.00001477977129-0.00011195332748844i</v>
      </c>
      <c r="N3" s="3" t="str">
        <f>IMPRODUCT(G3,G3)</f>
        <v>0.99998599638875-0.000120999153i</v>
      </c>
      <c r="O3" s="1" t="str">
        <f>IMSUB(M3,N3)</f>
        <v>0.0000287833825399764+9.04582551155999E-06i</v>
      </c>
      <c r="P3" s="1" t="str">
        <f>IMPRODUCT(2,G3)</f>
        <v>1.999986-0.000121i</v>
      </c>
      <c r="Q3" s="1">
        <f>DEGREES(IMARGUMENT(IMDIV(O3,P3)))</f>
        <v>17.449965638272214</v>
      </c>
      <c r="R3" s="1">
        <f>COS(RADIANS(Q3))</f>
        <v>0.95397918272200199</v>
      </c>
      <c r="S3" s="1">
        <f>50*IMABS(IMDIV(O3,P3))</f>
        <v>7.5428890800000384E-4</v>
      </c>
      <c r="V3" s="1">
        <f>50*IMAGINARY(IMDIV(O3,P3))</f>
        <v>2.261907554672055E-4</v>
      </c>
    </row>
    <row r="4" spans="1:23" x14ac:dyDescent="0.4">
      <c r="A4" s="2">
        <v>125.893</v>
      </c>
      <c r="B4" s="3">
        <v>7.3900000000000004E-6</v>
      </c>
      <c r="C4" s="3">
        <v>-5.5952499999999997E-5</v>
      </c>
      <c r="D4" s="3" t="str">
        <f t="shared" ref="D4:D63" si="0">COMPLEX(B4,C4)</f>
        <v>0.00000739-0.0000559525i</v>
      </c>
      <c r="E4" s="2">
        <v>0.99999300000000002</v>
      </c>
      <c r="F4" s="3">
        <v>-6.05E-5</v>
      </c>
      <c r="G4" s="3" t="str">
        <f t="shared" ref="G4:G63" si="1">COMPLEX(E4,F4)</f>
        <v>0.999993-0.0000605i</v>
      </c>
      <c r="H4" s="3">
        <v>7.3928499999999999E-6</v>
      </c>
      <c r="I4" s="3">
        <v>-5.5999999999999999E-5</v>
      </c>
      <c r="J4" s="3" t="str">
        <f t="shared" ref="J4:J63" si="2">COMPLEX(H4,I4)</f>
        <v>0.00000739285-0.000056i</v>
      </c>
      <c r="K4" s="3" t="str">
        <f t="shared" ref="K4:K63" si="3">IMSUM(1,D4)</f>
        <v>1.00000739-0.0000559525i</v>
      </c>
      <c r="L4" s="3" t="str">
        <f t="shared" ref="L4:L63" si="4">IMSUM(1,J4)</f>
        <v>1.00000739285-0.000056i</v>
      </c>
      <c r="M4" s="3" t="str">
        <f t="shared" ref="M4:M63" si="5">IMPRODUCT(K4,L4)</f>
        <v>1.00001477977129-0.00011195332748844i</v>
      </c>
      <c r="N4" s="3" t="str">
        <f t="shared" ref="N4:N63" si="6">IMPRODUCT(G4,G4)</f>
        <v>0.99998599638875-0.000120999153i</v>
      </c>
      <c r="O4" s="1" t="str">
        <f t="shared" ref="O4:O63" si="7">IMSUB(M4,N4)</f>
        <v>0.0000287833825399764+9.04582551155999E-06i</v>
      </c>
      <c r="P4" s="1" t="str">
        <f t="shared" ref="P4:P63" si="8">IMPRODUCT(2,G4)</f>
        <v>1.999986-0.000121i</v>
      </c>
      <c r="Q4" s="1">
        <f t="shared" ref="Q4:Q63" si="9">DEGREES(IMARGUMENT(IMDIV(O4,P4)))</f>
        <v>17.449965638272214</v>
      </c>
      <c r="R4" s="1">
        <f t="shared" ref="R4:R63" si="10">COS(RADIANS(Q4))</f>
        <v>0.95397918272200199</v>
      </c>
      <c r="S4" s="1">
        <f t="shared" ref="S4:S63" si="11">50*IMABS(IMDIV(O4,P4))</f>
        <v>7.5428890800000384E-4</v>
      </c>
      <c r="V4" s="6">
        <f t="shared" ref="V4:V63" si="12">50*IMAGINARY(IMDIV(O4,P4))</f>
        <v>2.261907554672055E-4</v>
      </c>
    </row>
    <row r="5" spans="1:23" x14ac:dyDescent="0.4">
      <c r="A5" s="2">
        <v>158.489</v>
      </c>
      <c r="B5" s="3">
        <v>7.3900000000000004E-6</v>
      </c>
      <c r="C5" s="3">
        <v>-5.5952499999999997E-5</v>
      </c>
      <c r="D5" s="3" t="str">
        <f t="shared" si="0"/>
        <v>0.00000739-0.0000559525i</v>
      </c>
      <c r="E5" s="2">
        <v>0.99999300000000002</v>
      </c>
      <c r="F5" s="3">
        <v>-6.05E-5</v>
      </c>
      <c r="G5" s="3" t="str">
        <f t="shared" si="1"/>
        <v>0.999993-0.0000605i</v>
      </c>
      <c r="H5" s="3">
        <v>7.3928499999999999E-6</v>
      </c>
      <c r="I5" s="3">
        <v>-5.5999999999999999E-5</v>
      </c>
      <c r="J5" s="3" t="str">
        <f t="shared" si="2"/>
        <v>0.00000739285-0.000056i</v>
      </c>
      <c r="K5" s="3" t="str">
        <f t="shared" si="3"/>
        <v>1.00000739-0.0000559525i</v>
      </c>
      <c r="L5" s="3" t="str">
        <f t="shared" si="4"/>
        <v>1.00000739285-0.000056i</v>
      </c>
      <c r="M5" s="3" t="str">
        <f t="shared" si="5"/>
        <v>1.00001477977129-0.00011195332748844i</v>
      </c>
      <c r="N5" s="3" t="str">
        <f t="shared" si="6"/>
        <v>0.99998599638875-0.000120999153i</v>
      </c>
      <c r="O5" s="1" t="str">
        <f t="shared" si="7"/>
        <v>0.0000287833825399764+9.04582551155999E-06i</v>
      </c>
      <c r="P5" s="1" t="str">
        <f t="shared" si="8"/>
        <v>1.999986-0.000121i</v>
      </c>
      <c r="Q5" s="1">
        <f t="shared" si="9"/>
        <v>17.449965638272214</v>
      </c>
      <c r="R5" s="1">
        <f t="shared" si="10"/>
        <v>0.95397918272200199</v>
      </c>
      <c r="S5" s="1">
        <f t="shared" si="11"/>
        <v>7.5428890800000384E-4</v>
      </c>
      <c r="V5" s="6">
        <f t="shared" si="12"/>
        <v>2.261907554672055E-4</v>
      </c>
    </row>
    <row r="6" spans="1:23" x14ac:dyDescent="0.4">
      <c r="A6" s="2">
        <v>199.52600000000001</v>
      </c>
      <c r="B6" s="3">
        <v>7.3900000000000004E-6</v>
      </c>
      <c r="C6" s="3">
        <v>-5.5952499999999997E-5</v>
      </c>
      <c r="D6" s="3" t="str">
        <f t="shared" si="0"/>
        <v>0.00000739-0.0000559525i</v>
      </c>
      <c r="E6" s="2">
        <v>0.99999300000000002</v>
      </c>
      <c r="F6" s="3">
        <v>-6.05E-5</v>
      </c>
      <c r="G6" s="3" t="str">
        <f t="shared" si="1"/>
        <v>0.999993-0.0000605i</v>
      </c>
      <c r="H6" s="3">
        <v>7.3928499999999999E-6</v>
      </c>
      <c r="I6" s="3">
        <v>-5.5999999999999999E-5</v>
      </c>
      <c r="J6" s="3" t="str">
        <f t="shared" si="2"/>
        <v>0.00000739285-0.000056i</v>
      </c>
      <c r="K6" s="3" t="str">
        <f t="shared" si="3"/>
        <v>1.00000739-0.0000559525i</v>
      </c>
      <c r="L6" s="3" t="str">
        <f t="shared" si="4"/>
        <v>1.00000739285-0.000056i</v>
      </c>
      <c r="M6" s="3" t="str">
        <f t="shared" si="5"/>
        <v>1.00001477977129-0.00011195332748844i</v>
      </c>
      <c r="N6" s="3" t="str">
        <f t="shared" si="6"/>
        <v>0.99998599638875-0.000120999153i</v>
      </c>
      <c r="O6" s="1" t="str">
        <f t="shared" si="7"/>
        <v>0.0000287833825399764+9.04582551155999E-06i</v>
      </c>
      <c r="P6" s="1" t="str">
        <f t="shared" si="8"/>
        <v>1.999986-0.000121i</v>
      </c>
      <c r="Q6" s="1">
        <f t="shared" si="9"/>
        <v>17.449965638272214</v>
      </c>
      <c r="R6" s="1">
        <f t="shared" si="10"/>
        <v>0.95397918272200199</v>
      </c>
      <c r="S6" s="1">
        <f t="shared" si="11"/>
        <v>7.5428890800000384E-4</v>
      </c>
      <c r="V6" s="6">
        <f t="shared" si="12"/>
        <v>2.261907554672055E-4</v>
      </c>
    </row>
    <row r="7" spans="1:23" x14ac:dyDescent="0.4">
      <c r="A7" s="2">
        <v>251.18899999999999</v>
      </c>
      <c r="B7" s="3">
        <v>7.3900000000000004E-6</v>
      </c>
      <c r="C7" s="3">
        <v>-5.5952499999999997E-5</v>
      </c>
      <c r="D7" s="3" t="str">
        <f t="shared" si="0"/>
        <v>0.00000739-0.0000559525i</v>
      </c>
      <c r="E7" s="2">
        <v>0.99999300000000002</v>
      </c>
      <c r="F7" s="3">
        <v>-6.05E-5</v>
      </c>
      <c r="G7" s="3" t="str">
        <f t="shared" si="1"/>
        <v>0.999993-0.0000605i</v>
      </c>
      <c r="H7" s="3">
        <v>7.3928499999999999E-6</v>
      </c>
      <c r="I7" s="3">
        <v>-5.5999999999999999E-5</v>
      </c>
      <c r="J7" s="3" t="str">
        <f t="shared" si="2"/>
        <v>0.00000739285-0.000056i</v>
      </c>
      <c r="K7" s="3" t="str">
        <f t="shared" si="3"/>
        <v>1.00000739-0.0000559525i</v>
      </c>
      <c r="L7" s="3" t="str">
        <f t="shared" si="4"/>
        <v>1.00000739285-0.000056i</v>
      </c>
      <c r="M7" s="3" t="str">
        <f t="shared" si="5"/>
        <v>1.00001477977129-0.00011195332748844i</v>
      </c>
      <c r="N7" s="3" t="str">
        <f t="shared" si="6"/>
        <v>0.99998599638875-0.000120999153i</v>
      </c>
      <c r="O7" s="1" t="str">
        <f t="shared" si="7"/>
        <v>0.0000287833825399764+9.04582551155999E-06i</v>
      </c>
      <c r="P7" s="1" t="str">
        <f t="shared" si="8"/>
        <v>1.999986-0.000121i</v>
      </c>
      <c r="Q7" s="1">
        <f t="shared" si="9"/>
        <v>17.449965638272214</v>
      </c>
      <c r="R7" s="1">
        <f t="shared" si="10"/>
        <v>0.95397918272200199</v>
      </c>
      <c r="S7" s="1">
        <f t="shared" si="11"/>
        <v>7.5428890800000384E-4</v>
      </c>
      <c r="V7" s="6">
        <f t="shared" si="12"/>
        <v>2.261907554672055E-4</v>
      </c>
    </row>
    <row r="8" spans="1:23" x14ac:dyDescent="0.4">
      <c r="A8" s="2">
        <v>316.22800000000001</v>
      </c>
      <c r="B8" s="3">
        <v>7.3900000000000004E-6</v>
      </c>
      <c r="C8" s="3">
        <v>-5.5952499999999997E-5</v>
      </c>
      <c r="D8" s="3" t="str">
        <f t="shared" si="0"/>
        <v>0.00000739-0.0000559525i</v>
      </c>
      <c r="E8" s="2">
        <v>0.99999300000000002</v>
      </c>
      <c r="F8" s="3">
        <v>-6.05E-5</v>
      </c>
      <c r="G8" s="3" t="str">
        <f t="shared" si="1"/>
        <v>0.999993-0.0000605i</v>
      </c>
      <c r="H8" s="3">
        <v>7.3928499999999999E-6</v>
      </c>
      <c r="I8" s="3">
        <v>-5.5999999999999999E-5</v>
      </c>
      <c r="J8" s="3" t="str">
        <f t="shared" si="2"/>
        <v>0.00000739285-0.000056i</v>
      </c>
      <c r="K8" s="3" t="str">
        <f t="shared" si="3"/>
        <v>1.00000739-0.0000559525i</v>
      </c>
      <c r="L8" s="3" t="str">
        <f t="shared" si="4"/>
        <v>1.00000739285-0.000056i</v>
      </c>
      <c r="M8" s="3" t="str">
        <f t="shared" si="5"/>
        <v>1.00001477977129-0.00011195332748844i</v>
      </c>
      <c r="N8" s="3" t="str">
        <f t="shared" si="6"/>
        <v>0.99998599638875-0.000120999153i</v>
      </c>
      <c r="O8" s="1" t="str">
        <f t="shared" si="7"/>
        <v>0.0000287833825399764+9.04582551155999E-06i</v>
      </c>
      <c r="P8" s="1" t="str">
        <f t="shared" si="8"/>
        <v>1.999986-0.000121i</v>
      </c>
      <c r="Q8" s="1">
        <f t="shared" si="9"/>
        <v>17.449965638272214</v>
      </c>
      <c r="R8" s="1">
        <f t="shared" si="10"/>
        <v>0.95397918272200199</v>
      </c>
      <c r="S8" s="1">
        <f t="shared" si="11"/>
        <v>7.5428890800000384E-4</v>
      </c>
      <c r="V8" s="6">
        <f t="shared" si="12"/>
        <v>2.261907554672055E-4</v>
      </c>
    </row>
    <row r="9" spans="1:23" x14ac:dyDescent="0.4">
      <c r="A9" s="2">
        <v>398.10700000000003</v>
      </c>
      <c r="B9" s="3">
        <v>7.3900000000000004E-6</v>
      </c>
      <c r="C9" s="3">
        <v>-5.5952499999999997E-5</v>
      </c>
      <c r="D9" s="3" t="str">
        <f t="shared" si="0"/>
        <v>0.00000739-0.0000559525i</v>
      </c>
      <c r="E9" s="2">
        <v>0.99999300000000002</v>
      </c>
      <c r="F9" s="3">
        <v>-6.05E-5</v>
      </c>
      <c r="G9" s="3" t="str">
        <f t="shared" si="1"/>
        <v>0.999993-0.0000605i</v>
      </c>
      <c r="H9" s="3">
        <v>7.3928499999999999E-6</v>
      </c>
      <c r="I9" s="3">
        <v>-5.5999999999999999E-5</v>
      </c>
      <c r="J9" s="3" t="str">
        <f t="shared" si="2"/>
        <v>0.00000739285-0.000056i</v>
      </c>
      <c r="K9" s="3" t="str">
        <f t="shared" si="3"/>
        <v>1.00000739-0.0000559525i</v>
      </c>
      <c r="L9" s="3" t="str">
        <f t="shared" si="4"/>
        <v>1.00000739285-0.000056i</v>
      </c>
      <c r="M9" s="3" t="str">
        <f t="shared" si="5"/>
        <v>1.00001477977129-0.00011195332748844i</v>
      </c>
      <c r="N9" s="3" t="str">
        <f t="shared" si="6"/>
        <v>0.99998599638875-0.000120999153i</v>
      </c>
      <c r="O9" s="1" t="str">
        <f t="shared" si="7"/>
        <v>0.0000287833825399764+9.04582551155999E-06i</v>
      </c>
      <c r="P9" s="1" t="str">
        <f t="shared" si="8"/>
        <v>1.999986-0.000121i</v>
      </c>
      <c r="Q9" s="1">
        <f t="shared" si="9"/>
        <v>17.449965638272214</v>
      </c>
      <c r="R9" s="1">
        <f t="shared" si="10"/>
        <v>0.95397918272200199</v>
      </c>
      <c r="S9" s="1">
        <f t="shared" si="11"/>
        <v>7.5428890800000384E-4</v>
      </c>
      <c r="V9" s="6">
        <f t="shared" si="12"/>
        <v>2.261907554672055E-4</v>
      </c>
    </row>
    <row r="10" spans="1:23" x14ac:dyDescent="0.4">
      <c r="A10" s="2">
        <v>501.18700000000001</v>
      </c>
      <c r="B10" s="3">
        <v>7.3900000000000004E-6</v>
      </c>
      <c r="C10" s="3">
        <v>-5.5952499999999997E-5</v>
      </c>
      <c r="D10" s="3" t="str">
        <f t="shared" si="0"/>
        <v>0.00000739-0.0000559525i</v>
      </c>
      <c r="E10" s="2">
        <v>0.99999300000000002</v>
      </c>
      <c r="F10" s="3">
        <v>-6.05E-5</v>
      </c>
      <c r="G10" s="3" t="str">
        <f t="shared" si="1"/>
        <v>0.999993-0.0000605i</v>
      </c>
      <c r="H10" s="3">
        <v>7.3928499999999999E-6</v>
      </c>
      <c r="I10" s="3">
        <v>-5.5999999999999999E-5</v>
      </c>
      <c r="J10" s="3" t="str">
        <f t="shared" si="2"/>
        <v>0.00000739285-0.000056i</v>
      </c>
      <c r="K10" s="3" t="str">
        <f t="shared" si="3"/>
        <v>1.00000739-0.0000559525i</v>
      </c>
      <c r="L10" s="3" t="str">
        <f t="shared" si="4"/>
        <v>1.00000739285-0.000056i</v>
      </c>
      <c r="M10" s="3" t="str">
        <f t="shared" si="5"/>
        <v>1.00001477977129-0.00011195332748844i</v>
      </c>
      <c r="N10" s="3" t="str">
        <f t="shared" si="6"/>
        <v>0.99998599638875-0.000120999153i</v>
      </c>
      <c r="O10" s="1" t="str">
        <f t="shared" si="7"/>
        <v>0.0000287833825399764+9.04582551155999E-06i</v>
      </c>
      <c r="P10" s="1" t="str">
        <f t="shared" si="8"/>
        <v>1.999986-0.000121i</v>
      </c>
      <c r="Q10" s="1">
        <f t="shared" si="9"/>
        <v>17.449965638272214</v>
      </c>
      <c r="R10" s="1">
        <f t="shared" si="10"/>
        <v>0.95397918272200199</v>
      </c>
      <c r="S10" s="1">
        <f t="shared" si="11"/>
        <v>7.5428890800000384E-4</v>
      </c>
      <c r="V10" s="6">
        <f t="shared" si="12"/>
        <v>2.261907554672055E-4</v>
      </c>
    </row>
    <row r="11" spans="1:23" x14ac:dyDescent="0.4">
      <c r="A11" s="2">
        <v>630.95699999999999</v>
      </c>
      <c r="B11" s="3">
        <v>7.3900000000000004E-6</v>
      </c>
      <c r="C11" s="3">
        <v>-5.5952499999999997E-5</v>
      </c>
      <c r="D11" s="3" t="str">
        <f t="shared" si="0"/>
        <v>0.00000739-0.0000559525i</v>
      </c>
      <c r="E11" s="2">
        <v>0.99999300000000002</v>
      </c>
      <c r="F11" s="3">
        <v>-6.05E-5</v>
      </c>
      <c r="G11" s="3" t="str">
        <f t="shared" si="1"/>
        <v>0.999993-0.0000605i</v>
      </c>
      <c r="H11" s="3">
        <v>7.3928499999999999E-6</v>
      </c>
      <c r="I11" s="3">
        <v>-5.5999999999999999E-5</v>
      </c>
      <c r="J11" s="3" t="str">
        <f t="shared" si="2"/>
        <v>0.00000739285-0.000056i</v>
      </c>
      <c r="K11" s="3" t="str">
        <f t="shared" si="3"/>
        <v>1.00000739-0.0000559525i</v>
      </c>
      <c r="L11" s="3" t="str">
        <f t="shared" si="4"/>
        <v>1.00000739285-0.000056i</v>
      </c>
      <c r="M11" s="3" t="str">
        <f t="shared" si="5"/>
        <v>1.00001477977129-0.00011195332748844i</v>
      </c>
      <c r="N11" s="3" t="str">
        <f t="shared" si="6"/>
        <v>0.99998599638875-0.000120999153i</v>
      </c>
      <c r="O11" s="1" t="str">
        <f t="shared" si="7"/>
        <v>0.0000287833825399764+9.04582551155999E-06i</v>
      </c>
      <c r="P11" s="1" t="str">
        <f t="shared" si="8"/>
        <v>1.999986-0.000121i</v>
      </c>
      <c r="Q11" s="1">
        <f t="shared" si="9"/>
        <v>17.449965638272214</v>
      </c>
      <c r="R11" s="1">
        <f t="shared" si="10"/>
        <v>0.95397918272200199</v>
      </c>
      <c r="S11" s="1">
        <f t="shared" si="11"/>
        <v>7.5428890800000384E-4</v>
      </c>
      <c r="V11" s="6">
        <f t="shared" si="12"/>
        <v>2.261907554672055E-4</v>
      </c>
    </row>
    <row r="12" spans="1:23" x14ac:dyDescent="0.4">
      <c r="A12" s="2">
        <v>794.32799999999997</v>
      </c>
      <c r="B12" s="3">
        <v>7.3900000000000004E-6</v>
      </c>
      <c r="C12" s="3">
        <v>-5.5952499999999997E-5</v>
      </c>
      <c r="D12" s="3" t="str">
        <f t="shared" si="0"/>
        <v>0.00000739-0.0000559525i</v>
      </c>
      <c r="E12" s="2">
        <v>0.99999300000000002</v>
      </c>
      <c r="F12" s="3">
        <v>-6.05E-5</v>
      </c>
      <c r="G12" s="3" t="str">
        <f t="shared" si="1"/>
        <v>0.999993-0.0000605i</v>
      </c>
      <c r="H12" s="3">
        <v>7.3928499999999999E-6</v>
      </c>
      <c r="I12" s="3">
        <v>-5.5999999999999999E-5</v>
      </c>
      <c r="J12" s="3" t="str">
        <f t="shared" si="2"/>
        <v>0.00000739285-0.000056i</v>
      </c>
      <c r="K12" s="3" t="str">
        <f t="shared" si="3"/>
        <v>1.00000739-0.0000559525i</v>
      </c>
      <c r="L12" s="3" t="str">
        <f t="shared" si="4"/>
        <v>1.00000739285-0.000056i</v>
      </c>
      <c r="M12" s="3" t="str">
        <f t="shared" si="5"/>
        <v>1.00001477977129-0.00011195332748844i</v>
      </c>
      <c r="N12" s="3" t="str">
        <f t="shared" si="6"/>
        <v>0.99998599638875-0.000120999153i</v>
      </c>
      <c r="O12" s="1" t="str">
        <f t="shared" si="7"/>
        <v>0.0000287833825399764+9.04582551155999E-06i</v>
      </c>
      <c r="P12" s="1" t="str">
        <f t="shared" si="8"/>
        <v>1.999986-0.000121i</v>
      </c>
      <c r="Q12" s="1">
        <f t="shared" si="9"/>
        <v>17.449965638272214</v>
      </c>
      <c r="R12" s="1">
        <f t="shared" si="10"/>
        <v>0.95397918272200199</v>
      </c>
      <c r="S12" s="1">
        <f t="shared" si="11"/>
        <v>7.5428890800000384E-4</v>
      </c>
      <c r="V12" s="6">
        <f t="shared" si="12"/>
        <v>2.261907554672055E-4</v>
      </c>
    </row>
    <row r="13" spans="1:23" x14ac:dyDescent="0.4">
      <c r="A13" s="2">
        <v>1000</v>
      </c>
      <c r="B13" s="3">
        <v>7.3900000000000004E-6</v>
      </c>
      <c r="C13" s="3">
        <v>-5.5952499999999997E-5</v>
      </c>
      <c r="D13" s="3" t="str">
        <f t="shared" si="0"/>
        <v>0.00000739-0.0000559525i</v>
      </c>
      <c r="E13" s="2">
        <v>0.99999300000000002</v>
      </c>
      <c r="F13" s="3">
        <v>-6.05E-5</v>
      </c>
      <c r="G13" s="3" t="str">
        <f t="shared" si="1"/>
        <v>0.999993-0.0000605i</v>
      </c>
      <c r="H13" s="3">
        <v>7.3928499999999999E-6</v>
      </c>
      <c r="I13" s="3">
        <v>-5.5999999999999999E-5</v>
      </c>
      <c r="J13" s="3" t="str">
        <f t="shared" si="2"/>
        <v>0.00000739285-0.000056i</v>
      </c>
      <c r="K13" s="3" t="str">
        <f t="shared" si="3"/>
        <v>1.00000739-0.0000559525i</v>
      </c>
      <c r="L13" s="3" t="str">
        <f t="shared" si="4"/>
        <v>1.00000739285-0.000056i</v>
      </c>
      <c r="M13" s="3" t="str">
        <f t="shared" si="5"/>
        <v>1.00001477977129-0.00011195332748844i</v>
      </c>
      <c r="N13" s="3" t="str">
        <f t="shared" si="6"/>
        <v>0.99998599638875-0.000120999153i</v>
      </c>
      <c r="O13" s="1" t="str">
        <f t="shared" si="7"/>
        <v>0.0000287833825399764+9.04582551155999E-06i</v>
      </c>
      <c r="P13" s="1" t="str">
        <f t="shared" si="8"/>
        <v>1.999986-0.000121i</v>
      </c>
      <c r="Q13" s="1">
        <f t="shared" si="9"/>
        <v>17.449965638272214</v>
      </c>
      <c r="R13" s="1">
        <f t="shared" si="10"/>
        <v>0.95397918272200199</v>
      </c>
      <c r="S13" s="1">
        <f t="shared" si="11"/>
        <v>7.5428890800000384E-4</v>
      </c>
      <c r="V13" s="6">
        <f t="shared" si="12"/>
        <v>2.261907554672055E-4</v>
      </c>
    </row>
    <row r="14" spans="1:23" x14ac:dyDescent="0.4">
      <c r="A14" s="2">
        <v>1258.93</v>
      </c>
      <c r="B14" s="3">
        <v>7.5100000000000001E-6</v>
      </c>
      <c r="C14" s="3">
        <v>-7.0521399999999999E-5</v>
      </c>
      <c r="D14" s="3" t="str">
        <f t="shared" si="0"/>
        <v>0.00000751-0.0000705214i</v>
      </c>
      <c r="E14" s="2">
        <v>0.99999199999999999</v>
      </c>
      <c r="F14" s="3">
        <v>-7.6000000000000004E-5</v>
      </c>
      <c r="G14" s="3" t="str">
        <f t="shared" si="1"/>
        <v>0.999992-0.000076i</v>
      </c>
      <c r="H14" s="3">
        <v>7.5131600000000001E-6</v>
      </c>
      <c r="I14" s="3">
        <v>-7.0500000000000006E-5</v>
      </c>
      <c r="J14" s="3" t="str">
        <f t="shared" si="2"/>
        <v>0.00000751316-0.0000705i</v>
      </c>
      <c r="K14" s="3" t="str">
        <f t="shared" si="3"/>
        <v>1.00000751-0.0000705214i</v>
      </c>
      <c r="L14" s="3" t="str">
        <f t="shared" si="4"/>
        <v>1.00000751316-0.0000705i</v>
      </c>
      <c r="M14" s="3" t="str">
        <f t="shared" si="5"/>
        <v>1.00001501824466-0.000141022459293562i</v>
      </c>
      <c r="N14" s="3" t="str">
        <f t="shared" si="6"/>
        <v>0.999983994288-0.000151998784i</v>
      </c>
      <c r="O14" s="1" t="str">
        <f t="shared" si="7"/>
        <v>0.0000310239566601034+0.000010976324706438i</v>
      </c>
      <c r="P14" s="1" t="str">
        <f t="shared" si="8"/>
        <v>1.999984-0.000152i</v>
      </c>
      <c r="Q14" s="1">
        <f t="shared" si="9"/>
        <v>19.488214053442345</v>
      </c>
      <c r="R14" s="1">
        <f t="shared" si="10"/>
        <v>0.94271013641184842</v>
      </c>
      <c r="S14" s="1">
        <f t="shared" si="11"/>
        <v>8.2271764305528799E-4</v>
      </c>
      <c r="V14" s="6">
        <f t="shared" si="12"/>
        <v>2.744692578188875E-4</v>
      </c>
    </row>
    <row r="15" spans="1:23" x14ac:dyDescent="0.4">
      <c r="A15" s="2">
        <v>1584.89</v>
      </c>
      <c r="B15" s="3">
        <v>7.6299999999999998E-6</v>
      </c>
      <c r="C15" s="3">
        <v>-8.88912E-5</v>
      </c>
      <c r="D15" s="3" t="str">
        <f t="shared" si="0"/>
        <v>0.00000763-0.0000888912i</v>
      </c>
      <c r="E15" s="2">
        <v>0.99999199999999999</v>
      </c>
      <c r="F15" s="3">
        <v>-9.5600000000000006E-5</v>
      </c>
      <c r="G15" s="3" t="str">
        <f t="shared" si="1"/>
        <v>0.999992-0.0000956i</v>
      </c>
      <c r="H15" s="3">
        <v>7.6301300000000004E-6</v>
      </c>
      <c r="I15" s="3">
        <v>-8.8900000000000006E-5</v>
      </c>
      <c r="J15" s="3" t="str">
        <f t="shared" si="2"/>
        <v>0.00000763013-0.0000889i</v>
      </c>
      <c r="K15" s="3" t="str">
        <f t="shared" si="3"/>
        <v>1.00000763-0.0000888912i</v>
      </c>
      <c r="L15" s="3" t="str">
        <f t="shared" si="4"/>
        <v>1.00000763013-0.0000889i</v>
      </c>
      <c r="M15" s="3" t="str">
        <f t="shared" si="5"/>
        <v>1.00001525228579-0.000177792556558412i</v>
      </c>
      <c r="N15" s="3" t="str">
        <f t="shared" si="6"/>
        <v>0.99998399092464-0.0001911984704i</v>
      </c>
      <c r="O15" s="1" t="str">
        <f t="shared" si="7"/>
        <v>0.0000312613611499479+0.000013405913841588i</v>
      </c>
      <c r="P15" s="1" t="str">
        <f t="shared" si="8"/>
        <v>1.999984-0.0001912i</v>
      </c>
      <c r="Q15" s="1">
        <f t="shared" si="9"/>
        <v>23.216744555312648</v>
      </c>
      <c r="R15" s="1">
        <f t="shared" si="10"/>
        <v>0.91902017141952952</v>
      </c>
      <c r="S15" s="1">
        <f t="shared" si="11"/>
        <v>8.5037114264259082E-4</v>
      </c>
      <c r="V15" s="6">
        <f t="shared" si="12"/>
        <v>3.3522524002872203E-4</v>
      </c>
    </row>
    <row r="16" spans="1:23" x14ac:dyDescent="0.4">
      <c r="A16" s="2">
        <v>1995.26</v>
      </c>
      <c r="B16" s="3">
        <v>7.7800000000000001E-6</v>
      </c>
      <c r="C16" s="2">
        <v>-1.12031E-4</v>
      </c>
      <c r="D16" s="3" t="str">
        <f t="shared" si="0"/>
        <v>0.00000778-0.000112031i</v>
      </c>
      <c r="E16" s="2">
        <v>0.99999199999999999</v>
      </c>
      <c r="F16" s="2">
        <v>-1.20227E-4</v>
      </c>
      <c r="G16" s="3" t="str">
        <f t="shared" si="1"/>
        <v>0.999992-0.000120227i</v>
      </c>
      <c r="H16" s="3">
        <v>7.7837499999999998E-6</v>
      </c>
      <c r="I16" s="2">
        <v>-1.1203E-4</v>
      </c>
      <c r="J16" s="3" t="str">
        <f t="shared" si="2"/>
        <v>0.00000778375-0.00011203i</v>
      </c>
      <c r="K16" s="3" t="str">
        <f t="shared" si="3"/>
        <v>1.00000778-0.000112031i</v>
      </c>
      <c r="L16" s="3" t="str">
        <f t="shared" si="4"/>
        <v>1.00000778375-0.00011203i</v>
      </c>
      <c r="M16" s="3" t="str">
        <f t="shared" si="5"/>
        <v>1.00001555125972-0.000224062743614696i</v>
      </c>
      <c r="N16" s="3" t="str">
        <f t="shared" si="6"/>
        <v>0.999983985609468-0.000240452076368i</v>
      </c>
      <c r="O16" s="1" t="str">
        <f t="shared" si="7"/>
        <v>0.0000315656502519746+0.000016389332753304i</v>
      </c>
      <c r="P16" s="1" t="str">
        <f t="shared" si="8"/>
        <v>1.999984-0.000240454i</v>
      </c>
      <c r="Q16" s="1">
        <f t="shared" si="9"/>
        <v>27.445867187380895</v>
      </c>
      <c r="R16" s="1">
        <f t="shared" si="10"/>
        <v>0.88744669537976428</v>
      </c>
      <c r="S16" s="1">
        <f t="shared" si="11"/>
        <v>8.8917824629467662E-4</v>
      </c>
      <c r="V16" s="6">
        <f t="shared" si="12"/>
        <v>4.0983146840521396E-4</v>
      </c>
    </row>
    <row r="17" spans="1:22" x14ac:dyDescent="0.4">
      <c r="A17" s="2">
        <v>2511.89</v>
      </c>
      <c r="B17" s="3">
        <v>7.9699999999999999E-6</v>
      </c>
      <c r="C17" s="2">
        <v>-1.41175E-4</v>
      </c>
      <c r="D17" s="3" t="str">
        <f t="shared" si="0"/>
        <v>0.00000797-0.000141175i</v>
      </c>
      <c r="E17" s="2">
        <v>0.99999199999999999</v>
      </c>
      <c r="F17" s="2">
        <v>-1.51154E-4</v>
      </c>
      <c r="G17" s="3" t="str">
        <f t="shared" si="1"/>
        <v>0.999992-0.000151154i</v>
      </c>
      <c r="H17" s="3">
        <v>7.9730899999999992E-6</v>
      </c>
      <c r="I17" s="2">
        <v>-1.4117399999999999E-4</v>
      </c>
      <c r="J17" s="3" t="str">
        <f t="shared" si="2"/>
        <v>0.00000797309-0.000141174i</v>
      </c>
      <c r="K17" s="3" t="str">
        <f t="shared" si="3"/>
        <v>1.00000797-0.000141175i</v>
      </c>
      <c r="L17" s="3" t="str">
        <f t="shared" si="4"/>
        <v>1.00000797309-0.000141174i</v>
      </c>
      <c r="M17" s="3" t="str">
        <f t="shared" si="5"/>
        <v>1.00001592322331-0.000282351250757761i</v>
      </c>
      <c r="N17" s="3" t="str">
        <f t="shared" si="6"/>
        <v>0.999983977216468-0.000302305581536i</v>
      </c>
      <c r="O17" s="1" t="str">
        <f t="shared" si="7"/>
        <v>0.0000319460068418653+0.000019954330778239i</v>
      </c>
      <c r="P17" s="1" t="str">
        <f t="shared" si="8"/>
        <v>1.999984-0.000302308i</v>
      </c>
      <c r="Q17" s="1">
        <f t="shared" si="9"/>
        <v>31.998663189415009</v>
      </c>
      <c r="R17" s="1">
        <f t="shared" si="10"/>
        <v>0.84806045986736966</v>
      </c>
      <c r="S17" s="1">
        <f t="shared" si="11"/>
        <v>9.41655900982298E-4</v>
      </c>
      <c r="V17" s="6">
        <f t="shared" si="12"/>
        <v>4.9898297005283052E-4</v>
      </c>
    </row>
    <row r="18" spans="1:22" x14ac:dyDescent="0.4">
      <c r="A18" s="2">
        <v>3162.28</v>
      </c>
      <c r="B18" s="3">
        <v>8.2099999999999993E-6</v>
      </c>
      <c r="C18" s="2">
        <v>-1.7796700000000001E-4</v>
      </c>
      <c r="D18" s="3" t="str">
        <f t="shared" si="0"/>
        <v>0.00000821-0.000177967i</v>
      </c>
      <c r="E18" s="2">
        <v>0.99999199999999999</v>
      </c>
      <c r="F18" s="2">
        <v>-1.9010399999999999E-4</v>
      </c>
      <c r="G18" s="3" t="str">
        <f t="shared" si="1"/>
        <v>0.999992-0.000190104i</v>
      </c>
      <c r="H18" s="3">
        <v>8.2123400000000004E-6</v>
      </c>
      <c r="I18" s="2">
        <v>-1.77966E-4</v>
      </c>
      <c r="J18" s="3" t="str">
        <f t="shared" si="2"/>
        <v>0.00000821234-0.000177966i</v>
      </c>
      <c r="K18" s="3" t="str">
        <f t="shared" si="3"/>
        <v>1.00000821-0.000177967i</v>
      </c>
      <c r="L18" s="3" t="str">
        <f t="shared" si="4"/>
        <v>1.00000821234-0.000177966i</v>
      </c>
      <c r="M18" s="3" t="str">
        <f t="shared" si="5"/>
        <v>1.00001639073535-0.000355935922626373i</v>
      </c>
      <c r="N18" s="3" t="str">
        <f t="shared" si="6"/>
        <v>0.999983963924469-0.000380204958336i</v>
      </c>
      <c r="O18" s="1" t="str">
        <f t="shared" si="7"/>
        <v>0.0000324268108811143+0.000024269035709627i</v>
      </c>
      <c r="P18" s="1" t="str">
        <f t="shared" si="8"/>
        <v>1.999984-0.000380208i</v>
      </c>
      <c r="Q18" s="1">
        <f t="shared" si="9"/>
        <v>36.822991814637383</v>
      </c>
      <c r="R18" s="1">
        <f t="shared" si="10"/>
        <v>0.80049092857845261</v>
      </c>
      <c r="S18" s="1">
        <f t="shared" si="11"/>
        <v>1.0125803508141947E-3</v>
      </c>
      <c r="V18" s="6">
        <f t="shared" si="12"/>
        <v>6.0688483878097493E-4</v>
      </c>
    </row>
    <row r="19" spans="1:22" x14ac:dyDescent="0.4">
      <c r="A19" s="2">
        <v>3981.07</v>
      </c>
      <c r="B19" s="3">
        <v>8.4600000000000003E-6</v>
      </c>
      <c r="C19" s="2">
        <v>-2.2429700000000001E-4</v>
      </c>
      <c r="D19" s="3" t="str">
        <f t="shared" si="0"/>
        <v>0.00000846-0.000224297i</v>
      </c>
      <c r="E19" s="2">
        <v>0.99999099999999996</v>
      </c>
      <c r="F19" s="2">
        <v>-2.3904199999999999E-4</v>
      </c>
      <c r="G19" s="3" t="str">
        <f t="shared" si="1"/>
        <v>0.999991-0.000239042i</v>
      </c>
      <c r="H19" s="3">
        <v>8.4574100000000004E-6</v>
      </c>
      <c r="I19" s="2">
        <v>-2.2429500000000001E-4</v>
      </c>
      <c r="J19" s="3" t="str">
        <f t="shared" si="2"/>
        <v>0.00000845741-0.000224295i</v>
      </c>
      <c r="K19" s="3" t="str">
        <f t="shared" si="3"/>
        <v>1.00000846-0.000224297i</v>
      </c>
      <c r="L19" s="3" t="str">
        <f t="shared" si="4"/>
        <v>1.00000845741-0.000224295i</v>
      </c>
      <c r="M19" s="3" t="str">
        <f t="shared" si="5"/>
        <v>1.00001686717285-0.000448595794507391i</v>
      </c>
      <c r="N19" s="3" t="str">
        <f t="shared" si="6"/>
        <v>0.999981942939922-0.000478079697244i</v>
      </c>
      <c r="O19" s="1" t="str">
        <f t="shared" si="7"/>
        <v>0.0000349242329279464+0.000029483902736609i</v>
      </c>
      <c r="P19" s="1" t="str">
        <f t="shared" si="8"/>
        <v>1.999982-0.000478084i</v>
      </c>
      <c r="Q19" s="1">
        <f t="shared" si="9"/>
        <v>40.185582345572243</v>
      </c>
      <c r="R19" s="1">
        <f t="shared" si="10"/>
        <v>0.76395842454488916</v>
      </c>
      <c r="S19" s="1">
        <f t="shared" si="11"/>
        <v>1.1426504412354605E-3</v>
      </c>
      <c r="V19" s="6">
        <f t="shared" si="12"/>
        <v>7.3731287294043495E-4</v>
      </c>
    </row>
    <row r="20" spans="1:22" x14ac:dyDescent="0.4">
      <c r="A20" s="2">
        <v>5011.87</v>
      </c>
      <c r="B20" s="3">
        <v>8.7299999999999994E-6</v>
      </c>
      <c r="C20" s="2">
        <v>-2.8268899999999998E-4</v>
      </c>
      <c r="D20" s="3" t="str">
        <f t="shared" si="0"/>
        <v>0.00000873-0.000282689i</v>
      </c>
      <c r="E20" s="2">
        <v>0.99999099999999996</v>
      </c>
      <c r="F20" s="2">
        <v>-3.0059900000000003E-4</v>
      </c>
      <c r="G20" s="3" t="str">
        <f t="shared" si="1"/>
        <v>0.999991-0.000300599i</v>
      </c>
      <c r="H20" s="3">
        <v>8.7245700000000007E-6</v>
      </c>
      <c r="I20" s="2">
        <v>-2.8268599999999998E-4</v>
      </c>
      <c r="J20" s="3" t="str">
        <f t="shared" si="2"/>
        <v>0.00000872457-0.000282686i</v>
      </c>
      <c r="K20" s="3" t="str">
        <f t="shared" si="3"/>
        <v>1.00000873-0.000282689i</v>
      </c>
      <c r="L20" s="3" t="str">
        <f t="shared" si="4"/>
        <v>1.00000872457-0.000282686i</v>
      </c>
      <c r="M20" s="3" t="str">
        <f t="shared" si="5"/>
        <v>1.00001737473394-0.000565379934188749i</v>
      </c>
      <c r="N20" s="3" t="str">
        <f t="shared" si="6"/>
        <v>0.999981909721241-0.000601192589218i</v>
      </c>
      <c r="O20" s="1" t="str">
        <f t="shared" si="7"/>
        <v>0.0000354650126990208+0.000035812655029251i</v>
      </c>
      <c r="P20" s="1" t="str">
        <f t="shared" si="8"/>
        <v>1.999982-0.000601198i</v>
      </c>
      <c r="Q20" s="1">
        <f t="shared" si="9"/>
        <v>45.296669506343491</v>
      </c>
      <c r="R20" s="1">
        <f t="shared" si="10"/>
        <v>0.70343601903083719</v>
      </c>
      <c r="S20" s="1">
        <f t="shared" si="11"/>
        <v>1.2600493250994568E-3</v>
      </c>
      <c r="V20" s="6">
        <f t="shared" si="12"/>
        <v>8.9559087620555498E-4</v>
      </c>
    </row>
    <row r="21" spans="1:22" x14ac:dyDescent="0.4">
      <c r="A21" s="2">
        <v>6309.57</v>
      </c>
      <c r="B21" s="3">
        <v>8.9900000000000003E-6</v>
      </c>
      <c r="C21" s="2">
        <v>-3.5626599999999999E-4</v>
      </c>
      <c r="D21" s="3" t="str">
        <f t="shared" si="0"/>
        <v>0.00000899-0.000356266i</v>
      </c>
      <c r="E21" s="2">
        <v>0.99999099999999996</v>
      </c>
      <c r="F21" s="2">
        <v>-3.7804100000000002E-4</v>
      </c>
      <c r="G21" s="3" t="str">
        <f t="shared" si="1"/>
        <v>0.999991-0.000378041i</v>
      </c>
      <c r="H21" s="3">
        <v>8.9892500000000004E-6</v>
      </c>
      <c r="I21" s="2">
        <v>-3.5626199999999998E-4</v>
      </c>
      <c r="J21" s="3" t="str">
        <f t="shared" si="2"/>
        <v>0.00000898925-0.000356262i</v>
      </c>
      <c r="K21" s="3" t="str">
        <f t="shared" si="3"/>
        <v>1.00000899-0.000356266i</v>
      </c>
      <c r="L21" s="3" t="str">
        <f t="shared" si="4"/>
        <v>1.00000898925-0.000356262i</v>
      </c>
      <c r="M21" s="3" t="str">
        <f t="shared" si="5"/>
        <v>1.00001785240678-0.00071253440535952i</v>
      </c>
      <c r="N21" s="3" t="str">
        <f t="shared" si="6"/>
        <v>0.999981857166002-0.000756075195262i</v>
      </c>
      <c r="O21" s="1" t="str">
        <f t="shared" si="7"/>
        <v>0.0000359952407780195+0.00004354078990248i</v>
      </c>
      <c r="P21" s="1" t="str">
        <f t="shared" si="8"/>
        <v>1.999982-0.000756082i</v>
      </c>
      <c r="Q21" s="1">
        <f t="shared" si="9"/>
        <v>50.441066575538407</v>
      </c>
      <c r="R21" s="1">
        <f t="shared" si="10"/>
        <v>0.6368715630442221</v>
      </c>
      <c r="S21" s="1">
        <f t="shared" si="11"/>
        <v>1.4123373213601677E-3</v>
      </c>
      <c r="V21" s="6">
        <f t="shared" si="12"/>
        <v>1.0888695867533149E-3</v>
      </c>
    </row>
    <row r="22" spans="1:22" x14ac:dyDescent="0.4">
      <c r="A22" s="2">
        <v>7943.28</v>
      </c>
      <c r="B22" s="3">
        <v>9.2399999999999996E-6</v>
      </c>
      <c r="C22" s="2">
        <v>-4.4895100000000001E-4</v>
      </c>
      <c r="D22" s="3" t="str">
        <f t="shared" si="0"/>
        <v>0.00000924-0.000448951i</v>
      </c>
      <c r="E22" s="2">
        <v>0.99999000000000005</v>
      </c>
      <c r="F22" s="2">
        <v>-4.75489E-4</v>
      </c>
      <c r="G22" s="3" t="str">
        <f t="shared" si="1"/>
        <v>0.99999-0.000475489i</v>
      </c>
      <c r="H22" s="3">
        <v>9.2356800000000007E-6</v>
      </c>
      <c r="I22" s="2">
        <v>-4.48947E-4</v>
      </c>
      <c r="J22" s="3" t="str">
        <f t="shared" si="2"/>
        <v>0.00000923568-0.000448947i</v>
      </c>
      <c r="K22" s="3" t="str">
        <f t="shared" si="3"/>
        <v>1.00000924-0.000448951i</v>
      </c>
      <c r="L22" s="3" t="str">
        <f t="shared" si="4"/>
        <v>1.00000923568-0.000448947i</v>
      </c>
      <c r="M22" s="3" t="str">
        <f t="shared" si="5"/>
        <v>1.00001827421013-0.000897906294638052i</v>
      </c>
      <c r="N22" s="3" t="str">
        <f t="shared" si="6"/>
        <v>0.999979774010211-0.00095096849022i</v>
      </c>
      <c r="O22" s="1" t="str">
        <f t="shared" si="7"/>
        <v>0.0000385001999190226+0.000053062195581948i</v>
      </c>
      <c r="P22" s="1" t="str">
        <f t="shared" si="8"/>
        <v>1.99998-0.000950978i</v>
      </c>
      <c r="Q22" s="1">
        <f t="shared" si="9"/>
        <v>54.063828155884387</v>
      </c>
      <c r="R22" s="1">
        <f t="shared" si="10"/>
        <v>0.58688363353609918</v>
      </c>
      <c r="S22" s="1">
        <f t="shared" si="11"/>
        <v>1.6389682311917877E-3</v>
      </c>
      <c r="V22" s="6">
        <f t="shared" si="12"/>
        <v>1.3270255248896601E-3</v>
      </c>
    </row>
    <row r="23" spans="1:22" x14ac:dyDescent="0.4">
      <c r="A23" s="2">
        <v>10000</v>
      </c>
      <c r="B23" s="3">
        <v>9.4599999999999992E-6</v>
      </c>
      <c r="C23" s="2">
        <v>-5.6566699999999995E-4</v>
      </c>
      <c r="D23" s="3" t="str">
        <f t="shared" si="0"/>
        <v>0.00000946-0.000565667i</v>
      </c>
      <c r="E23" s="2">
        <v>0.99999000000000005</v>
      </c>
      <c r="F23" s="2">
        <v>-5.9812500000000002E-4</v>
      </c>
      <c r="G23" s="3" t="str">
        <f t="shared" si="1"/>
        <v>0.99999-0.000598125i</v>
      </c>
      <c r="H23" s="3">
        <v>9.4448899999999993E-6</v>
      </c>
      <c r="I23" s="2">
        <v>-5.6566099999999996E-4</v>
      </c>
      <c r="J23" s="3" t="str">
        <f t="shared" si="2"/>
        <v>0.00000944489-0.000565661i</v>
      </c>
      <c r="K23" s="3" t="str">
        <f t="shared" si="3"/>
        <v>1.00000946-0.000565667i</v>
      </c>
      <c r="L23" s="3" t="str">
        <f t="shared" si="4"/>
        <v>1.00000944489-0.000565661i</v>
      </c>
      <c r="M23" s="3" t="str">
        <f t="shared" si="5"/>
        <v>1.00001858500359-0.00113133869381565i</v>
      </c>
      <c r="N23" s="3" t="str">
        <f t="shared" si="6"/>
        <v>0.999979642346485-0.0011962380375i</v>
      </c>
      <c r="O23" s="1" t="str">
        <f t="shared" si="7"/>
        <v>0.0000389426571051343+0.0000648993436843498i</v>
      </c>
      <c r="P23" s="1" t="str">
        <f t="shared" si="8"/>
        <v>1.99998-0.00119625i</v>
      </c>
      <c r="Q23" s="1">
        <f t="shared" si="9"/>
        <v>59.068533405047461</v>
      </c>
      <c r="R23" s="1">
        <f t="shared" si="10"/>
        <v>0.51401242013317916</v>
      </c>
      <c r="S23" s="1">
        <f t="shared" si="11"/>
        <v>1.8921825814447648E-3</v>
      </c>
      <c r="V23" s="6">
        <f t="shared" si="12"/>
        <v>1.623081562498155E-3</v>
      </c>
    </row>
    <row r="24" spans="1:22" x14ac:dyDescent="0.4">
      <c r="A24" s="2">
        <v>12589.3</v>
      </c>
      <c r="B24" s="3">
        <v>9.5799999999999998E-6</v>
      </c>
      <c r="C24" s="2">
        <v>-7.1260900000000001E-4</v>
      </c>
      <c r="D24" s="3" t="str">
        <f t="shared" si="0"/>
        <v>0.00000958-0.000712609i</v>
      </c>
      <c r="E24" s="2">
        <v>0.99998900000000002</v>
      </c>
      <c r="F24" s="2">
        <v>-7.5247499999999995E-4</v>
      </c>
      <c r="G24" s="3" t="str">
        <f t="shared" si="1"/>
        <v>0.999989-0.000752475i</v>
      </c>
      <c r="H24" s="3">
        <v>9.5636100000000001E-6</v>
      </c>
      <c r="I24" s="2">
        <v>-7.1260200000000001E-4</v>
      </c>
      <c r="J24" s="3" t="str">
        <f t="shared" si="2"/>
        <v>0.00000956361-0.000712602i</v>
      </c>
      <c r="K24" s="3" t="str">
        <f t="shared" si="3"/>
        <v>1.00000958-0.000712609i</v>
      </c>
      <c r="L24" s="3" t="str">
        <f t="shared" si="4"/>
        <v>1.00000956361-0.000712602i</v>
      </c>
      <c r="M24" s="3" t="str">
        <f t="shared" si="5"/>
        <v>1.00001863589502-0.00142522464184172i</v>
      </c>
      <c r="N24" s="3" t="str">
        <f t="shared" si="6"/>
        <v>0.999977433902374-0.00150493344555i</v>
      </c>
      <c r="O24" s="1" t="str">
        <f t="shared" si="7"/>
        <v>0.0000412019926460117+0.00007970880370828i</v>
      </c>
      <c r="P24" s="1" t="str">
        <f t="shared" si="8"/>
        <v>1.999978-0.00150495i</v>
      </c>
      <c r="Q24" s="1">
        <f t="shared" si="9"/>
        <v>62.708381201412926</v>
      </c>
      <c r="R24" s="1">
        <f t="shared" si="10"/>
        <v>0.45851956304001601</v>
      </c>
      <c r="S24" s="1">
        <f t="shared" si="11"/>
        <v>2.2432217560348893E-3</v>
      </c>
      <c r="V24" s="6">
        <f t="shared" si="12"/>
        <v>1.9935159878660251E-3</v>
      </c>
    </row>
    <row r="25" spans="1:22" x14ac:dyDescent="0.4">
      <c r="A25" s="2">
        <v>15848.9</v>
      </c>
      <c r="B25" s="3">
        <v>9.5999999999999996E-6</v>
      </c>
      <c r="C25" s="2">
        <v>-8.9764200000000004E-4</v>
      </c>
      <c r="D25" s="3" t="str">
        <f t="shared" si="0"/>
        <v>0.0000096-0.000897642i</v>
      </c>
      <c r="E25" s="2">
        <v>0.99998900000000002</v>
      </c>
      <c r="F25" s="2">
        <v>-9.4681400000000003E-4</v>
      </c>
      <c r="G25" s="3" t="str">
        <f t="shared" si="1"/>
        <v>0.999989-0.000946814i</v>
      </c>
      <c r="H25" s="3">
        <v>9.5633799999999992E-6</v>
      </c>
      <c r="I25" s="2">
        <v>-8.9763199999999999E-4</v>
      </c>
      <c r="J25" s="3" t="str">
        <f t="shared" si="2"/>
        <v>0.00000956338-0.000897632i</v>
      </c>
      <c r="K25" s="3" t="str">
        <f t="shared" si="3"/>
        <v>1.0000096-0.000897642i</v>
      </c>
      <c r="L25" s="3" t="str">
        <f t="shared" si="4"/>
        <v>1.00000956338-0.000897632i</v>
      </c>
      <c r="M25" s="3" t="str">
        <f t="shared" si="5"/>
        <v>1.00001835771962-0.00179529120175875i</v>
      </c>
      <c r="N25" s="3" t="str">
        <f t="shared" si="6"/>
        <v>0.999977103664249-0.001893607170092i</v>
      </c>
      <c r="O25" s="1" t="str">
        <f t="shared" si="7"/>
        <v>0.0000412540553710317+0.00009831596833325i</v>
      </c>
      <c r="P25" s="1" t="str">
        <f t="shared" si="8"/>
        <v>1.999978-0.001893628i</v>
      </c>
      <c r="Q25" s="1">
        <f t="shared" si="9"/>
        <v>67.29099330295017</v>
      </c>
      <c r="R25" s="1">
        <f t="shared" si="10"/>
        <v>0.38605105733132322</v>
      </c>
      <c r="S25" s="1">
        <f t="shared" si="11"/>
        <v>2.6655401212841903E-3</v>
      </c>
      <c r="V25" s="6">
        <f t="shared" si="12"/>
        <v>2.45890056058631E-3</v>
      </c>
    </row>
    <row r="26" spans="1:22" x14ac:dyDescent="0.4">
      <c r="A26" s="2">
        <v>19952.599999999999</v>
      </c>
      <c r="B26" s="3">
        <v>9.4099999999999997E-6</v>
      </c>
      <c r="C26" s="2">
        <v>-1.1305600000000001E-3</v>
      </c>
      <c r="D26" s="3" t="str">
        <f t="shared" si="0"/>
        <v>0.00000941-0.00113056i</v>
      </c>
      <c r="E26" s="2">
        <v>0.99998799999999999</v>
      </c>
      <c r="F26" s="2">
        <v>-1.1914499999999999E-3</v>
      </c>
      <c r="G26" s="3" t="str">
        <f t="shared" si="1"/>
        <v>0.999988-0.00119145i</v>
      </c>
      <c r="H26" s="3">
        <v>9.3586299999999992E-6</v>
      </c>
      <c r="I26" s="2">
        <v>-1.1305499999999999E-3</v>
      </c>
      <c r="J26" s="3" t="str">
        <f t="shared" si="2"/>
        <v>0.00000935863-0.00113055i</v>
      </c>
      <c r="K26" s="3" t="str">
        <f t="shared" si="3"/>
        <v>1.00000941-0.00113056i</v>
      </c>
      <c r="L26" s="3" t="str">
        <f t="shared" si="4"/>
        <v>1.00000935863-0.00113055i</v>
      </c>
      <c r="M26" s="3" t="str">
        <f t="shared" si="5"/>
        <v>1.00001749056346-0.00226113121896823i</v>
      </c>
      <c r="N26" s="3" t="str">
        <f t="shared" si="6"/>
        <v>0.999974580590897-0.0023828714052i</v>
      </c>
      <c r="O26" s="1" t="str">
        <f t="shared" si="7"/>
        <v>0.0000429099725629545+0.00012174018623177i</v>
      </c>
      <c r="P26" s="1" t="str">
        <f t="shared" si="8"/>
        <v>1.999976-0.0023829i</v>
      </c>
      <c r="Q26" s="1">
        <f t="shared" si="9"/>
        <v>70.652153069546941</v>
      </c>
      <c r="R26" s="1">
        <f t="shared" si="10"/>
        <v>0.33130243278453797</v>
      </c>
      <c r="S26" s="1">
        <f t="shared" si="11"/>
        <v>3.2270647391648348E-3</v>
      </c>
      <c r="V26" s="6">
        <f t="shared" si="12"/>
        <v>3.0448150137539101E-3</v>
      </c>
    </row>
    <row r="27" spans="1:22" x14ac:dyDescent="0.4">
      <c r="A27" s="2">
        <v>25118.9</v>
      </c>
      <c r="B27" s="3">
        <v>8.9600000000000006E-6</v>
      </c>
      <c r="C27" s="2">
        <v>-1.4237900000000001E-3</v>
      </c>
      <c r="D27" s="3" t="str">
        <f t="shared" si="0"/>
        <v>0.00000896-0.00142379i</v>
      </c>
      <c r="E27" s="2">
        <v>0.99998699999999996</v>
      </c>
      <c r="F27" s="2">
        <v>-1.4994400000000001E-3</v>
      </c>
      <c r="G27" s="3" t="str">
        <f t="shared" si="1"/>
        <v>0.999987-0.00149944i</v>
      </c>
      <c r="H27" s="3">
        <v>8.8792199999999993E-6</v>
      </c>
      <c r="I27" s="2">
        <v>-1.42377E-3</v>
      </c>
      <c r="J27" s="3" t="str">
        <f t="shared" si="2"/>
        <v>0.00000887922-0.00142377i</v>
      </c>
      <c r="K27" s="3" t="str">
        <f t="shared" si="3"/>
        <v>1.00000896-0.00142379i</v>
      </c>
      <c r="L27" s="3" t="str">
        <f t="shared" si="4"/>
        <v>1.00000887922-0.00142377i</v>
      </c>
      <c r="M27" s="3" t="str">
        <f t="shared" si="5"/>
        <v>1.00001581215007-0.00284758539912384i</v>
      </c>
      <c r="N27" s="3" t="str">
        <f t="shared" si="6"/>
        <v>0.999971751848686-0.00299884101456i</v>
      </c>
      <c r="O27" s="1" t="str">
        <f t="shared" si="7"/>
        <v>0.0000440603013839302+0.00015125561543616i</v>
      </c>
      <c r="P27" s="1" t="str">
        <f t="shared" si="8"/>
        <v>1.999974-0.00299888i</v>
      </c>
      <c r="Q27" s="1">
        <f t="shared" si="9"/>
        <v>73.845231632397969</v>
      </c>
      <c r="R27" s="1">
        <f t="shared" si="10"/>
        <v>0.27823292405955447</v>
      </c>
      <c r="S27" s="1">
        <f t="shared" si="11"/>
        <v>3.9386038829871675E-3</v>
      </c>
      <c r="V27" s="6">
        <f t="shared" si="12"/>
        <v>3.7830827262164603E-3</v>
      </c>
    </row>
    <row r="28" spans="1:22" x14ac:dyDescent="0.4">
      <c r="A28" s="2">
        <v>31622.799999999999</v>
      </c>
      <c r="B28" s="3">
        <v>8.0600000000000008E-6</v>
      </c>
      <c r="C28" s="2">
        <v>-1.7929300000000001E-3</v>
      </c>
      <c r="D28" s="3" t="str">
        <f t="shared" si="0"/>
        <v>0.00000806-0.00179293i</v>
      </c>
      <c r="E28" s="2">
        <v>0.99998500000000001</v>
      </c>
      <c r="F28" s="2">
        <v>-1.88719E-3</v>
      </c>
      <c r="G28" s="3" t="str">
        <f t="shared" si="1"/>
        <v>0.999985-0.00188719i</v>
      </c>
      <c r="H28" s="3">
        <v>7.9376600000000008E-6</v>
      </c>
      <c r="I28" s="2">
        <v>-1.79291E-3</v>
      </c>
      <c r="J28" s="3" t="str">
        <f t="shared" si="2"/>
        <v>0.00000793766-0.00179291i</v>
      </c>
      <c r="K28" s="3" t="str">
        <f t="shared" si="3"/>
        <v>1.00000806-0.00179293i</v>
      </c>
      <c r="L28" s="3" t="str">
        <f t="shared" si="4"/>
        <v>1.00000793766-0.00179291i</v>
      </c>
      <c r="M28" s="3" t="str">
        <f t="shared" si="5"/>
        <v>1.00001278316185-0.00358586868252334i</v>
      </c>
      <c r="N28" s="3" t="str">
        <f t="shared" si="6"/>
        <v>0.999966438738904-0.0037743233843i</v>
      </c>
      <c r="O28" s="1" t="str">
        <f t="shared" si="7"/>
        <v>0.000046344422945932+0.00018845470177666i</v>
      </c>
      <c r="P28" s="1" t="str">
        <f t="shared" si="8"/>
        <v>1.99997-0.00377438i</v>
      </c>
      <c r="Q28" s="1">
        <f t="shared" si="9"/>
        <v>76.292214613857226</v>
      </c>
      <c r="R28" s="1">
        <f t="shared" si="10"/>
        <v>0.23697015857724374</v>
      </c>
      <c r="S28" s="1">
        <f t="shared" si="11"/>
        <v>4.8518022380218536E-3</v>
      </c>
      <c r="V28" s="6">
        <f t="shared" si="12"/>
        <v>4.7136080119222143E-3</v>
      </c>
    </row>
    <row r="29" spans="1:22" x14ac:dyDescent="0.4">
      <c r="A29" s="2">
        <v>39810.699999999997</v>
      </c>
      <c r="B29" s="3">
        <v>6.4899999999999997E-6</v>
      </c>
      <c r="C29" s="2">
        <v>-2.2576499999999999E-3</v>
      </c>
      <c r="D29" s="3" t="str">
        <f t="shared" si="0"/>
        <v>0.00000649-0.00225765i</v>
      </c>
      <c r="E29" s="2">
        <v>0.99998299999999996</v>
      </c>
      <c r="F29" s="2">
        <v>-2.37535E-3</v>
      </c>
      <c r="G29" s="3" t="str">
        <f t="shared" si="1"/>
        <v>0.999983-0.00237535i</v>
      </c>
      <c r="H29" s="3">
        <v>6.2862900000000004E-6</v>
      </c>
      <c r="I29" s="2">
        <v>-2.2576200000000001E-3</v>
      </c>
      <c r="J29" s="3" t="str">
        <f t="shared" si="2"/>
        <v>0.00000628629-0.00225762i</v>
      </c>
      <c r="K29" s="3" t="str">
        <f t="shared" si="3"/>
        <v>1.00000649-0.00225765i</v>
      </c>
      <c r="L29" s="3" t="str">
        <f t="shared" si="4"/>
        <v>1.00000628629-0.00225762i</v>
      </c>
      <c r="M29" s="3" t="str">
        <f t="shared" si="5"/>
        <v>1.00000767941501-0.00451529884419642i</v>
      </c>
      <c r="N29" s="3" t="str">
        <f t="shared" si="6"/>
        <v>0.999960358001378-0.0047506192381i</v>
      </c>
      <c r="O29" s="1" t="str">
        <f t="shared" si="7"/>
        <v>0.0000473214136319511+0.00023532039390358i</v>
      </c>
      <c r="P29" s="1" t="str">
        <f t="shared" si="8"/>
        <v>1.999966-0.0047507i</v>
      </c>
      <c r="Q29" s="1">
        <f t="shared" si="9"/>
        <v>78.765933786589798</v>
      </c>
      <c r="R29" s="1">
        <f t="shared" si="10"/>
        <v>0.19481756099400965</v>
      </c>
      <c r="S29" s="1">
        <f t="shared" si="11"/>
        <v>6.0008664913106177E-3</v>
      </c>
      <c r="V29" s="6">
        <f t="shared" si="12"/>
        <v>5.8858868680047504E-3</v>
      </c>
    </row>
    <row r="30" spans="1:22" x14ac:dyDescent="0.4">
      <c r="A30" s="2">
        <v>50118.7</v>
      </c>
      <c r="B30" s="3">
        <v>3.8199999999999998E-6</v>
      </c>
      <c r="C30" s="2">
        <v>-2.8426900000000001E-3</v>
      </c>
      <c r="D30" s="3" t="str">
        <f t="shared" si="0"/>
        <v>0.00000382-0.00284269i</v>
      </c>
      <c r="E30" s="2">
        <v>0.99997899999999995</v>
      </c>
      <c r="F30" s="2">
        <v>-2.9898799999999999E-3</v>
      </c>
      <c r="G30" s="3" t="str">
        <f t="shared" si="1"/>
        <v>0.999979-0.00298988i</v>
      </c>
      <c r="H30" s="3">
        <v>3.50123E-6</v>
      </c>
      <c r="I30" s="2">
        <v>-2.84265E-3</v>
      </c>
      <c r="J30" s="3" t="str">
        <f t="shared" si="2"/>
        <v>0.00000350123-0.00284265i</v>
      </c>
      <c r="K30" s="3" t="str">
        <f t="shared" si="3"/>
        <v>1.00000382-0.00284269i</v>
      </c>
      <c r="L30" s="3" t="str">
        <f t="shared" si="4"/>
        <v>1.00000350123-0.00284265i</v>
      </c>
      <c r="M30" s="3" t="str">
        <f t="shared" si="5"/>
        <v>0.999999240470646-0.00568536081183451i</v>
      </c>
      <c r="N30" s="3" t="str">
        <f t="shared" si="6"/>
        <v>0.999949061058585-0.00597963442504i</v>
      </c>
      <c r="O30" s="1" t="str">
        <f t="shared" si="7"/>
        <v>0.00005017941206098+0.00029427361320549i</v>
      </c>
      <c r="P30" s="1" t="str">
        <f t="shared" si="8"/>
        <v>1.999958-0.00597976i</v>
      </c>
      <c r="Q30" s="1">
        <f t="shared" si="9"/>
        <v>80.49433436532496</v>
      </c>
      <c r="R30" s="1">
        <f t="shared" si="10"/>
        <v>0.16514513289859847</v>
      </c>
      <c r="S30" s="1">
        <f t="shared" si="11"/>
        <v>7.4631544552479509E-3</v>
      </c>
      <c r="V30" s="6">
        <f t="shared" si="12"/>
        <v>7.3606799423823494E-3</v>
      </c>
    </row>
    <row r="31" spans="1:22" x14ac:dyDescent="0.4">
      <c r="A31" s="2">
        <v>63095.7</v>
      </c>
      <c r="B31" s="3">
        <v>-5.3099999999999998E-7</v>
      </c>
      <c r="C31" s="2">
        <v>-3.5792200000000001E-3</v>
      </c>
      <c r="D31" s="3" t="str">
        <f t="shared" si="0"/>
        <v>-0.000000531-0.00357922i</v>
      </c>
      <c r="E31" s="2">
        <v>0.99997400000000003</v>
      </c>
      <c r="F31" s="2">
        <v>-3.76349E-3</v>
      </c>
      <c r="G31" s="3" t="str">
        <f t="shared" si="1"/>
        <v>0.999974-0.00376349i</v>
      </c>
      <c r="H31" s="3">
        <v>-1.0285800000000001E-6</v>
      </c>
      <c r="I31" s="2">
        <v>-3.57917E-3</v>
      </c>
      <c r="J31" s="3" t="str">
        <f t="shared" si="2"/>
        <v>-0.00000102858-0.00357917i</v>
      </c>
      <c r="K31" s="3" t="str">
        <f t="shared" si="3"/>
        <v>0.999999469-0.00357922i</v>
      </c>
      <c r="L31" s="3" t="str">
        <f t="shared" si="4"/>
        <v>0.99999897142-0.00357917i</v>
      </c>
      <c r="M31" s="3" t="str">
        <f t="shared" si="5"/>
        <v>0.999985629783699-0.00715838441794662i</v>
      </c>
      <c r="N31" s="3" t="str">
        <f t="shared" si="6"/>
        <v>0.99993383681902-0.00752678429852i</v>
      </c>
      <c r="O31" s="1" t="str">
        <f t="shared" si="7"/>
        <v>0.0000517929646789428+0.00036839988057338i</v>
      </c>
      <c r="P31" s="1" t="str">
        <f t="shared" si="8"/>
        <v>1.999948-0.00752698i</v>
      </c>
      <c r="Q31" s="1">
        <f t="shared" si="9"/>
        <v>82.212931418863676</v>
      </c>
      <c r="R31" s="1">
        <f t="shared" si="10"/>
        <v>0.13549196131737648</v>
      </c>
      <c r="S31" s="1">
        <f t="shared" si="11"/>
        <v>9.3007466051347881E-3</v>
      </c>
      <c r="V31" s="6">
        <f t="shared" si="12"/>
        <v>9.2149792650722002E-3</v>
      </c>
    </row>
    <row r="32" spans="1:22" x14ac:dyDescent="0.4">
      <c r="A32" s="2">
        <v>79432.800000000003</v>
      </c>
      <c r="B32" s="3">
        <v>-7.5800000000000003E-6</v>
      </c>
      <c r="C32" s="2">
        <v>-4.5065299999999999E-3</v>
      </c>
      <c r="D32" s="3" t="str">
        <f t="shared" si="0"/>
        <v>-0.00000758-0.00450653i</v>
      </c>
      <c r="E32" s="2">
        <v>0.99996499999999999</v>
      </c>
      <c r="F32" s="2">
        <v>-4.7373500000000004E-3</v>
      </c>
      <c r="G32" s="3" t="str">
        <f t="shared" si="1"/>
        <v>0.999965-0.00473735i</v>
      </c>
      <c r="H32" s="3">
        <v>-8.3675000000000008E-6</v>
      </c>
      <c r="I32" s="2">
        <v>-4.5064500000000004E-3</v>
      </c>
      <c r="J32" s="3" t="str">
        <f t="shared" si="2"/>
        <v>-0.0000083675-0.00450645i</v>
      </c>
      <c r="K32" s="3" t="str">
        <f t="shared" si="3"/>
        <v>0.99999242-0.00450653i</v>
      </c>
      <c r="L32" s="3" t="str">
        <f t="shared" si="4"/>
        <v>0.9999916325-0.00450645i</v>
      </c>
      <c r="M32" s="3" t="str">
        <f t="shared" si="5"/>
        <v>0.999963744111307-0.00901290813271922i</v>
      </c>
      <c r="N32" s="3" t="str">
        <f t="shared" si="6"/>
        <v>0.999907558739977-0.0094743683855i</v>
      </c>
      <c r="O32" s="1" t="str">
        <f t="shared" si="7"/>
        <v>0.0000561853713298976+0.000461460252780781i</v>
      </c>
      <c r="P32" s="1" t="str">
        <f t="shared" si="8"/>
        <v>1.99993-0.0094747i</v>
      </c>
      <c r="Q32" s="1">
        <f t="shared" si="9"/>
        <v>83.329524179719314</v>
      </c>
      <c r="R32" s="1">
        <f t="shared" si="10"/>
        <v>0.1161589466115598</v>
      </c>
      <c r="S32" s="1">
        <f t="shared" si="11"/>
        <v>1.1621979133394165E-2</v>
      </c>
      <c r="V32" s="6">
        <f t="shared" si="12"/>
        <v>1.1543305742815301E-2</v>
      </c>
    </row>
    <row r="33" spans="1:22" x14ac:dyDescent="0.4">
      <c r="A33" s="2">
        <v>100000</v>
      </c>
      <c r="B33" s="3">
        <v>-1.9000000000000001E-5</v>
      </c>
      <c r="C33" s="2">
        <v>-5.6740100000000002E-3</v>
      </c>
      <c r="D33" s="3" t="str">
        <f t="shared" si="0"/>
        <v>-0.000019-0.00567401i</v>
      </c>
      <c r="E33" s="2">
        <v>0.99995199999999995</v>
      </c>
      <c r="F33" s="2">
        <v>-5.96322E-3</v>
      </c>
      <c r="G33" s="3" t="str">
        <f t="shared" si="1"/>
        <v>0.999952-0.00596322i</v>
      </c>
      <c r="H33" s="3">
        <v>-2.0214700000000001E-5</v>
      </c>
      <c r="I33" s="2">
        <v>-5.6739099999999999E-3</v>
      </c>
      <c r="J33" s="3" t="str">
        <f t="shared" si="2"/>
        <v>-0.0000202147-0.00567391i</v>
      </c>
      <c r="K33" s="3" t="str">
        <f t="shared" si="3"/>
        <v>0.999981-0.00567401i</v>
      </c>
      <c r="L33" s="3" t="str">
        <f t="shared" si="4"/>
        <v>0.9999797853-0.00567391i</v>
      </c>
      <c r="M33" s="3" t="str">
        <f t="shared" si="5"/>
        <v>0.999928591862-0.0113476974973001i</v>
      </c>
      <c r="N33" s="3" t="str">
        <f t="shared" si="6"/>
        <v>0.999868442311232-0.01192586753088i</v>
      </c>
      <c r="O33" s="1" t="str">
        <f t="shared" si="7"/>
        <v>0.0000601495507680516+0.000578170033579899i</v>
      </c>
      <c r="P33" s="1" t="str">
        <f t="shared" si="8"/>
        <v>1.999904-0.01192644i</v>
      </c>
      <c r="Q33" s="1">
        <f t="shared" si="9"/>
        <v>84.402315845903757</v>
      </c>
      <c r="R33" s="1">
        <f t="shared" si="10"/>
        <v>9.7542673447829353E-2</v>
      </c>
      <c r="S33" s="1">
        <f t="shared" si="11"/>
        <v>1.4532699749925248E-2</v>
      </c>
      <c r="V33" s="6">
        <f t="shared" si="12"/>
        <v>1.446339829513435E-2</v>
      </c>
    </row>
    <row r="34" spans="1:22" x14ac:dyDescent="0.4">
      <c r="A34" s="2">
        <v>125893</v>
      </c>
      <c r="B34" s="3">
        <v>-3.7299999999999999E-5</v>
      </c>
      <c r="C34" s="2">
        <v>-7.14389E-3</v>
      </c>
      <c r="D34" s="3" t="str">
        <f t="shared" si="0"/>
        <v>-0.0000373-0.00714389i</v>
      </c>
      <c r="E34" s="2">
        <v>0.99993100000000001</v>
      </c>
      <c r="F34" s="2">
        <v>-7.50624E-3</v>
      </c>
      <c r="G34" s="3" t="str">
        <f t="shared" si="1"/>
        <v>0.999931-0.00750624i</v>
      </c>
      <c r="H34" s="3">
        <v>-3.92385E-5</v>
      </c>
      <c r="I34" s="2">
        <v>-7.14373E-3</v>
      </c>
      <c r="J34" s="3" t="str">
        <f t="shared" si="2"/>
        <v>-0.0000392385-0.00714373i</v>
      </c>
      <c r="K34" s="3" t="str">
        <f t="shared" si="3"/>
        <v>0.9999627-0.00714389i</v>
      </c>
      <c r="L34" s="3" t="str">
        <f t="shared" si="4"/>
        <v>0.9999607615-0.00714373i</v>
      </c>
      <c r="M34" s="3" t="str">
        <f t="shared" si="5"/>
        <v>0.999872428942286-0.0142870732233432i</v>
      </c>
      <c r="N34" s="3" t="str">
        <f t="shared" si="6"/>
        <v>0.999805661122062-0.01501144413888i</v>
      </c>
      <c r="O34" s="1" t="str">
        <f t="shared" si="7"/>
        <v>0.0000667678202239674+0.000724370915536799i</v>
      </c>
      <c r="P34" s="1" t="str">
        <f t="shared" si="8"/>
        <v>1.999862-0.01501248i</v>
      </c>
      <c r="Q34" s="1">
        <f t="shared" si="9"/>
        <v>85.163823916802187</v>
      </c>
      <c r="R34" s="1">
        <f t="shared" si="10"/>
        <v>8.4307003993691509E-2</v>
      </c>
      <c r="S34" s="1">
        <f t="shared" si="11"/>
        <v>1.8186780506278477E-2</v>
      </c>
      <c r="V34" s="6">
        <f t="shared" si="12"/>
        <v>1.81220324236064E-2</v>
      </c>
    </row>
    <row r="35" spans="1:22" x14ac:dyDescent="0.4">
      <c r="A35" s="2">
        <v>158489</v>
      </c>
      <c r="B35" s="3">
        <v>-6.6699999999999995E-5</v>
      </c>
      <c r="C35" s="2">
        <v>-8.9944699999999992E-3</v>
      </c>
      <c r="D35" s="3" t="str">
        <f t="shared" si="0"/>
        <v>-0.0000667-0.00899447i</v>
      </c>
      <c r="E35" s="2">
        <v>0.99989799999999995</v>
      </c>
      <c r="F35" s="2">
        <v>-9.4483899999999992E-3</v>
      </c>
      <c r="G35" s="3" t="str">
        <f t="shared" si="1"/>
        <v>0.999898-0.00944839i</v>
      </c>
      <c r="H35" s="3">
        <v>-6.9794400000000004E-5</v>
      </c>
      <c r="I35" s="2">
        <v>-8.9942400000000006E-3</v>
      </c>
      <c r="J35" s="3" t="str">
        <f t="shared" si="2"/>
        <v>-0.0000697944-0.00899424i</v>
      </c>
      <c r="K35" s="3" t="str">
        <f t="shared" si="3"/>
        <v>0.9999333-0.00899447i</v>
      </c>
      <c r="L35" s="3" t="str">
        <f t="shared" si="4"/>
        <v>0.9999302056-0.00899424i</v>
      </c>
      <c r="M35" s="3" t="str">
        <f t="shared" si="5"/>
        <v>0.999782611833434-0.017987482320555i</v>
      </c>
      <c r="N35" s="3" t="str">
        <f t="shared" si="6"/>
        <v>0.999706738330408-0.01889485252844i</v>
      </c>
      <c r="O35" s="1" t="str">
        <f t="shared" si="7"/>
        <v>0.0000758735030259583+0.000907370207885002i</v>
      </c>
      <c r="P35" s="1" t="str">
        <f t="shared" si="8"/>
        <v>1.999796-0.01889678i</v>
      </c>
      <c r="Q35" s="1">
        <f t="shared" si="9"/>
        <v>85.761488935173233</v>
      </c>
      <c r="R35" s="1">
        <f t="shared" si="10"/>
        <v>7.3908520352721066E-2</v>
      </c>
      <c r="S35" s="1">
        <f t="shared" si="11"/>
        <v>2.276472879320926E-2</v>
      </c>
      <c r="V35" s="6">
        <f t="shared" si="12"/>
        <v>2.2702467835138899E-2</v>
      </c>
    </row>
    <row r="36" spans="1:22" x14ac:dyDescent="0.4">
      <c r="A36" s="2">
        <v>199526</v>
      </c>
      <c r="B36" s="2">
        <v>-1.1389500000000001E-4</v>
      </c>
      <c r="C36" s="2">
        <v>-1.13242E-2</v>
      </c>
      <c r="D36" s="3" t="str">
        <f t="shared" si="0"/>
        <v>-0.000113895-0.0113242i</v>
      </c>
      <c r="E36" s="2">
        <v>0.99984700000000004</v>
      </c>
      <c r="F36" s="2">
        <v>-1.18928E-2</v>
      </c>
      <c r="G36" s="3" t="str">
        <f t="shared" si="1"/>
        <v>0.999847-0.0118928i</v>
      </c>
      <c r="H36" s="2">
        <v>-1.1873499999999999E-4</v>
      </c>
      <c r="I36" s="2">
        <v>-1.13239E-2</v>
      </c>
      <c r="J36" s="3" t="str">
        <f t="shared" si="2"/>
        <v>-0.000118735-0.0113239i</v>
      </c>
      <c r="K36" s="3" t="str">
        <f t="shared" si="3"/>
        <v>0.999886105-0.0113242i</v>
      </c>
      <c r="L36" s="3" t="str">
        <f t="shared" si="4"/>
        <v>0.999881265-0.0113239i</v>
      </c>
      <c r="M36" s="3" t="str">
        <f t="shared" si="5"/>
        <v>0.999639149414943-0.0226454656855225i</v>
      </c>
      <c r="N36" s="3" t="str">
        <f t="shared" si="6"/>
        <v>0.99955258471716-0.0237819608032i</v>
      </c>
      <c r="O36" s="1" t="str">
        <f t="shared" si="7"/>
        <v>0.0000865646977830092+0.0011364951176775i</v>
      </c>
      <c r="P36" s="1" t="str">
        <f t="shared" si="8"/>
        <v>1.999694-0.0237856i</v>
      </c>
      <c r="Q36" s="1">
        <f t="shared" si="9"/>
        <v>86.325777834761382</v>
      </c>
      <c r="R36" s="1">
        <f t="shared" si="10"/>
        <v>6.4083331426459209E-2</v>
      </c>
      <c r="S36" s="1">
        <f t="shared" si="11"/>
        <v>2.8497021644489105E-2</v>
      </c>
      <c r="V36" s="6">
        <f t="shared" si="12"/>
        <v>2.8438447466458752E-2</v>
      </c>
    </row>
    <row r="37" spans="1:22" x14ac:dyDescent="0.4">
      <c r="A37" s="2">
        <v>251189</v>
      </c>
      <c r="B37" s="2">
        <v>-1.89352E-4</v>
      </c>
      <c r="C37" s="2">
        <v>-1.42571E-2</v>
      </c>
      <c r="D37" s="3" t="str">
        <f t="shared" si="0"/>
        <v>-0.000189352-0.0142571i</v>
      </c>
      <c r="E37" s="2">
        <v>0.99976600000000004</v>
      </c>
      <c r="F37" s="2">
        <v>-1.49693E-2</v>
      </c>
      <c r="G37" s="3" t="str">
        <f t="shared" si="1"/>
        <v>0.999766-0.0149693i</v>
      </c>
      <c r="H37" s="2">
        <v>-1.9696899999999999E-4</v>
      </c>
      <c r="I37" s="2">
        <v>-1.42565E-2</v>
      </c>
      <c r="J37" s="3" t="str">
        <f t="shared" si="2"/>
        <v>-0.000196969-0.0142565i</v>
      </c>
      <c r="K37" s="3" t="str">
        <f t="shared" si="3"/>
        <v>0.999810648-0.0142571i</v>
      </c>
      <c r="L37" s="3" t="str">
        <f t="shared" si="4"/>
        <v>0.999803031-0.0142565i</v>
      </c>
      <c r="M37" s="3" t="str">
        <f t="shared" si="5"/>
        <v>0.999410459950324-0.0285080922964821i</v>
      </c>
      <c r="N37" s="3" t="str">
        <f t="shared" si="6"/>
        <v>0.99930797481351-0.0299315943676i</v>
      </c>
      <c r="O37" s="1" t="str">
        <f t="shared" si="7"/>
        <v>0.00010248513681399+0.0014235020711179i</v>
      </c>
      <c r="P37" s="1" t="str">
        <f t="shared" si="8"/>
        <v>1.999532-0.0299386i</v>
      </c>
      <c r="Q37" s="1">
        <f t="shared" si="9"/>
        <v>86.739905441618177</v>
      </c>
      <c r="R37" s="1">
        <f t="shared" si="10"/>
        <v>5.6868686602120543E-2</v>
      </c>
      <c r="S37" s="1">
        <f t="shared" si="11"/>
        <v>3.5684014196785262E-2</v>
      </c>
      <c r="V37" s="6">
        <f t="shared" si="12"/>
        <v>3.5626265569789053E-2</v>
      </c>
    </row>
    <row r="38" spans="1:22" x14ac:dyDescent="0.4">
      <c r="A38" s="2">
        <v>316228</v>
      </c>
      <c r="B38" s="2">
        <v>-3.0978199999999998E-4</v>
      </c>
      <c r="C38" s="2">
        <v>-1.7948499999999999E-2</v>
      </c>
      <c r="D38" s="3" t="str">
        <f t="shared" si="0"/>
        <v>-0.000309782-0.0179485i</v>
      </c>
      <c r="E38" s="2">
        <v>0.99963900000000006</v>
      </c>
      <c r="F38" s="2">
        <v>-1.8840900000000001E-2</v>
      </c>
      <c r="G38" s="3" t="str">
        <f t="shared" si="1"/>
        <v>0.999639-0.0188409i</v>
      </c>
      <c r="H38" s="2">
        <v>-3.2177399999999999E-4</v>
      </c>
      <c r="I38" s="2">
        <v>-1.79477E-2</v>
      </c>
      <c r="J38" s="3" t="str">
        <f t="shared" si="2"/>
        <v>-0.000321774-0.0179477i</v>
      </c>
      <c r="K38" s="3" t="str">
        <f t="shared" si="3"/>
        <v>0.999690218-0.0179485i</v>
      </c>
      <c r="L38" s="3" t="str">
        <f t="shared" si="4"/>
        <v>0.999678226-0.0179477i</v>
      </c>
      <c r="M38" s="3" t="str">
        <f t="shared" si="5"/>
        <v>0.999046409386343-0.0358848647649596i</v>
      </c>
      <c r="N38" s="3" t="str">
        <f t="shared" si="6"/>
        <v>0.99892315080819-0.0376681968702i</v>
      </c>
      <c r="O38" s="1" t="str">
        <f t="shared" si="7"/>
        <v>0.000123258578152985+0.00178333210524041i</v>
      </c>
      <c r="P38" s="1" t="str">
        <f t="shared" si="8"/>
        <v>1.999278-0.0376818i</v>
      </c>
      <c r="Q38" s="1">
        <f t="shared" si="9"/>
        <v>87.125941255646254</v>
      </c>
      <c r="R38" s="1">
        <f t="shared" si="10"/>
        <v>5.0140754407716905E-2</v>
      </c>
      <c r="S38" s="1">
        <f t="shared" si="11"/>
        <v>4.4697866909696467E-2</v>
      </c>
      <c r="V38" s="6">
        <f t="shared" si="12"/>
        <v>4.4641644202649003E-2</v>
      </c>
    </row>
    <row r="39" spans="1:22" x14ac:dyDescent="0.4">
      <c r="A39" s="2">
        <v>398107</v>
      </c>
      <c r="B39" s="2">
        <v>-5.0158799999999997E-4</v>
      </c>
      <c r="C39" s="2">
        <v>-2.2594E-2</v>
      </c>
      <c r="D39" s="3" t="str">
        <f t="shared" si="0"/>
        <v>-0.000501588-0.022594i</v>
      </c>
      <c r="E39" s="2">
        <v>0.99943800000000005</v>
      </c>
      <c r="F39" s="2">
        <v>-2.3712299999999999E-2</v>
      </c>
      <c r="G39" s="3" t="str">
        <f t="shared" si="1"/>
        <v>0.999438-0.0237123i</v>
      </c>
      <c r="H39" s="2">
        <v>-5.2047300000000003E-4</v>
      </c>
      <c r="I39" s="2">
        <v>-2.25927E-2</v>
      </c>
      <c r="J39" s="3" t="str">
        <f t="shared" si="2"/>
        <v>-0.000520473-0.0225927i</v>
      </c>
      <c r="K39" s="3" t="str">
        <f t="shared" si="3"/>
        <v>0.999498412-0.022594i</v>
      </c>
      <c r="L39" s="3" t="str">
        <f t="shared" si="4"/>
        <v>0.999479527-0.0225927i</v>
      </c>
      <c r="M39" s="3" t="str">
        <f t="shared" si="5"/>
        <v>0.998467740599211-0.0451636082058304i</v>
      </c>
      <c r="N39" s="3" t="str">
        <f t="shared" si="6"/>
        <v>0.99831404267271-0.0473979473748i</v>
      </c>
      <c r="O39" s="1" t="str">
        <f t="shared" si="7"/>
        <v>0.000153697926500995+0.0022343391689696i</v>
      </c>
      <c r="P39" s="1" t="str">
        <f t="shared" si="8"/>
        <v>1.998876-0.0474246i</v>
      </c>
      <c r="Q39" s="1">
        <f t="shared" si="9"/>
        <v>87.424004193251491</v>
      </c>
      <c r="R39" s="1">
        <f t="shared" si="10"/>
        <v>4.4944463235953726E-2</v>
      </c>
      <c r="S39" s="1">
        <f t="shared" si="11"/>
        <v>5.6006205765098106E-2</v>
      </c>
      <c r="V39" s="6">
        <f t="shared" si="12"/>
        <v>5.5949610768556007E-2</v>
      </c>
    </row>
    <row r="40" spans="1:22" x14ac:dyDescent="0.4">
      <c r="A40" s="2">
        <v>501187</v>
      </c>
      <c r="B40" s="2">
        <v>-8.0652000000000002E-4</v>
      </c>
      <c r="C40" s="2">
        <v>-2.84383E-2</v>
      </c>
      <c r="D40" s="3" t="str">
        <f t="shared" si="0"/>
        <v>-0.00080652-0.0284383i</v>
      </c>
      <c r="E40" s="2">
        <v>0.99912199999999995</v>
      </c>
      <c r="F40" s="2">
        <v>-2.9840200000000001E-2</v>
      </c>
      <c r="G40" s="3" t="str">
        <f t="shared" si="1"/>
        <v>0.999122-0.0298402i</v>
      </c>
      <c r="H40" s="2">
        <v>-8.3627400000000002E-4</v>
      </c>
      <c r="I40" s="2">
        <v>-2.8436199999999998E-2</v>
      </c>
      <c r="J40" s="3" t="str">
        <f t="shared" si="2"/>
        <v>-0.000836274-0.0284362i</v>
      </c>
      <c r="K40" s="3" t="str">
        <f t="shared" si="3"/>
        <v>0.99919348-0.0284383i</v>
      </c>
      <c r="L40" s="3" t="str">
        <f t="shared" si="4"/>
        <v>0.999163726-0.0284362i</v>
      </c>
      <c r="M40" s="3" t="str">
        <f t="shared" si="5"/>
        <v>0.997549203285246-0.0568277834250818i</v>
      </c>
      <c r="N40" s="3" t="str">
        <f t="shared" si="6"/>
        <v>0.99735433334796-0.0596280006088i</v>
      </c>
      <c r="O40" s="1" t="str">
        <f t="shared" si="7"/>
        <v>0.000194869937286013+0.00280021718371819i</v>
      </c>
      <c r="P40" s="1" t="str">
        <f t="shared" si="8"/>
        <v>1.998244-0.0596804i</v>
      </c>
      <c r="Q40" s="1">
        <f t="shared" si="9"/>
        <v>87.729858394689657</v>
      </c>
      <c r="R40" s="1">
        <f t="shared" si="10"/>
        <v>3.9611079632761087E-2</v>
      </c>
      <c r="S40" s="1">
        <f t="shared" si="11"/>
        <v>7.0205102751580734E-2</v>
      </c>
      <c r="V40" s="6">
        <f t="shared" si="12"/>
        <v>7.0150003906049502E-2</v>
      </c>
    </row>
    <row r="41" spans="1:22" x14ac:dyDescent="0.4">
      <c r="A41" s="2">
        <v>630957</v>
      </c>
      <c r="B41" s="2">
        <v>-1.29071E-3</v>
      </c>
      <c r="C41" s="2">
        <v>-3.5787600000000003E-2</v>
      </c>
      <c r="D41" s="3" t="str">
        <f t="shared" si="0"/>
        <v>-0.00129071-0.0357876i</v>
      </c>
      <c r="E41" s="2">
        <v>0.99862200000000001</v>
      </c>
      <c r="F41" s="2">
        <v>-3.75454E-2</v>
      </c>
      <c r="G41" s="3" t="str">
        <f t="shared" si="1"/>
        <v>0.998622-0.0375454i</v>
      </c>
      <c r="H41" s="2">
        <v>-1.3376099999999999E-3</v>
      </c>
      <c r="I41" s="2">
        <v>-3.5784099999999999E-2</v>
      </c>
      <c r="J41" s="3" t="str">
        <f t="shared" si="2"/>
        <v>-0.00133761-0.0357841i</v>
      </c>
      <c r="K41" s="3" t="str">
        <f t="shared" si="3"/>
        <v>0.99870929-0.0357876i</v>
      </c>
      <c r="L41" s="3" t="str">
        <f t="shared" si="4"/>
        <v>0.99866239-0.0357841i</v>
      </c>
      <c r="M41" s="3" t="str">
        <f t="shared" si="5"/>
        <v>0.996092779409443-0.071477643252653i</v>
      </c>
      <c r="N41" s="3" t="str">
        <f t="shared" si="6"/>
        <v>0.99583624182284-0.0749873248776i</v>
      </c>
      <c r="O41" s="1" t="str">
        <f t="shared" si="7"/>
        <v>0.000256537586602934+0.003509681624947i</v>
      </c>
      <c r="P41" s="1" t="str">
        <f t="shared" si="8"/>
        <v>1.997244-0.0750908i</v>
      </c>
      <c r="Q41" s="1">
        <f t="shared" si="9"/>
        <v>87.972589233679187</v>
      </c>
      <c r="R41" s="1">
        <f t="shared" si="10"/>
        <v>3.5377609379954177E-2</v>
      </c>
      <c r="S41" s="1">
        <f t="shared" si="11"/>
        <v>8.8035320384306295E-2</v>
      </c>
      <c r="V41" s="6">
        <f t="shared" si="12"/>
        <v>8.7980211721889495E-2</v>
      </c>
    </row>
    <row r="42" spans="1:22" x14ac:dyDescent="0.4">
      <c r="A42" s="2">
        <v>794328</v>
      </c>
      <c r="B42" s="2">
        <v>-2.05864E-3</v>
      </c>
      <c r="C42" s="2">
        <v>-4.5023000000000001E-2</v>
      </c>
      <c r="D42" s="3" t="str">
        <f t="shared" si="0"/>
        <v>-0.00205864-0.045023i</v>
      </c>
      <c r="E42" s="2">
        <v>0.99783200000000005</v>
      </c>
      <c r="F42" s="2">
        <v>-4.7227400000000003E-2</v>
      </c>
      <c r="G42" s="3" t="str">
        <f t="shared" si="1"/>
        <v>0.997832-0.0472274i</v>
      </c>
      <c r="H42" s="2">
        <v>-2.1325699999999999E-3</v>
      </c>
      <c r="I42" s="2">
        <v>-4.5017000000000001E-2</v>
      </c>
      <c r="J42" s="3" t="str">
        <f t="shared" si="2"/>
        <v>-0.00213257-0.045017i</v>
      </c>
      <c r="K42" s="3" t="str">
        <f t="shared" si="3"/>
        <v>0.99794136-0.045023i</v>
      </c>
      <c r="L42" s="3" t="str">
        <f t="shared" si="4"/>
        <v>0.99786743-0.045017i</v>
      </c>
      <c r="M42" s="3" t="str">
        <f t="shared" si="5"/>
        <v>0.993786379802905-0.08985131150401i</v>
      </c>
      <c r="N42" s="3" t="str">
        <f t="shared" si="6"/>
        <v>0.99343827291324-0.0942500219936i</v>
      </c>
      <c r="O42" s="1" t="str">
        <f t="shared" si="7"/>
        <v>0.000348106889664912+0.00439871048958999i</v>
      </c>
      <c r="P42" s="1" t="str">
        <f t="shared" si="8"/>
        <v>1.995664-0.0944548i</v>
      </c>
      <c r="Q42" s="1">
        <f t="shared" si="9"/>
        <v>88.184922146974998</v>
      </c>
      <c r="R42" s="1">
        <f t="shared" si="10"/>
        <v>3.1673786314202111E-2</v>
      </c>
      <c r="S42" s="1">
        <f t="shared" si="11"/>
        <v>0.11042764069414875</v>
      </c>
      <c r="V42" s="6">
        <f t="shared" si="12"/>
        <v>0.1103722347030525</v>
      </c>
    </row>
    <row r="43" spans="1:22" x14ac:dyDescent="0.4">
      <c r="A43" s="3">
        <v>1000000</v>
      </c>
      <c r="B43" s="2">
        <v>-3.2751E-3</v>
      </c>
      <c r="C43" s="2">
        <v>-5.6615800000000001E-2</v>
      </c>
      <c r="D43" s="3" t="str">
        <f t="shared" si="0"/>
        <v>-0.0032751-0.0566158i</v>
      </c>
      <c r="E43" s="2">
        <v>0.996583</v>
      </c>
      <c r="F43" s="2">
        <v>-5.9380500000000003E-2</v>
      </c>
      <c r="G43" s="3" t="str">
        <f t="shared" si="1"/>
        <v>0.996583-0.0593805i</v>
      </c>
      <c r="H43" s="2">
        <v>-3.3916300000000001E-3</v>
      </c>
      <c r="I43" s="2">
        <v>-5.6605299999999997E-2</v>
      </c>
      <c r="J43" s="3" t="str">
        <f t="shared" si="2"/>
        <v>-0.00339163-0.0566053i</v>
      </c>
      <c r="K43" s="3" t="str">
        <f t="shared" si="3"/>
        <v>0.9967249-0.0566158i</v>
      </c>
      <c r="L43" s="3" t="str">
        <f t="shared" si="4"/>
        <v>0.99660837-0.0566053i</v>
      </c>
      <c r="M43" s="3" t="str">
        <f t="shared" si="5"/>
        <v>0.990139623583673-0.112843692136216i</v>
      </c>
      <c r="N43" s="3" t="str">
        <f t="shared" si="6"/>
        <v>0.98965163210875-0.118355193663i</v>
      </c>
      <c r="O43" s="1" t="str">
        <f t="shared" si="7"/>
        <v>0.000487991474923066+0.00551150152678399i</v>
      </c>
      <c r="P43" s="1" t="str">
        <f t="shared" si="8"/>
        <v>1.993166-0.118761i</v>
      </c>
      <c r="Q43" s="1">
        <f t="shared" si="9"/>
        <v>88.350079492985557</v>
      </c>
      <c r="R43" s="1">
        <f t="shared" si="10"/>
        <v>2.8792565529171598E-2</v>
      </c>
      <c r="S43" s="1">
        <f t="shared" si="11"/>
        <v>0.13855511858130715</v>
      </c>
      <c r="V43" s="6">
        <f t="shared" si="12"/>
        <v>0.138497674757248</v>
      </c>
    </row>
    <row r="44" spans="1:22" x14ac:dyDescent="0.4">
      <c r="A44" s="3">
        <v>1258930</v>
      </c>
      <c r="B44" s="2">
        <v>-5.1991700000000004E-3</v>
      </c>
      <c r="C44" s="2">
        <v>-7.1142300000000006E-2</v>
      </c>
      <c r="D44" s="3" t="str">
        <f t="shared" si="0"/>
        <v>-0.00519917-0.0711423i</v>
      </c>
      <c r="E44" s="2">
        <v>0.99461299999999997</v>
      </c>
      <c r="F44" s="2">
        <v>-7.4609499999999995E-2</v>
      </c>
      <c r="G44" s="3" t="str">
        <f t="shared" si="1"/>
        <v>0.994613-0.0746095i</v>
      </c>
      <c r="H44" s="2">
        <v>-5.3827900000000001E-3</v>
      </c>
      <c r="I44" s="2">
        <v>-7.1123400000000003E-2</v>
      </c>
      <c r="J44" s="3" t="str">
        <f t="shared" si="2"/>
        <v>-0.00538279-0.0711234i</v>
      </c>
      <c r="K44" s="3" t="str">
        <f t="shared" si="3"/>
        <v>0.99480083-0.0711423i</v>
      </c>
      <c r="L44" s="3" t="str">
        <f t="shared" si="4"/>
        <v>0.99461721-0.0711234i</v>
      </c>
      <c r="M44" s="3" t="str">
        <f t="shared" si="5"/>
        <v>0.984386143780464-0.141512973291405i</v>
      </c>
      <c r="N44" s="3" t="str">
        <f t="shared" si="6"/>
        <v>0.98368844227875-0.148415157247i</v>
      </c>
      <c r="O44" s="1" t="str">
        <f t="shared" si="7"/>
        <v>0.000697701501713999+0.006902183955595i</v>
      </c>
      <c r="P44" s="1" t="str">
        <f t="shared" si="8"/>
        <v>1.989226-0.149219i</v>
      </c>
      <c r="Q44" s="1">
        <f t="shared" si="9"/>
        <v>88.517838532488284</v>
      </c>
      <c r="R44" s="1">
        <f t="shared" si="10"/>
        <v>2.5865712607375635E-2</v>
      </c>
      <c r="S44" s="1">
        <f t="shared" si="11"/>
        <v>0.17388474748930874</v>
      </c>
      <c r="V44" s="6">
        <f t="shared" si="12"/>
        <v>0.17382657025829951</v>
      </c>
    </row>
    <row r="45" spans="1:22" x14ac:dyDescent="0.4">
      <c r="A45" s="3">
        <v>1584890</v>
      </c>
      <c r="B45" s="2">
        <v>-8.2362000000000008E-3</v>
      </c>
      <c r="C45" s="2">
        <v>-8.9294700000000005E-2</v>
      </c>
      <c r="D45" s="3" t="str">
        <f t="shared" si="0"/>
        <v>-0.0082362-0.0892947i</v>
      </c>
      <c r="E45" s="2">
        <v>0.99150799999999994</v>
      </c>
      <c r="F45" s="2">
        <v>-9.3642000000000003E-2</v>
      </c>
      <c r="G45" s="3" t="str">
        <f t="shared" si="1"/>
        <v>0.991508-0.093642i</v>
      </c>
      <c r="H45" s="2">
        <v>-8.5252799999999997E-3</v>
      </c>
      <c r="I45" s="2">
        <v>-8.9260000000000006E-2</v>
      </c>
      <c r="J45" s="3" t="str">
        <f t="shared" si="2"/>
        <v>-0.00852528-0.08926i</v>
      </c>
      <c r="K45" s="3" t="str">
        <f t="shared" si="3"/>
        <v>0.9917638-0.0892947i</v>
      </c>
      <c r="L45" s="3" t="str">
        <f t="shared" si="4"/>
        <v>0.99147472-0.08926i</v>
      </c>
      <c r="M45" s="3" t="str">
        <f t="shared" si="5"/>
        <v>0.975338290989136-0.177058274467984i</v>
      </c>
      <c r="N45" s="3" t="str">
        <f t="shared" si="6"/>
        <v>0.9743192899-0.185693584272i</v>
      </c>
      <c r="O45" s="1" t="str">
        <f t="shared" si="7"/>
        <v>0.001019001089136+0.008635309804016i</v>
      </c>
      <c r="P45" s="1" t="str">
        <f t="shared" si="8"/>
        <v>1.983016-0.187284i</v>
      </c>
      <c r="Q45" s="1">
        <f t="shared" si="9"/>
        <v>88.665232447118598</v>
      </c>
      <c r="R45" s="1">
        <f t="shared" si="10"/>
        <v>2.3293981442478934E-2</v>
      </c>
      <c r="S45" s="1">
        <f t="shared" si="11"/>
        <v>0.21827114046753493</v>
      </c>
      <c r="V45" s="6">
        <f t="shared" si="12"/>
        <v>0.21821191442729701</v>
      </c>
    </row>
    <row r="46" spans="1:22" x14ac:dyDescent="0.4">
      <c r="A46" s="3">
        <v>1995260</v>
      </c>
      <c r="B46" s="2">
        <v>-1.3015499999999999E-2</v>
      </c>
      <c r="C46" s="2">
        <v>-0.11187900000000001</v>
      </c>
      <c r="D46" s="3" t="str">
        <f t="shared" si="0"/>
        <v>-0.0130155-0.111879i</v>
      </c>
      <c r="E46" s="2">
        <v>0.986626</v>
      </c>
      <c r="F46" s="2">
        <v>-0.117327</v>
      </c>
      <c r="G46" s="3" t="str">
        <f t="shared" si="1"/>
        <v>0.986626-0.117327i</v>
      </c>
      <c r="H46" s="2">
        <v>-1.34699E-2</v>
      </c>
      <c r="I46" s="2">
        <v>-0.111814</v>
      </c>
      <c r="J46" s="3" t="str">
        <f t="shared" si="2"/>
        <v>-0.0134699-0.111814i</v>
      </c>
      <c r="K46" s="3" t="str">
        <f t="shared" si="3"/>
        <v>0.9869845-0.111879i</v>
      </c>
      <c r="L46" s="3" t="str">
        <f t="shared" si="4"/>
        <v>0.9865301-0.111814i</v>
      </c>
      <c r="M46" s="3" t="str">
        <f t="shared" si="5"/>
        <v>0.96118027897745-0.2207306859409i</v>
      </c>
      <c r="N46" s="3" t="str">
        <f t="shared" si="6"/>
        <v>0.959665238947-0.231515737404i</v>
      </c>
      <c r="O46" s="1" t="str">
        <f t="shared" si="7"/>
        <v>0.00151504003045+0.0107850514631i</v>
      </c>
      <c r="P46" s="1" t="str">
        <f t="shared" si="8"/>
        <v>1.973252-0.234654i</v>
      </c>
      <c r="Q46" s="1">
        <f t="shared" si="9"/>
        <v>88.785265107471815</v>
      </c>
      <c r="R46" s="1">
        <f t="shared" si="10"/>
        <v>2.1199535175371317E-2</v>
      </c>
      <c r="S46" s="1">
        <f t="shared" si="11"/>
        <v>0.27403357058996258</v>
      </c>
      <c r="V46" s="6">
        <f t="shared" si="12"/>
        <v>0.27397198554618446</v>
      </c>
    </row>
    <row r="47" spans="1:22" x14ac:dyDescent="0.4">
      <c r="A47" s="3">
        <v>2511890</v>
      </c>
      <c r="B47" s="2">
        <v>-2.0502099999999999E-2</v>
      </c>
      <c r="C47" s="2">
        <v>-0.13978399999999999</v>
      </c>
      <c r="D47" s="3" t="str">
        <f t="shared" si="0"/>
        <v>-0.0205021-0.139784i</v>
      </c>
      <c r="E47" s="2">
        <v>0.97898600000000002</v>
      </c>
      <c r="F47" s="2">
        <v>-0.14660599999999999</v>
      </c>
      <c r="G47" s="3" t="str">
        <f t="shared" si="1"/>
        <v>0.978986-0.146606i</v>
      </c>
      <c r="H47" s="2">
        <v>-2.1214500000000001E-2</v>
      </c>
      <c r="I47" s="2">
        <v>-0.13966200000000001</v>
      </c>
      <c r="J47" s="3" t="str">
        <f t="shared" si="2"/>
        <v>-0.0212145-0.139662i</v>
      </c>
      <c r="K47" s="3" t="str">
        <f t="shared" si="3"/>
        <v>0.9794979-0.139784i</v>
      </c>
      <c r="L47" s="3" t="str">
        <f t="shared" si="4"/>
        <v>0.9787855-0.139662i</v>
      </c>
      <c r="M47" s="3" t="str">
        <f t="shared" si="5"/>
        <v>0.93919582879245-0.2736171880418i</v>
      </c>
      <c r="N47" s="3" t="str">
        <f t="shared" si="6"/>
        <v>0.93692026896-0.287050443032i</v>
      </c>
      <c r="O47" s="1" t="str">
        <f t="shared" si="7"/>
        <v>0.00227555983244998+0.0134332549902i</v>
      </c>
      <c r="P47" s="1" t="str">
        <f t="shared" si="8"/>
        <v>1.957972-0.293212i</v>
      </c>
      <c r="Q47" s="1">
        <f t="shared" si="9"/>
        <v>88.902428304936166</v>
      </c>
      <c r="R47" s="1">
        <f t="shared" si="10"/>
        <v>1.91550682765559E-2</v>
      </c>
      <c r="S47" s="1">
        <f t="shared" si="11"/>
        <v>0.34409018172011774</v>
      </c>
      <c r="V47" s="6">
        <f t="shared" si="12"/>
        <v>0.34402704972175746</v>
      </c>
    </row>
    <row r="48" spans="1:22" x14ac:dyDescent="0.4">
      <c r="A48" s="3">
        <v>3162280</v>
      </c>
      <c r="B48" s="2">
        <v>-3.2147099999999998E-2</v>
      </c>
      <c r="C48" s="2">
        <v>-0.17388899999999999</v>
      </c>
      <c r="D48" s="3" t="str">
        <f t="shared" si="0"/>
        <v>-0.0321471-0.173889i</v>
      </c>
      <c r="E48" s="2">
        <v>0.96711000000000003</v>
      </c>
      <c r="F48" s="2">
        <v>-0.18242</v>
      </c>
      <c r="G48" s="3" t="str">
        <f t="shared" si="1"/>
        <v>0.96711-0.18242i</v>
      </c>
      <c r="H48" s="2">
        <v>-3.3259400000000001E-2</v>
      </c>
      <c r="I48" s="2">
        <v>-0.17365700000000001</v>
      </c>
      <c r="J48" s="3" t="str">
        <f t="shared" si="2"/>
        <v>-0.0332594-0.173657i</v>
      </c>
      <c r="K48" s="3" t="str">
        <f t="shared" si="3"/>
        <v>0.9678529-0.173889i</v>
      </c>
      <c r="L48" s="3" t="str">
        <f t="shared" si="4"/>
        <v>0.9667406-0.173657i</v>
      </c>
      <c r="M48" s="3" t="str">
        <f t="shared" si="5"/>
        <v>0.90546565118474-0.3361799872487i</v>
      </c>
      <c r="N48" s="3" t="str">
        <f t="shared" si="6"/>
        <v>0.9020246957-0.3528404124i</v>
      </c>
      <c r="O48" s="1" t="str">
        <f t="shared" si="7"/>
        <v>0.00344095548473999+0.0166604251513i</v>
      </c>
      <c r="P48" s="1" t="str">
        <f t="shared" si="8"/>
        <v>1.93422-0.36484i</v>
      </c>
      <c r="Q48" s="1">
        <f t="shared" si="9"/>
        <v>89.012362077742807</v>
      </c>
      <c r="R48" s="1">
        <f t="shared" si="10"/>
        <v>1.7236679934870762E-2</v>
      </c>
      <c r="S48" s="1">
        <f t="shared" si="11"/>
        <v>0.43214475818502651</v>
      </c>
      <c r="V48" s="6">
        <f t="shared" si="12"/>
        <v>0.43208055763487252</v>
      </c>
    </row>
    <row r="49" spans="1:22" x14ac:dyDescent="0.4">
      <c r="A49" s="3">
        <v>3981070</v>
      </c>
      <c r="B49" s="2">
        <v>-5.0064400000000002E-2</v>
      </c>
      <c r="C49" s="2">
        <v>-0.21485899999999999</v>
      </c>
      <c r="D49" s="3" t="str">
        <f t="shared" si="0"/>
        <v>-0.0500644-0.214859i</v>
      </c>
      <c r="E49" s="2">
        <v>0.94884500000000005</v>
      </c>
      <c r="F49" s="2">
        <v>-0.22550200000000001</v>
      </c>
      <c r="G49" s="3" t="str">
        <f t="shared" si="1"/>
        <v>0.948845-0.225502i</v>
      </c>
      <c r="H49" s="2">
        <v>-5.1789300000000003E-2</v>
      </c>
      <c r="I49" s="2">
        <v>-0.214418</v>
      </c>
      <c r="J49" s="3" t="str">
        <f t="shared" si="2"/>
        <v>-0.0517893-0.214418i</v>
      </c>
      <c r="K49" s="3" t="str">
        <f t="shared" si="3"/>
        <v>0.9499356-0.214859i</v>
      </c>
      <c r="L49" s="3" t="str">
        <f t="shared" si="4"/>
        <v>0.9482107-0.214418i</v>
      </c>
      <c r="M49" s="3" t="str">
        <f t="shared" si="5"/>
        <v>0.85466946316892-0.4074148942721i</v>
      </c>
      <c r="N49" s="3" t="str">
        <f t="shared" si="6"/>
        <v>0.849455682021-0.42793289038i</v>
      </c>
      <c r="O49" s="1" t="str">
        <f t="shared" si="7"/>
        <v>0.00521378114792004+0.0205179961079i</v>
      </c>
      <c r="P49" s="1" t="str">
        <f t="shared" si="8"/>
        <v>1.89769-0.451004i</v>
      </c>
      <c r="Q49" s="1">
        <f t="shared" si="9"/>
        <v>89.111328317204936</v>
      </c>
      <c r="R49" s="1">
        <f t="shared" si="10"/>
        <v>1.5509624963944499E-2</v>
      </c>
      <c r="S49" s="1">
        <f t="shared" si="11"/>
        <v>0.54267008740824207</v>
      </c>
      <c r="V49" s="6">
        <f t="shared" si="12"/>
        <v>0.54260481425398999</v>
      </c>
    </row>
    <row r="50" spans="1:22" x14ac:dyDescent="0.4">
      <c r="A50" s="3">
        <v>5011870</v>
      </c>
      <c r="B50" s="2">
        <v>-7.7178099999999999E-2</v>
      </c>
      <c r="C50" s="2">
        <v>-0.26275999999999999</v>
      </c>
      <c r="D50" s="3" t="str">
        <f t="shared" si="0"/>
        <v>-0.0771781-0.26276i</v>
      </c>
      <c r="E50" s="2">
        <v>0.92121299999999995</v>
      </c>
      <c r="F50" s="2">
        <v>-0.27599400000000002</v>
      </c>
      <c r="G50" s="3" t="str">
        <f t="shared" si="1"/>
        <v>0.921213-0.275994i</v>
      </c>
      <c r="H50" s="2">
        <v>-7.9825400000000005E-2</v>
      </c>
      <c r="I50" s="2">
        <v>-0.26192199999999999</v>
      </c>
      <c r="J50" s="3" t="str">
        <f t="shared" si="2"/>
        <v>-0.0798254-0.261922i</v>
      </c>
      <c r="K50" s="3" t="str">
        <f t="shared" si="3"/>
        <v>0.9228219-0.26276i</v>
      </c>
      <c r="L50" s="3" t="str">
        <f t="shared" si="4"/>
        <v>0.9201746-0.261922i</v>
      </c>
      <c r="M50" s="3" t="str">
        <f t="shared" si="5"/>
        <v>0.78033464798374-0.4834924355878i</v>
      </c>
      <c r="N50" s="3" t="str">
        <f t="shared" si="6"/>
        <v>0.772460703333-0.508498521444i</v>
      </c>
      <c r="O50" s="1" t="str">
        <f t="shared" si="7"/>
        <v>0.00787394465073998+0.0250060858562i</v>
      </c>
      <c r="P50" s="1" t="str">
        <f t="shared" si="8"/>
        <v>1.842426-0.551988i</v>
      </c>
      <c r="Q50" s="1">
        <f t="shared" si="9"/>
        <v>89.199903876462727</v>
      </c>
      <c r="R50" s="1">
        <f t="shared" si="10"/>
        <v>1.3963857847806981E-2</v>
      </c>
      <c r="S50" s="1">
        <f t="shared" si="11"/>
        <v>0.68153614911088545</v>
      </c>
      <c r="V50" s="6">
        <f t="shared" si="12"/>
        <v>0.68146969973431992</v>
      </c>
    </row>
    <row r="51" spans="1:22" x14ac:dyDescent="0.4">
      <c r="A51" s="3">
        <v>6309570</v>
      </c>
      <c r="B51" s="2">
        <v>-0.11719599999999999</v>
      </c>
      <c r="C51" s="2">
        <v>-0.31641799999999998</v>
      </c>
      <c r="D51" s="3" t="str">
        <f t="shared" si="0"/>
        <v>-0.117196-0.316418i</v>
      </c>
      <c r="E51" s="2">
        <v>0.88043800000000005</v>
      </c>
      <c r="F51" s="2">
        <v>-0.33279199999999998</v>
      </c>
      <c r="G51" s="3" t="str">
        <f t="shared" si="1"/>
        <v>0.880438-0.332792i</v>
      </c>
      <c r="H51" s="2">
        <v>-0.121196</v>
      </c>
      <c r="I51" s="2">
        <v>-0.31484200000000001</v>
      </c>
      <c r="J51" s="3" t="str">
        <f t="shared" si="2"/>
        <v>-0.121196-0.314842i</v>
      </c>
      <c r="K51" s="3" t="str">
        <f t="shared" si="3"/>
        <v>0.882804-0.316418i</v>
      </c>
      <c r="L51" s="3" t="str">
        <f t="shared" si="4"/>
        <v>0.878804-0.314842i</v>
      </c>
      <c r="M51" s="3" t="str">
        <f t="shared" si="5"/>
        <v>0.67619001046-0.55601318104i</v>
      </c>
      <c r="N51" s="3" t="str">
        <f t="shared" si="6"/>
        <v>0.66442055658-0.586005445792i</v>
      </c>
      <c r="O51" s="1" t="str">
        <f t="shared" si="7"/>
        <v>0.0117694538800001+0.029992264752i</v>
      </c>
      <c r="P51" s="1" t="str">
        <f t="shared" si="8"/>
        <v>1.760876-0.665584i</v>
      </c>
      <c r="Q51" s="1">
        <f t="shared" si="9"/>
        <v>89.279967561682454</v>
      </c>
      <c r="R51" s="1">
        <f t="shared" si="10"/>
        <v>1.2566605994094255E-2</v>
      </c>
      <c r="S51" s="1">
        <f t="shared" si="11"/>
        <v>0.85576152338816125</v>
      </c>
      <c r="V51" s="6">
        <f t="shared" si="12"/>
        <v>0.85569394996742998</v>
      </c>
    </row>
    <row r="52" spans="1:22" x14ac:dyDescent="0.4">
      <c r="A52" s="3">
        <v>7943280</v>
      </c>
      <c r="B52" s="2">
        <v>-0.17413600000000001</v>
      </c>
      <c r="C52" s="2">
        <v>-0.37258200000000002</v>
      </c>
      <c r="D52" s="3" t="str">
        <f t="shared" si="0"/>
        <v>-0.174136-0.372582i</v>
      </c>
      <c r="E52" s="2">
        <v>0.82242800000000005</v>
      </c>
      <c r="F52" s="2">
        <v>-0.39270300000000002</v>
      </c>
      <c r="G52" s="3" t="str">
        <f t="shared" si="1"/>
        <v>0.822428-0.392703i</v>
      </c>
      <c r="H52" s="2">
        <v>-0.18004300000000001</v>
      </c>
      <c r="I52" s="2">
        <v>-0.36967</v>
      </c>
      <c r="J52" s="3" t="str">
        <f t="shared" si="2"/>
        <v>-0.180043-0.36967i</v>
      </c>
      <c r="K52" s="3" t="str">
        <f t="shared" si="3"/>
        <v>0.825864-0.372582i</v>
      </c>
      <c r="L52" s="3" t="str">
        <f t="shared" si="4"/>
        <v>0.819957-0.36967i</v>
      </c>
      <c r="M52" s="3" t="str">
        <f t="shared" si="5"/>
        <v>0.539440579908-0.610798363854i</v>
      </c>
      <c r="N52" s="3" t="str">
        <f t="shared" si="6"/>
        <v>0.522172168975-0.645939885768i</v>
      </c>
      <c r="O52" s="1" t="str">
        <f t="shared" si="7"/>
        <v>0.017268410933+0.035141521914i</v>
      </c>
      <c r="P52" s="1" t="str">
        <f t="shared" si="8"/>
        <v>1.644856-0.785406i</v>
      </c>
      <c r="Q52" s="1">
        <f t="shared" si="9"/>
        <v>89.354786773723504</v>
      </c>
      <c r="R52" s="1">
        <f t="shared" si="10"/>
        <v>1.1260857169952369E-2</v>
      </c>
      <c r="S52" s="1">
        <f t="shared" si="11"/>
        <v>1.0740682120084764</v>
      </c>
      <c r="V52" s="6">
        <f t="shared" si="12"/>
        <v>1.07400011021703</v>
      </c>
    </row>
    <row r="53" spans="1:22" x14ac:dyDescent="0.4">
      <c r="A53" s="3">
        <v>10000000</v>
      </c>
      <c r="B53" s="2">
        <v>-0.25107099999999999</v>
      </c>
      <c r="C53" s="2">
        <v>-0.42521300000000001</v>
      </c>
      <c r="D53" s="3" t="str">
        <f t="shared" si="0"/>
        <v>-0.251071-0.425213i</v>
      </c>
      <c r="E53" s="2">
        <v>0.74404800000000004</v>
      </c>
      <c r="F53" s="2">
        <v>-0.44972699999999999</v>
      </c>
      <c r="G53" s="3" t="str">
        <f t="shared" si="1"/>
        <v>0.744048-0.449727i</v>
      </c>
      <c r="H53" s="2">
        <v>-0.25951800000000003</v>
      </c>
      <c r="I53" s="2">
        <v>-0.41997600000000002</v>
      </c>
      <c r="J53" s="3" t="str">
        <f t="shared" si="2"/>
        <v>-0.259518-0.419976i</v>
      </c>
      <c r="K53" s="3" t="str">
        <f t="shared" si="3"/>
        <v>0.748929-0.425213i</v>
      </c>
      <c r="L53" s="3" t="str">
        <f t="shared" si="4"/>
        <v>0.740482-0.419976i</v>
      </c>
      <c r="M53" s="3" t="str">
        <f t="shared" si="5"/>
        <v>0.37598918889-0.62939477837i</v>
      </c>
      <c r="N53" s="3" t="str">
        <f t="shared" si="6"/>
        <v>0.351353051775-0.669236949792i</v>
      </c>
      <c r="O53" s="1" t="str">
        <f t="shared" si="7"/>
        <v>0.024636137115+0.039842171422i</v>
      </c>
      <c r="P53" s="1" t="str">
        <f t="shared" si="8"/>
        <v>1.488096-0.899454i</v>
      </c>
      <c r="Q53" s="1">
        <f t="shared" si="9"/>
        <v>89.41984719078431</v>
      </c>
      <c r="R53" s="1">
        <f t="shared" si="10"/>
        <v>1.0125403661716713E-2</v>
      </c>
      <c r="S53" s="1">
        <f t="shared" si="11"/>
        <v>1.3470091921895606</v>
      </c>
      <c r="V53" s="6">
        <f t="shared" si="12"/>
        <v>1.3469401401696</v>
      </c>
    </row>
    <row r="54" spans="1:22" x14ac:dyDescent="0.4">
      <c r="A54" s="3">
        <v>12589300</v>
      </c>
      <c r="B54" s="2">
        <v>-0.34806599999999999</v>
      </c>
      <c r="C54" s="2">
        <v>-0.46570699999999998</v>
      </c>
      <c r="D54" s="3" t="str">
        <f t="shared" si="0"/>
        <v>-0.348066-0.465707i</v>
      </c>
      <c r="E54" s="2">
        <v>0.64522299999999999</v>
      </c>
      <c r="F54" s="2">
        <v>-0.49529200000000001</v>
      </c>
      <c r="G54" s="3" t="str">
        <f t="shared" si="1"/>
        <v>0.645223-0.495292i</v>
      </c>
      <c r="H54" s="2">
        <v>-0.35964200000000002</v>
      </c>
      <c r="I54" s="2">
        <v>-0.45662999999999998</v>
      </c>
      <c r="J54" s="3" t="str">
        <f t="shared" si="2"/>
        <v>-0.359642-0.45663i</v>
      </c>
      <c r="K54" s="3" t="str">
        <f t="shared" si="3"/>
        <v>0.651934-0.465707i</v>
      </c>
      <c r="L54" s="3" t="str">
        <f t="shared" si="4"/>
        <v>0.640358-0.45663i</v>
      </c>
      <c r="M54" s="3" t="str">
        <f t="shared" si="5"/>
        <v>0.204815364962-0.595911825526i</v>
      </c>
      <c r="N54" s="3" t="str">
        <f t="shared" si="6"/>
        <v>0.170998554465-0.639147580232i</v>
      </c>
      <c r="O54" s="1" t="str">
        <f t="shared" si="7"/>
        <v>0.033816810497+0.0432357547060001i</v>
      </c>
      <c r="P54" s="1" t="str">
        <f t="shared" si="8"/>
        <v>1.290446-0.990584i</v>
      </c>
      <c r="Q54" s="1">
        <f t="shared" si="9"/>
        <v>89.480184724857494</v>
      </c>
      <c r="R54" s="1">
        <f t="shared" si="10"/>
        <v>9.0723635944342969E-3</v>
      </c>
      <c r="S54" s="1">
        <f t="shared" si="11"/>
        <v>1.6870436171021304</v>
      </c>
      <c r="V54" s="6">
        <f t="shared" si="12"/>
        <v>1.6869741872650001</v>
      </c>
    </row>
    <row r="55" spans="1:22" x14ac:dyDescent="0.4">
      <c r="A55" s="3">
        <v>15848900</v>
      </c>
      <c r="B55" s="2">
        <v>-0.46020699999999998</v>
      </c>
      <c r="C55" s="2">
        <v>-0.48493799999999998</v>
      </c>
      <c r="D55" s="3" t="str">
        <f t="shared" si="0"/>
        <v>-0.460207-0.484938i</v>
      </c>
      <c r="E55" s="2">
        <v>0.53093500000000005</v>
      </c>
      <c r="F55" s="2">
        <v>-0.520343</v>
      </c>
      <c r="G55" s="3" t="str">
        <f t="shared" si="1"/>
        <v>0.530935-0.520343i</v>
      </c>
      <c r="H55" s="2">
        <v>-0.47525499999999998</v>
      </c>
      <c r="I55" s="2">
        <v>-0.469912</v>
      </c>
      <c r="J55" s="3" t="str">
        <f t="shared" si="2"/>
        <v>-0.475255-0.469912i</v>
      </c>
      <c r="K55" s="3" t="str">
        <f t="shared" si="3"/>
        <v>0.539793-0.484938i</v>
      </c>
      <c r="L55" s="3" t="str">
        <f t="shared" si="4"/>
        <v>0.524745-0.469912i</v>
      </c>
      <c r="M55" s="3" t="str">
        <f t="shared" si="5"/>
        <v>0.055375492329-0.508123999026i</v>
      </c>
      <c r="N55" s="3" t="str">
        <f t="shared" si="6"/>
        <v>0.0111351365760001-0.55253662141i</v>
      </c>
      <c r="O55" s="1" t="str">
        <f t="shared" si="7"/>
        <v>0.0442403557529999+0.044412622384i</v>
      </c>
      <c r="P55" s="1" t="str">
        <f t="shared" si="8"/>
        <v>1.06187-1.040686i</v>
      </c>
      <c r="Q55" s="1">
        <f t="shared" si="9"/>
        <v>89.534078701620061</v>
      </c>
      <c r="R55" s="1">
        <f t="shared" si="10"/>
        <v>8.1317710893859217E-3</v>
      </c>
      <c r="S55" s="1">
        <f t="shared" si="11"/>
        <v>2.1081161723057136</v>
      </c>
      <c r="V55" s="6">
        <f t="shared" si="12"/>
        <v>2.1080464708235347</v>
      </c>
    </row>
    <row r="56" spans="1:22" x14ac:dyDescent="0.4">
      <c r="A56" s="3">
        <v>19952600</v>
      </c>
      <c r="B56" s="2">
        <v>-0.577565</v>
      </c>
      <c r="C56" s="2">
        <v>-0.47688199999999997</v>
      </c>
      <c r="D56" s="3" t="str">
        <f t="shared" si="0"/>
        <v>-0.577565-0.476882i</v>
      </c>
      <c r="E56" s="2">
        <v>0.41126000000000001</v>
      </c>
      <c r="F56" s="2">
        <v>-0.51904499999999998</v>
      </c>
      <c r="G56" s="3" t="str">
        <f t="shared" si="1"/>
        <v>0.41126-0.519045i</v>
      </c>
      <c r="H56" s="2">
        <v>-0.59596800000000005</v>
      </c>
      <c r="I56" s="2">
        <v>-0.45324900000000001</v>
      </c>
      <c r="J56" s="3" t="str">
        <f t="shared" si="2"/>
        <v>-0.595968-0.453249i</v>
      </c>
      <c r="K56" s="3" t="str">
        <f t="shared" si="3"/>
        <v>0.422435-0.476882i</v>
      </c>
      <c r="L56" s="3" t="str">
        <f t="shared" si="4"/>
        <v>0.404032-0.453249i</v>
      </c>
      <c r="M56" s="3" t="str">
        <f t="shared" si="5"/>
        <v>-0.045469031698-0.384143829539i</v>
      </c>
      <c r="N56" s="3" t="str">
        <f t="shared" si="6"/>
        <v>-0.100272924425-0.4269248934i</v>
      </c>
      <c r="O56" s="1" t="str">
        <f t="shared" si="7"/>
        <v>0.054803892727+0.042781063861i</v>
      </c>
      <c r="P56" s="1" t="str">
        <f t="shared" si="8"/>
        <v>0.82252-1.03809i</v>
      </c>
      <c r="Q56" s="1">
        <f t="shared" si="9"/>
        <v>89.585156827852387</v>
      </c>
      <c r="R56" s="1">
        <f t="shared" si="10"/>
        <v>7.2403159730489277E-3</v>
      </c>
      <c r="S56" s="1">
        <f t="shared" si="11"/>
        <v>2.6246620147828565</v>
      </c>
      <c r="V56" s="6">
        <f t="shared" si="12"/>
        <v>2.624593218634995</v>
      </c>
    </row>
    <row r="57" spans="1:22" x14ac:dyDescent="0.4">
      <c r="A57" s="3">
        <v>25118900</v>
      </c>
      <c r="B57" s="2">
        <v>-0.68821299999999996</v>
      </c>
      <c r="C57" s="2">
        <v>-0.44157600000000002</v>
      </c>
      <c r="D57" s="3" t="str">
        <f t="shared" si="0"/>
        <v>-0.688213-0.441576i</v>
      </c>
      <c r="E57" s="2">
        <v>0.29828700000000002</v>
      </c>
      <c r="F57" s="2">
        <v>-0.49180000000000001</v>
      </c>
      <c r="G57" s="3" t="str">
        <f t="shared" si="1"/>
        <v>0.298287-0.4918i</v>
      </c>
      <c r="H57" s="2">
        <v>-0.70926199999999995</v>
      </c>
      <c r="I57" s="2">
        <v>-0.40626099999999998</v>
      </c>
      <c r="J57" s="3" t="str">
        <f t="shared" si="2"/>
        <v>-0.709262-0.406261i</v>
      </c>
      <c r="K57" s="3" t="str">
        <f t="shared" si="3"/>
        <v>0.311787-0.441576i</v>
      </c>
      <c r="L57" s="3" t="str">
        <f t="shared" si="4"/>
        <v>0.290738-0.406261i</v>
      </c>
      <c r="M57" s="3" t="str">
        <f t="shared" si="5"/>
        <v>-0.08874677853-0.255049821495i</v>
      </c>
      <c r="N57" s="3" t="str">
        <f t="shared" si="6"/>
        <v>-0.152892105631-0.2933950932i</v>
      </c>
      <c r="O57" s="1" t="str">
        <f t="shared" si="7"/>
        <v>0.064145327101+0.038345271705i</v>
      </c>
      <c r="P57" s="1" t="str">
        <f t="shared" si="8"/>
        <v>0.596574-0.9836i</v>
      </c>
      <c r="Q57" s="1">
        <f t="shared" si="9"/>
        <v>89.632763768248168</v>
      </c>
      <c r="R57" s="1">
        <f t="shared" si="10"/>
        <v>6.409437491643531E-3</v>
      </c>
      <c r="S57" s="1">
        <f t="shared" si="11"/>
        <v>3.2481820807159778</v>
      </c>
      <c r="V57" s="6">
        <f t="shared" si="12"/>
        <v>3.2481153609270548</v>
      </c>
    </row>
    <row r="58" spans="1:22" x14ac:dyDescent="0.4">
      <c r="A58" s="3">
        <v>31622800</v>
      </c>
      <c r="B58" s="2">
        <v>-0.78265499999999999</v>
      </c>
      <c r="C58" s="2">
        <v>-0.38488499999999998</v>
      </c>
      <c r="D58" s="3" t="str">
        <f t="shared" si="0"/>
        <v>-0.782655-0.384885i</v>
      </c>
      <c r="E58" s="2">
        <v>0.201601</v>
      </c>
      <c r="F58" s="2">
        <v>-0.44503799999999999</v>
      </c>
      <c r="G58" s="3" t="str">
        <f t="shared" si="1"/>
        <v>0.201601-0.445038i</v>
      </c>
      <c r="H58" s="2">
        <v>-0.80504699999999996</v>
      </c>
      <c r="I58" s="2">
        <v>-0.33451500000000001</v>
      </c>
      <c r="J58" s="3" t="str">
        <f t="shared" si="2"/>
        <v>-0.805047-0.334515i</v>
      </c>
      <c r="K58" s="3" t="str">
        <f t="shared" si="3"/>
        <v>0.217345-0.384885i</v>
      </c>
      <c r="L58" s="3" t="str">
        <f t="shared" si="4"/>
        <v>0.194953-0.334515i</v>
      </c>
      <c r="M58" s="3" t="str">
        <f t="shared" si="5"/>
        <v>-0.08637774599-0.14773964808i</v>
      </c>
      <c r="N58" s="3" t="str">
        <f t="shared" si="6"/>
        <v>-0.157415858243-0.179440211676i</v>
      </c>
      <c r="O58" s="1" t="str">
        <f t="shared" si="7"/>
        <v>0.071038112253+0.031700563596i</v>
      </c>
      <c r="P58" s="1" t="str">
        <f t="shared" si="8"/>
        <v>0.403202-0.890076i</v>
      </c>
      <c r="Q58" s="1">
        <f t="shared" si="9"/>
        <v>89.67829055580961</v>
      </c>
      <c r="R58" s="1">
        <f t="shared" si="10"/>
        <v>5.614859532515031E-3</v>
      </c>
      <c r="S58" s="1">
        <f t="shared" si="11"/>
        <v>3.9805026894173303</v>
      </c>
      <c r="V58" s="6">
        <f t="shared" si="12"/>
        <v>3.9804399429700599</v>
      </c>
    </row>
    <row r="59" spans="1:22" x14ac:dyDescent="0.4">
      <c r="A59" s="3">
        <v>39810700</v>
      </c>
      <c r="B59" s="2">
        <v>-0.856514</v>
      </c>
      <c r="C59" s="2">
        <v>-0.31528899999999999</v>
      </c>
      <c r="D59" s="3" t="str">
        <f t="shared" si="0"/>
        <v>-0.856514-0.315289i</v>
      </c>
      <c r="E59" s="2">
        <v>0.12553300000000001</v>
      </c>
      <c r="F59" s="2">
        <v>-0.38796000000000003</v>
      </c>
      <c r="G59" s="3" t="str">
        <f t="shared" si="1"/>
        <v>0.125533-0.38796i</v>
      </c>
      <c r="H59" s="2">
        <v>-0.87838700000000003</v>
      </c>
      <c r="I59" s="2">
        <v>-0.246173</v>
      </c>
      <c r="J59" s="3" t="str">
        <f t="shared" si="2"/>
        <v>-0.878387-0.246173i</v>
      </c>
      <c r="K59" s="3" t="str">
        <f t="shared" si="3"/>
        <v>0.143486-0.315289i</v>
      </c>
      <c r="L59" s="3" t="str">
        <f t="shared" si="4"/>
        <v>0.121613-0.246173i</v>
      </c>
      <c r="M59" s="3" t="str">
        <f t="shared" si="5"/>
        <v>-0.060165876079-0.073665620235i</v>
      </c>
      <c r="N59" s="3" t="str">
        <f t="shared" si="6"/>
        <v>-0.134754427511-0.09740356536i</v>
      </c>
      <c r="O59" s="1" t="str">
        <f t="shared" si="7"/>
        <v>0.074588551432+0.023737945125i</v>
      </c>
      <c r="P59" s="1" t="str">
        <f t="shared" si="8"/>
        <v>0.251066-0.77592i</v>
      </c>
      <c r="Q59" s="1">
        <f t="shared" si="9"/>
        <v>89.723638670456396</v>
      </c>
      <c r="R59" s="1">
        <f t="shared" si="10"/>
        <v>4.8233964226865149E-3</v>
      </c>
      <c r="S59" s="1">
        <f t="shared" si="11"/>
        <v>4.7990247867256359</v>
      </c>
      <c r="V59" s="6">
        <f t="shared" si="12"/>
        <v>4.7989689613778603</v>
      </c>
    </row>
    <row r="60" spans="1:22" x14ac:dyDescent="0.4">
      <c r="A60" s="3">
        <v>50118700</v>
      </c>
      <c r="B60" s="2">
        <v>-0.91016799999999998</v>
      </c>
      <c r="C60" s="2">
        <v>-0.24032000000000001</v>
      </c>
      <c r="D60" s="3" t="str">
        <f t="shared" si="0"/>
        <v>-0.910168-0.24032i</v>
      </c>
      <c r="E60" s="2">
        <v>6.9509299999999996E-2</v>
      </c>
      <c r="F60" s="2">
        <v>-0.32894099999999998</v>
      </c>
      <c r="G60" s="3" t="str">
        <f t="shared" si="1"/>
        <v>0.0695093-0.328941i</v>
      </c>
      <c r="H60" s="2">
        <v>-0.929037</v>
      </c>
      <c r="I60" s="2">
        <v>-0.148312</v>
      </c>
      <c r="J60" s="3" t="str">
        <f t="shared" si="2"/>
        <v>-0.929037-0.148312i</v>
      </c>
      <c r="K60" s="3" t="str">
        <f t="shared" si="3"/>
        <v>0.089832-0.24032i</v>
      </c>
      <c r="L60" s="3" t="str">
        <f t="shared" si="4"/>
        <v>0.070963-0.148312i</v>
      </c>
      <c r="M60" s="3" t="str">
        <f t="shared" si="5"/>
        <v>-0.029267591624-0.030376991744i</v>
      </c>
      <c r="N60" s="3" t="str">
        <f t="shared" si="6"/>
        <v>-0.10337063869451-0.0457289173026i</v>
      </c>
      <c r="O60" s="1" t="str">
        <f t="shared" si="7"/>
        <v>0.07410304707051+0.0153519255586i</v>
      </c>
      <c r="P60" s="1" t="str">
        <f t="shared" si="8"/>
        <v>0.1390186-0.657882i</v>
      </c>
      <c r="Q60" s="1">
        <f t="shared" si="9"/>
        <v>89.772613660995106</v>
      </c>
      <c r="R60" s="1">
        <f t="shared" si="10"/>
        <v>3.9686298719490186E-3</v>
      </c>
      <c r="S60" s="1">
        <f t="shared" si="11"/>
        <v>5.6272657859234894</v>
      </c>
      <c r="V60" s="6">
        <f t="shared" si="12"/>
        <v>5.6272214709660497</v>
      </c>
    </row>
    <row r="61" spans="1:22" x14ac:dyDescent="0.4">
      <c r="A61" s="3">
        <v>63095700</v>
      </c>
      <c r="B61" s="2">
        <v>-0.94664800000000004</v>
      </c>
      <c r="C61" s="2">
        <v>-0.16470799999999999</v>
      </c>
      <c r="D61" s="3" t="str">
        <f t="shared" si="0"/>
        <v>-0.946648-0.164708i</v>
      </c>
      <c r="E61" s="2">
        <v>3.01441E-2</v>
      </c>
      <c r="F61" s="2">
        <v>-0.273671</v>
      </c>
      <c r="G61" s="3" t="str">
        <f t="shared" si="1"/>
        <v>0.0301441-0.273671i</v>
      </c>
      <c r="H61" s="2">
        <v>-0.95915300000000003</v>
      </c>
      <c r="I61" s="2">
        <v>-4.5025700000000002E-2</v>
      </c>
      <c r="J61" s="3" t="str">
        <f t="shared" si="2"/>
        <v>-0.959153-0.0450257i</v>
      </c>
      <c r="K61" s="3" t="str">
        <f t="shared" si="3"/>
        <v>0.053352-0.164708i</v>
      </c>
      <c r="L61" s="3" t="str">
        <f t="shared" si="4"/>
        <v>0.040847-0.0450257i</v>
      </c>
      <c r="M61" s="3" t="str">
        <f t="shared" si="5"/>
        <v>-0.0052368238516-0.0091300388224i</v>
      </c>
      <c r="N61" s="3" t="str">
        <f t="shared" si="6"/>
        <v>-0.07398714947619-0.0164991319822i</v>
      </c>
      <c r="O61" s="1" t="str">
        <f t="shared" si="7"/>
        <v>0.06875032562459+0.0073690931598i</v>
      </c>
      <c r="P61" s="1" t="str">
        <f t="shared" si="8"/>
        <v>0.0602882-0.547342i</v>
      </c>
      <c r="Q61" s="1">
        <f t="shared" si="9"/>
        <v>89.83233187818098</v>
      </c>
      <c r="R61" s="1">
        <f t="shared" si="10"/>
        <v>2.926356599687565E-3</v>
      </c>
      <c r="S61" s="1">
        <f t="shared" si="11"/>
        <v>6.2783841415136585</v>
      </c>
      <c r="V61" s="6">
        <f t="shared" si="12"/>
        <v>6.2783572587871994</v>
      </c>
    </row>
    <row r="62" spans="1:22" x14ac:dyDescent="0.4">
      <c r="A62" s="3">
        <v>79432800</v>
      </c>
      <c r="B62" s="2">
        <v>-0.96959899999999999</v>
      </c>
      <c r="C62" s="2">
        <v>-9.0275300000000003E-2</v>
      </c>
      <c r="D62" s="3" t="str">
        <f t="shared" si="0"/>
        <v>-0.969599-0.0902753i</v>
      </c>
      <c r="E62" s="2">
        <v>3.2634399999999998E-3</v>
      </c>
      <c r="F62" s="2">
        <v>-0.225078</v>
      </c>
      <c r="G62" s="3" t="str">
        <f t="shared" si="1"/>
        <v>0.00326344-0.225078i</v>
      </c>
      <c r="H62" s="2">
        <v>-0.97099899999999995</v>
      </c>
      <c r="I62" s="2">
        <v>6.2594999999999998E-2</v>
      </c>
      <c r="J62" s="3" t="str">
        <f t="shared" si="2"/>
        <v>-0.970999+0.062595i</v>
      </c>
      <c r="K62" s="3" t="str">
        <f t="shared" si="3"/>
        <v>0.030401-0.0902753i</v>
      </c>
      <c r="L62" s="3" t="str">
        <f t="shared" si="4"/>
        <v>0.0290010000000001+0.062595i</v>
      </c>
      <c r="M62" s="3" t="str">
        <f t="shared" si="5"/>
        <v>0.0065324418045-0.000715123380300009i</v>
      </c>
      <c r="N62" s="3" t="str">
        <f t="shared" si="6"/>
        <v>-0.0506494560433664-0.00146905709664i</v>
      </c>
      <c r="O62" s="1" t="str">
        <f t="shared" si="7"/>
        <v>0.0571818978478664+0.000753933716339991i</v>
      </c>
      <c r="P62" s="1" t="str">
        <f t="shared" si="8"/>
        <v>0.00652688-0.450156i</v>
      </c>
      <c r="Q62" s="1">
        <f t="shared" si="9"/>
        <v>89.924709481467588</v>
      </c>
      <c r="R62" s="1">
        <f t="shared" si="10"/>
        <v>1.3140670657416033E-3</v>
      </c>
      <c r="S62" s="1">
        <f t="shared" si="11"/>
        <v>6.3512268811613444</v>
      </c>
      <c r="V62" s="6">
        <f t="shared" si="12"/>
        <v>6.3512213975978007</v>
      </c>
    </row>
    <row r="63" spans="1:22" x14ac:dyDescent="0.4">
      <c r="A63" s="3">
        <v>100000000</v>
      </c>
      <c r="B63" s="2">
        <v>-0.98204199999999997</v>
      </c>
      <c r="C63" s="2">
        <v>-1.66514E-2</v>
      </c>
      <c r="D63" s="3" t="str">
        <f t="shared" si="0"/>
        <v>-0.982042-0.0166514i</v>
      </c>
      <c r="E63" s="2">
        <v>-1.4931699999999999E-2</v>
      </c>
      <c r="F63" s="2">
        <v>-0.18407299999999999</v>
      </c>
      <c r="G63" s="3" t="str">
        <f t="shared" si="1"/>
        <v>-0.0149317-0.184073i</v>
      </c>
      <c r="H63" s="2">
        <v>-0.96544099999999999</v>
      </c>
      <c r="I63" s="2">
        <v>0.17553299999999999</v>
      </c>
      <c r="J63" s="3" t="str">
        <f t="shared" si="2"/>
        <v>-0.965441+0.175533i</v>
      </c>
      <c r="K63" s="3" t="str">
        <f t="shared" si="3"/>
        <v>0.017958-0.0166514i</v>
      </c>
      <c r="L63" s="3" t="str">
        <f t="shared" si="4"/>
        <v>0.034559+0.175533i</v>
      </c>
      <c r="M63" s="3" t="str">
        <f t="shared" si="5"/>
        <v>0.0035434807182+0.0025767658814i</v>
      </c>
      <c r="N63" s="3" t="str">
        <f t="shared" si="6"/>
        <v>-0.03365991366411+0.0054970456282i</v>
      </c>
      <c r="O63" s="1" t="str">
        <f t="shared" si="7"/>
        <v>0.03720339438231-0.0029202797468i</v>
      </c>
      <c r="P63" s="1" t="str">
        <f t="shared" si="8"/>
        <v>-0.0298634-0.368146i</v>
      </c>
      <c r="Q63" s="1">
        <f t="shared" si="9"/>
        <v>90.149357208929004</v>
      </c>
      <c r="R63" s="1">
        <f t="shared" si="10"/>
        <v>-2.6067721051083368E-3</v>
      </c>
      <c r="S63" s="1">
        <f t="shared" si="11"/>
        <v>5.0517533091393441</v>
      </c>
      <c r="V63" s="6">
        <f t="shared" si="12"/>
        <v>5.0517361451195502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3D72-CAE7-4C24-B2D8-4FC14B2D7B58}">
  <dimension ref="A1:W63"/>
  <sheetViews>
    <sheetView workbookViewId="0">
      <selection activeCell="O12" sqref="O12"/>
    </sheetView>
  </sheetViews>
  <sheetFormatPr defaultRowHeight="18.75" x14ac:dyDescent="0.4"/>
  <cols>
    <col min="1" max="3" width="9" style="7"/>
    <col min="4" max="4" width="9" style="7" customWidth="1"/>
    <col min="5" max="6" width="9" style="7"/>
    <col min="7" max="7" width="9" style="7" customWidth="1"/>
    <col min="8" max="9" width="9" style="7"/>
    <col min="10" max="10" width="9.5" style="7" customWidth="1"/>
    <col min="11" max="14" width="9" style="7" customWidth="1"/>
    <col min="15" max="15" width="9.375" style="7" customWidth="1"/>
    <col min="16" max="18" width="9" style="7" customWidth="1"/>
    <col min="19" max="16384" width="9" style="7"/>
  </cols>
  <sheetData>
    <row r="1" spans="1:23" ht="19.5" thickBot="1" x14ac:dyDescent="0.45">
      <c r="A1" s="7" t="s">
        <v>5</v>
      </c>
      <c r="B1" s="8" t="s">
        <v>0</v>
      </c>
      <c r="C1" s="8"/>
      <c r="D1" s="8"/>
      <c r="E1" s="8" t="s">
        <v>3</v>
      </c>
      <c r="F1" s="8"/>
      <c r="G1" s="8"/>
      <c r="H1" s="8" t="s">
        <v>4</v>
      </c>
      <c r="I1" s="8"/>
      <c r="J1" s="8"/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14</v>
      </c>
      <c r="S1" s="7" t="s">
        <v>15</v>
      </c>
      <c r="V1" s="7" t="s">
        <v>16</v>
      </c>
    </row>
    <row r="2" spans="1:23" ht="19.5" thickBot="1" x14ac:dyDescent="0.45">
      <c r="B2" s="7" t="s">
        <v>2</v>
      </c>
      <c r="C2" s="7" t="s">
        <v>1</v>
      </c>
      <c r="D2" s="7" t="s">
        <v>6</v>
      </c>
      <c r="E2" s="7" t="s">
        <v>2</v>
      </c>
      <c r="F2" s="7" t="s">
        <v>1</v>
      </c>
      <c r="G2" s="7" t="s">
        <v>6</v>
      </c>
      <c r="H2" s="7" t="s">
        <v>2</v>
      </c>
      <c r="I2" s="7" t="s">
        <v>1</v>
      </c>
      <c r="J2" s="7" t="s">
        <v>6</v>
      </c>
      <c r="T2" s="4" t="s">
        <v>13</v>
      </c>
      <c r="U2" s="5">
        <f>LINEST(S53:S63,A53:A63)/2/PI()*10^9</f>
        <v>8.2736252540488504</v>
      </c>
      <c r="W2" s="7">
        <f>LINEST(V53:V63,A53:A63)/2/PI()*10^9</f>
        <v>8.2737464361410371</v>
      </c>
    </row>
    <row r="3" spans="1:23" x14ac:dyDescent="0.4">
      <c r="A3" s="2">
        <v>100</v>
      </c>
      <c r="B3" s="3">
        <v>7.3900000000000004E-6</v>
      </c>
      <c r="C3" s="3">
        <v>-5.5952499999999997E-5</v>
      </c>
      <c r="D3" s="3" t="str">
        <f>COMPLEX(B3,C3)</f>
        <v>0.00000739-0.0000559525i</v>
      </c>
      <c r="E3" s="2">
        <v>0.99999300000000002</v>
      </c>
      <c r="F3" s="3">
        <v>-6.05E-5</v>
      </c>
      <c r="G3" s="3" t="str">
        <f>COMPLEX(E3,F3)</f>
        <v>0.999993-0.0000605i</v>
      </c>
      <c r="H3" s="3">
        <v>7.3928499999999999E-6</v>
      </c>
      <c r="I3" s="3">
        <v>-5.5999999999999999E-5</v>
      </c>
      <c r="J3" s="3" t="str">
        <f>COMPLEX(H3,I3)</f>
        <v>0.00000739285-0.000056i</v>
      </c>
      <c r="K3" s="3" t="str">
        <f>IMSUM(1,D3)</f>
        <v>1.00000739-0.0000559525i</v>
      </c>
      <c r="L3" s="3" t="str">
        <f>IMSUM(1,J3)</f>
        <v>1.00000739285-0.000056i</v>
      </c>
      <c r="M3" s="3" t="str">
        <f>IMPRODUCT(K3,L3)</f>
        <v>1.00001477977129-0.00011195332748844i</v>
      </c>
      <c r="N3" s="3" t="str">
        <f>IMPRODUCT(G3,G3)</f>
        <v>0.99998599638875-0.000120999153i</v>
      </c>
      <c r="O3" s="7" t="str">
        <f>IMSUB(M3,N3)</f>
        <v>0.0000287833825399764+9.04582551155999E-06i</v>
      </c>
      <c r="P3" s="7" t="str">
        <f>IMPRODUCT(2,G3)</f>
        <v>1.999986-0.000121i</v>
      </c>
      <c r="Q3" s="7">
        <f>DEGREES(IMARGUMENT(IMDIV(O3,P3)))</f>
        <v>17.449965638272214</v>
      </c>
      <c r="R3" s="7">
        <f>COS(RADIANS(Q3))</f>
        <v>0.95397918272200199</v>
      </c>
      <c r="S3" s="7">
        <f>50*IMABS(IMDIV(O3,P3))</f>
        <v>7.5428890800000384E-4</v>
      </c>
      <c r="V3" s="7">
        <f>50*IMAGINARY(IMDIV(O3,P3))</f>
        <v>2.261907554672055E-4</v>
      </c>
    </row>
    <row r="4" spans="1:23" x14ac:dyDescent="0.4">
      <c r="A4" s="2">
        <v>125.893</v>
      </c>
      <c r="B4" s="3">
        <v>7.3900000000000004E-6</v>
      </c>
      <c r="C4" s="3">
        <v>-5.5952499999999997E-5</v>
      </c>
      <c r="D4" s="3" t="str">
        <f t="shared" ref="D4:D63" si="0">COMPLEX(B4,C4)</f>
        <v>0.00000739-0.0000559525i</v>
      </c>
      <c r="E4" s="2">
        <v>0.99999300000000002</v>
      </c>
      <c r="F4" s="3">
        <v>-6.05E-5</v>
      </c>
      <c r="G4" s="3" t="str">
        <f t="shared" ref="G4:G63" si="1">COMPLEX(E4,F4)</f>
        <v>0.999993-0.0000605i</v>
      </c>
      <c r="H4" s="3">
        <v>7.3928499999999999E-6</v>
      </c>
      <c r="I4" s="3">
        <v>-5.5999999999999999E-5</v>
      </c>
      <c r="J4" s="3" t="str">
        <f t="shared" ref="J4:J63" si="2">COMPLEX(H4,I4)</f>
        <v>0.00000739285-0.000056i</v>
      </c>
      <c r="K4" s="3" t="str">
        <f t="shared" ref="K4:K63" si="3">IMSUM(1,D4)</f>
        <v>1.00000739-0.0000559525i</v>
      </c>
      <c r="L4" s="3" t="str">
        <f t="shared" ref="L4:L63" si="4">IMSUM(1,J4)</f>
        <v>1.00000739285-0.000056i</v>
      </c>
      <c r="M4" s="3" t="str">
        <f t="shared" ref="M4:M63" si="5">IMPRODUCT(K4,L4)</f>
        <v>1.00001477977129-0.00011195332748844i</v>
      </c>
      <c r="N4" s="3" t="str">
        <f t="shared" ref="N4:N63" si="6">IMPRODUCT(G4,G4)</f>
        <v>0.99998599638875-0.000120999153i</v>
      </c>
      <c r="O4" s="7" t="str">
        <f t="shared" ref="O4:O63" si="7">IMSUB(M4,N4)</f>
        <v>0.0000287833825399764+9.04582551155999E-06i</v>
      </c>
      <c r="P4" s="7" t="str">
        <f t="shared" ref="P4:P63" si="8">IMPRODUCT(2,G4)</f>
        <v>1.999986-0.000121i</v>
      </c>
      <c r="Q4" s="7">
        <f t="shared" ref="Q4:Q63" si="9">DEGREES(IMARGUMENT(IMDIV(O4,P4)))</f>
        <v>17.449965638272214</v>
      </c>
      <c r="R4" s="7">
        <f t="shared" ref="R4:R63" si="10">COS(RADIANS(Q4))</f>
        <v>0.95397918272200199</v>
      </c>
      <c r="S4" s="7">
        <f t="shared" ref="S4:S63" si="11">50*IMABS(IMDIV(O4,P4))</f>
        <v>7.5428890800000384E-4</v>
      </c>
      <c r="V4" s="7">
        <f t="shared" ref="V4:V63" si="12">50*IMAGINARY(IMDIV(O4,P4))</f>
        <v>2.261907554672055E-4</v>
      </c>
    </row>
    <row r="5" spans="1:23" x14ac:dyDescent="0.4">
      <c r="A5" s="2">
        <v>158.489</v>
      </c>
      <c r="B5" s="3">
        <v>7.3900000000000004E-6</v>
      </c>
      <c r="C5" s="3">
        <v>-5.5952499999999997E-5</v>
      </c>
      <c r="D5" s="3" t="str">
        <f t="shared" si="0"/>
        <v>0.00000739-0.0000559525i</v>
      </c>
      <c r="E5" s="2">
        <v>0.99999300000000002</v>
      </c>
      <c r="F5" s="3">
        <v>-6.05E-5</v>
      </c>
      <c r="G5" s="3" t="str">
        <f t="shared" si="1"/>
        <v>0.999993-0.0000605i</v>
      </c>
      <c r="H5" s="3">
        <v>7.3928499999999999E-6</v>
      </c>
      <c r="I5" s="3">
        <v>-5.5999999999999999E-5</v>
      </c>
      <c r="J5" s="3" t="str">
        <f t="shared" si="2"/>
        <v>0.00000739285-0.000056i</v>
      </c>
      <c r="K5" s="3" t="str">
        <f t="shared" si="3"/>
        <v>1.00000739-0.0000559525i</v>
      </c>
      <c r="L5" s="3" t="str">
        <f t="shared" si="4"/>
        <v>1.00000739285-0.000056i</v>
      </c>
      <c r="M5" s="3" t="str">
        <f t="shared" si="5"/>
        <v>1.00001477977129-0.00011195332748844i</v>
      </c>
      <c r="N5" s="3" t="str">
        <f t="shared" si="6"/>
        <v>0.99998599638875-0.000120999153i</v>
      </c>
      <c r="O5" s="7" t="str">
        <f t="shared" si="7"/>
        <v>0.0000287833825399764+9.04582551155999E-06i</v>
      </c>
      <c r="P5" s="7" t="str">
        <f t="shared" si="8"/>
        <v>1.999986-0.000121i</v>
      </c>
      <c r="Q5" s="7">
        <f t="shared" si="9"/>
        <v>17.449965638272214</v>
      </c>
      <c r="R5" s="7">
        <f t="shared" si="10"/>
        <v>0.95397918272200199</v>
      </c>
      <c r="S5" s="7">
        <f t="shared" si="11"/>
        <v>7.5428890800000384E-4</v>
      </c>
      <c r="V5" s="7">
        <f t="shared" si="12"/>
        <v>2.261907554672055E-4</v>
      </c>
    </row>
    <row r="6" spans="1:23" x14ac:dyDescent="0.4">
      <c r="A6" s="2">
        <v>199.52600000000001</v>
      </c>
      <c r="B6" s="3">
        <v>7.3900000000000004E-6</v>
      </c>
      <c r="C6" s="3">
        <v>-5.5952499999999997E-5</v>
      </c>
      <c r="D6" s="3" t="str">
        <f t="shared" si="0"/>
        <v>0.00000739-0.0000559525i</v>
      </c>
      <c r="E6" s="2">
        <v>0.99999300000000002</v>
      </c>
      <c r="F6" s="3">
        <v>-6.05E-5</v>
      </c>
      <c r="G6" s="3" t="str">
        <f t="shared" si="1"/>
        <v>0.999993-0.0000605i</v>
      </c>
      <c r="H6" s="3">
        <v>7.3928499999999999E-6</v>
      </c>
      <c r="I6" s="3">
        <v>-5.5999999999999999E-5</v>
      </c>
      <c r="J6" s="3" t="str">
        <f t="shared" si="2"/>
        <v>0.00000739285-0.000056i</v>
      </c>
      <c r="K6" s="3" t="str">
        <f t="shared" si="3"/>
        <v>1.00000739-0.0000559525i</v>
      </c>
      <c r="L6" s="3" t="str">
        <f t="shared" si="4"/>
        <v>1.00000739285-0.000056i</v>
      </c>
      <c r="M6" s="3" t="str">
        <f t="shared" si="5"/>
        <v>1.00001477977129-0.00011195332748844i</v>
      </c>
      <c r="N6" s="3" t="str">
        <f t="shared" si="6"/>
        <v>0.99998599638875-0.000120999153i</v>
      </c>
      <c r="O6" s="7" t="str">
        <f t="shared" si="7"/>
        <v>0.0000287833825399764+9.04582551155999E-06i</v>
      </c>
      <c r="P6" s="7" t="str">
        <f t="shared" si="8"/>
        <v>1.999986-0.000121i</v>
      </c>
      <c r="Q6" s="7">
        <f t="shared" si="9"/>
        <v>17.449965638272214</v>
      </c>
      <c r="R6" s="7">
        <f t="shared" si="10"/>
        <v>0.95397918272200199</v>
      </c>
      <c r="S6" s="7">
        <f t="shared" si="11"/>
        <v>7.5428890800000384E-4</v>
      </c>
      <c r="V6" s="7">
        <f t="shared" si="12"/>
        <v>2.261907554672055E-4</v>
      </c>
    </row>
    <row r="7" spans="1:23" x14ac:dyDescent="0.4">
      <c r="A7" s="2">
        <v>251.18899999999999</v>
      </c>
      <c r="B7" s="3">
        <v>7.3900000000000004E-6</v>
      </c>
      <c r="C7" s="3">
        <v>-5.5952499999999997E-5</v>
      </c>
      <c r="D7" s="3" t="str">
        <f t="shared" si="0"/>
        <v>0.00000739-0.0000559525i</v>
      </c>
      <c r="E7" s="2">
        <v>0.99999300000000002</v>
      </c>
      <c r="F7" s="3">
        <v>-6.05E-5</v>
      </c>
      <c r="G7" s="3" t="str">
        <f t="shared" si="1"/>
        <v>0.999993-0.0000605i</v>
      </c>
      <c r="H7" s="3">
        <v>7.3928499999999999E-6</v>
      </c>
      <c r="I7" s="3">
        <v>-5.5999999999999999E-5</v>
      </c>
      <c r="J7" s="3" t="str">
        <f t="shared" si="2"/>
        <v>0.00000739285-0.000056i</v>
      </c>
      <c r="K7" s="3" t="str">
        <f t="shared" si="3"/>
        <v>1.00000739-0.0000559525i</v>
      </c>
      <c r="L7" s="3" t="str">
        <f t="shared" si="4"/>
        <v>1.00000739285-0.000056i</v>
      </c>
      <c r="M7" s="3" t="str">
        <f t="shared" si="5"/>
        <v>1.00001477977129-0.00011195332748844i</v>
      </c>
      <c r="N7" s="3" t="str">
        <f t="shared" si="6"/>
        <v>0.99998599638875-0.000120999153i</v>
      </c>
      <c r="O7" s="7" t="str">
        <f t="shared" si="7"/>
        <v>0.0000287833825399764+9.04582551155999E-06i</v>
      </c>
      <c r="P7" s="7" t="str">
        <f t="shared" si="8"/>
        <v>1.999986-0.000121i</v>
      </c>
      <c r="Q7" s="7">
        <f t="shared" si="9"/>
        <v>17.449965638272214</v>
      </c>
      <c r="R7" s="7">
        <f t="shared" si="10"/>
        <v>0.95397918272200199</v>
      </c>
      <c r="S7" s="7">
        <f t="shared" si="11"/>
        <v>7.5428890800000384E-4</v>
      </c>
      <c r="V7" s="7">
        <f t="shared" si="12"/>
        <v>2.261907554672055E-4</v>
      </c>
    </row>
    <row r="8" spans="1:23" x14ac:dyDescent="0.4">
      <c r="A8" s="2">
        <v>316.22800000000001</v>
      </c>
      <c r="B8" s="3">
        <v>7.3900000000000004E-6</v>
      </c>
      <c r="C8" s="3">
        <v>-5.5952499999999997E-5</v>
      </c>
      <c r="D8" s="3" t="str">
        <f t="shared" si="0"/>
        <v>0.00000739-0.0000559525i</v>
      </c>
      <c r="E8" s="2">
        <v>0.99999300000000002</v>
      </c>
      <c r="F8" s="3">
        <v>-6.05E-5</v>
      </c>
      <c r="G8" s="3" t="str">
        <f t="shared" si="1"/>
        <v>0.999993-0.0000605i</v>
      </c>
      <c r="H8" s="3">
        <v>7.3928499999999999E-6</v>
      </c>
      <c r="I8" s="3">
        <v>-5.5999999999999999E-5</v>
      </c>
      <c r="J8" s="3" t="str">
        <f t="shared" si="2"/>
        <v>0.00000739285-0.000056i</v>
      </c>
      <c r="K8" s="3" t="str">
        <f t="shared" si="3"/>
        <v>1.00000739-0.0000559525i</v>
      </c>
      <c r="L8" s="3" t="str">
        <f t="shared" si="4"/>
        <v>1.00000739285-0.000056i</v>
      </c>
      <c r="M8" s="3" t="str">
        <f t="shared" si="5"/>
        <v>1.00001477977129-0.00011195332748844i</v>
      </c>
      <c r="N8" s="3" t="str">
        <f t="shared" si="6"/>
        <v>0.99998599638875-0.000120999153i</v>
      </c>
      <c r="O8" s="7" t="str">
        <f t="shared" si="7"/>
        <v>0.0000287833825399764+9.04582551155999E-06i</v>
      </c>
      <c r="P8" s="7" t="str">
        <f t="shared" si="8"/>
        <v>1.999986-0.000121i</v>
      </c>
      <c r="Q8" s="7">
        <f t="shared" si="9"/>
        <v>17.449965638272214</v>
      </c>
      <c r="R8" s="7">
        <f t="shared" si="10"/>
        <v>0.95397918272200199</v>
      </c>
      <c r="S8" s="7">
        <f t="shared" si="11"/>
        <v>7.5428890800000384E-4</v>
      </c>
      <c r="V8" s="7">
        <f t="shared" si="12"/>
        <v>2.261907554672055E-4</v>
      </c>
    </row>
    <row r="9" spans="1:23" x14ac:dyDescent="0.4">
      <c r="A9" s="2">
        <v>398.10700000000003</v>
      </c>
      <c r="B9" s="3">
        <v>7.3900000000000004E-6</v>
      </c>
      <c r="C9" s="3">
        <v>-5.5952499999999997E-5</v>
      </c>
      <c r="D9" s="3" t="str">
        <f t="shared" si="0"/>
        <v>0.00000739-0.0000559525i</v>
      </c>
      <c r="E9" s="2">
        <v>0.99999300000000002</v>
      </c>
      <c r="F9" s="3">
        <v>-6.05E-5</v>
      </c>
      <c r="G9" s="3" t="str">
        <f t="shared" si="1"/>
        <v>0.999993-0.0000605i</v>
      </c>
      <c r="H9" s="3">
        <v>7.3928499999999999E-6</v>
      </c>
      <c r="I9" s="3">
        <v>-5.5999999999999999E-5</v>
      </c>
      <c r="J9" s="3" t="str">
        <f t="shared" si="2"/>
        <v>0.00000739285-0.000056i</v>
      </c>
      <c r="K9" s="3" t="str">
        <f t="shared" si="3"/>
        <v>1.00000739-0.0000559525i</v>
      </c>
      <c r="L9" s="3" t="str">
        <f t="shared" si="4"/>
        <v>1.00000739285-0.000056i</v>
      </c>
      <c r="M9" s="3" t="str">
        <f t="shared" si="5"/>
        <v>1.00001477977129-0.00011195332748844i</v>
      </c>
      <c r="N9" s="3" t="str">
        <f t="shared" si="6"/>
        <v>0.99998599638875-0.000120999153i</v>
      </c>
      <c r="O9" s="7" t="str">
        <f t="shared" si="7"/>
        <v>0.0000287833825399764+9.04582551155999E-06i</v>
      </c>
      <c r="P9" s="7" t="str">
        <f t="shared" si="8"/>
        <v>1.999986-0.000121i</v>
      </c>
      <c r="Q9" s="7">
        <f t="shared" si="9"/>
        <v>17.449965638272214</v>
      </c>
      <c r="R9" s="7">
        <f t="shared" si="10"/>
        <v>0.95397918272200199</v>
      </c>
      <c r="S9" s="7">
        <f t="shared" si="11"/>
        <v>7.5428890800000384E-4</v>
      </c>
      <c r="V9" s="7">
        <f t="shared" si="12"/>
        <v>2.261907554672055E-4</v>
      </c>
    </row>
    <row r="10" spans="1:23" x14ac:dyDescent="0.4">
      <c r="A10" s="2">
        <v>501.18700000000001</v>
      </c>
      <c r="B10" s="3">
        <v>7.3900000000000004E-6</v>
      </c>
      <c r="C10" s="3">
        <v>-5.5952499999999997E-5</v>
      </c>
      <c r="D10" s="3" t="str">
        <f t="shared" si="0"/>
        <v>0.00000739-0.0000559525i</v>
      </c>
      <c r="E10" s="2">
        <v>0.99999300000000002</v>
      </c>
      <c r="F10" s="3">
        <v>-6.05E-5</v>
      </c>
      <c r="G10" s="3" t="str">
        <f t="shared" si="1"/>
        <v>0.999993-0.0000605i</v>
      </c>
      <c r="H10" s="3">
        <v>7.3928499999999999E-6</v>
      </c>
      <c r="I10" s="3">
        <v>-5.5999999999999999E-5</v>
      </c>
      <c r="J10" s="3" t="str">
        <f t="shared" si="2"/>
        <v>0.00000739285-0.000056i</v>
      </c>
      <c r="K10" s="3" t="str">
        <f t="shared" si="3"/>
        <v>1.00000739-0.0000559525i</v>
      </c>
      <c r="L10" s="3" t="str">
        <f t="shared" si="4"/>
        <v>1.00000739285-0.000056i</v>
      </c>
      <c r="M10" s="3" t="str">
        <f t="shared" si="5"/>
        <v>1.00001477977129-0.00011195332748844i</v>
      </c>
      <c r="N10" s="3" t="str">
        <f t="shared" si="6"/>
        <v>0.99998599638875-0.000120999153i</v>
      </c>
      <c r="O10" s="7" t="str">
        <f t="shared" si="7"/>
        <v>0.0000287833825399764+9.04582551155999E-06i</v>
      </c>
      <c r="P10" s="7" t="str">
        <f t="shared" si="8"/>
        <v>1.999986-0.000121i</v>
      </c>
      <c r="Q10" s="7">
        <f t="shared" si="9"/>
        <v>17.449965638272214</v>
      </c>
      <c r="R10" s="7">
        <f t="shared" si="10"/>
        <v>0.95397918272200199</v>
      </c>
      <c r="S10" s="7">
        <f t="shared" si="11"/>
        <v>7.5428890800000384E-4</v>
      </c>
      <c r="V10" s="7">
        <f t="shared" si="12"/>
        <v>2.261907554672055E-4</v>
      </c>
    </row>
    <row r="11" spans="1:23" x14ac:dyDescent="0.4">
      <c r="A11" s="2">
        <v>630.95699999999999</v>
      </c>
      <c r="B11" s="3">
        <v>7.3900000000000004E-6</v>
      </c>
      <c r="C11" s="3">
        <v>-5.5952499999999997E-5</v>
      </c>
      <c r="D11" s="3" t="str">
        <f t="shared" si="0"/>
        <v>0.00000739-0.0000559525i</v>
      </c>
      <c r="E11" s="2">
        <v>0.99999300000000002</v>
      </c>
      <c r="F11" s="3">
        <v>-6.05E-5</v>
      </c>
      <c r="G11" s="3" t="str">
        <f t="shared" si="1"/>
        <v>0.999993-0.0000605i</v>
      </c>
      <c r="H11" s="3">
        <v>7.3928499999999999E-6</v>
      </c>
      <c r="I11" s="3">
        <v>-5.5999999999999999E-5</v>
      </c>
      <c r="J11" s="3" t="str">
        <f t="shared" si="2"/>
        <v>0.00000739285-0.000056i</v>
      </c>
      <c r="K11" s="3" t="str">
        <f t="shared" si="3"/>
        <v>1.00000739-0.0000559525i</v>
      </c>
      <c r="L11" s="3" t="str">
        <f t="shared" si="4"/>
        <v>1.00000739285-0.000056i</v>
      </c>
      <c r="M11" s="3" t="str">
        <f t="shared" si="5"/>
        <v>1.00001477977129-0.00011195332748844i</v>
      </c>
      <c r="N11" s="3" t="str">
        <f t="shared" si="6"/>
        <v>0.99998599638875-0.000120999153i</v>
      </c>
      <c r="O11" s="7" t="str">
        <f t="shared" si="7"/>
        <v>0.0000287833825399764+9.04582551155999E-06i</v>
      </c>
      <c r="P11" s="7" t="str">
        <f t="shared" si="8"/>
        <v>1.999986-0.000121i</v>
      </c>
      <c r="Q11" s="7">
        <f t="shared" si="9"/>
        <v>17.449965638272214</v>
      </c>
      <c r="R11" s="7">
        <f t="shared" si="10"/>
        <v>0.95397918272200199</v>
      </c>
      <c r="S11" s="7">
        <f t="shared" si="11"/>
        <v>7.5428890800000384E-4</v>
      </c>
      <c r="V11" s="7">
        <f t="shared" si="12"/>
        <v>2.261907554672055E-4</v>
      </c>
    </row>
    <row r="12" spans="1:23" x14ac:dyDescent="0.4">
      <c r="A12" s="2">
        <v>794.32799999999997</v>
      </c>
      <c r="B12" s="3">
        <v>7.3900000000000004E-6</v>
      </c>
      <c r="C12" s="3">
        <v>-5.5952499999999997E-5</v>
      </c>
      <c r="D12" s="3" t="str">
        <f t="shared" si="0"/>
        <v>0.00000739-0.0000559525i</v>
      </c>
      <c r="E12" s="2">
        <v>0.99999300000000002</v>
      </c>
      <c r="F12" s="3">
        <v>-6.05E-5</v>
      </c>
      <c r="G12" s="3" t="str">
        <f t="shared" si="1"/>
        <v>0.999993-0.0000605i</v>
      </c>
      <c r="H12" s="3">
        <v>7.3928499999999999E-6</v>
      </c>
      <c r="I12" s="3">
        <v>-5.5999999999999999E-5</v>
      </c>
      <c r="J12" s="3" t="str">
        <f t="shared" si="2"/>
        <v>0.00000739285-0.000056i</v>
      </c>
      <c r="K12" s="3" t="str">
        <f t="shared" si="3"/>
        <v>1.00000739-0.0000559525i</v>
      </c>
      <c r="L12" s="3" t="str">
        <f t="shared" si="4"/>
        <v>1.00000739285-0.000056i</v>
      </c>
      <c r="M12" s="3" t="str">
        <f t="shared" si="5"/>
        <v>1.00001477977129-0.00011195332748844i</v>
      </c>
      <c r="N12" s="3" t="str">
        <f t="shared" si="6"/>
        <v>0.99998599638875-0.000120999153i</v>
      </c>
      <c r="O12" s="7" t="str">
        <f t="shared" si="7"/>
        <v>0.0000287833825399764+9.04582551155999E-06i</v>
      </c>
      <c r="P12" s="7" t="str">
        <f t="shared" si="8"/>
        <v>1.999986-0.000121i</v>
      </c>
      <c r="Q12" s="7">
        <f t="shared" si="9"/>
        <v>17.449965638272214</v>
      </c>
      <c r="R12" s="7">
        <f t="shared" si="10"/>
        <v>0.95397918272200199</v>
      </c>
      <c r="S12" s="7">
        <f t="shared" si="11"/>
        <v>7.5428890800000384E-4</v>
      </c>
      <c r="V12" s="7">
        <f t="shared" si="12"/>
        <v>2.261907554672055E-4</v>
      </c>
    </row>
    <row r="13" spans="1:23" x14ac:dyDescent="0.4">
      <c r="A13" s="2">
        <v>1000</v>
      </c>
      <c r="B13" s="3">
        <v>7.3900000000000004E-6</v>
      </c>
      <c r="C13" s="3">
        <v>-5.5952499999999997E-5</v>
      </c>
      <c r="D13" s="3" t="str">
        <f t="shared" si="0"/>
        <v>0.00000739-0.0000559525i</v>
      </c>
      <c r="E13" s="2">
        <v>0.99999300000000002</v>
      </c>
      <c r="F13" s="3">
        <v>-6.05E-5</v>
      </c>
      <c r="G13" s="3" t="str">
        <f t="shared" si="1"/>
        <v>0.999993-0.0000605i</v>
      </c>
      <c r="H13" s="3">
        <v>7.3928499999999999E-6</v>
      </c>
      <c r="I13" s="3">
        <v>-5.5999999999999999E-5</v>
      </c>
      <c r="J13" s="3" t="str">
        <f t="shared" si="2"/>
        <v>0.00000739285-0.000056i</v>
      </c>
      <c r="K13" s="3" t="str">
        <f t="shared" si="3"/>
        <v>1.00000739-0.0000559525i</v>
      </c>
      <c r="L13" s="3" t="str">
        <f t="shared" si="4"/>
        <v>1.00000739285-0.000056i</v>
      </c>
      <c r="M13" s="3" t="str">
        <f t="shared" si="5"/>
        <v>1.00001477977129-0.00011195332748844i</v>
      </c>
      <c r="N13" s="3" t="str">
        <f t="shared" si="6"/>
        <v>0.99998599638875-0.000120999153i</v>
      </c>
      <c r="O13" s="7" t="str">
        <f t="shared" si="7"/>
        <v>0.0000287833825399764+9.04582551155999E-06i</v>
      </c>
      <c r="P13" s="7" t="str">
        <f t="shared" si="8"/>
        <v>1.999986-0.000121i</v>
      </c>
      <c r="Q13" s="7">
        <f t="shared" si="9"/>
        <v>17.449965638272214</v>
      </c>
      <c r="R13" s="7">
        <f t="shared" si="10"/>
        <v>0.95397918272200199</v>
      </c>
      <c r="S13" s="7">
        <f t="shared" si="11"/>
        <v>7.5428890800000384E-4</v>
      </c>
      <c r="V13" s="7">
        <f t="shared" si="12"/>
        <v>2.261907554672055E-4</v>
      </c>
    </row>
    <row r="14" spans="1:23" x14ac:dyDescent="0.4">
      <c r="A14" s="2">
        <v>1258.93</v>
      </c>
      <c r="B14" s="3">
        <v>7.5100000000000001E-6</v>
      </c>
      <c r="C14" s="3">
        <v>-7.0521399999999999E-5</v>
      </c>
      <c r="D14" s="3" t="str">
        <f t="shared" si="0"/>
        <v>0.00000751-0.0000705214i</v>
      </c>
      <c r="E14" s="2">
        <v>0.99999199999999999</v>
      </c>
      <c r="F14" s="3">
        <v>-7.6000000000000004E-5</v>
      </c>
      <c r="G14" s="3" t="str">
        <f t="shared" si="1"/>
        <v>0.999992-0.000076i</v>
      </c>
      <c r="H14" s="3">
        <v>7.5131600000000001E-6</v>
      </c>
      <c r="I14" s="3">
        <v>-7.0500000000000006E-5</v>
      </c>
      <c r="J14" s="3" t="str">
        <f t="shared" si="2"/>
        <v>0.00000751316-0.0000705i</v>
      </c>
      <c r="K14" s="3" t="str">
        <f t="shared" si="3"/>
        <v>1.00000751-0.0000705214i</v>
      </c>
      <c r="L14" s="3" t="str">
        <f t="shared" si="4"/>
        <v>1.00000751316-0.0000705i</v>
      </c>
      <c r="M14" s="3" t="str">
        <f t="shared" si="5"/>
        <v>1.00001501824466-0.000141022459293562i</v>
      </c>
      <c r="N14" s="3" t="str">
        <f t="shared" si="6"/>
        <v>0.999983994288-0.000151998784i</v>
      </c>
      <c r="O14" s="7" t="str">
        <f t="shared" si="7"/>
        <v>0.0000310239566601034+0.000010976324706438i</v>
      </c>
      <c r="P14" s="7" t="str">
        <f t="shared" si="8"/>
        <v>1.999984-0.000152i</v>
      </c>
      <c r="Q14" s="7">
        <f t="shared" si="9"/>
        <v>19.488214053442345</v>
      </c>
      <c r="R14" s="7">
        <f t="shared" si="10"/>
        <v>0.94271013641184842</v>
      </c>
      <c r="S14" s="7">
        <f t="shared" si="11"/>
        <v>8.2271764305528799E-4</v>
      </c>
      <c r="V14" s="7">
        <f t="shared" si="12"/>
        <v>2.744692578188875E-4</v>
      </c>
    </row>
    <row r="15" spans="1:23" x14ac:dyDescent="0.4">
      <c r="A15" s="2">
        <v>1584.89</v>
      </c>
      <c r="B15" s="3">
        <v>7.6299999999999998E-6</v>
      </c>
      <c r="C15" s="3">
        <v>-8.88912E-5</v>
      </c>
      <c r="D15" s="3" t="str">
        <f t="shared" si="0"/>
        <v>0.00000763-0.0000888912i</v>
      </c>
      <c r="E15" s="2">
        <v>0.99999199999999999</v>
      </c>
      <c r="F15" s="3">
        <v>-9.5600000000000006E-5</v>
      </c>
      <c r="G15" s="3" t="str">
        <f t="shared" si="1"/>
        <v>0.999992-0.0000956i</v>
      </c>
      <c r="H15" s="3">
        <v>7.6301300000000004E-6</v>
      </c>
      <c r="I15" s="3">
        <v>-8.8900000000000006E-5</v>
      </c>
      <c r="J15" s="3" t="str">
        <f t="shared" si="2"/>
        <v>0.00000763013-0.0000889i</v>
      </c>
      <c r="K15" s="3" t="str">
        <f t="shared" si="3"/>
        <v>1.00000763-0.0000888912i</v>
      </c>
      <c r="L15" s="3" t="str">
        <f t="shared" si="4"/>
        <v>1.00000763013-0.0000889i</v>
      </c>
      <c r="M15" s="3" t="str">
        <f t="shared" si="5"/>
        <v>1.00001525228579-0.000177792556558412i</v>
      </c>
      <c r="N15" s="3" t="str">
        <f t="shared" si="6"/>
        <v>0.99998399092464-0.0001911984704i</v>
      </c>
      <c r="O15" s="7" t="str">
        <f t="shared" si="7"/>
        <v>0.0000312613611499479+0.000013405913841588i</v>
      </c>
      <c r="P15" s="7" t="str">
        <f t="shared" si="8"/>
        <v>1.999984-0.0001912i</v>
      </c>
      <c r="Q15" s="7">
        <f t="shared" si="9"/>
        <v>23.216744555312648</v>
      </c>
      <c r="R15" s="7">
        <f t="shared" si="10"/>
        <v>0.91902017141952952</v>
      </c>
      <c r="S15" s="7">
        <f t="shared" si="11"/>
        <v>8.5037114264259082E-4</v>
      </c>
      <c r="V15" s="7">
        <f t="shared" si="12"/>
        <v>3.3522524002872203E-4</v>
      </c>
    </row>
    <row r="16" spans="1:23" x14ac:dyDescent="0.4">
      <c r="A16" s="2">
        <v>1995.26</v>
      </c>
      <c r="B16" s="3">
        <v>7.7800000000000001E-6</v>
      </c>
      <c r="C16" s="2">
        <v>-1.12031E-4</v>
      </c>
      <c r="D16" s="3" t="str">
        <f t="shared" si="0"/>
        <v>0.00000778-0.000112031i</v>
      </c>
      <c r="E16" s="2">
        <v>0.99999199999999999</v>
      </c>
      <c r="F16" s="2">
        <v>-1.20227E-4</v>
      </c>
      <c r="G16" s="3" t="str">
        <f t="shared" si="1"/>
        <v>0.999992-0.000120227i</v>
      </c>
      <c r="H16" s="3">
        <v>7.7837499999999998E-6</v>
      </c>
      <c r="I16" s="2">
        <v>-1.1203E-4</v>
      </c>
      <c r="J16" s="3" t="str">
        <f t="shared" si="2"/>
        <v>0.00000778375-0.00011203i</v>
      </c>
      <c r="K16" s="3" t="str">
        <f t="shared" si="3"/>
        <v>1.00000778-0.000112031i</v>
      </c>
      <c r="L16" s="3" t="str">
        <f t="shared" si="4"/>
        <v>1.00000778375-0.00011203i</v>
      </c>
      <c r="M16" s="3" t="str">
        <f t="shared" si="5"/>
        <v>1.00001555125972-0.000224062743614696i</v>
      </c>
      <c r="N16" s="3" t="str">
        <f t="shared" si="6"/>
        <v>0.999983985609468-0.000240452076368i</v>
      </c>
      <c r="O16" s="7" t="str">
        <f t="shared" si="7"/>
        <v>0.0000315656502519746+0.000016389332753304i</v>
      </c>
      <c r="P16" s="7" t="str">
        <f t="shared" si="8"/>
        <v>1.999984-0.000240454i</v>
      </c>
      <c r="Q16" s="7">
        <f t="shared" si="9"/>
        <v>27.445867187380895</v>
      </c>
      <c r="R16" s="7">
        <f t="shared" si="10"/>
        <v>0.88744669537976428</v>
      </c>
      <c r="S16" s="7">
        <f t="shared" si="11"/>
        <v>8.8917824629467662E-4</v>
      </c>
      <c r="V16" s="7">
        <f t="shared" si="12"/>
        <v>4.0983146840521396E-4</v>
      </c>
    </row>
    <row r="17" spans="1:22" x14ac:dyDescent="0.4">
      <c r="A17" s="2">
        <v>2511.89</v>
      </c>
      <c r="B17" s="3">
        <v>7.9699999999999999E-6</v>
      </c>
      <c r="C17" s="2">
        <v>-1.41175E-4</v>
      </c>
      <c r="D17" s="3" t="str">
        <f t="shared" si="0"/>
        <v>0.00000797-0.000141175i</v>
      </c>
      <c r="E17" s="2">
        <v>0.99999199999999999</v>
      </c>
      <c r="F17" s="2">
        <v>-1.51154E-4</v>
      </c>
      <c r="G17" s="3" t="str">
        <f t="shared" si="1"/>
        <v>0.999992-0.000151154i</v>
      </c>
      <c r="H17" s="3">
        <v>7.9730899999999992E-6</v>
      </c>
      <c r="I17" s="2">
        <v>-1.4117399999999999E-4</v>
      </c>
      <c r="J17" s="3" t="str">
        <f t="shared" si="2"/>
        <v>0.00000797309-0.000141174i</v>
      </c>
      <c r="K17" s="3" t="str">
        <f t="shared" si="3"/>
        <v>1.00000797-0.000141175i</v>
      </c>
      <c r="L17" s="3" t="str">
        <f t="shared" si="4"/>
        <v>1.00000797309-0.000141174i</v>
      </c>
      <c r="M17" s="3" t="str">
        <f t="shared" si="5"/>
        <v>1.00001592322331-0.000282351250757761i</v>
      </c>
      <c r="N17" s="3" t="str">
        <f t="shared" si="6"/>
        <v>0.999983977216468-0.000302305581536i</v>
      </c>
      <c r="O17" s="7" t="str">
        <f t="shared" si="7"/>
        <v>0.0000319460068418653+0.000019954330778239i</v>
      </c>
      <c r="P17" s="7" t="str">
        <f t="shared" si="8"/>
        <v>1.999984-0.000302308i</v>
      </c>
      <c r="Q17" s="7">
        <f t="shared" si="9"/>
        <v>31.998663189415009</v>
      </c>
      <c r="R17" s="7">
        <f t="shared" si="10"/>
        <v>0.84806045986736966</v>
      </c>
      <c r="S17" s="7">
        <f t="shared" si="11"/>
        <v>9.41655900982298E-4</v>
      </c>
      <c r="V17" s="7">
        <f t="shared" si="12"/>
        <v>4.9898297005283052E-4</v>
      </c>
    </row>
    <row r="18" spans="1:22" x14ac:dyDescent="0.4">
      <c r="A18" s="2">
        <v>3162.28</v>
      </c>
      <c r="B18" s="3">
        <v>8.2099999999999993E-6</v>
      </c>
      <c r="C18" s="2">
        <v>-1.7796700000000001E-4</v>
      </c>
      <c r="D18" s="3" t="str">
        <f t="shared" si="0"/>
        <v>0.00000821-0.000177967i</v>
      </c>
      <c r="E18" s="2">
        <v>0.99999199999999999</v>
      </c>
      <c r="F18" s="2">
        <v>-1.9010399999999999E-4</v>
      </c>
      <c r="G18" s="3" t="str">
        <f t="shared" si="1"/>
        <v>0.999992-0.000190104i</v>
      </c>
      <c r="H18" s="3">
        <v>8.2123400000000004E-6</v>
      </c>
      <c r="I18" s="2">
        <v>-1.77966E-4</v>
      </c>
      <c r="J18" s="3" t="str">
        <f t="shared" si="2"/>
        <v>0.00000821234-0.000177966i</v>
      </c>
      <c r="K18" s="3" t="str">
        <f t="shared" si="3"/>
        <v>1.00000821-0.000177967i</v>
      </c>
      <c r="L18" s="3" t="str">
        <f t="shared" si="4"/>
        <v>1.00000821234-0.000177966i</v>
      </c>
      <c r="M18" s="3" t="str">
        <f t="shared" si="5"/>
        <v>1.00001639073535-0.000355935922626373i</v>
      </c>
      <c r="N18" s="3" t="str">
        <f t="shared" si="6"/>
        <v>0.999983963924469-0.000380204958336i</v>
      </c>
      <c r="O18" s="7" t="str">
        <f t="shared" si="7"/>
        <v>0.0000324268108811143+0.000024269035709627i</v>
      </c>
      <c r="P18" s="7" t="str">
        <f t="shared" si="8"/>
        <v>1.999984-0.000380208i</v>
      </c>
      <c r="Q18" s="7">
        <f t="shared" si="9"/>
        <v>36.822991814637383</v>
      </c>
      <c r="R18" s="7">
        <f t="shared" si="10"/>
        <v>0.80049092857845261</v>
      </c>
      <c r="S18" s="7">
        <f t="shared" si="11"/>
        <v>1.0125803508141947E-3</v>
      </c>
      <c r="V18" s="7">
        <f t="shared" si="12"/>
        <v>6.0688483878097493E-4</v>
      </c>
    </row>
    <row r="19" spans="1:22" x14ac:dyDescent="0.4">
      <c r="A19" s="2">
        <v>3981.07</v>
      </c>
      <c r="B19" s="3">
        <v>8.4600000000000003E-6</v>
      </c>
      <c r="C19" s="2">
        <v>-2.2429700000000001E-4</v>
      </c>
      <c r="D19" s="3" t="str">
        <f t="shared" si="0"/>
        <v>0.00000846-0.000224297i</v>
      </c>
      <c r="E19" s="2">
        <v>0.99999099999999996</v>
      </c>
      <c r="F19" s="2">
        <v>-2.3904199999999999E-4</v>
      </c>
      <c r="G19" s="3" t="str">
        <f t="shared" si="1"/>
        <v>0.999991-0.000239042i</v>
      </c>
      <c r="H19" s="3">
        <v>8.4574100000000004E-6</v>
      </c>
      <c r="I19" s="2">
        <v>-2.2429500000000001E-4</v>
      </c>
      <c r="J19" s="3" t="str">
        <f t="shared" si="2"/>
        <v>0.00000845741-0.000224295i</v>
      </c>
      <c r="K19" s="3" t="str">
        <f t="shared" si="3"/>
        <v>1.00000846-0.000224297i</v>
      </c>
      <c r="L19" s="3" t="str">
        <f t="shared" si="4"/>
        <v>1.00000845741-0.000224295i</v>
      </c>
      <c r="M19" s="3" t="str">
        <f t="shared" si="5"/>
        <v>1.00001686717285-0.000448595794507391i</v>
      </c>
      <c r="N19" s="3" t="str">
        <f t="shared" si="6"/>
        <v>0.999981942939922-0.000478079697244i</v>
      </c>
      <c r="O19" s="7" t="str">
        <f t="shared" si="7"/>
        <v>0.0000349242329279464+0.000029483902736609i</v>
      </c>
      <c r="P19" s="7" t="str">
        <f t="shared" si="8"/>
        <v>1.999982-0.000478084i</v>
      </c>
      <c r="Q19" s="7">
        <f t="shared" si="9"/>
        <v>40.185582345572243</v>
      </c>
      <c r="R19" s="7">
        <f t="shared" si="10"/>
        <v>0.76395842454488916</v>
      </c>
      <c r="S19" s="7">
        <f t="shared" si="11"/>
        <v>1.1426504412354605E-3</v>
      </c>
      <c r="V19" s="7">
        <f t="shared" si="12"/>
        <v>7.3731287294043495E-4</v>
      </c>
    </row>
    <row r="20" spans="1:22" x14ac:dyDescent="0.4">
      <c r="A20" s="2">
        <v>5011.87</v>
      </c>
      <c r="B20" s="3">
        <v>8.7299999999999994E-6</v>
      </c>
      <c r="C20" s="2">
        <v>-2.8268899999999998E-4</v>
      </c>
      <c r="D20" s="3" t="str">
        <f t="shared" si="0"/>
        <v>0.00000873-0.000282689i</v>
      </c>
      <c r="E20" s="2">
        <v>0.99999099999999996</v>
      </c>
      <c r="F20" s="2">
        <v>-3.0059900000000003E-4</v>
      </c>
      <c r="G20" s="3" t="str">
        <f t="shared" si="1"/>
        <v>0.999991-0.000300599i</v>
      </c>
      <c r="H20" s="3">
        <v>8.7245700000000007E-6</v>
      </c>
      <c r="I20" s="2">
        <v>-2.8268599999999998E-4</v>
      </c>
      <c r="J20" s="3" t="str">
        <f t="shared" si="2"/>
        <v>0.00000872457-0.000282686i</v>
      </c>
      <c r="K20" s="3" t="str">
        <f t="shared" si="3"/>
        <v>1.00000873-0.000282689i</v>
      </c>
      <c r="L20" s="3" t="str">
        <f t="shared" si="4"/>
        <v>1.00000872457-0.000282686i</v>
      </c>
      <c r="M20" s="3" t="str">
        <f t="shared" si="5"/>
        <v>1.00001737473394-0.000565379934188749i</v>
      </c>
      <c r="N20" s="3" t="str">
        <f t="shared" si="6"/>
        <v>0.999981909721241-0.000601192589218i</v>
      </c>
      <c r="O20" s="7" t="str">
        <f t="shared" si="7"/>
        <v>0.0000354650126990208+0.000035812655029251i</v>
      </c>
      <c r="P20" s="7" t="str">
        <f t="shared" si="8"/>
        <v>1.999982-0.000601198i</v>
      </c>
      <c r="Q20" s="7">
        <f t="shared" si="9"/>
        <v>45.296669506343491</v>
      </c>
      <c r="R20" s="7">
        <f t="shared" si="10"/>
        <v>0.70343601903083719</v>
      </c>
      <c r="S20" s="7">
        <f t="shared" si="11"/>
        <v>1.2600493250994568E-3</v>
      </c>
      <c r="V20" s="7">
        <f t="shared" si="12"/>
        <v>8.9559087620555498E-4</v>
      </c>
    </row>
    <row r="21" spans="1:22" x14ac:dyDescent="0.4">
      <c r="A21" s="2">
        <v>6309.57</v>
      </c>
      <c r="B21" s="3">
        <v>8.9900000000000003E-6</v>
      </c>
      <c r="C21" s="2">
        <v>-3.5626599999999999E-4</v>
      </c>
      <c r="D21" s="3" t="str">
        <f t="shared" si="0"/>
        <v>0.00000899-0.000356266i</v>
      </c>
      <c r="E21" s="2">
        <v>0.99999099999999996</v>
      </c>
      <c r="F21" s="2">
        <v>-3.7804100000000002E-4</v>
      </c>
      <c r="G21" s="3" t="str">
        <f t="shared" si="1"/>
        <v>0.999991-0.000378041i</v>
      </c>
      <c r="H21" s="3">
        <v>8.9892500000000004E-6</v>
      </c>
      <c r="I21" s="2">
        <v>-3.5626199999999998E-4</v>
      </c>
      <c r="J21" s="3" t="str">
        <f t="shared" si="2"/>
        <v>0.00000898925-0.000356262i</v>
      </c>
      <c r="K21" s="3" t="str">
        <f t="shared" si="3"/>
        <v>1.00000899-0.000356266i</v>
      </c>
      <c r="L21" s="3" t="str">
        <f t="shared" si="4"/>
        <v>1.00000898925-0.000356262i</v>
      </c>
      <c r="M21" s="3" t="str">
        <f t="shared" si="5"/>
        <v>1.00001785240678-0.00071253440535952i</v>
      </c>
      <c r="N21" s="3" t="str">
        <f t="shared" si="6"/>
        <v>0.999981857166002-0.000756075195262i</v>
      </c>
      <c r="O21" s="7" t="str">
        <f t="shared" si="7"/>
        <v>0.0000359952407780195+0.00004354078990248i</v>
      </c>
      <c r="P21" s="7" t="str">
        <f t="shared" si="8"/>
        <v>1.999982-0.000756082i</v>
      </c>
      <c r="Q21" s="7">
        <f t="shared" si="9"/>
        <v>50.441066575538407</v>
      </c>
      <c r="R21" s="7">
        <f t="shared" si="10"/>
        <v>0.6368715630442221</v>
      </c>
      <c r="S21" s="7">
        <f t="shared" si="11"/>
        <v>1.4123373213601677E-3</v>
      </c>
      <c r="V21" s="7">
        <f t="shared" si="12"/>
        <v>1.0888695867533149E-3</v>
      </c>
    </row>
    <row r="22" spans="1:22" x14ac:dyDescent="0.4">
      <c r="A22" s="2">
        <v>7943.28</v>
      </c>
      <c r="B22" s="3">
        <v>9.2399999999999996E-6</v>
      </c>
      <c r="C22" s="2">
        <v>-4.4895100000000001E-4</v>
      </c>
      <c r="D22" s="3" t="str">
        <f t="shared" si="0"/>
        <v>0.00000924-0.000448951i</v>
      </c>
      <c r="E22" s="2">
        <v>0.99999000000000005</v>
      </c>
      <c r="F22" s="2">
        <v>-4.75489E-4</v>
      </c>
      <c r="G22" s="3" t="str">
        <f t="shared" si="1"/>
        <v>0.99999-0.000475489i</v>
      </c>
      <c r="H22" s="3">
        <v>9.2356800000000007E-6</v>
      </c>
      <c r="I22" s="2">
        <v>-4.48947E-4</v>
      </c>
      <c r="J22" s="3" t="str">
        <f t="shared" si="2"/>
        <v>0.00000923568-0.000448947i</v>
      </c>
      <c r="K22" s="3" t="str">
        <f t="shared" si="3"/>
        <v>1.00000924-0.000448951i</v>
      </c>
      <c r="L22" s="3" t="str">
        <f t="shared" si="4"/>
        <v>1.00000923568-0.000448947i</v>
      </c>
      <c r="M22" s="3" t="str">
        <f t="shared" si="5"/>
        <v>1.00001827421013-0.000897906294638052i</v>
      </c>
      <c r="N22" s="3" t="str">
        <f t="shared" si="6"/>
        <v>0.999979774010211-0.00095096849022i</v>
      </c>
      <c r="O22" s="7" t="str">
        <f t="shared" si="7"/>
        <v>0.0000385001999190226+0.000053062195581948i</v>
      </c>
      <c r="P22" s="7" t="str">
        <f t="shared" si="8"/>
        <v>1.99998-0.000950978i</v>
      </c>
      <c r="Q22" s="7">
        <f t="shared" si="9"/>
        <v>54.063828155884387</v>
      </c>
      <c r="R22" s="7">
        <f t="shared" si="10"/>
        <v>0.58688363353609918</v>
      </c>
      <c r="S22" s="7">
        <f t="shared" si="11"/>
        <v>1.6389682311917877E-3</v>
      </c>
      <c r="V22" s="7">
        <f t="shared" si="12"/>
        <v>1.3270255248896601E-3</v>
      </c>
    </row>
    <row r="23" spans="1:22" x14ac:dyDescent="0.4">
      <c r="A23" s="2">
        <v>10000</v>
      </c>
      <c r="B23" s="3">
        <v>9.4599999999999992E-6</v>
      </c>
      <c r="C23" s="2">
        <v>-5.6566699999999995E-4</v>
      </c>
      <c r="D23" s="3" t="str">
        <f t="shared" si="0"/>
        <v>0.00000946-0.000565667i</v>
      </c>
      <c r="E23" s="2">
        <v>0.99999000000000005</v>
      </c>
      <c r="F23" s="2">
        <v>-5.9812500000000002E-4</v>
      </c>
      <c r="G23" s="3" t="str">
        <f t="shared" si="1"/>
        <v>0.99999-0.000598125i</v>
      </c>
      <c r="H23" s="3">
        <v>9.4448899999999993E-6</v>
      </c>
      <c r="I23" s="2">
        <v>-5.6566099999999996E-4</v>
      </c>
      <c r="J23" s="3" t="str">
        <f t="shared" si="2"/>
        <v>0.00000944489-0.000565661i</v>
      </c>
      <c r="K23" s="3" t="str">
        <f t="shared" si="3"/>
        <v>1.00000946-0.000565667i</v>
      </c>
      <c r="L23" s="3" t="str">
        <f t="shared" si="4"/>
        <v>1.00000944489-0.000565661i</v>
      </c>
      <c r="M23" s="3" t="str">
        <f t="shared" si="5"/>
        <v>1.00001858500359-0.00113133869381565i</v>
      </c>
      <c r="N23" s="3" t="str">
        <f t="shared" si="6"/>
        <v>0.999979642346485-0.0011962380375i</v>
      </c>
      <c r="O23" s="7" t="str">
        <f t="shared" si="7"/>
        <v>0.0000389426571051343+0.0000648993436843498i</v>
      </c>
      <c r="P23" s="7" t="str">
        <f t="shared" si="8"/>
        <v>1.99998-0.00119625i</v>
      </c>
      <c r="Q23" s="7">
        <f t="shared" si="9"/>
        <v>59.068533405047461</v>
      </c>
      <c r="R23" s="7">
        <f t="shared" si="10"/>
        <v>0.51401242013317916</v>
      </c>
      <c r="S23" s="7">
        <f t="shared" si="11"/>
        <v>1.8921825814447648E-3</v>
      </c>
      <c r="V23" s="7">
        <f t="shared" si="12"/>
        <v>1.623081562498155E-3</v>
      </c>
    </row>
    <row r="24" spans="1:22" x14ac:dyDescent="0.4">
      <c r="A24" s="2">
        <v>12589.3</v>
      </c>
      <c r="B24" s="3">
        <v>9.5799999999999998E-6</v>
      </c>
      <c r="C24" s="2">
        <v>-7.1260900000000001E-4</v>
      </c>
      <c r="D24" s="3" t="str">
        <f t="shared" si="0"/>
        <v>0.00000958-0.000712609i</v>
      </c>
      <c r="E24" s="2">
        <v>0.99998900000000002</v>
      </c>
      <c r="F24" s="2">
        <v>-7.5247499999999995E-4</v>
      </c>
      <c r="G24" s="3" t="str">
        <f t="shared" si="1"/>
        <v>0.999989-0.000752475i</v>
      </c>
      <c r="H24" s="3">
        <v>9.5636100000000001E-6</v>
      </c>
      <c r="I24" s="2">
        <v>-7.1260200000000001E-4</v>
      </c>
      <c r="J24" s="3" t="str">
        <f t="shared" si="2"/>
        <v>0.00000956361-0.000712602i</v>
      </c>
      <c r="K24" s="3" t="str">
        <f t="shared" si="3"/>
        <v>1.00000958-0.000712609i</v>
      </c>
      <c r="L24" s="3" t="str">
        <f t="shared" si="4"/>
        <v>1.00000956361-0.000712602i</v>
      </c>
      <c r="M24" s="3" t="str">
        <f t="shared" si="5"/>
        <v>1.00001863589502-0.00142522464184172i</v>
      </c>
      <c r="N24" s="3" t="str">
        <f t="shared" si="6"/>
        <v>0.999977433902374-0.00150493344555i</v>
      </c>
      <c r="O24" s="7" t="str">
        <f t="shared" si="7"/>
        <v>0.0000412019926460117+0.00007970880370828i</v>
      </c>
      <c r="P24" s="7" t="str">
        <f t="shared" si="8"/>
        <v>1.999978-0.00150495i</v>
      </c>
      <c r="Q24" s="7">
        <f t="shared" si="9"/>
        <v>62.708381201412926</v>
      </c>
      <c r="R24" s="7">
        <f t="shared" si="10"/>
        <v>0.45851956304001601</v>
      </c>
      <c r="S24" s="7">
        <f t="shared" si="11"/>
        <v>2.2432217560348893E-3</v>
      </c>
      <c r="V24" s="7">
        <f t="shared" si="12"/>
        <v>1.9935159878660251E-3</v>
      </c>
    </row>
    <row r="25" spans="1:22" x14ac:dyDescent="0.4">
      <c r="A25" s="2">
        <v>15848.9</v>
      </c>
      <c r="B25" s="3">
        <v>9.5999999999999996E-6</v>
      </c>
      <c r="C25" s="2">
        <v>-8.9764200000000004E-4</v>
      </c>
      <c r="D25" s="3" t="str">
        <f t="shared" si="0"/>
        <v>0.0000096-0.000897642i</v>
      </c>
      <c r="E25" s="2">
        <v>0.99998900000000002</v>
      </c>
      <c r="F25" s="2">
        <v>-9.4681400000000003E-4</v>
      </c>
      <c r="G25" s="3" t="str">
        <f t="shared" si="1"/>
        <v>0.999989-0.000946814i</v>
      </c>
      <c r="H25" s="3">
        <v>9.5633799999999992E-6</v>
      </c>
      <c r="I25" s="2">
        <v>-8.9763199999999999E-4</v>
      </c>
      <c r="J25" s="3" t="str">
        <f t="shared" si="2"/>
        <v>0.00000956338-0.000897632i</v>
      </c>
      <c r="K25" s="3" t="str">
        <f t="shared" si="3"/>
        <v>1.0000096-0.000897642i</v>
      </c>
      <c r="L25" s="3" t="str">
        <f t="shared" si="4"/>
        <v>1.00000956338-0.000897632i</v>
      </c>
      <c r="M25" s="3" t="str">
        <f t="shared" si="5"/>
        <v>1.00001835771962-0.00179529120175875i</v>
      </c>
      <c r="N25" s="3" t="str">
        <f t="shared" si="6"/>
        <v>0.999977103664249-0.001893607170092i</v>
      </c>
      <c r="O25" s="7" t="str">
        <f t="shared" si="7"/>
        <v>0.0000412540553710317+0.00009831596833325i</v>
      </c>
      <c r="P25" s="7" t="str">
        <f t="shared" si="8"/>
        <v>1.999978-0.001893628i</v>
      </c>
      <c r="Q25" s="7">
        <f t="shared" si="9"/>
        <v>67.29099330295017</v>
      </c>
      <c r="R25" s="7">
        <f t="shared" si="10"/>
        <v>0.38605105733132322</v>
      </c>
      <c r="S25" s="7">
        <f t="shared" si="11"/>
        <v>2.6655401212841903E-3</v>
      </c>
      <c r="V25" s="7">
        <f t="shared" si="12"/>
        <v>2.45890056058631E-3</v>
      </c>
    </row>
    <row r="26" spans="1:22" x14ac:dyDescent="0.4">
      <c r="A26" s="2">
        <v>19952.599999999999</v>
      </c>
      <c r="B26" s="3">
        <v>9.4099999999999997E-6</v>
      </c>
      <c r="C26" s="2">
        <v>-1.1305600000000001E-3</v>
      </c>
      <c r="D26" s="3" t="str">
        <f t="shared" si="0"/>
        <v>0.00000941-0.00113056i</v>
      </c>
      <c r="E26" s="2">
        <v>0.99998799999999999</v>
      </c>
      <c r="F26" s="2">
        <v>-1.1914499999999999E-3</v>
      </c>
      <c r="G26" s="3" t="str">
        <f t="shared" si="1"/>
        <v>0.999988-0.00119145i</v>
      </c>
      <c r="H26" s="3">
        <v>9.3586299999999992E-6</v>
      </c>
      <c r="I26" s="2">
        <v>-1.1305499999999999E-3</v>
      </c>
      <c r="J26" s="3" t="str">
        <f t="shared" si="2"/>
        <v>0.00000935863-0.00113055i</v>
      </c>
      <c r="K26" s="3" t="str">
        <f t="shared" si="3"/>
        <v>1.00000941-0.00113056i</v>
      </c>
      <c r="L26" s="3" t="str">
        <f t="shared" si="4"/>
        <v>1.00000935863-0.00113055i</v>
      </c>
      <c r="M26" s="3" t="str">
        <f t="shared" si="5"/>
        <v>1.00001749056346-0.00226113121896823i</v>
      </c>
      <c r="N26" s="3" t="str">
        <f t="shared" si="6"/>
        <v>0.999974580590897-0.0023828714052i</v>
      </c>
      <c r="O26" s="7" t="str">
        <f t="shared" si="7"/>
        <v>0.0000429099725629545+0.00012174018623177i</v>
      </c>
      <c r="P26" s="7" t="str">
        <f t="shared" si="8"/>
        <v>1.999976-0.0023829i</v>
      </c>
      <c r="Q26" s="7">
        <f t="shared" si="9"/>
        <v>70.652153069546941</v>
      </c>
      <c r="R26" s="7">
        <f t="shared" si="10"/>
        <v>0.33130243278453797</v>
      </c>
      <c r="S26" s="7">
        <f t="shared" si="11"/>
        <v>3.2270647391648348E-3</v>
      </c>
      <c r="V26" s="7">
        <f t="shared" si="12"/>
        <v>3.0448150137539101E-3</v>
      </c>
    </row>
    <row r="27" spans="1:22" x14ac:dyDescent="0.4">
      <c r="A27" s="2">
        <v>25118.9</v>
      </c>
      <c r="B27" s="3">
        <v>8.9600000000000006E-6</v>
      </c>
      <c r="C27" s="2">
        <v>-1.4237900000000001E-3</v>
      </c>
      <c r="D27" s="3" t="str">
        <f t="shared" si="0"/>
        <v>0.00000896-0.00142379i</v>
      </c>
      <c r="E27" s="2">
        <v>0.99998699999999996</v>
      </c>
      <c r="F27" s="2">
        <v>-1.4994400000000001E-3</v>
      </c>
      <c r="G27" s="3" t="str">
        <f t="shared" si="1"/>
        <v>0.999987-0.00149944i</v>
      </c>
      <c r="H27" s="3">
        <v>8.8792199999999993E-6</v>
      </c>
      <c r="I27" s="2">
        <v>-1.42377E-3</v>
      </c>
      <c r="J27" s="3" t="str">
        <f t="shared" si="2"/>
        <v>0.00000887922-0.00142377i</v>
      </c>
      <c r="K27" s="3" t="str">
        <f t="shared" si="3"/>
        <v>1.00000896-0.00142379i</v>
      </c>
      <c r="L27" s="3" t="str">
        <f t="shared" si="4"/>
        <v>1.00000887922-0.00142377i</v>
      </c>
      <c r="M27" s="3" t="str">
        <f t="shared" si="5"/>
        <v>1.00001581215007-0.00284758539912384i</v>
      </c>
      <c r="N27" s="3" t="str">
        <f t="shared" si="6"/>
        <v>0.999971751848686-0.00299884101456i</v>
      </c>
      <c r="O27" s="7" t="str">
        <f t="shared" si="7"/>
        <v>0.0000440603013839302+0.00015125561543616i</v>
      </c>
      <c r="P27" s="7" t="str">
        <f t="shared" si="8"/>
        <v>1.999974-0.00299888i</v>
      </c>
      <c r="Q27" s="7">
        <f t="shared" si="9"/>
        <v>73.845231632397969</v>
      </c>
      <c r="R27" s="7">
        <f t="shared" si="10"/>
        <v>0.27823292405955447</v>
      </c>
      <c r="S27" s="7">
        <f t="shared" si="11"/>
        <v>3.9386038829871675E-3</v>
      </c>
      <c r="V27" s="7">
        <f t="shared" si="12"/>
        <v>3.7830827262164603E-3</v>
      </c>
    </row>
    <row r="28" spans="1:22" x14ac:dyDescent="0.4">
      <c r="A28" s="2">
        <v>31622.799999999999</v>
      </c>
      <c r="B28" s="3">
        <v>8.0600000000000008E-6</v>
      </c>
      <c r="C28" s="2">
        <v>-1.7929300000000001E-3</v>
      </c>
      <c r="D28" s="3" t="str">
        <f t="shared" si="0"/>
        <v>0.00000806-0.00179293i</v>
      </c>
      <c r="E28" s="2">
        <v>0.99998500000000001</v>
      </c>
      <c r="F28" s="2">
        <v>-1.88719E-3</v>
      </c>
      <c r="G28" s="3" t="str">
        <f t="shared" si="1"/>
        <v>0.999985-0.00188719i</v>
      </c>
      <c r="H28" s="3">
        <v>7.9376600000000008E-6</v>
      </c>
      <c r="I28" s="2">
        <v>-1.79291E-3</v>
      </c>
      <c r="J28" s="3" t="str">
        <f t="shared" si="2"/>
        <v>0.00000793766-0.00179291i</v>
      </c>
      <c r="K28" s="3" t="str">
        <f t="shared" si="3"/>
        <v>1.00000806-0.00179293i</v>
      </c>
      <c r="L28" s="3" t="str">
        <f t="shared" si="4"/>
        <v>1.00000793766-0.00179291i</v>
      </c>
      <c r="M28" s="3" t="str">
        <f t="shared" si="5"/>
        <v>1.00001278316185-0.00358586868252334i</v>
      </c>
      <c r="N28" s="3" t="str">
        <f t="shared" si="6"/>
        <v>0.999966438738904-0.0037743233843i</v>
      </c>
      <c r="O28" s="7" t="str">
        <f t="shared" si="7"/>
        <v>0.000046344422945932+0.00018845470177666i</v>
      </c>
      <c r="P28" s="7" t="str">
        <f t="shared" si="8"/>
        <v>1.99997-0.00377438i</v>
      </c>
      <c r="Q28" s="7">
        <f t="shared" si="9"/>
        <v>76.292214613857226</v>
      </c>
      <c r="R28" s="7">
        <f t="shared" si="10"/>
        <v>0.23697015857724374</v>
      </c>
      <c r="S28" s="7">
        <f t="shared" si="11"/>
        <v>4.8518022380218536E-3</v>
      </c>
      <c r="V28" s="7">
        <f t="shared" si="12"/>
        <v>4.7136080119222143E-3</v>
      </c>
    </row>
    <row r="29" spans="1:22" x14ac:dyDescent="0.4">
      <c r="A29" s="2">
        <v>39810.699999999997</v>
      </c>
      <c r="B29" s="3">
        <v>6.4899999999999997E-6</v>
      </c>
      <c r="C29" s="2">
        <v>-2.2576499999999999E-3</v>
      </c>
      <c r="D29" s="3" t="str">
        <f t="shared" si="0"/>
        <v>0.00000649-0.00225765i</v>
      </c>
      <c r="E29" s="2">
        <v>0.99998299999999996</v>
      </c>
      <c r="F29" s="2">
        <v>-2.37535E-3</v>
      </c>
      <c r="G29" s="3" t="str">
        <f t="shared" si="1"/>
        <v>0.999983-0.00237535i</v>
      </c>
      <c r="H29" s="3">
        <v>6.2862900000000004E-6</v>
      </c>
      <c r="I29" s="2">
        <v>-2.2576200000000001E-3</v>
      </c>
      <c r="J29" s="3" t="str">
        <f t="shared" si="2"/>
        <v>0.00000628629-0.00225762i</v>
      </c>
      <c r="K29" s="3" t="str">
        <f t="shared" si="3"/>
        <v>1.00000649-0.00225765i</v>
      </c>
      <c r="L29" s="3" t="str">
        <f t="shared" si="4"/>
        <v>1.00000628629-0.00225762i</v>
      </c>
      <c r="M29" s="3" t="str">
        <f t="shared" si="5"/>
        <v>1.00000767941501-0.00451529884419642i</v>
      </c>
      <c r="N29" s="3" t="str">
        <f t="shared" si="6"/>
        <v>0.999960358001378-0.0047506192381i</v>
      </c>
      <c r="O29" s="7" t="str">
        <f t="shared" si="7"/>
        <v>0.0000473214136319511+0.00023532039390358i</v>
      </c>
      <c r="P29" s="7" t="str">
        <f t="shared" si="8"/>
        <v>1.999966-0.0047507i</v>
      </c>
      <c r="Q29" s="7">
        <f t="shared" si="9"/>
        <v>78.765933786589798</v>
      </c>
      <c r="R29" s="7">
        <f t="shared" si="10"/>
        <v>0.19481756099400965</v>
      </c>
      <c r="S29" s="7">
        <f t="shared" si="11"/>
        <v>6.0008664913106177E-3</v>
      </c>
      <c r="V29" s="7">
        <f t="shared" si="12"/>
        <v>5.8858868680047504E-3</v>
      </c>
    </row>
    <row r="30" spans="1:22" x14ac:dyDescent="0.4">
      <c r="A30" s="2">
        <v>50118.7</v>
      </c>
      <c r="B30" s="3">
        <v>3.8199999999999998E-6</v>
      </c>
      <c r="C30" s="2">
        <v>-2.8426900000000001E-3</v>
      </c>
      <c r="D30" s="3" t="str">
        <f t="shared" si="0"/>
        <v>0.00000382-0.00284269i</v>
      </c>
      <c r="E30" s="2">
        <v>0.99997899999999995</v>
      </c>
      <c r="F30" s="2">
        <v>-2.9898799999999999E-3</v>
      </c>
      <c r="G30" s="3" t="str">
        <f t="shared" si="1"/>
        <v>0.999979-0.00298988i</v>
      </c>
      <c r="H30" s="3">
        <v>3.50123E-6</v>
      </c>
      <c r="I30" s="2">
        <v>-2.84265E-3</v>
      </c>
      <c r="J30" s="3" t="str">
        <f t="shared" si="2"/>
        <v>0.00000350123-0.00284265i</v>
      </c>
      <c r="K30" s="3" t="str">
        <f t="shared" si="3"/>
        <v>1.00000382-0.00284269i</v>
      </c>
      <c r="L30" s="3" t="str">
        <f t="shared" si="4"/>
        <v>1.00000350123-0.00284265i</v>
      </c>
      <c r="M30" s="3" t="str">
        <f t="shared" si="5"/>
        <v>0.999999240470646-0.00568536081183451i</v>
      </c>
      <c r="N30" s="3" t="str">
        <f t="shared" si="6"/>
        <v>0.999949061058585-0.00597963442504i</v>
      </c>
      <c r="O30" s="7" t="str">
        <f t="shared" si="7"/>
        <v>0.00005017941206098+0.00029427361320549i</v>
      </c>
      <c r="P30" s="7" t="str">
        <f t="shared" si="8"/>
        <v>1.999958-0.00597976i</v>
      </c>
      <c r="Q30" s="7">
        <f t="shared" si="9"/>
        <v>80.49433436532496</v>
      </c>
      <c r="R30" s="7">
        <f t="shared" si="10"/>
        <v>0.16514513289859847</v>
      </c>
      <c r="S30" s="7">
        <f t="shared" si="11"/>
        <v>7.4631544552479509E-3</v>
      </c>
      <c r="V30" s="7">
        <f t="shared" si="12"/>
        <v>7.3606799423823494E-3</v>
      </c>
    </row>
    <row r="31" spans="1:22" x14ac:dyDescent="0.4">
      <c r="A31" s="2">
        <v>63095.7</v>
      </c>
      <c r="B31" s="3">
        <v>-5.3099999999999998E-7</v>
      </c>
      <c r="C31" s="2">
        <v>-3.5792200000000001E-3</v>
      </c>
      <c r="D31" s="3" t="str">
        <f t="shared" si="0"/>
        <v>-0.000000531-0.00357922i</v>
      </c>
      <c r="E31" s="2">
        <v>0.99997400000000003</v>
      </c>
      <c r="F31" s="2">
        <v>-3.76349E-3</v>
      </c>
      <c r="G31" s="3" t="str">
        <f t="shared" si="1"/>
        <v>0.999974-0.00376349i</v>
      </c>
      <c r="H31" s="3">
        <v>-1.0285800000000001E-6</v>
      </c>
      <c r="I31" s="2">
        <v>-3.57917E-3</v>
      </c>
      <c r="J31" s="3" t="str">
        <f t="shared" si="2"/>
        <v>-0.00000102858-0.00357917i</v>
      </c>
      <c r="K31" s="3" t="str">
        <f t="shared" si="3"/>
        <v>0.999999469-0.00357922i</v>
      </c>
      <c r="L31" s="3" t="str">
        <f t="shared" si="4"/>
        <v>0.99999897142-0.00357917i</v>
      </c>
      <c r="M31" s="3" t="str">
        <f t="shared" si="5"/>
        <v>0.999985629783699-0.00715838441794662i</v>
      </c>
      <c r="N31" s="3" t="str">
        <f t="shared" si="6"/>
        <v>0.99993383681902-0.00752678429852i</v>
      </c>
      <c r="O31" s="7" t="str">
        <f t="shared" si="7"/>
        <v>0.0000517929646789428+0.00036839988057338i</v>
      </c>
      <c r="P31" s="7" t="str">
        <f t="shared" si="8"/>
        <v>1.999948-0.00752698i</v>
      </c>
      <c r="Q31" s="7">
        <f t="shared" si="9"/>
        <v>82.212931418863676</v>
      </c>
      <c r="R31" s="7">
        <f t="shared" si="10"/>
        <v>0.13549196131737648</v>
      </c>
      <c r="S31" s="7">
        <f t="shared" si="11"/>
        <v>9.3007466051347881E-3</v>
      </c>
      <c r="V31" s="7">
        <f t="shared" si="12"/>
        <v>9.2149792650722002E-3</v>
      </c>
    </row>
    <row r="32" spans="1:22" x14ac:dyDescent="0.4">
      <c r="A32" s="2">
        <v>79432.800000000003</v>
      </c>
      <c r="B32" s="3">
        <v>-7.5800000000000003E-6</v>
      </c>
      <c r="C32" s="2">
        <v>-4.5065299999999999E-3</v>
      </c>
      <c r="D32" s="3" t="str">
        <f t="shared" si="0"/>
        <v>-0.00000758-0.00450653i</v>
      </c>
      <c r="E32" s="2">
        <v>0.99996499999999999</v>
      </c>
      <c r="F32" s="2">
        <v>-4.7373500000000004E-3</v>
      </c>
      <c r="G32" s="3" t="str">
        <f t="shared" si="1"/>
        <v>0.999965-0.00473735i</v>
      </c>
      <c r="H32" s="3">
        <v>-8.3675000000000008E-6</v>
      </c>
      <c r="I32" s="2">
        <v>-4.5064500000000004E-3</v>
      </c>
      <c r="J32" s="3" t="str">
        <f t="shared" si="2"/>
        <v>-0.0000083675-0.00450645i</v>
      </c>
      <c r="K32" s="3" t="str">
        <f t="shared" si="3"/>
        <v>0.99999242-0.00450653i</v>
      </c>
      <c r="L32" s="3" t="str">
        <f t="shared" si="4"/>
        <v>0.9999916325-0.00450645i</v>
      </c>
      <c r="M32" s="3" t="str">
        <f t="shared" si="5"/>
        <v>0.999963744111307-0.00901290813271922i</v>
      </c>
      <c r="N32" s="3" t="str">
        <f t="shared" si="6"/>
        <v>0.999907558739977-0.0094743683855i</v>
      </c>
      <c r="O32" s="7" t="str">
        <f t="shared" si="7"/>
        <v>0.0000561853713298976+0.000461460252780781i</v>
      </c>
      <c r="P32" s="7" t="str">
        <f t="shared" si="8"/>
        <v>1.99993-0.0094747i</v>
      </c>
      <c r="Q32" s="7">
        <f t="shared" si="9"/>
        <v>83.329524179719314</v>
      </c>
      <c r="R32" s="7">
        <f t="shared" si="10"/>
        <v>0.1161589466115598</v>
      </c>
      <c r="S32" s="7">
        <f t="shared" si="11"/>
        <v>1.1621979133394165E-2</v>
      </c>
      <c r="V32" s="7">
        <f t="shared" si="12"/>
        <v>1.1543305742815301E-2</v>
      </c>
    </row>
    <row r="33" spans="1:22" x14ac:dyDescent="0.4">
      <c r="A33" s="2">
        <v>100000</v>
      </c>
      <c r="B33" s="3">
        <v>-1.9000000000000001E-5</v>
      </c>
      <c r="C33" s="2">
        <v>-5.6740100000000002E-3</v>
      </c>
      <c r="D33" s="3" t="str">
        <f t="shared" si="0"/>
        <v>-0.000019-0.00567401i</v>
      </c>
      <c r="E33" s="2">
        <v>0.99995199999999995</v>
      </c>
      <c r="F33" s="2">
        <v>-5.96322E-3</v>
      </c>
      <c r="G33" s="3" t="str">
        <f t="shared" si="1"/>
        <v>0.999952-0.00596322i</v>
      </c>
      <c r="H33" s="3">
        <v>-2.0214700000000001E-5</v>
      </c>
      <c r="I33" s="2">
        <v>-5.6739099999999999E-3</v>
      </c>
      <c r="J33" s="3" t="str">
        <f t="shared" si="2"/>
        <v>-0.0000202147-0.00567391i</v>
      </c>
      <c r="K33" s="3" t="str">
        <f t="shared" si="3"/>
        <v>0.999981-0.00567401i</v>
      </c>
      <c r="L33" s="3" t="str">
        <f t="shared" si="4"/>
        <v>0.9999797853-0.00567391i</v>
      </c>
      <c r="M33" s="3" t="str">
        <f t="shared" si="5"/>
        <v>0.999928591862-0.0113476974973001i</v>
      </c>
      <c r="N33" s="3" t="str">
        <f t="shared" si="6"/>
        <v>0.999868442311232-0.01192586753088i</v>
      </c>
      <c r="O33" s="7" t="str">
        <f t="shared" si="7"/>
        <v>0.0000601495507680516+0.000578170033579899i</v>
      </c>
      <c r="P33" s="7" t="str">
        <f t="shared" si="8"/>
        <v>1.999904-0.01192644i</v>
      </c>
      <c r="Q33" s="7">
        <f t="shared" si="9"/>
        <v>84.402315845903757</v>
      </c>
      <c r="R33" s="7">
        <f t="shared" si="10"/>
        <v>9.7542673447829353E-2</v>
      </c>
      <c r="S33" s="7">
        <f t="shared" si="11"/>
        <v>1.4532699749925248E-2</v>
      </c>
      <c r="V33" s="7">
        <f t="shared" si="12"/>
        <v>1.446339829513435E-2</v>
      </c>
    </row>
    <row r="34" spans="1:22" x14ac:dyDescent="0.4">
      <c r="A34" s="2">
        <v>125893</v>
      </c>
      <c r="B34" s="3">
        <v>-3.7299999999999999E-5</v>
      </c>
      <c r="C34" s="2">
        <v>-7.14389E-3</v>
      </c>
      <c r="D34" s="3" t="str">
        <f t="shared" si="0"/>
        <v>-0.0000373-0.00714389i</v>
      </c>
      <c r="E34" s="2">
        <v>0.99993100000000001</v>
      </c>
      <c r="F34" s="2">
        <v>-7.50624E-3</v>
      </c>
      <c r="G34" s="3" t="str">
        <f t="shared" si="1"/>
        <v>0.999931-0.00750624i</v>
      </c>
      <c r="H34" s="3">
        <v>-3.92385E-5</v>
      </c>
      <c r="I34" s="2">
        <v>-7.14373E-3</v>
      </c>
      <c r="J34" s="3" t="str">
        <f t="shared" si="2"/>
        <v>-0.0000392385-0.00714373i</v>
      </c>
      <c r="K34" s="3" t="str">
        <f t="shared" si="3"/>
        <v>0.9999627-0.00714389i</v>
      </c>
      <c r="L34" s="3" t="str">
        <f t="shared" si="4"/>
        <v>0.9999607615-0.00714373i</v>
      </c>
      <c r="M34" s="3" t="str">
        <f t="shared" si="5"/>
        <v>0.999872428942286-0.0142870732233432i</v>
      </c>
      <c r="N34" s="3" t="str">
        <f t="shared" si="6"/>
        <v>0.999805661122062-0.01501144413888i</v>
      </c>
      <c r="O34" s="7" t="str">
        <f t="shared" si="7"/>
        <v>0.0000667678202239674+0.000724370915536799i</v>
      </c>
      <c r="P34" s="7" t="str">
        <f t="shared" si="8"/>
        <v>1.999862-0.01501248i</v>
      </c>
      <c r="Q34" s="7">
        <f t="shared" si="9"/>
        <v>85.163823916802187</v>
      </c>
      <c r="R34" s="7">
        <f t="shared" si="10"/>
        <v>8.4307003993691509E-2</v>
      </c>
      <c r="S34" s="7">
        <f t="shared" si="11"/>
        <v>1.8186780506278477E-2</v>
      </c>
      <c r="V34" s="7">
        <f t="shared" si="12"/>
        <v>1.81220324236064E-2</v>
      </c>
    </row>
    <row r="35" spans="1:22" x14ac:dyDescent="0.4">
      <c r="A35" s="2">
        <v>158489</v>
      </c>
      <c r="B35" s="3">
        <v>-6.6699999999999995E-5</v>
      </c>
      <c r="C35" s="2">
        <v>-8.9944699999999992E-3</v>
      </c>
      <c r="D35" s="3" t="str">
        <f t="shared" si="0"/>
        <v>-0.0000667-0.00899447i</v>
      </c>
      <c r="E35" s="2">
        <v>0.99989799999999995</v>
      </c>
      <c r="F35" s="2">
        <v>-9.4483899999999992E-3</v>
      </c>
      <c r="G35" s="3" t="str">
        <f t="shared" si="1"/>
        <v>0.999898-0.00944839i</v>
      </c>
      <c r="H35" s="3">
        <v>-6.9794400000000004E-5</v>
      </c>
      <c r="I35" s="2">
        <v>-8.9942400000000006E-3</v>
      </c>
      <c r="J35" s="3" t="str">
        <f t="shared" si="2"/>
        <v>-0.0000697944-0.00899424i</v>
      </c>
      <c r="K35" s="3" t="str">
        <f t="shared" si="3"/>
        <v>0.9999333-0.00899447i</v>
      </c>
      <c r="L35" s="3" t="str">
        <f t="shared" si="4"/>
        <v>0.9999302056-0.00899424i</v>
      </c>
      <c r="M35" s="3" t="str">
        <f t="shared" si="5"/>
        <v>0.999782611833434-0.017987482320555i</v>
      </c>
      <c r="N35" s="3" t="str">
        <f t="shared" si="6"/>
        <v>0.999706738330408-0.01889485252844i</v>
      </c>
      <c r="O35" s="7" t="str">
        <f t="shared" si="7"/>
        <v>0.0000758735030259583+0.000907370207885002i</v>
      </c>
      <c r="P35" s="7" t="str">
        <f t="shared" si="8"/>
        <v>1.999796-0.01889678i</v>
      </c>
      <c r="Q35" s="7">
        <f t="shared" si="9"/>
        <v>85.761488935173233</v>
      </c>
      <c r="R35" s="7">
        <f t="shared" si="10"/>
        <v>7.3908520352721066E-2</v>
      </c>
      <c r="S35" s="7">
        <f t="shared" si="11"/>
        <v>2.276472879320926E-2</v>
      </c>
      <c r="V35" s="7">
        <f t="shared" si="12"/>
        <v>2.2702467835138899E-2</v>
      </c>
    </row>
    <row r="36" spans="1:22" x14ac:dyDescent="0.4">
      <c r="A36" s="2">
        <v>199526</v>
      </c>
      <c r="B36" s="2">
        <v>-1.1389500000000001E-4</v>
      </c>
      <c r="C36" s="2">
        <v>-1.13242E-2</v>
      </c>
      <c r="D36" s="3" t="str">
        <f t="shared" si="0"/>
        <v>-0.000113895-0.0113242i</v>
      </c>
      <c r="E36" s="2">
        <v>0.99984700000000004</v>
      </c>
      <c r="F36" s="2">
        <v>-1.18928E-2</v>
      </c>
      <c r="G36" s="3" t="str">
        <f t="shared" si="1"/>
        <v>0.999847-0.0118928i</v>
      </c>
      <c r="H36" s="2">
        <v>-1.1873499999999999E-4</v>
      </c>
      <c r="I36" s="2">
        <v>-1.13239E-2</v>
      </c>
      <c r="J36" s="3" t="str">
        <f t="shared" si="2"/>
        <v>-0.000118735-0.0113239i</v>
      </c>
      <c r="K36" s="3" t="str">
        <f t="shared" si="3"/>
        <v>0.999886105-0.0113242i</v>
      </c>
      <c r="L36" s="3" t="str">
        <f t="shared" si="4"/>
        <v>0.999881265-0.0113239i</v>
      </c>
      <c r="M36" s="3" t="str">
        <f t="shared" si="5"/>
        <v>0.999639149414943-0.0226454656855225i</v>
      </c>
      <c r="N36" s="3" t="str">
        <f t="shared" si="6"/>
        <v>0.99955258471716-0.0237819608032i</v>
      </c>
      <c r="O36" s="7" t="str">
        <f t="shared" si="7"/>
        <v>0.0000865646977830092+0.0011364951176775i</v>
      </c>
      <c r="P36" s="7" t="str">
        <f t="shared" si="8"/>
        <v>1.999694-0.0237856i</v>
      </c>
      <c r="Q36" s="7">
        <f t="shared" si="9"/>
        <v>86.325777834761382</v>
      </c>
      <c r="R36" s="7">
        <f t="shared" si="10"/>
        <v>6.4083331426459209E-2</v>
      </c>
      <c r="S36" s="7">
        <f t="shared" si="11"/>
        <v>2.8497021644489105E-2</v>
      </c>
      <c r="V36" s="7">
        <f t="shared" si="12"/>
        <v>2.8438447466458752E-2</v>
      </c>
    </row>
    <row r="37" spans="1:22" x14ac:dyDescent="0.4">
      <c r="A37" s="2">
        <v>251189</v>
      </c>
      <c r="B37" s="2">
        <v>-1.89352E-4</v>
      </c>
      <c r="C37" s="2">
        <v>-1.42571E-2</v>
      </c>
      <c r="D37" s="3" t="str">
        <f t="shared" si="0"/>
        <v>-0.000189352-0.0142571i</v>
      </c>
      <c r="E37" s="2">
        <v>0.99976600000000004</v>
      </c>
      <c r="F37" s="2">
        <v>-1.49693E-2</v>
      </c>
      <c r="G37" s="3" t="str">
        <f t="shared" si="1"/>
        <v>0.999766-0.0149693i</v>
      </c>
      <c r="H37" s="2">
        <v>-1.9696899999999999E-4</v>
      </c>
      <c r="I37" s="2">
        <v>-1.42565E-2</v>
      </c>
      <c r="J37" s="3" t="str">
        <f t="shared" si="2"/>
        <v>-0.000196969-0.0142565i</v>
      </c>
      <c r="K37" s="3" t="str">
        <f t="shared" si="3"/>
        <v>0.999810648-0.0142571i</v>
      </c>
      <c r="L37" s="3" t="str">
        <f t="shared" si="4"/>
        <v>0.999803031-0.0142565i</v>
      </c>
      <c r="M37" s="3" t="str">
        <f t="shared" si="5"/>
        <v>0.999410459950324-0.0285080922964821i</v>
      </c>
      <c r="N37" s="3" t="str">
        <f t="shared" si="6"/>
        <v>0.99930797481351-0.0299315943676i</v>
      </c>
      <c r="O37" s="7" t="str">
        <f t="shared" si="7"/>
        <v>0.00010248513681399+0.0014235020711179i</v>
      </c>
      <c r="P37" s="7" t="str">
        <f t="shared" si="8"/>
        <v>1.999532-0.0299386i</v>
      </c>
      <c r="Q37" s="7">
        <f t="shared" si="9"/>
        <v>86.739905441618177</v>
      </c>
      <c r="R37" s="7">
        <f t="shared" si="10"/>
        <v>5.6868686602120543E-2</v>
      </c>
      <c r="S37" s="7">
        <f t="shared" si="11"/>
        <v>3.5684014196785262E-2</v>
      </c>
      <c r="V37" s="7">
        <f t="shared" si="12"/>
        <v>3.5626265569789053E-2</v>
      </c>
    </row>
    <row r="38" spans="1:22" x14ac:dyDescent="0.4">
      <c r="A38" s="2">
        <v>316228</v>
      </c>
      <c r="B38" s="2">
        <v>-3.0978199999999998E-4</v>
      </c>
      <c r="C38" s="2">
        <v>-1.7948499999999999E-2</v>
      </c>
      <c r="D38" s="3" t="str">
        <f t="shared" si="0"/>
        <v>-0.000309782-0.0179485i</v>
      </c>
      <c r="E38" s="2">
        <v>0.99963900000000006</v>
      </c>
      <c r="F38" s="2">
        <v>-1.8840900000000001E-2</v>
      </c>
      <c r="G38" s="3" t="str">
        <f t="shared" si="1"/>
        <v>0.999639-0.0188409i</v>
      </c>
      <c r="H38" s="2">
        <v>-3.2177399999999999E-4</v>
      </c>
      <c r="I38" s="2">
        <v>-1.79477E-2</v>
      </c>
      <c r="J38" s="3" t="str">
        <f t="shared" si="2"/>
        <v>-0.000321774-0.0179477i</v>
      </c>
      <c r="K38" s="3" t="str">
        <f t="shared" si="3"/>
        <v>0.999690218-0.0179485i</v>
      </c>
      <c r="L38" s="3" t="str">
        <f t="shared" si="4"/>
        <v>0.999678226-0.0179477i</v>
      </c>
      <c r="M38" s="3" t="str">
        <f t="shared" si="5"/>
        <v>0.999046409386343-0.0358848647649596i</v>
      </c>
      <c r="N38" s="3" t="str">
        <f t="shared" si="6"/>
        <v>0.99892315080819-0.0376681968702i</v>
      </c>
      <c r="O38" s="7" t="str">
        <f t="shared" si="7"/>
        <v>0.000123258578152985+0.00178333210524041i</v>
      </c>
      <c r="P38" s="7" t="str">
        <f t="shared" si="8"/>
        <v>1.999278-0.0376818i</v>
      </c>
      <c r="Q38" s="7">
        <f t="shared" si="9"/>
        <v>87.125941255646254</v>
      </c>
      <c r="R38" s="7">
        <f t="shared" si="10"/>
        <v>5.0140754407716905E-2</v>
      </c>
      <c r="S38" s="7">
        <f t="shared" si="11"/>
        <v>4.4697866909696467E-2</v>
      </c>
      <c r="V38" s="7">
        <f t="shared" si="12"/>
        <v>4.4641644202649003E-2</v>
      </c>
    </row>
    <row r="39" spans="1:22" x14ac:dyDescent="0.4">
      <c r="A39" s="2">
        <v>398107</v>
      </c>
      <c r="B39" s="2">
        <v>-5.0158799999999997E-4</v>
      </c>
      <c r="C39" s="2">
        <v>-2.2594E-2</v>
      </c>
      <c r="D39" s="3" t="str">
        <f t="shared" si="0"/>
        <v>-0.000501588-0.022594i</v>
      </c>
      <c r="E39" s="2">
        <v>0.99943800000000005</v>
      </c>
      <c r="F39" s="2">
        <v>-2.3712299999999999E-2</v>
      </c>
      <c r="G39" s="3" t="str">
        <f t="shared" si="1"/>
        <v>0.999438-0.0237123i</v>
      </c>
      <c r="H39" s="2">
        <v>-5.2047300000000003E-4</v>
      </c>
      <c r="I39" s="2">
        <v>-2.25927E-2</v>
      </c>
      <c r="J39" s="3" t="str">
        <f t="shared" si="2"/>
        <v>-0.000520473-0.0225927i</v>
      </c>
      <c r="K39" s="3" t="str">
        <f t="shared" si="3"/>
        <v>0.999498412-0.022594i</v>
      </c>
      <c r="L39" s="3" t="str">
        <f t="shared" si="4"/>
        <v>0.999479527-0.0225927i</v>
      </c>
      <c r="M39" s="3" t="str">
        <f t="shared" si="5"/>
        <v>0.998467740599211-0.0451636082058304i</v>
      </c>
      <c r="N39" s="3" t="str">
        <f t="shared" si="6"/>
        <v>0.99831404267271-0.0473979473748i</v>
      </c>
      <c r="O39" s="7" t="str">
        <f t="shared" si="7"/>
        <v>0.000153697926500995+0.0022343391689696i</v>
      </c>
      <c r="P39" s="7" t="str">
        <f t="shared" si="8"/>
        <v>1.998876-0.0474246i</v>
      </c>
      <c r="Q39" s="7">
        <f t="shared" si="9"/>
        <v>87.424004193251491</v>
      </c>
      <c r="R39" s="7">
        <f t="shared" si="10"/>
        <v>4.4944463235953726E-2</v>
      </c>
      <c r="S39" s="7">
        <f t="shared" si="11"/>
        <v>5.6006205765098106E-2</v>
      </c>
      <c r="V39" s="7">
        <f t="shared" si="12"/>
        <v>5.5949610768556007E-2</v>
      </c>
    </row>
    <row r="40" spans="1:22" x14ac:dyDescent="0.4">
      <c r="A40" s="2">
        <v>501187</v>
      </c>
      <c r="B40" s="2">
        <v>-8.0652000000000002E-4</v>
      </c>
      <c r="C40" s="2">
        <v>-2.84383E-2</v>
      </c>
      <c r="D40" s="3" t="str">
        <f t="shared" si="0"/>
        <v>-0.00080652-0.0284383i</v>
      </c>
      <c r="E40" s="2">
        <v>0.99912199999999995</v>
      </c>
      <c r="F40" s="2">
        <v>-2.9840200000000001E-2</v>
      </c>
      <c r="G40" s="3" t="str">
        <f t="shared" si="1"/>
        <v>0.999122-0.0298402i</v>
      </c>
      <c r="H40" s="2">
        <v>-8.3627400000000002E-4</v>
      </c>
      <c r="I40" s="2">
        <v>-2.8436199999999998E-2</v>
      </c>
      <c r="J40" s="3" t="str">
        <f t="shared" si="2"/>
        <v>-0.000836274-0.0284362i</v>
      </c>
      <c r="K40" s="3" t="str">
        <f t="shared" si="3"/>
        <v>0.99919348-0.0284383i</v>
      </c>
      <c r="L40" s="3" t="str">
        <f t="shared" si="4"/>
        <v>0.999163726-0.0284362i</v>
      </c>
      <c r="M40" s="3" t="str">
        <f t="shared" si="5"/>
        <v>0.997549203285246-0.0568277834250818i</v>
      </c>
      <c r="N40" s="3" t="str">
        <f t="shared" si="6"/>
        <v>0.99735433334796-0.0596280006088i</v>
      </c>
      <c r="O40" s="7" t="str">
        <f t="shared" si="7"/>
        <v>0.000194869937286013+0.00280021718371819i</v>
      </c>
      <c r="P40" s="7" t="str">
        <f t="shared" si="8"/>
        <v>1.998244-0.0596804i</v>
      </c>
      <c r="Q40" s="7">
        <f t="shared" si="9"/>
        <v>87.729858394689657</v>
      </c>
      <c r="R40" s="7">
        <f t="shared" si="10"/>
        <v>3.9611079632761087E-2</v>
      </c>
      <c r="S40" s="7">
        <f t="shared" si="11"/>
        <v>7.0205102751580734E-2</v>
      </c>
      <c r="V40" s="7">
        <f t="shared" si="12"/>
        <v>7.0150003906049502E-2</v>
      </c>
    </row>
    <row r="41" spans="1:22" x14ac:dyDescent="0.4">
      <c r="A41" s="2">
        <v>630957</v>
      </c>
      <c r="B41" s="2">
        <v>-1.29071E-3</v>
      </c>
      <c r="C41" s="2">
        <v>-3.5787600000000003E-2</v>
      </c>
      <c r="D41" s="3" t="str">
        <f t="shared" si="0"/>
        <v>-0.00129071-0.0357876i</v>
      </c>
      <c r="E41" s="2">
        <v>0.99862200000000001</v>
      </c>
      <c r="F41" s="2">
        <v>-3.75454E-2</v>
      </c>
      <c r="G41" s="3" t="str">
        <f t="shared" si="1"/>
        <v>0.998622-0.0375454i</v>
      </c>
      <c r="H41" s="2">
        <v>-1.3376099999999999E-3</v>
      </c>
      <c r="I41" s="2">
        <v>-3.5784099999999999E-2</v>
      </c>
      <c r="J41" s="3" t="str">
        <f t="shared" si="2"/>
        <v>-0.00133761-0.0357841i</v>
      </c>
      <c r="K41" s="3" t="str">
        <f t="shared" si="3"/>
        <v>0.99870929-0.0357876i</v>
      </c>
      <c r="L41" s="3" t="str">
        <f t="shared" si="4"/>
        <v>0.99866239-0.0357841i</v>
      </c>
      <c r="M41" s="3" t="str">
        <f t="shared" si="5"/>
        <v>0.996092779409443-0.071477643252653i</v>
      </c>
      <c r="N41" s="3" t="str">
        <f t="shared" si="6"/>
        <v>0.99583624182284-0.0749873248776i</v>
      </c>
      <c r="O41" s="7" t="str">
        <f t="shared" si="7"/>
        <v>0.000256537586602934+0.003509681624947i</v>
      </c>
      <c r="P41" s="7" t="str">
        <f t="shared" si="8"/>
        <v>1.997244-0.0750908i</v>
      </c>
      <c r="Q41" s="7">
        <f t="shared" si="9"/>
        <v>87.972589233679187</v>
      </c>
      <c r="R41" s="7">
        <f t="shared" si="10"/>
        <v>3.5377609379954177E-2</v>
      </c>
      <c r="S41" s="7">
        <f t="shared" si="11"/>
        <v>8.8035320384306295E-2</v>
      </c>
      <c r="V41" s="7">
        <f t="shared" si="12"/>
        <v>8.7980211721889495E-2</v>
      </c>
    </row>
    <row r="42" spans="1:22" x14ac:dyDescent="0.4">
      <c r="A42" s="2">
        <v>794328</v>
      </c>
      <c r="B42" s="2">
        <v>-2.05864E-3</v>
      </c>
      <c r="C42" s="2">
        <v>-4.5023000000000001E-2</v>
      </c>
      <c r="D42" s="3" t="str">
        <f t="shared" si="0"/>
        <v>-0.00205864-0.045023i</v>
      </c>
      <c r="E42" s="2">
        <v>0.99783200000000005</v>
      </c>
      <c r="F42" s="2">
        <v>-4.7227400000000003E-2</v>
      </c>
      <c r="G42" s="3" t="str">
        <f t="shared" si="1"/>
        <v>0.997832-0.0472274i</v>
      </c>
      <c r="H42" s="2">
        <v>-2.1325699999999999E-3</v>
      </c>
      <c r="I42" s="2">
        <v>-4.5017000000000001E-2</v>
      </c>
      <c r="J42" s="3" t="str">
        <f t="shared" si="2"/>
        <v>-0.00213257-0.045017i</v>
      </c>
      <c r="K42" s="3" t="str">
        <f t="shared" si="3"/>
        <v>0.99794136-0.045023i</v>
      </c>
      <c r="L42" s="3" t="str">
        <f t="shared" si="4"/>
        <v>0.99786743-0.045017i</v>
      </c>
      <c r="M42" s="3" t="str">
        <f t="shared" si="5"/>
        <v>0.993786379802905-0.08985131150401i</v>
      </c>
      <c r="N42" s="3" t="str">
        <f t="shared" si="6"/>
        <v>0.99343827291324-0.0942500219936i</v>
      </c>
      <c r="O42" s="7" t="str">
        <f t="shared" si="7"/>
        <v>0.000348106889664912+0.00439871048958999i</v>
      </c>
      <c r="P42" s="7" t="str">
        <f t="shared" si="8"/>
        <v>1.995664-0.0944548i</v>
      </c>
      <c r="Q42" s="7">
        <f t="shared" si="9"/>
        <v>88.184922146974998</v>
      </c>
      <c r="R42" s="7">
        <f t="shared" si="10"/>
        <v>3.1673786314202111E-2</v>
      </c>
      <c r="S42" s="7">
        <f t="shared" si="11"/>
        <v>0.11042764069414875</v>
      </c>
      <c r="V42" s="7">
        <f t="shared" si="12"/>
        <v>0.1103722347030525</v>
      </c>
    </row>
    <row r="43" spans="1:22" x14ac:dyDescent="0.4">
      <c r="A43" s="3">
        <v>1000000</v>
      </c>
      <c r="B43" s="2">
        <v>-3.2751E-3</v>
      </c>
      <c r="C43" s="2">
        <v>-5.6615800000000001E-2</v>
      </c>
      <c r="D43" s="3" t="str">
        <f t="shared" si="0"/>
        <v>-0.0032751-0.0566158i</v>
      </c>
      <c r="E43" s="2">
        <v>0.996583</v>
      </c>
      <c r="F43" s="2">
        <v>-5.9380500000000003E-2</v>
      </c>
      <c r="G43" s="3" t="str">
        <f t="shared" si="1"/>
        <v>0.996583-0.0593805i</v>
      </c>
      <c r="H43" s="2">
        <v>-3.3916300000000001E-3</v>
      </c>
      <c r="I43" s="2">
        <v>-5.6605299999999997E-2</v>
      </c>
      <c r="J43" s="3" t="str">
        <f t="shared" si="2"/>
        <v>-0.00339163-0.0566053i</v>
      </c>
      <c r="K43" s="3" t="str">
        <f t="shared" si="3"/>
        <v>0.9967249-0.0566158i</v>
      </c>
      <c r="L43" s="3" t="str">
        <f t="shared" si="4"/>
        <v>0.99660837-0.0566053i</v>
      </c>
      <c r="M43" s="3" t="str">
        <f t="shared" si="5"/>
        <v>0.990139623583673-0.112843692136216i</v>
      </c>
      <c r="N43" s="3" t="str">
        <f t="shared" si="6"/>
        <v>0.98965163210875-0.118355193663i</v>
      </c>
      <c r="O43" s="7" t="str">
        <f t="shared" si="7"/>
        <v>0.000487991474923066+0.00551150152678399i</v>
      </c>
      <c r="P43" s="7" t="str">
        <f t="shared" si="8"/>
        <v>1.993166-0.118761i</v>
      </c>
      <c r="Q43" s="7">
        <f t="shared" si="9"/>
        <v>88.350079492985557</v>
      </c>
      <c r="R43" s="7">
        <f t="shared" si="10"/>
        <v>2.8792565529171598E-2</v>
      </c>
      <c r="S43" s="7">
        <f t="shared" si="11"/>
        <v>0.13855511858130715</v>
      </c>
      <c r="V43" s="7">
        <f t="shared" si="12"/>
        <v>0.138497674757248</v>
      </c>
    </row>
    <row r="44" spans="1:22" x14ac:dyDescent="0.4">
      <c r="A44" s="3">
        <v>1258930</v>
      </c>
      <c r="B44" s="2">
        <v>-5.1991700000000004E-3</v>
      </c>
      <c r="C44" s="2">
        <v>-7.1142300000000006E-2</v>
      </c>
      <c r="D44" s="3" t="str">
        <f t="shared" si="0"/>
        <v>-0.00519917-0.0711423i</v>
      </c>
      <c r="E44" s="2">
        <v>0.99461299999999997</v>
      </c>
      <c r="F44" s="2">
        <v>-7.4609499999999995E-2</v>
      </c>
      <c r="G44" s="3" t="str">
        <f t="shared" si="1"/>
        <v>0.994613-0.0746095i</v>
      </c>
      <c r="H44" s="2">
        <v>-5.3827900000000001E-3</v>
      </c>
      <c r="I44" s="2">
        <v>-7.1123400000000003E-2</v>
      </c>
      <c r="J44" s="3" t="str">
        <f t="shared" si="2"/>
        <v>-0.00538279-0.0711234i</v>
      </c>
      <c r="K44" s="3" t="str">
        <f t="shared" si="3"/>
        <v>0.99480083-0.0711423i</v>
      </c>
      <c r="L44" s="3" t="str">
        <f t="shared" si="4"/>
        <v>0.99461721-0.0711234i</v>
      </c>
      <c r="M44" s="3" t="str">
        <f t="shared" si="5"/>
        <v>0.984386143780464-0.141512973291405i</v>
      </c>
      <c r="N44" s="3" t="str">
        <f t="shared" si="6"/>
        <v>0.98368844227875-0.148415157247i</v>
      </c>
      <c r="O44" s="7" t="str">
        <f t="shared" si="7"/>
        <v>0.000697701501713999+0.006902183955595i</v>
      </c>
      <c r="P44" s="7" t="str">
        <f t="shared" si="8"/>
        <v>1.989226-0.149219i</v>
      </c>
      <c r="Q44" s="7">
        <f t="shared" si="9"/>
        <v>88.517838532488284</v>
      </c>
      <c r="R44" s="7">
        <f t="shared" si="10"/>
        <v>2.5865712607375635E-2</v>
      </c>
      <c r="S44" s="7">
        <f t="shared" si="11"/>
        <v>0.17388474748930874</v>
      </c>
      <c r="V44" s="7">
        <f t="shared" si="12"/>
        <v>0.17382657025829951</v>
      </c>
    </row>
    <row r="45" spans="1:22" x14ac:dyDescent="0.4">
      <c r="A45" s="3">
        <v>1584890</v>
      </c>
      <c r="B45" s="2">
        <v>-8.2362000000000008E-3</v>
      </c>
      <c r="C45" s="2">
        <v>-8.9294700000000005E-2</v>
      </c>
      <c r="D45" s="3" t="str">
        <f t="shared" si="0"/>
        <v>-0.0082362-0.0892947i</v>
      </c>
      <c r="E45" s="2">
        <v>0.99150799999999994</v>
      </c>
      <c r="F45" s="2">
        <v>-9.3642000000000003E-2</v>
      </c>
      <c r="G45" s="3" t="str">
        <f t="shared" si="1"/>
        <v>0.991508-0.093642i</v>
      </c>
      <c r="H45" s="2">
        <v>-8.5252799999999997E-3</v>
      </c>
      <c r="I45" s="2">
        <v>-8.9260000000000006E-2</v>
      </c>
      <c r="J45" s="3" t="str">
        <f t="shared" si="2"/>
        <v>-0.00852528-0.08926i</v>
      </c>
      <c r="K45" s="3" t="str">
        <f t="shared" si="3"/>
        <v>0.9917638-0.0892947i</v>
      </c>
      <c r="L45" s="3" t="str">
        <f t="shared" si="4"/>
        <v>0.99147472-0.08926i</v>
      </c>
      <c r="M45" s="3" t="str">
        <f t="shared" si="5"/>
        <v>0.975338290989136-0.177058274467984i</v>
      </c>
      <c r="N45" s="3" t="str">
        <f t="shared" si="6"/>
        <v>0.9743192899-0.185693584272i</v>
      </c>
      <c r="O45" s="7" t="str">
        <f t="shared" si="7"/>
        <v>0.001019001089136+0.008635309804016i</v>
      </c>
      <c r="P45" s="7" t="str">
        <f t="shared" si="8"/>
        <v>1.983016-0.187284i</v>
      </c>
      <c r="Q45" s="7">
        <f t="shared" si="9"/>
        <v>88.665232447118598</v>
      </c>
      <c r="R45" s="7">
        <f t="shared" si="10"/>
        <v>2.3293981442478934E-2</v>
      </c>
      <c r="S45" s="7">
        <f t="shared" si="11"/>
        <v>0.21827114046753493</v>
      </c>
      <c r="V45" s="7">
        <f t="shared" si="12"/>
        <v>0.21821191442729701</v>
      </c>
    </row>
    <row r="46" spans="1:22" x14ac:dyDescent="0.4">
      <c r="A46" s="3">
        <v>1995260</v>
      </c>
      <c r="B46" s="2">
        <v>-1.3015499999999999E-2</v>
      </c>
      <c r="C46" s="2">
        <v>-0.11187900000000001</v>
      </c>
      <c r="D46" s="3" t="str">
        <f t="shared" si="0"/>
        <v>-0.0130155-0.111879i</v>
      </c>
      <c r="E46" s="2">
        <v>0.986626</v>
      </c>
      <c r="F46" s="2">
        <v>-0.117327</v>
      </c>
      <c r="G46" s="3" t="str">
        <f t="shared" si="1"/>
        <v>0.986626-0.117327i</v>
      </c>
      <c r="H46" s="2">
        <v>-1.34699E-2</v>
      </c>
      <c r="I46" s="2">
        <v>-0.111814</v>
      </c>
      <c r="J46" s="3" t="str">
        <f t="shared" si="2"/>
        <v>-0.0134699-0.111814i</v>
      </c>
      <c r="K46" s="3" t="str">
        <f t="shared" si="3"/>
        <v>0.9869845-0.111879i</v>
      </c>
      <c r="L46" s="3" t="str">
        <f t="shared" si="4"/>
        <v>0.9865301-0.111814i</v>
      </c>
      <c r="M46" s="3" t="str">
        <f t="shared" si="5"/>
        <v>0.96118027897745-0.2207306859409i</v>
      </c>
      <c r="N46" s="3" t="str">
        <f t="shared" si="6"/>
        <v>0.959665238947-0.231515737404i</v>
      </c>
      <c r="O46" s="7" t="str">
        <f t="shared" si="7"/>
        <v>0.00151504003045+0.0107850514631i</v>
      </c>
      <c r="P46" s="7" t="str">
        <f t="shared" si="8"/>
        <v>1.973252-0.234654i</v>
      </c>
      <c r="Q46" s="7">
        <f t="shared" si="9"/>
        <v>88.785265107471815</v>
      </c>
      <c r="R46" s="7">
        <f t="shared" si="10"/>
        <v>2.1199535175371317E-2</v>
      </c>
      <c r="S46" s="7">
        <f t="shared" si="11"/>
        <v>0.27403357058996258</v>
      </c>
      <c r="V46" s="7">
        <f t="shared" si="12"/>
        <v>0.27397198554618446</v>
      </c>
    </row>
    <row r="47" spans="1:22" x14ac:dyDescent="0.4">
      <c r="A47" s="3">
        <v>2511890</v>
      </c>
      <c r="B47" s="2">
        <v>-2.0502099999999999E-2</v>
      </c>
      <c r="C47" s="2">
        <v>-0.13978399999999999</v>
      </c>
      <c r="D47" s="3" t="str">
        <f t="shared" si="0"/>
        <v>-0.0205021-0.139784i</v>
      </c>
      <c r="E47" s="2">
        <v>0.97898600000000002</v>
      </c>
      <c r="F47" s="2">
        <v>-0.14660599999999999</v>
      </c>
      <c r="G47" s="3" t="str">
        <f t="shared" si="1"/>
        <v>0.978986-0.146606i</v>
      </c>
      <c r="H47" s="2">
        <v>-2.1214500000000001E-2</v>
      </c>
      <c r="I47" s="2">
        <v>-0.13966200000000001</v>
      </c>
      <c r="J47" s="3" t="str">
        <f t="shared" si="2"/>
        <v>-0.0212145-0.139662i</v>
      </c>
      <c r="K47" s="3" t="str">
        <f t="shared" si="3"/>
        <v>0.9794979-0.139784i</v>
      </c>
      <c r="L47" s="3" t="str">
        <f t="shared" si="4"/>
        <v>0.9787855-0.139662i</v>
      </c>
      <c r="M47" s="3" t="str">
        <f t="shared" si="5"/>
        <v>0.93919582879245-0.2736171880418i</v>
      </c>
      <c r="N47" s="3" t="str">
        <f t="shared" si="6"/>
        <v>0.93692026896-0.287050443032i</v>
      </c>
      <c r="O47" s="7" t="str">
        <f t="shared" si="7"/>
        <v>0.00227555983244998+0.0134332549902i</v>
      </c>
      <c r="P47" s="7" t="str">
        <f t="shared" si="8"/>
        <v>1.957972-0.293212i</v>
      </c>
      <c r="Q47" s="7">
        <f t="shared" si="9"/>
        <v>88.902428304936166</v>
      </c>
      <c r="R47" s="7">
        <f t="shared" si="10"/>
        <v>1.91550682765559E-2</v>
      </c>
      <c r="S47" s="7">
        <f t="shared" si="11"/>
        <v>0.34409018172011774</v>
      </c>
      <c r="V47" s="7">
        <f t="shared" si="12"/>
        <v>0.34402704972175746</v>
      </c>
    </row>
    <row r="48" spans="1:22" x14ac:dyDescent="0.4">
      <c r="A48" s="3">
        <v>3162280</v>
      </c>
      <c r="B48" s="2">
        <v>-3.2147099999999998E-2</v>
      </c>
      <c r="C48" s="2">
        <v>-0.17388899999999999</v>
      </c>
      <c r="D48" s="3" t="str">
        <f t="shared" si="0"/>
        <v>-0.0321471-0.173889i</v>
      </c>
      <c r="E48" s="2">
        <v>0.96711000000000003</v>
      </c>
      <c r="F48" s="2">
        <v>-0.18242</v>
      </c>
      <c r="G48" s="3" t="str">
        <f t="shared" si="1"/>
        <v>0.96711-0.18242i</v>
      </c>
      <c r="H48" s="2">
        <v>-3.3259400000000001E-2</v>
      </c>
      <c r="I48" s="2">
        <v>-0.17365700000000001</v>
      </c>
      <c r="J48" s="3" t="str">
        <f t="shared" si="2"/>
        <v>-0.0332594-0.173657i</v>
      </c>
      <c r="K48" s="3" t="str">
        <f t="shared" si="3"/>
        <v>0.9678529-0.173889i</v>
      </c>
      <c r="L48" s="3" t="str">
        <f t="shared" si="4"/>
        <v>0.9667406-0.173657i</v>
      </c>
      <c r="M48" s="3" t="str">
        <f t="shared" si="5"/>
        <v>0.90546565118474-0.3361799872487i</v>
      </c>
      <c r="N48" s="3" t="str">
        <f t="shared" si="6"/>
        <v>0.9020246957-0.3528404124i</v>
      </c>
      <c r="O48" s="7" t="str">
        <f t="shared" si="7"/>
        <v>0.00344095548473999+0.0166604251513i</v>
      </c>
      <c r="P48" s="7" t="str">
        <f t="shared" si="8"/>
        <v>1.93422-0.36484i</v>
      </c>
      <c r="Q48" s="7">
        <f t="shared" si="9"/>
        <v>89.012362077742807</v>
      </c>
      <c r="R48" s="7">
        <f t="shared" si="10"/>
        <v>1.7236679934870762E-2</v>
      </c>
      <c r="S48" s="7">
        <f t="shared" si="11"/>
        <v>0.43214475818502651</v>
      </c>
      <c r="V48" s="7">
        <f t="shared" si="12"/>
        <v>0.43208055763487252</v>
      </c>
    </row>
    <row r="49" spans="1:22" x14ac:dyDescent="0.4">
      <c r="A49" s="3">
        <v>3981070</v>
      </c>
      <c r="B49" s="2">
        <v>-5.0064400000000002E-2</v>
      </c>
      <c r="C49" s="2">
        <v>-0.21485899999999999</v>
      </c>
      <c r="D49" s="3" t="str">
        <f t="shared" si="0"/>
        <v>-0.0500644-0.214859i</v>
      </c>
      <c r="E49" s="2">
        <v>0.94884500000000005</v>
      </c>
      <c r="F49" s="2">
        <v>-0.22550200000000001</v>
      </c>
      <c r="G49" s="3" t="str">
        <f t="shared" si="1"/>
        <v>0.948845-0.225502i</v>
      </c>
      <c r="H49" s="2">
        <v>-5.1789300000000003E-2</v>
      </c>
      <c r="I49" s="2">
        <v>-0.214418</v>
      </c>
      <c r="J49" s="3" t="str">
        <f t="shared" si="2"/>
        <v>-0.0517893-0.214418i</v>
      </c>
      <c r="K49" s="3" t="str">
        <f t="shared" si="3"/>
        <v>0.9499356-0.214859i</v>
      </c>
      <c r="L49" s="3" t="str">
        <f t="shared" si="4"/>
        <v>0.9482107-0.214418i</v>
      </c>
      <c r="M49" s="3" t="str">
        <f t="shared" si="5"/>
        <v>0.85466946316892-0.4074148942721i</v>
      </c>
      <c r="N49" s="3" t="str">
        <f t="shared" si="6"/>
        <v>0.849455682021-0.42793289038i</v>
      </c>
      <c r="O49" s="7" t="str">
        <f t="shared" si="7"/>
        <v>0.00521378114792004+0.0205179961079i</v>
      </c>
      <c r="P49" s="7" t="str">
        <f t="shared" si="8"/>
        <v>1.89769-0.451004i</v>
      </c>
      <c r="Q49" s="7">
        <f t="shared" si="9"/>
        <v>89.111328317204936</v>
      </c>
      <c r="R49" s="7">
        <f t="shared" si="10"/>
        <v>1.5509624963944499E-2</v>
      </c>
      <c r="S49" s="7">
        <f t="shared" si="11"/>
        <v>0.54267008740824207</v>
      </c>
      <c r="V49" s="7">
        <f t="shared" si="12"/>
        <v>0.54260481425398999</v>
      </c>
    </row>
    <row r="50" spans="1:22" x14ac:dyDescent="0.4">
      <c r="A50" s="3">
        <v>5011870</v>
      </c>
      <c r="B50" s="2">
        <v>-7.7178099999999999E-2</v>
      </c>
      <c r="C50" s="2">
        <v>-0.26275999999999999</v>
      </c>
      <c r="D50" s="3" t="str">
        <f t="shared" si="0"/>
        <v>-0.0771781-0.26276i</v>
      </c>
      <c r="E50" s="2">
        <v>0.92121299999999995</v>
      </c>
      <c r="F50" s="2">
        <v>-0.27599400000000002</v>
      </c>
      <c r="G50" s="3" t="str">
        <f t="shared" si="1"/>
        <v>0.921213-0.275994i</v>
      </c>
      <c r="H50" s="2">
        <v>-7.9825400000000005E-2</v>
      </c>
      <c r="I50" s="2">
        <v>-0.26192199999999999</v>
      </c>
      <c r="J50" s="3" t="str">
        <f t="shared" si="2"/>
        <v>-0.0798254-0.261922i</v>
      </c>
      <c r="K50" s="3" t="str">
        <f t="shared" si="3"/>
        <v>0.9228219-0.26276i</v>
      </c>
      <c r="L50" s="3" t="str">
        <f t="shared" si="4"/>
        <v>0.9201746-0.261922i</v>
      </c>
      <c r="M50" s="3" t="str">
        <f t="shared" si="5"/>
        <v>0.78033464798374-0.4834924355878i</v>
      </c>
      <c r="N50" s="3" t="str">
        <f t="shared" si="6"/>
        <v>0.772460703333-0.508498521444i</v>
      </c>
      <c r="O50" s="7" t="str">
        <f t="shared" si="7"/>
        <v>0.00787394465073998+0.0250060858562i</v>
      </c>
      <c r="P50" s="7" t="str">
        <f t="shared" si="8"/>
        <v>1.842426-0.551988i</v>
      </c>
      <c r="Q50" s="7">
        <f t="shared" si="9"/>
        <v>89.199903876462727</v>
      </c>
      <c r="R50" s="7">
        <f t="shared" si="10"/>
        <v>1.3963857847806981E-2</v>
      </c>
      <c r="S50" s="7">
        <f t="shared" si="11"/>
        <v>0.68153614911088545</v>
      </c>
      <c r="V50" s="7">
        <f t="shared" si="12"/>
        <v>0.68146969973431992</v>
      </c>
    </row>
    <row r="51" spans="1:22" x14ac:dyDescent="0.4">
      <c r="A51" s="3">
        <v>6309570</v>
      </c>
      <c r="B51" s="2">
        <v>-0.11719599999999999</v>
      </c>
      <c r="C51" s="2">
        <v>-0.31641799999999998</v>
      </c>
      <c r="D51" s="3" t="str">
        <f t="shared" si="0"/>
        <v>-0.117196-0.316418i</v>
      </c>
      <c r="E51" s="2">
        <v>0.88043800000000005</v>
      </c>
      <c r="F51" s="2">
        <v>-0.33279199999999998</v>
      </c>
      <c r="G51" s="3" t="str">
        <f t="shared" si="1"/>
        <v>0.880438-0.332792i</v>
      </c>
      <c r="H51" s="2">
        <v>-0.121196</v>
      </c>
      <c r="I51" s="2">
        <v>-0.31484200000000001</v>
      </c>
      <c r="J51" s="3" t="str">
        <f t="shared" si="2"/>
        <v>-0.121196-0.314842i</v>
      </c>
      <c r="K51" s="3" t="str">
        <f t="shared" si="3"/>
        <v>0.882804-0.316418i</v>
      </c>
      <c r="L51" s="3" t="str">
        <f t="shared" si="4"/>
        <v>0.878804-0.314842i</v>
      </c>
      <c r="M51" s="3" t="str">
        <f t="shared" si="5"/>
        <v>0.67619001046-0.55601318104i</v>
      </c>
      <c r="N51" s="3" t="str">
        <f t="shared" si="6"/>
        <v>0.66442055658-0.586005445792i</v>
      </c>
      <c r="O51" s="7" t="str">
        <f t="shared" si="7"/>
        <v>0.0117694538800001+0.029992264752i</v>
      </c>
      <c r="P51" s="7" t="str">
        <f t="shared" si="8"/>
        <v>1.760876-0.665584i</v>
      </c>
      <c r="Q51" s="7">
        <f t="shared" si="9"/>
        <v>89.279967561682454</v>
      </c>
      <c r="R51" s="7">
        <f t="shared" si="10"/>
        <v>1.2566605994094255E-2</v>
      </c>
      <c r="S51" s="7">
        <f t="shared" si="11"/>
        <v>0.85576152338816125</v>
      </c>
      <c r="V51" s="7">
        <f t="shared" si="12"/>
        <v>0.85569394996742998</v>
      </c>
    </row>
    <row r="52" spans="1:22" x14ac:dyDescent="0.4">
      <c r="A52" s="3">
        <v>7943280</v>
      </c>
      <c r="B52" s="2">
        <v>-0.17413600000000001</v>
      </c>
      <c r="C52" s="2">
        <v>-0.37258200000000002</v>
      </c>
      <c r="D52" s="3" t="str">
        <f t="shared" si="0"/>
        <v>-0.174136-0.372582i</v>
      </c>
      <c r="E52" s="2">
        <v>0.82242800000000005</v>
      </c>
      <c r="F52" s="2">
        <v>-0.39270300000000002</v>
      </c>
      <c r="G52" s="3" t="str">
        <f t="shared" si="1"/>
        <v>0.822428-0.392703i</v>
      </c>
      <c r="H52" s="2">
        <v>-0.18004300000000001</v>
      </c>
      <c r="I52" s="2">
        <v>-0.36967</v>
      </c>
      <c r="J52" s="3" t="str">
        <f t="shared" si="2"/>
        <v>-0.180043-0.36967i</v>
      </c>
      <c r="K52" s="3" t="str">
        <f t="shared" si="3"/>
        <v>0.825864-0.372582i</v>
      </c>
      <c r="L52" s="3" t="str">
        <f t="shared" si="4"/>
        <v>0.819957-0.36967i</v>
      </c>
      <c r="M52" s="3" t="str">
        <f t="shared" si="5"/>
        <v>0.539440579908-0.610798363854i</v>
      </c>
      <c r="N52" s="3" t="str">
        <f t="shared" si="6"/>
        <v>0.522172168975-0.645939885768i</v>
      </c>
      <c r="O52" s="7" t="str">
        <f t="shared" si="7"/>
        <v>0.017268410933+0.035141521914i</v>
      </c>
      <c r="P52" s="7" t="str">
        <f t="shared" si="8"/>
        <v>1.644856-0.785406i</v>
      </c>
      <c r="Q52" s="7">
        <f t="shared" si="9"/>
        <v>89.354786773723504</v>
      </c>
      <c r="R52" s="7">
        <f t="shared" si="10"/>
        <v>1.1260857169952369E-2</v>
      </c>
      <c r="S52" s="7">
        <f t="shared" si="11"/>
        <v>1.0740682120084764</v>
      </c>
      <c r="V52" s="7">
        <f t="shared" si="12"/>
        <v>1.07400011021703</v>
      </c>
    </row>
    <row r="53" spans="1:22" x14ac:dyDescent="0.4">
      <c r="A53" s="3">
        <v>10000000</v>
      </c>
      <c r="B53" s="2">
        <v>-0.25107099999999999</v>
      </c>
      <c r="C53" s="2">
        <v>-0.42521300000000001</v>
      </c>
      <c r="D53" s="3" t="str">
        <f t="shared" si="0"/>
        <v>-0.251071-0.425213i</v>
      </c>
      <c r="E53" s="2">
        <v>0.74404800000000004</v>
      </c>
      <c r="F53" s="2">
        <v>-0.44972699999999999</v>
      </c>
      <c r="G53" s="3" t="str">
        <f t="shared" si="1"/>
        <v>0.744048-0.449727i</v>
      </c>
      <c r="H53" s="2">
        <v>-0.25951800000000003</v>
      </c>
      <c r="I53" s="2">
        <v>-0.41997600000000002</v>
      </c>
      <c r="J53" s="3" t="str">
        <f t="shared" si="2"/>
        <v>-0.259518-0.419976i</v>
      </c>
      <c r="K53" s="3" t="str">
        <f t="shared" si="3"/>
        <v>0.748929-0.425213i</v>
      </c>
      <c r="L53" s="3" t="str">
        <f t="shared" si="4"/>
        <v>0.740482-0.419976i</v>
      </c>
      <c r="M53" s="3" t="str">
        <f t="shared" si="5"/>
        <v>0.37598918889-0.62939477837i</v>
      </c>
      <c r="N53" s="3" t="str">
        <f t="shared" si="6"/>
        <v>0.351353051775-0.669236949792i</v>
      </c>
      <c r="O53" s="7" t="str">
        <f t="shared" si="7"/>
        <v>0.024636137115+0.039842171422i</v>
      </c>
      <c r="P53" s="7" t="str">
        <f t="shared" si="8"/>
        <v>1.488096-0.899454i</v>
      </c>
      <c r="Q53" s="7">
        <f t="shared" si="9"/>
        <v>89.41984719078431</v>
      </c>
      <c r="R53" s="7">
        <f t="shared" si="10"/>
        <v>1.0125403661716713E-2</v>
      </c>
      <c r="S53" s="7">
        <f t="shared" si="11"/>
        <v>1.3470091921895606</v>
      </c>
      <c r="V53" s="7">
        <f t="shared" si="12"/>
        <v>1.3469401401696</v>
      </c>
    </row>
    <row r="54" spans="1:22" x14ac:dyDescent="0.4">
      <c r="A54" s="3">
        <v>12589300</v>
      </c>
      <c r="B54" s="2">
        <v>-0.34806599999999999</v>
      </c>
      <c r="C54" s="2">
        <v>-0.46570699999999998</v>
      </c>
      <c r="D54" s="3" t="str">
        <f t="shared" si="0"/>
        <v>-0.348066-0.465707i</v>
      </c>
      <c r="E54" s="2">
        <v>0.64522299999999999</v>
      </c>
      <c r="F54" s="2">
        <v>-0.49529200000000001</v>
      </c>
      <c r="G54" s="3" t="str">
        <f t="shared" si="1"/>
        <v>0.645223-0.495292i</v>
      </c>
      <c r="H54" s="2">
        <v>-0.35964200000000002</v>
      </c>
      <c r="I54" s="2">
        <v>-0.45662999999999998</v>
      </c>
      <c r="J54" s="3" t="str">
        <f t="shared" si="2"/>
        <v>-0.359642-0.45663i</v>
      </c>
      <c r="K54" s="3" t="str">
        <f t="shared" si="3"/>
        <v>0.651934-0.465707i</v>
      </c>
      <c r="L54" s="3" t="str">
        <f t="shared" si="4"/>
        <v>0.640358-0.45663i</v>
      </c>
      <c r="M54" s="3" t="str">
        <f t="shared" si="5"/>
        <v>0.204815364962-0.595911825526i</v>
      </c>
      <c r="N54" s="3" t="str">
        <f t="shared" si="6"/>
        <v>0.170998554465-0.639147580232i</v>
      </c>
      <c r="O54" s="7" t="str">
        <f t="shared" si="7"/>
        <v>0.033816810497+0.0432357547060001i</v>
      </c>
      <c r="P54" s="7" t="str">
        <f t="shared" si="8"/>
        <v>1.290446-0.990584i</v>
      </c>
      <c r="Q54" s="7">
        <f t="shared" si="9"/>
        <v>89.480184724857494</v>
      </c>
      <c r="R54" s="7">
        <f t="shared" si="10"/>
        <v>9.0723635944342969E-3</v>
      </c>
      <c r="S54" s="7">
        <f t="shared" si="11"/>
        <v>1.6870436171021304</v>
      </c>
      <c r="V54" s="7">
        <f t="shared" si="12"/>
        <v>1.6869741872650001</v>
      </c>
    </row>
    <row r="55" spans="1:22" x14ac:dyDescent="0.4">
      <c r="A55" s="3">
        <v>15848900</v>
      </c>
      <c r="B55" s="2">
        <v>-0.46020699999999998</v>
      </c>
      <c r="C55" s="2">
        <v>-0.48493799999999998</v>
      </c>
      <c r="D55" s="3" t="str">
        <f t="shared" si="0"/>
        <v>-0.460207-0.484938i</v>
      </c>
      <c r="E55" s="2">
        <v>0.53093500000000005</v>
      </c>
      <c r="F55" s="2">
        <v>-0.520343</v>
      </c>
      <c r="G55" s="3" t="str">
        <f t="shared" si="1"/>
        <v>0.530935-0.520343i</v>
      </c>
      <c r="H55" s="2">
        <v>-0.47525499999999998</v>
      </c>
      <c r="I55" s="2">
        <v>-0.469912</v>
      </c>
      <c r="J55" s="3" t="str">
        <f t="shared" si="2"/>
        <v>-0.475255-0.469912i</v>
      </c>
      <c r="K55" s="3" t="str">
        <f t="shared" si="3"/>
        <v>0.539793-0.484938i</v>
      </c>
      <c r="L55" s="3" t="str">
        <f t="shared" si="4"/>
        <v>0.524745-0.469912i</v>
      </c>
      <c r="M55" s="3" t="str">
        <f t="shared" si="5"/>
        <v>0.055375492329-0.508123999026i</v>
      </c>
      <c r="N55" s="3" t="str">
        <f t="shared" si="6"/>
        <v>0.0111351365760001-0.55253662141i</v>
      </c>
      <c r="O55" s="7" t="str">
        <f t="shared" si="7"/>
        <v>0.0442403557529999+0.044412622384i</v>
      </c>
      <c r="P55" s="7" t="str">
        <f t="shared" si="8"/>
        <v>1.06187-1.040686i</v>
      </c>
      <c r="Q55" s="7">
        <f t="shared" si="9"/>
        <v>89.534078701620061</v>
      </c>
      <c r="R55" s="7">
        <f t="shared" si="10"/>
        <v>8.1317710893859217E-3</v>
      </c>
      <c r="S55" s="7">
        <f t="shared" si="11"/>
        <v>2.1081161723057136</v>
      </c>
      <c r="V55" s="7">
        <f t="shared" si="12"/>
        <v>2.1080464708235347</v>
      </c>
    </row>
    <row r="56" spans="1:22" x14ac:dyDescent="0.4">
      <c r="A56" s="3">
        <v>19952600</v>
      </c>
      <c r="B56" s="2">
        <v>-0.577565</v>
      </c>
      <c r="C56" s="2">
        <v>-0.47688199999999997</v>
      </c>
      <c r="D56" s="3" t="str">
        <f t="shared" si="0"/>
        <v>-0.577565-0.476882i</v>
      </c>
      <c r="E56" s="2">
        <v>0.41126000000000001</v>
      </c>
      <c r="F56" s="2">
        <v>-0.51904499999999998</v>
      </c>
      <c r="G56" s="3" t="str">
        <f t="shared" si="1"/>
        <v>0.41126-0.519045i</v>
      </c>
      <c r="H56" s="2">
        <v>-0.59596800000000005</v>
      </c>
      <c r="I56" s="2">
        <v>-0.45324900000000001</v>
      </c>
      <c r="J56" s="3" t="str">
        <f t="shared" si="2"/>
        <v>-0.595968-0.453249i</v>
      </c>
      <c r="K56" s="3" t="str">
        <f t="shared" si="3"/>
        <v>0.422435-0.476882i</v>
      </c>
      <c r="L56" s="3" t="str">
        <f t="shared" si="4"/>
        <v>0.404032-0.453249i</v>
      </c>
      <c r="M56" s="3" t="str">
        <f t="shared" si="5"/>
        <v>-0.045469031698-0.384143829539i</v>
      </c>
      <c r="N56" s="3" t="str">
        <f t="shared" si="6"/>
        <v>-0.100272924425-0.4269248934i</v>
      </c>
      <c r="O56" s="7" t="str">
        <f t="shared" si="7"/>
        <v>0.054803892727+0.042781063861i</v>
      </c>
      <c r="P56" s="7" t="str">
        <f t="shared" si="8"/>
        <v>0.82252-1.03809i</v>
      </c>
      <c r="Q56" s="7">
        <f t="shared" si="9"/>
        <v>89.585156827852387</v>
      </c>
      <c r="R56" s="7">
        <f t="shared" si="10"/>
        <v>7.2403159730489277E-3</v>
      </c>
      <c r="S56" s="7">
        <f t="shared" si="11"/>
        <v>2.6246620147828565</v>
      </c>
      <c r="V56" s="7">
        <f t="shared" si="12"/>
        <v>2.624593218634995</v>
      </c>
    </row>
    <row r="57" spans="1:22" x14ac:dyDescent="0.4">
      <c r="A57" s="3">
        <v>25118900</v>
      </c>
      <c r="B57" s="2">
        <v>-0.68821299999999996</v>
      </c>
      <c r="C57" s="2">
        <v>-0.44157600000000002</v>
      </c>
      <c r="D57" s="3" t="str">
        <f t="shared" si="0"/>
        <v>-0.688213-0.441576i</v>
      </c>
      <c r="E57" s="2">
        <v>0.29828700000000002</v>
      </c>
      <c r="F57" s="2">
        <v>-0.49180000000000001</v>
      </c>
      <c r="G57" s="3" t="str">
        <f t="shared" si="1"/>
        <v>0.298287-0.4918i</v>
      </c>
      <c r="H57" s="2">
        <v>-0.70926199999999995</v>
      </c>
      <c r="I57" s="2">
        <v>-0.40626099999999998</v>
      </c>
      <c r="J57" s="3" t="str">
        <f t="shared" si="2"/>
        <v>-0.709262-0.406261i</v>
      </c>
      <c r="K57" s="3" t="str">
        <f t="shared" si="3"/>
        <v>0.311787-0.441576i</v>
      </c>
      <c r="L57" s="3" t="str">
        <f t="shared" si="4"/>
        <v>0.290738-0.406261i</v>
      </c>
      <c r="M57" s="3" t="str">
        <f t="shared" si="5"/>
        <v>-0.08874677853-0.255049821495i</v>
      </c>
      <c r="N57" s="3" t="str">
        <f t="shared" si="6"/>
        <v>-0.152892105631-0.2933950932i</v>
      </c>
      <c r="O57" s="7" t="str">
        <f t="shared" si="7"/>
        <v>0.064145327101+0.038345271705i</v>
      </c>
      <c r="P57" s="7" t="str">
        <f t="shared" si="8"/>
        <v>0.596574-0.9836i</v>
      </c>
      <c r="Q57" s="7">
        <f t="shared" si="9"/>
        <v>89.632763768248168</v>
      </c>
      <c r="R57" s="7">
        <f t="shared" si="10"/>
        <v>6.409437491643531E-3</v>
      </c>
      <c r="S57" s="7">
        <f t="shared" si="11"/>
        <v>3.2481820807159778</v>
      </c>
      <c r="V57" s="7">
        <f t="shared" si="12"/>
        <v>3.2481153609270548</v>
      </c>
    </row>
    <row r="58" spans="1:22" x14ac:dyDescent="0.4">
      <c r="A58" s="3">
        <v>31622800</v>
      </c>
      <c r="B58" s="2">
        <v>-0.78265499999999999</v>
      </c>
      <c r="C58" s="2">
        <v>-0.38488499999999998</v>
      </c>
      <c r="D58" s="3" t="str">
        <f t="shared" si="0"/>
        <v>-0.782655-0.384885i</v>
      </c>
      <c r="E58" s="2">
        <v>0.201601</v>
      </c>
      <c r="F58" s="2">
        <v>-0.44503799999999999</v>
      </c>
      <c r="G58" s="3" t="str">
        <f t="shared" si="1"/>
        <v>0.201601-0.445038i</v>
      </c>
      <c r="H58" s="2">
        <v>-0.80504699999999996</v>
      </c>
      <c r="I58" s="2">
        <v>-0.33451500000000001</v>
      </c>
      <c r="J58" s="3" t="str">
        <f t="shared" si="2"/>
        <v>-0.805047-0.334515i</v>
      </c>
      <c r="K58" s="3" t="str">
        <f t="shared" si="3"/>
        <v>0.217345-0.384885i</v>
      </c>
      <c r="L58" s="3" t="str">
        <f t="shared" si="4"/>
        <v>0.194953-0.334515i</v>
      </c>
      <c r="M58" s="3" t="str">
        <f t="shared" si="5"/>
        <v>-0.08637774599-0.14773964808i</v>
      </c>
      <c r="N58" s="3" t="str">
        <f t="shared" si="6"/>
        <v>-0.157415858243-0.179440211676i</v>
      </c>
      <c r="O58" s="7" t="str">
        <f t="shared" si="7"/>
        <v>0.071038112253+0.031700563596i</v>
      </c>
      <c r="P58" s="7" t="str">
        <f t="shared" si="8"/>
        <v>0.403202-0.890076i</v>
      </c>
      <c r="Q58" s="7">
        <f t="shared" si="9"/>
        <v>89.67829055580961</v>
      </c>
      <c r="R58" s="7">
        <f t="shared" si="10"/>
        <v>5.614859532515031E-3</v>
      </c>
      <c r="S58" s="7">
        <f t="shared" si="11"/>
        <v>3.9805026894173303</v>
      </c>
      <c r="V58" s="7">
        <f t="shared" si="12"/>
        <v>3.9804399429700599</v>
      </c>
    </row>
    <row r="59" spans="1:22" x14ac:dyDescent="0.4">
      <c r="A59" s="3">
        <v>39810700</v>
      </c>
      <c r="B59" s="2">
        <v>-0.856514</v>
      </c>
      <c r="C59" s="2">
        <v>-0.31528899999999999</v>
      </c>
      <c r="D59" s="3" t="str">
        <f t="shared" si="0"/>
        <v>-0.856514-0.315289i</v>
      </c>
      <c r="E59" s="2">
        <v>0.12553300000000001</v>
      </c>
      <c r="F59" s="2">
        <v>-0.38796000000000003</v>
      </c>
      <c r="G59" s="3" t="str">
        <f t="shared" si="1"/>
        <v>0.125533-0.38796i</v>
      </c>
      <c r="H59" s="2">
        <v>-0.87838700000000003</v>
      </c>
      <c r="I59" s="2">
        <v>-0.246173</v>
      </c>
      <c r="J59" s="3" t="str">
        <f t="shared" si="2"/>
        <v>-0.878387-0.246173i</v>
      </c>
      <c r="K59" s="3" t="str">
        <f t="shared" si="3"/>
        <v>0.143486-0.315289i</v>
      </c>
      <c r="L59" s="3" t="str">
        <f t="shared" si="4"/>
        <v>0.121613-0.246173i</v>
      </c>
      <c r="M59" s="3" t="str">
        <f t="shared" si="5"/>
        <v>-0.060165876079-0.073665620235i</v>
      </c>
      <c r="N59" s="3" t="str">
        <f t="shared" si="6"/>
        <v>-0.134754427511-0.09740356536i</v>
      </c>
      <c r="O59" s="7" t="str">
        <f t="shared" si="7"/>
        <v>0.074588551432+0.023737945125i</v>
      </c>
      <c r="P59" s="7" t="str">
        <f t="shared" si="8"/>
        <v>0.251066-0.77592i</v>
      </c>
      <c r="Q59" s="7">
        <f t="shared" si="9"/>
        <v>89.723638670456396</v>
      </c>
      <c r="R59" s="7">
        <f t="shared" si="10"/>
        <v>4.8233964226865149E-3</v>
      </c>
      <c r="S59" s="7">
        <f t="shared" si="11"/>
        <v>4.7990247867256359</v>
      </c>
      <c r="V59" s="7">
        <f t="shared" si="12"/>
        <v>4.7989689613778603</v>
      </c>
    </row>
    <row r="60" spans="1:22" x14ac:dyDescent="0.4">
      <c r="A60" s="3">
        <v>50118700</v>
      </c>
      <c r="B60" s="2">
        <v>-0.91016799999999998</v>
      </c>
      <c r="C60" s="2">
        <v>-0.24032000000000001</v>
      </c>
      <c r="D60" s="3" t="str">
        <f t="shared" si="0"/>
        <v>-0.910168-0.24032i</v>
      </c>
      <c r="E60" s="2">
        <v>6.9509299999999996E-2</v>
      </c>
      <c r="F60" s="2">
        <v>-0.32894099999999998</v>
      </c>
      <c r="G60" s="3" t="str">
        <f t="shared" si="1"/>
        <v>0.0695093-0.328941i</v>
      </c>
      <c r="H60" s="2">
        <v>-0.929037</v>
      </c>
      <c r="I60" s="2">
        <v>-0.148312</v>
      </c>
      <c r="J60" s="3" t="str">
        <f t="shared" si="2"/>
        <v>-0.929037-0.148312i</v>
      </c>
      <c r="K60" s="3" t="str">
        <f t="shared" si="3"/>
        <v>0.089832-0.24032i</v>
      </c>
      <c r="L60" s="3" t="str">
        <f t="shared" si="4"/>
        <v>0.070963-0.148312i</v>
      </c>
      <c r="M60" s="3" t="str">
        <f t="shared" si="5"/>
        <v>-0.029267591624-0.030376991744i</v>
      </c>
      <c r="N60" s="3" t="str">
        <f t="shared" si="6"/>
        <v>-0.10337063869451-0.0457289173026i</v>
      </c>
      <c r="O60" s="7" t="str">
        <f t="shared" si="7"/>
        <v>0.07410304707051+0.0153519255586i</v>
      </c>
      <c r="P60" s="7" t="str">
        <f t="shared" si="8"/>
        <v>0.1390186-0.657882i</v>
      </c>
      <c r="Q60" s="7">
        <f t="shared" si="9"/>
        <v>89.772613660995106</v>
      </c>
      <c r="R60" s="7">
        <f t="shared" si="10"/>
        <v>3.9686298719490186E-3</v>
      </c>
      <c r="S60" s="7">
        <f t="shared" si="11"/>
        <v>5.6272657859234894</v>
      </c>
      <c r="V60" s="7">
        <f t="shared" si="12"/>
        <v>5.6272214709660497</v>
      </c>
    </row>
    <row r="61" spans="1:22" x14ac:dyDescent="0.4">
      <c r="A61" s="3">
        <v>63095700</v>
      </c>
      <c r="B61" s="2">
        <v>-0.94664800000000004</v>
      </c>
      <c r="C61" s="2">
        <v>-0.16470799999999999</v>
      </c>
      <c r="D61" s="3" t="str">
        <f t="shared" si="0"/>
        <v>-0.946648-0.164708i</v>
      </c>
      <c r="E61" s="2">
        <v>3.01441E-2</v>
      </c>
      <c r="F61" s="2">
        <v>-0.273671</v>
      </c>
      <c r="G61" s="3" t="str">
        <f t="shared" si="1"/>
        <v>0.0301441-0.273671i</v>
      </c>
      <c r="H61" s="2">
        <v>-0.95915300000000003</v>
      </c>
      <c r="I61" s="2">
        <v>-4.5025700000000002E-2</v>
      </c>
      <c r="J61" s="3" t="str">
        <f t="shared" si="2"/>
        <v>-0.959153-0.0450257i</v>
      </c>
      <c r="K61" s="3" t="str">
        <f t="shared" si="3"/>
        <v>0.053352-0.164708i</v>
      </c>
      <c r="L61" s="3" t="str">
        <f t="shared" si="4"/>
        <v>0.040847-0.0450257i</v>
      </c>
      <c r="M61" s="3" t="str">
        <f t="shared" si="5"/>
        <v>-0.0052368238516-0.0091300388224i</v>
      </c>
      <c r="N61" s="3" t="str">
        <f t="shared" si="6"/>
        <v>-0.07398714947619-0.0164991319822i</v>
      </c>
      <c r="O61" s="7" t="str">
        <f t="shared" si="7"/>
        <v>0.06875032562459+0.0073690931598i</v>
      </c>
      <c r="P61" s="7" t="str">
        <f t="shared" si="8"/>
        <v>0.0602882-0.547342i</v>
      </c>
      <c r="Q61" s="7">
        <f t="shared" si="9"/>
        <v>89.83233187818098</v>
      </c>
      <c r="R61" s="7">
        <f t="shared" si="10"/>
        <v>2.926356599687565E-3</v>
      </c>
      <c r="S61" s="7">
        <f t="shared" si="11"/>
        <v>6.2783841415136585</v>
      </c>
      <c r="V61" s="7">
        <f t="shared" si="12"/>
        <v>6.2783572587871994</v>
      </c>
    </row>
    <row r="62" spans="1:22" x14ac:dyDescent="0.4">
      <c r="A62" s="3">
        <v>79432800</v>
      </c>
      <c r="B62" s="2">
        <v>-0.96959899999999999</v>
      </c>
      <c r="C62" s="2">
        <v>-9.0275300000000003E-2</v>
      </c>
      <c r="D62" s="3" t="str">
        <f t="shared" si="0"/>
        <v>-0.969599-0.0902753i</v>
      </c>
      <c r="E62" s="2">
        <v>3.2634399999999998E-3</v>
      </c>
      <c r="F62" s="2">
        <v>-0.225078</v>
      </c>
      <c r="G62" s="3" t="str">
        <f t="shared" si="1"/>
        <v>0.00326344-0.225078i</v>
      </c>
      <c r="H62" s="2">
        <v>-0.97099899999999995</v>
      </c>
      <c r="I62" s="2">
        <v>6.2594999999999998E-2</v>
      </c>
      <c r="J62" s="3" t="str">
        <f t="shared" si="2"/>
        <v>-0.970999+0.062595i</v>
      </c>
      <c r="K62" s="3" t="str">
        <f t="shared" si="3"/>
        <v>0.030401-0.0902753i</v>
      </c>
      <c r="L62" s="3" t="str">
        <f t="shared" si="4"/>
        <v>0.0290010000000001+0.062595i</v>
      </c>
      <c r="M62" s="3" t="str">
        <f t="shared" si="5"/>
        <v>0.0065324418045-0.000715123380300009i</v>
      </c>
      <c r="N62" s="3" t="str">
        <f t="shared" si="6"/>
        <v>-0.0506494560433664-0.00146905709664i</v>
      </c>
      <c r="O62" s="7" t="str">
        <f t="shared" si="7"/>
        <v>0.0571818978478664+0.000753933716339991i</v>
      </c>
      <c r="P62" s="7" t="str">
        <f t="shared" si="8"/>
        <v>0.00652688-0.450156i</v>
      </c>
      <c r="Q62" s="7">
        <f t="shared" si="9"/>
        <v>89.924709481467588</v>
      </c>
      <c r="R62" s="7">
        <f t="shared" si="10"/>
        <v>1.3140670657416033E-3</v>
      </c>
      <c r="S62" s="7">
        <f t="shared" si="11"/>
        <v>6.3512268811613444</v>
      </c>
      <c r="V62" s="7">
        <f t="shared" si="12"/>
        <v>6.3512213975978007</v>
      </c>
    </row>
    <row r="63" spans="1:22" x14ac:dyDescent="0.4">
      <c r="A63" s="3">
        <v>100000000</v>
      </c>
      <c r="B63" s="2">
        <v>-0.98204199999999997</v>
      </c>
      <c r="C63" s="2">
        <v>-1.66514E-2</v>
      </c>
      <c r="D63" s="3" t="str">
        <f t="shared" si="0"/>
        <v>-0.982042-0.0166514i</v>
      </c>
      <c r="E63" s="2">
        <v>-1.4931699999999999E-2</v>
      </c>
      <c r="F63" s="2">
        <v>-0.18407299999999999</v>
      </c>
      <c r="G63" s="3" t="str">
        <f t="shared" si="1"/>
        <v>-0.0149317-0.184073i</v>
      </c>
      <c r="H63" s="2">
        <v>-0.96544099999999999</v>
      </c>
      <c r="I63" s="2">
        <v>0.17553299999999999</v>
      </c>
      <c r="J63" s="3" t="str">
        <f t="shared" si="2"/>
        <v>-0.965441+0.175533i</v>
      </c>
      <c r="K63" s="3" t="str">
        <f t="shared" si="3"/>
        <v>0.017958-0.0166514i</v>
      </c>
      <c r="L63" s="3" t="str">
        <f t="shared" si="4"/>
        <v>0.034559+0.175533i</v>
      </c>
      <c r="M63" s="3" t="str">
        <f t="shared" si="5"/>
        <v>0.0035434807182+0.0025767658814i</v>
      </c>
      <c r="N63" s="3" t="str">
        <f t="shared" si="6"/>
        <v>-0.03365991366411+0.0054970456282i</v>
      </c>
      <c r="O63" s="7" t="str">
        <f t="shared" si="7"/>
        <v>0.03720339438231-0.0029202797468i</v>
      </c>
      <c r="P63" s="7" t="str">
        <f t="shared" si="8"/>
        <v>-0.0298634-0.368146i</v>
      </c>
      <c r="Q63" s="7">
        <f t="shared" si="9"/>
        <v>90.149357208929004</v>
      </c>
      <c r="R63" s="7">
        <f t="shared" si="10"/>
        <v>-2.6067721051083368E-3</v>
      </c>
      <c r="S63" s="7">
        <f t="shared" si="11"/>
        <v>5.0517533091393441</v>
      </c>
      <c r="V63" s="7">
        <f t="shared" si="12"/>
        <v>5.0517361451195502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D796-0131-41DE-BE36-E5FB8842300A}">
  <dimension ref="A1:R63"/>
  <sheetViews>
    <sheetView tabSelected="1" workbookViewId="0">
      <selection activeCell="P57" sqref="P57"/>
    </sheetView>
  </sheetViews>
  <sheetFormatPr defaultRowHeight="18.75" x14ac:dyDescent="0.4"/>
  <cols>
    <col min="11" max="11" width="9.5" bestFit="1" customWidth="1"/>
    <col min="12" max="12" width="10.375" bestFit="1" customWidth="1"/>
  </cols>
  <sheetData>
    <row r="1" spans="1:18" x14ac:dyDescent="0.4">
      <c r="A1" s="15" t="s">
        <v>17</v>
      </c>
      <c r="B1" s="23" t="s">
        <v>18</v>
      </c>
      <c r="C1" s="23"/>
      <c r="D1" s="23"/>
      <c r="E1" s="34" t="s">
        <v>19</v>
      </c>
      <c r="F1" s="34" t="s">
        <v>20</v>
      </c>
      <c r="G1" s="34" t="s">
        <v>21</v>
      </c>
      <c r="H1" s="35" t="s">
        <v>22</v>
      </c>
      <c r="I1" s="34"/>
      <c r="J1" s="17" t="s">
        <v>23</v>
      </c>
      <c r="K1" s="19" t="s">
        <v>24</v>
      </c>
      <c r="L1" s="19" t="s">
        <v>25</v>
      </c>
      <c r="M1" s="21" t="s">
        <v>26</v>
      </c>
      <c r="N1" s="25"/>
      <c r="O1" s="11" t="s">
        <v>27</v>
      </c>
      <c r="P1" s="12"/>
      <c r="Q1" s="12" t="s">
        <v>28</v>
      </c>
      <c r="R1" s="13"/>
    </row>
    <row r="2" spans="1:18" x14ac:dyDescent="0.4">
      <c r="A2" s="16"/>
      <c r="B2" s="31" t="s">
        <v>29</v>
      </c>
      <c r="C2" s="31" t="s">
        <v>30</v>
      </c>
      <c r="D2" s="32" t="s">
        <v>31</v>
      </c>
      <c r="E2" s="29"/>
      <c r="F2" s="29"/>
      <c r="G2" s="29"/>
      <c r="H2" s="30"/>
      <c r="I2" s="29"/>
      <c r="J2" s="18"/>
      <c r="K2" s="20"/>
      <c r="L2" s="20"/>
      <c r="M2" s="22"/>
      <c r="N2" s="25"/>
      <c r="O2" s="9" t="s">
        <v>32</v>
      </c>
      <c r="P2" s="10"/>
      <c r="Q2" s="10" t="s">
        <v>33</v>
      </c>
      <c r="R2" s="14"/>
    </row>
    <row r="3" spans="1:18" x14ac:dyDescent="0.4">
      <c r="A3" s="36">
        <v>100</v>
      </c>
      <c r="B3" s="33">
        <v>-0.99999800000000005</v>
      </c>
      <c r="C3" s="33">
        <v>9.3216299999999994E-6</v>
      </c>
      <c r="D3" s="43" t="str">
        <f>COMPLEX(B3,C3)</f>
        <v>-0.999998+0.00000932163i</v>
      </c>
      <c r="E3" s="44" t="str">
        <f>IMSUM(1,D3)</f>
        <v>1.99999999994649E-06+0.00000932163i</v>
      </c>
      <c r="F3" s="44" t="str">
        <f>IMSUB(1,D3)</f>
        <v>1.999998-0.00000932163i</v>
      </c>
      <c r="G3" s="44" t="str">
        <f>IMDIV(E3,F3)</f>
        <v>9.99979276712612E-07+4.66082432154273E-06i</v>
      </c>
      <c r="H3" s="42">
        <f>DEGREES(IMARGUMENT(G3))</f>
        <v>77.890772875442352</v>
      </c>
      <c r="I3" s="41">
        <f>COS(RADIANS(H3))</f>
        <v>0.20977602601908354</v>
      </c>
      <c r="J3" s="47">
        <f>50*IMABS(G3)</f>
        <v>2.383445085907106E-4</v>
      </c>
      <c r="K3" s="45">
        <f>LOG10(A3)</f>
        <v>2</v>
      </c>
      <c r="L3" s="45">
        <f>LOG10(J3)</f>
        <v>-3.6227948496787294</v>
      </c>
      <c r="M3" s="46">
        <f>J3/2/PI()/A3*10^9</f>
        <v>379.33706701020304</v>
      </c>
      <c r="N3" s="25"/>
      <c r="O3" s="27" t="s">
        <v>34</v>
      </c>
      <c r="P3" s="26">
        <v>0.99431900757264702</v>
      </c>
      <c r="Q3" s="26" t="s">
        <v>34</v>
      </c>
      <c r="R3" s="28">
        <v>1.860705918790118E-7</v>
      </c>
    </row>
    <row r="4" spans="1:18" x14ac:dyDescent="0.4">
      <c r="A4" s="36">
        <v>125.893</v>
      </c>
      <c r="B4" s="33">
        <v>-0.99999800000000005</v>
      </c>
      <c r="C4" s="33">
        <v>9.3216299999999994E-6</v>
      </c>
      <c r="D4" s="43" t="str">
        <f t="shared" ref="D4:D63" si="0">COMPLEX(B4,C4)</f>
        <v>-0.999998+0.00000932163i</v>
      </c>
      <c r="E4" s="44" t="str">
        <f t="shared" ref="E4:E63" si="1">IMSUM(1,D4)</f>
        <v>1.99999999994649E-06+0.00000932163i</v>
      </c>
      <c r="F4" s="44" t="str">
        <f t="shared" ref="F4:F63" si="2">IMSUB(1,D4)</f>
        <v>1.999998-0.00000932163i</v>
      </c>
      <c r="G4" s="44" t="str">
        <f t="shared" ref="G4:G63" si="3">IMDIV(E4,F4)</f>
        <v>9.99979276712612E-07+4.66082432154273E-06i</v>
      </c>
      <c r="H4" s="42">
        <f t="shared" ref="H4:H63" si="4">DEGREES(IMARGUMENT(G4))</f>
        <v>77.890772875442352</v>
      </c>
      <c r="I4" s="41">
        <f t="shared" ref="I4:I63" si="5">COS(RADIANS(H4))</f>
        <v>0.20977602601908354</v>
      </c>
      <c r="J4" s="47">
        <f t="shared" ref="J4:J63" si="6">50*IMABS(G4)</f>
        <v>2.383445085907106E-4</v>
      </c>
      <c r="K4" s="45">
        <f t="shared" ref="K4:K63" si="7">LOG10(A4)</f>
        <v>2.1000015828013519</v>
      </c>
      <c r="L4" s="45">
        <f t="shared" ref="L4:L63" si="8">LOG10(J4)</f>
        <v>-3.6227948496787294</v>
      </c>
      <c r="M4" s="46">
        <f t="shared" ref="M4:M63" si="9">J4/2/PI()/A4*10^9</f>
        <v>301.31704464124539</v>
      </c>
      <c r="N4" s="25"/>
      <c r="O4" s="27" t="s">
        <v>35</v>
      </c>
      <c r="P4" s="26">
        <v>-6.6902467821887877</v>
      </c>
      <c r="Q4" s="26" t="s">
        <v>35</v>
      </c>
      <c r="R4" s="28">
        <v>3.5072431362543899E-3</v>
      </c>
    </row>
    <row r="5" spans="1:18" ht="19.5" thickBot="1" x14ac:dyDescent="0.45">
      <c r="A5" s="36">
        <v>158.489</v>
      </c>
      <c r="B5" s="33">
        <v>-0.99999800000000005</v>
      </c>
      <c r="C5" s="33">
        <v>9.3216299999999994E-6</v>
      </c>
      <c r="D5" s="43" t="str">
        <f t="shared" si="0"/>
        <v>-0.999998+0.00000932163i</v>
      </c>
      <c r="E5" s="44" t="str">
        <f t="shared" si="1"/>
        <v>1.99999999994649E-06+0.00000932163i</v>
      </c>
      <c r="F5" s="44" t="str">
        <f t="shared" si="2"/>
        <v>1.999998-0.00000932163i</v>
      </c>
      <c r="G5" s="44" t="str">
        <f t="shared" si="3"/>
        <v>9.99979276712612E-07+4.66082432154273E-06i</v>
      </c>
      <c r="H5" s="42">
        <f t="shared" si="4"/>
        <v>77.890772875442352</v>
      </c>
      <c r="I5" s="41">
        <f t="shared" si="5"/>
        <v>0.20977602601908354</v>
      </c>
      <c r="J5" s="47">
        <f t="shared" si="6"/>
        <v>2.383445085907106E-4</v>
      </c>
      <c r="K5" s="45">
        <f t="shared" si="7"/>
        <v>2.1999991251967965</v>
      </c>
      <c r="L5" s="45">
        <f t="shared" si="8"/>
        <v>-3.6227948496787294</v>
      </c>
      <c r="M5" s="46">
        <f t="shared" si="9"/>
        <v>239.34599057991596</v>
      </c>
      <c r="N5" s="25"/>
      <c r="O5" s="37" t="s">
        <v>26</v>
      </c>
      <c r="P5" s="38">
        <v>29.740547251867469</v>
      </c>
      <c r="Q5" s="39" t="s">
        <v>26</v>
      </c>
      <c r="R5" s="40">
        <v>29.488030254793628</v>
      </c>
    </row>
    <row r="6" spans="1:18" x14ac:dyDescent="0.4">
      <c r="A6" s="36">
        <v>199.52600000000001</v>
      </c>
      <c r="B6" s="33">
        <v>-0.99999800000000005</v>
      </c>
      <c r="C6" s="33">
        <v>9.3216299999999994E-6</v>
      </c>
      <c r="D6" s="43" t="str">
        <f t="shared" si="0"/>
        <v>-0.999998+0.00000932163i</v>
      </c>
      <c r="E6" s="44" t="str">
        <f t="shared" si="1"/>
        <v>1.99999999994649E-06+0.00000932163i</v>
      </c>
      <c r="F6" s="44" t="str">
        <f t="shared" si="2"/>
        <v>1.999998-0.00000932163i</v>
      </c>
      <c r="G6" s="44" t="str">
        <f t="shared" si="3"/>
        <v>9.99979276712612E-07+4.66082432154273E-06i</v>
      </c>
      <c r="H6" s="42">
        <f t="shared" si="4"/>
        <v>77.890772875442352</v>
      </c>
      <c r="I6" s="41">
        <f t="shared" si="5"/>
        <v>0.20977602601908354</v>
      </c>
      <c r="J6" s="47">
        <f t="shared" si="6"/>
        <v>2.383445085907106E-4</v>
      </c>
      <c r="K6" s="45">
        <f t="shared" si="7"/>
        <v>2.2999994961169836</v>
      </c>
      <c r="L6" s="45">
        <f t="shared" si="8"/>
        <v>-3.6227948496787294</v>
      </c>
      <c r="M6" s="46">
        <f t="shared" si="9"/>
        <v>190.11911580957019</v>
      </c>
      <c r="N6" s="25"/>
      <c r="O6" s="25"/>
      <c r="P6" s="25"/>
      <c r="Q6" s="25"/>
      <c r="R6" s="25"/>
    </row>
    <row r="7" spans="1:18" x14ac:dyDescent="0.4">
      <c r="A7" s="36">
        <v>251.18899999999999</v>
      </c>
      <c r="B7" s="33">
        <v>-0.99999800000000005</v>
      </c>
      <c r="C7" s="33">
        <v>9.3216299999999994E-6</v>
      </c>
      <c r="D7" s="43" t="str">
        <f t="shared" si="0"/>
        <v>-0.999998+0.00000932163i</v>
      </c>
      <c r="E7" s="44" t="str">
        <f t="shared" si="1"/>
        <v>1.99999999994649E-06+0.00000932163i</v>
      </c>
      <c r="F7" s="44" t="str">
        <f t="shared" si="2"/>
        <v>1.999998-0.00000932163i</v>
      </c>
      <c r="G7" s="44" t="str">
        <f t="shared" si="3"/>
        <v>9.99979276712612E-07+4.66082432154273E-06i</v>
      </c>
      <c r="H7" s="42">
        <f t="shared" si="4"/>
        <v>77.890772875442352</v>
      </c>
      <c r="I7" s="41">
        <f t="shared" si="5"/>
        <v>0.20977602601908354</v>
      </c>
      <c r="J7" s="47">
        <f t="shared" si="6"/>
        <v>2.383445085907106E-4</v>
      </c>
      <c r="K7" s="45">
        <f t="shared" si="7"/>
        <v>2.4000006169763797</v>
      </c>
      <c r="L7" s="45">
        <f t="shared" si="8"/>
        <v>-3.6227948496787294</v>
      </c>
      <c r="M7" s="46">
        <f t="shared" si="9"/>
        <v>151.01659189303794</v>
      </c>
      <c r="N7" s="25"/>
      <c r="O7" s="25"/>
      <c r="P7" s="25"/>
      <c r="Q7" s="25"/>
      <c r="R7" s="25"/>
    </row>
    <row r="8" spans="1:18" x14ac:dyDescent="0.4">
      <c r="A8" s="36">
        <v>316.22800000000001</v>
      </c>
      <c r="B8" s="33">
        <v>-0.99999800000000005</v>
      </c>
      <c r="C8" s="33">
        <v>9.3216299999999994E-6</v>
      </c>
      <c r="D8" s="43" t="str">
        <f t="shared" si="0"/>
        <v>-0.999998+0.00000932163i</v>
      </c>
      <c r="E8" s="44" t="str">
        <f t="shared" si="1"/>
        <v>1.99999999994649E-06+0.00000932163i</v>
      </c>
      <c r="F8" s="44" t="str">
        <f t="shared" si="2"/>
        <v>1.999998-0.00000932163i</v>
      </c>
      <c r="G8" s="44" t="str">
        <f t="shared" si="3"/>
        <v>9.99979276712612E-07+4.66082432154273E-06i</v>
      </c>
      <c r="H8" s="42">
        <f t="shared" si="4"/>
        <v>77.890772875442352</v>
      </c>
      <c r="I8" s="41">
        <f t="shared" si="5"/>
        <v>0.20977602601908354</v>
      </c>
      <c r="J8" s="47">
        <f t="shared" si="6"/>
        <v>2.383445085907106E-4</v>
      </c>
      <c r="K8" s="45">
        <f t="shared" si="7"/>
        <v>2.5000003213429354</v>
      </c>
      <c r="L8" s="45">
        <f t="shared" si="8"/>
        <v>-3.6227948496787294</v>
      </c>
      <c r="M8" s="46">
        <f t="shared" si="9"/>
        <v>119.95682450959531</v>
      </c>
      <c r="N8" s="25"/>
      <c r="O8" s="25"/>
      <c r="P8" s="25"/>
      <c r="Q8" s="25"/>
      <c r="R8" s="25"/>
    </row>
    <row r="9" spans="1:18" x14ac:dyDescent="0.4">
      <c r="A9" s="36">
        <v>398.10700000000003</v>
      </c>
      <c r="B9" s="33">
        <v>-0.99999800000000005</v>
      </c>
      <c r="C9" s="33">
        <v>9.3216299999999994E-6</v>
      </c>
      <c r="D9" s="43" t="str">
        <f t="shared" si="0"/>
        <v>-0.999998+0.00000932163i</v>
      </c>
      <c r="E9" s="44" t="str">
        <f t="shared" si="1"/>
        <v>1.99999999994649E-06+0.00000932163i</v>
      </c>
      <c r="F9" s="44" t="str">
        <f t="shared" si="2"/>
        <v>1.999998-0.00000932163i</v>
      </c>
      <c r="G9" s="44" t="str">
        <f t="shared" si="3"/>
        <v>9.99979276712612E-07+4.66082432154273E-06i</v>
      </c>
      <c r="H9" s="42">
        <f t="shared" si="4"/>
        <v>77.890772875442352</v>
      </c>
      <c r="I9" s="41">
        <f t="shared" si="5"/>
        <v>0.20977602601908354</v>
      </c>
      <c r="J9" s="47">
        <f t="shared" si="6"/>
        <v>2.383445085907106E-4</v>
      </c>
      <c r="K9" s="45">
        <f t="shared" si="7"/>
        <v>2.5999998139434202</v>
      </c>
      <c r="L9" s="45">
        <f t="shared" si="8"/>
        <v>-3.6227948496787294</v>
      </c>
      <c r="M9" s="46">
        <f t="shared" si="9"/>
        <v>95.285203980387934</v>
      </c>
      <c r="N9" s="25"/>
      <c r="O9" s="25"/>
      <c r="P9" s="25"/>
      <c r="Q9" s="25"/>
      <c r="R9" s="25"/>
    </row>
    <row r="10" spans="1:18" x14ac:dyDescent="0.4">
      <c r="A10" s="36">
        <v>501.18700000000001</v>
      </c>
      <c r="B10" s="33">
        <v>-0.99999800000000005</v>
      </c>
      <c r="C10" s="33">
        <v>9.3216299999999994E-6</v>
      </c>
      <c r="D10" s="43" t="str">
        <f t="shared" si="0"/>
        <v>-0.999998+0.00000932163i</v>
      </c>
      <c r="E10" s="44" t="str">
        <f t="shared" si="1"/>
        <v>1.99999999994649E-06+0.00000932163i</v>
      </c>
      <c r="F10" s="44" t="str">
        <f t="shared" si="2"/>
        <v>1.999998-0.00000932163i</v>
      </c>
      <c r="G10" s="44" t="str">
        <f t="shared" si="3"/>
        <v>9.99979276712612E-07+4.66082432154273E-06i</v>
      </c>
      <c r="H10" s="42">
        <f t="shared" si="4"/>
        <v>77.890772875442352</v>
      </c>
      <c r="I10" s="41">
        <f t="shared" si="5"/>
        <v>0.20977602601908354</v>
      </c>
      <c r="J10" s="47">
        <f t="shared" si="6"/>
        <v>2.383445085907106E-4</v>
      </c>
      <c r="K10" s="45">
        <f t="shared" si="7"/>
        <v>2.6999997975545824</v>
      </c>
      <c r="L10" s="45">
        <f t="shared" si="8"/>
        <v>-3.6227948496787294</v>
      </c>
      <c r="M10" s="46">
        <f t="shared" si="9"/>
        <v>75.687730729289271</v>
      </c>
      <c r="N10" s="25"/>
      <c r="O10" s="25"/>
      <c r="P10" s="25"/>
      <c r="Q10" s="25"/>
      <c r="R10" s="25"/>
    </row>
    <row r="11" spans="1:18" x14ac:dyDescent="0.4">
      <c r="A11" s="36">
        <v>630.95699999999999</v>
      </c>
      <c r="B11" s="33">
        <v>-0.99999800000000005</v>
      </c>
      <c r="C11" s="33">
        <v>9.3216299999999994E-6</v>
      </c>
      <c r="D11" s="43" t="str">
        <f t="shared" si="0"/>
        <v>-0.999998+0.00000932163i</v>
      </c>
      <c r="E11" s="44" t="str">
        <f t="shared" si="1"/>
        <v>1.99999999994649E-06+0.00000932163i</v>
      </c>
      <c r="F11" s="44" t="str">
        <f t="shared" si="2"/>
        <v>1.999998-0.00000932163i</v>
      </c>
      <c r="G11" s="44" t="str">
        <f t="shared" si="3"/>
        <v>9.99979276712612E-07+4.66082432154273E-06i</v>
      </c>
      <c r="H11" s="42">
        <f t="shared" si="4"/>
        <v>77.890772875442352</v>
      </c>
      <c r="I11" s="41">
        <f t="shared" si="5"/>
        <v>0.20977602601908354</v>
      </c>
      <c r="J11" s="47">
        <f t="shared" si="6"/>
        <v>2.383445085907106E-4</v>
      </c>
      <c r="K11" s="45">
        <f t="shared" si="7"/>
        <v>2.7999997628906468</v>
      </c>
      <c r="L11" s="45">
        <f t="shared" si="8"/>
        <v>-3.6227948496787294</v>
      </c>
      <c r="M11" s="46">
        <f t="shared" si="9"/>
        <v>60.120906339132951</v>
      </c>
      <c r="N11" s="25"/>
      <c r="O11" s="25"/>
      <c r="P11" s="25"/>
      <c r="Q11" s="25"/>
      <c r="R11" s="25"/>
    </row>
    <row r="12" spans="1:18" x14ac:dyDescent="0.4">
      <c r="A12" s="36">
        <v>794.32799999999997</v>
      </c>
      <c r="B12" s="33">
        <v>-0.99999800000000005</v>
      </c>
      <c r="C12" s="33">
        <v>9.3216299999999994E-6</v>
      </c>
      <c r="D12" s="43" t="str">
        <f t="shared" si="0"/>
        <v>-0.999998+0.00000932163i</v>
      </c>
      <c r="E12" s="44" t="str">
        <f t="shared" si="1"/>
        <v>1.99999999994649E-06+0.00000932163i</v>
      </c>
      <c r="F12" s="44" t="str">
        <f t="shared" si="2"/>
        <v>1.999998-0.00000932163i</v>
      </c>
      <c r="G12" s="44" t="str">
        <f t="shared" si="3"/>
        <v>9.99979276712612E-07+4.66082432154273E-06i</v>
      </c>
      <c r="H12" s="42">
        <f t="shared" si="4"/>
        <v>77.890772875442352</v>
      </c>
      <c r="I12" s="41">
        <f t="shared" si="5"/>
        <v>0.20977602601908354</v>
      </c>
      <c r="J12" s="47">
        <f t="shared" si="6"/>
        <v>2.383445085907106E-4</v>
      </c>
      <c r="K12" s="45">
        <f t="shared" si="7"/>
        <v>2.8999998716658042</v>
      </c>
      <c r="L12" s="45">
        <f t="shared" si="8"/>
        <v>-3.6227948496787294</v>
      </c>
      <c r="M12" s="46">
        <f t="shared" si="9"/>
        <v>47.755721441294163</v>
      </c>
      <c r="N12" s="25"/>
      <c r="O12" s="25"/>
      <c r="P12" s="25"/>
      <c r="Q12" s="25"/>
      <c r="R12" s="25"/>
    </row>
    <row r="13" spans="1:18" x14ac:dyDescent="0.4">
      <c r="A13" s="36">
        <v>1000</v>
      </c>
      <c r="B13" s="33">
        <v>-0.99999800000000005</v>
      </c>
      <c r="C13" s="33">
        <v>9.3216299999999994E-6</v>
      </c>
      <c r="D13" s="43" t="str">
        <f t="shared" si="0"/>
        <v>-0.999998+0.00000932163i</v>
      </c>
      <c r="E13" s="44" t="str">
        <f t="shared" si="1"/>
        <v>1.99999999994649E-06+0.00000932163i</v>
      </c>
      <c r="F13" s="44" t="str">
        <f t="shared" si="2"/>
        <v>1.999998-0.00000932163i</v>
      </c>
      <c r="G13" s="44" t="str">
        <f t="shared" si="3"/>
        <v>9.99979276712612E-07+4.66082432154273E-06i</v>
      </c>
      <c r="H13" s="42">
        <f t="shared" si="4"/>
        <v>77.890772875442352</v>
      </c>
      <c r="I13" s="41">
        <f t="shared" si="5"/>
        <v>0.20977602601908354</v>
      </c>
      <c r="J13" s="47">
        <f t="shared" si="6"/>
        <v>2.383445085907106E-4</v>
      </c>
      <c r="K13" s="45">
        <f t="shared" si="7"/>
        <v>3</v>
      </c>
      <c r="L13" s="45">
        <f t="shared" si="8"/>
        <v>-3.6227948496787294</v>
      </c>
      <c r="M13" s="46">
        <f t="shared" si="9"/>
        <v>37.933706701020306</v>
      </c>
      <c r="N13" s="25"/>
      <c r="O13" s="25"/>
      <c r="P13" s="25"/>
      <c r="Q13" s="25"/>
      <c r="R13" s="25"/>
    </row>
    <row r="14" spans="1:18" x14ac:dyDescent="0.4">
      <c r="A14" s="36">
        <v>1258.93</v>
      </c>
      <c r="B14" s="33">
        <v>-0.99999700000000002</v>
      </c>
      <c r="C14" s="33">
        <v>1.16762E-5</v>
      </c>
      <c r="D14" s="43" t="str">
        <f t="shared" si="0"/>
        <v>-0.999997+0.0000116762i</v>
      </c>
      <c r="E14" s="44" t="str">
        <f t="shared" si="1"/>
        <v>2.99999999997524E-06+0.0000116762i</v>
      </c>
      <c r="F14" s="44" t="str">
        <f t="shared" si="2"/>
        <v>1.999997-0.0000116762i</v>
      </c>
      <c r="G14" s="44" t="str">
        <f t="shared" si="3"/>
        <v>1.49996816642601E-06+5.83811751414042E-06i</v>
      </c>
      <c r="H14" s="42">
        <f t="shared" si="4"/>
        <v>75.590845168207352</v>
      </c>
      <c r="I14" s="41">
        <f t="shared" si="5"/>
        <v>0.24884464610287846</v>
      </c>
      <c r="J14" s="47">
        <f t="shared" si="6"/>
        <v>3.0138646539453509E-4</v>
      </c>
      <c r="K14" s="45">
        <f t="shared" si="7"/>
        <v>3.1000015828013519</v>
      </c>
      <c r="L14" s="45">
        <f t="shared" si="8"/>
        <v>-3.5208762547966037</v>
      </c>
      <c r="M14" s="46">
        <f t="shared" si="9"/>
        <v>38.101519344629736</v>
      </c>
      <c r="N14" s="25"/>
      <c r="O14" s="25"/>
      <c r="P14" s="25"/>
      <c r="Q14" s="25"/>
      <c r="R14" s="25"/>
    </row>
    <row r="15" spans="1:18" x14ac:dyDescent="0.4">
      <c r="A15" s="36">
        <v>1584.89</v>
      </c>
      <c r="B15" s="33">
        <v>-0.99999700000000002</v>
      </c>
      <c r="C15" s="33">
        <v>1.46134E-5</v>
      </c>
      <c r="D15" s="43" t="str">
        <f t="shared" si="0"/>
        <v>-0.999997+0.0000146134i</v>
      </c>
      <c r="E15" s="44" t="str">
        <f t="shared" si="1"/>
        <v>2.99999999997524E-06+0.0000146134i</v>
      </c>
      <c r="F15" s="44" t="str">
        <f t="shared" si="2"/>
        <v>1.999997-0.0000146134i</v>
      </c>
      <c r="G15" s="44" t="str">
        <f t="shared" si="3"/>
        <v>1.49994886188586E-06+7.30672191975923E-06i</v>
      </c>
      <c r="H15" s="42">
        <f t="shared" si="4"/>
        <v>78.399290807217142</v>
      </c>
      <c r="I15" s="41">
        <f t="shared" si="5"/>
        <v>0.20109004606721742</v>
      </c>
      <c r="J15" s="47">
        <f t="shared" si="6"/>
        <v>3.7295452739229042E-4</v>
      </c>
      <c r="K15" s="45">
        <f t="shared" si="7"/>
        <v>3.1999991251967965</v>
      </c>
      <c r="L15" s="45">
        <f t="shared" si="8"/>
        <v>-3.4283441164660537</v>
      </c>
      <c r="M15" s="46">
        <f t="shared" si="9"/>
        <v>37.452161716576356</v>
      </c>
      <c r="N15" s="25"/>
      <c r="O15" s="25"/>
      <c r="P15" s="25"/>
      <c r="Q15" s="25"/>
      <c r="R15" s="25"/>
    </row>
    <row r="16" spans="1:18" x14ac:dyDescent="0.4">
      <c r="A16" s="36">
        <v>1995.26</v>
      </c>
      <c r="B16" s="33">
        <v>-0.99999700000000002</v>
      </c>
      <c r="C16" s="33">
        <v>1.82624E-5</v>
      </c>
      <c r="D16" s="43" t="str">
        <f t="shared" si="0"/>
        <v>-0.999997+0.0000182624i</v>
      </c>
      <c r="E16" s="44" t="str">
        <f t="shared" si="1"/>
        <v>2.99999999997524E-06+0.0000182624i</v>
      </c>
      <c r="F16" s="44" t="str">
        <f t="shared" si="2"/>
        <v>1.999997-0.0000182624i</v>
      </c>
      <c r="G16" s="44" t="str">
        <f t="shared" si="3"/>
        <v>1.49991887080236E-06+9.13122739290028E-06i</v>
      </c>
      <c r="H16" s="42">
        <f t="shared" si="4"/>
        <v>80.671751631144829</v>
      </c>
      <c r="I16" s="41">
        <f t="shared" si="5"/>
        <v>0.1620903480002161</v>
      </c>
      <c r="J16" s="47">
        <f t="shared" si="6"/>
        <v>4.6267988480114811E-4</v>
      </c>
      <c r="K16" s="45">
        <f t="shared" si="7"/>
        <v>3.2999994961169836</v>
      </c>
      <c r="L16" s="45">
        <f t="shared" si="8"/>
        <v>-3.3347193812214342</v>
      </c>
      <c r="M16" s="46">
        <f t="shared" si="9"/>
        <v>36.906363449019885</v>
      </c>
      <c r="N16" s="25"/>
      <c r="O16" s="25"/>
      <c r="P16" s="25"/>
      <c r="Q16" s="25"/>
      <c r="R16" s="25"/>
    </row>
    <row r="17" spans="1:18" x14ac:dyDescent="0.4">
      <c r="A17" s="36">
        <v>2511.89</v>
      </c>
      <c r="B17" s="33">
        <v>-0.99999700000000002</v>
      </c>
      <c r="C17" s="33">
        <v>2.2776600000000001E-5</v>
      </c>
      <c r="D17" s="43" t="str">
        <f t="shared" si="0"/>
        <v>-0.999997+0.0000227766i</v>
      </c>
      <c r="E17" s="44" t="str">
        <f t="shared" si="1"/>
        <v>2.99999999997524E-06+0.0000227766i</v>
      </c>
      <c r="F17" s="44" t="str">
        <f t="shared" si="2"/>
        <v>1.999997-0.0000227766i</v>
      </c>
      <c r="G17" s="44" t="str">
        <f t="shared" si="3"/>
        <v>0.0000014998725560305+0.0000113883341634999i</v>
      </c>
      <c r="H17" s="42">
        <f t="shared" si="4"/>
        <v>82.4971815477425</v>
      </c>
      <c r="I17" s="41">
        <f t="shared" si="5"/>
        <v>0.13057496249566458</v>
      </c>
      <c r="J17" s="47">
        <f t="shared" si="6"/>
        <v>5.7433390267307149E-4</v>
      </c>
      <c r="K17" s="45">
        <f t="shared" si="7"/>
        <v>3.4000006169763797</v>
      </c>
      <c r="L17" s="45">
        <f t="shared" si="8"/>
        <v>-3.2408355467533796</v>
      </c>
      <c r="M17" s="46">
        <f t="shared" si="9"/>
        <v>36.39016023618823</v>
      </c>
      <c r="N17" s="24"/>
      <c r="O17" s="24"/>
      <c r="P17" s="24"/>
      <c r="Q17" s="24"/>
      <c r="R17" s="24"/>
    </row>
    <row r="18" spans="1:18" x14ac:dyDescent="0.4">
      <c r="A18" s="36">
        <v>3162.28</v>
      </c>
      <c r="B18" s="33">
        <v>-0.999996</v>
      </c>
      <c r="C18" s="33">
        <v>2.8342899999999999E-5</v>
      </c>
      <c r="D18" s="43" t="str">
        <f t="shared" si="0"/>
        <v>-0.999996+0.0000283429i</v>
      </c>
      <c r="E18" s="44" t="str">
        <f t="shared" si="1"/>
        <v>0.000004000000000004+0.0000283429i</v>
      </c>
      <c r="F18" s="44" t="str">
        <f t="shared" si="2"/>
        <v>1.999996-0.0000283429i</v>
      </c>
      <c r="G18" s="44" t="str">
        <f t="shared" si="3"/>
        <v>1.99980316880995E-06+0.000014171506683124i</v>
      </c>
      <c r="H18" s="42">
        <f t="shared" si="4"/>
        <v>81.967778163502388</v>
      </c>
      <c r="I18" s="41">
        <f t="shared" si="5"/>
        <v>0.13972998304498363</v>
      </c>
      <c r="J18" s="47">
        <f t="shared" si="6"/>
        <v>7.1559558128843012E-4</v>
      </c>
      <c r="K18" s="45">
        <f t="shared" si="7"/>
        <v>3.5000003213429354</v>
      </c>
      <c r="L18" s="45">
        <f t="shared" si="8"/>
        <v>-3.1453323498094954</v>
      </c>
      <c r="M18" s="46">
        <f t="shared" si="9"/>
        <v>36.015335143242169</v>
      </c>
      <c r="N18" s="24"/>
      <c r="O18" s="24"/>
      <c r="P18" s="24"/>
      <c r="Q18" s="24"/>
      <c r="R18" s="24"/>
    </row>
    <row r="19" spans="1:18" x14ac:dyDescent="0.4">
      <c r="A19" s="36">
        <v>3981.07</v>
      </c>
      <c r="B19" s="33">
        <v>-0.99999499999999997</v>
      </c>
      <c r="C19" s="33">
        <v>3.5200899999999997E-5</v>
      </c>
      <c r="D19" s="43" t="str">
        <f t="shared" si="0"/>
        <v>-0.999995+0.0000352009i</v>
      </c>
      <c r="E19" s="44" t="str">
        <f t="shared" si="1"/>
        <v>5.00000000003276E-06+0.0000352009i</v>
      </c>
      <c r="F19" s="44" t="str">
        <f t="shared" si="2"/>
        <v>1.999995-0.0000352009i</v>
      </c>
      <c r="G19" s="44" t="str">
        <f t="shared" si="3"/>
        <v>2.49969647186857E-06+0.0000176005379971278i</v>
      </c>
      <c r="H19" s="42">
        <f t="shared" si="4"/>
        <v>81.916691406810074</v>
      </c>
      <c r="I19" s="41">
        <f t="shared" si="5"/>
        <v>0.14061281226516986</v>
      </c>
      <c r="J19" s="47">
        <f t="shared" si="6"/>
        <v>8.888580036201108E-4</v>
      </c>
      <c r="K19" s="45">
        <f t="shared" si="7"/>
        <v>3.5999998139434202</v>
      </c>
      <c r="L19" s="45">
        <f t="shared" si="8"/>
        <v>-3.0511676126740723</v>
      </c>
      <c r="M19" s="46">
        <f t="shared" si="9"/>
        <v>35.534704233518738</v>
      </c>
      <c r="N19" s="24"/>
      <c r="O19" s="24"/>
      <c r="P19" s="24"/>
      <c r="Q19" s="24"/>
      <c r="R19" s="24"/>
    </row>
    <row r="20" spans="1:18" x14ac:dyDescent="0.4">
      <c r="A20" s="36">
        <v>5011.87</v>
      </c>
      <c r="B20" s="33">
        <v>-0.99999499999999997</v>
      </c>
      <c r="C20" s="33">
        <v>4.3671100000000003E-5</v>
      </c>
      <c r="D20" s="43" t="str">
        <f t="shared" si="0"/>
        <v>-0.999995+0.0000436711i</v>
      </c>
      <c r="E20" s="44" t="str">
        <f t="shared" si="1"/>
        <v>5.00000000003276E-06+0.0000436711i</v>
      </c>
      <c r="F20" s="44" t="str">
        <f t="shared" si="2"/>
        <v>1.999995-0.0000436711i</v>
      </c>
      <c r="G20" s="44" t="str">
        <f t="shared" si="3"/>
        <v>2.49952945521248E-06+0.0000218356591677483i</v>
      </c>
      <c r="H20" s="42">
        <f t="shared" si="4"/>
        <v>83.469771788946616</v>
      </c>
      <c r="I20" s="41">
        <f t="shared" si="5"/>
        <v>0.11372738842680613</v>
      </c>
      <c r="J20" s="47">
        <f t="shared" si="6"/>
        <v>1.0989127112600266E-3</v>
      </c>
      <c r="K20" s="45">
        <f t="shared" si="7"/>
        <v>3.6999997975545824</v>
      </c>
      <c r="L20" s="45">
        <f t="shared" si="8"/>
        <v>-2.9590368030484435</v>
      </c>
      <c r="M20" s="46">
        <f t="shared" si="9"/>
        <v>34.896633397025447</v>
      </c>
      <c r="N20" s="24"/>
      <c r="O20" s="24"/>
      <c r="P20" s="24"/>
      <c r="Q20" s="24"/>
      <c r="R20" s="24"/>
    </row>
    <row r="21" spans="1:18" x14ac:dyDescent="0.4">
      <c r="A21" s="36">
        <v>6309.57</v>
      </c>
      <c r="B21" s="33">
        <v>-0.99999400000000005</v>
      </c>
      <c r="C21" s="33">
        <v>5.4182799999999999E-5</v>
      </c>
      <c r="D21" s="43" t="str">
        <f t="shared" si="0"/>
        <v>-0.999994+0.0000541828i</v>
      </c>
      <c r="E21" s="44" t="str">
        <f t="shared" si="1"/>
        <v>5.99999999995049E-06+0.0000541828i</v>
      </c>
      <c r="F21" s="44" t="str">
        <f t="shared" si="2"/>
        <v>1.999994-0.0000541828i</v>
      </c>
      <c r="G21" s="44" t="str">
        <f t="shared" si="3"/>
        <v>2.99927504944329E-06+0.0000270915625292477i</v>
      </c>
      <c r="H21" s="42">
        <f t="shared" si="4"/>
        <v>83.682577477238482</v>
      </c>
      <c r="I21" s="41">
        <f t="shared" si="5"/>
        <v>0.11003655004429715</v>
      </c>
      <c r="J21" s="47">
        <f t="shared" si="6"/>
        <v>1.3628540008914665E-3</v>
      </c>
      <c r="K21" s="45">
        <f t="shared" si="7"/>
        <v>3.7999997628906468</v>
      </c>
      <c r="L21" s="45">
        <f t="shared" si="8"/>
        <v>-2.8655506665449102</v>
      </c>
      <c r="M21" s="46">
        <f t="shared" si="9"/>
        <v>34.377136786570759</v>
      </c>
      <c r="N21" s="24"/>
      <c r="O21" s="24"/>
      <c r="P21" s="24"/>
      <c r="Q21" s="24"/>
      <c r="R21" s="24"/>
    </row>
    <row r="22" spans="1:18" x14ac:dyDescent="0.4">
      <c r="A22" s="36">
        <v>7943.28</v>
      </c>
      <c r="B22" s="33">
        <v>-0.99999300000000002</v>
      </c>
      <c r="C22" s="33">
        <v>6.7291899999999999E-5</v>
      </c>
      <c r="D22" s="43" t="str">
        <f t="shared" si="0"/>
        <v>-0.999993+0.0000672919i</v>
      </c>
      <c r="E22" s="44" t="str">
        <f t="shared" si="1"/>
        <v>6.99999999997925E-06+0.0000672919i</v>
      </c>
      <c r="F22" s="44" t="str">
        <f t="shared" si="2"/>
        <v>1.999993-0.0000672919i</v>
      </c>
      <c r="G22" s="44" t="str">
        <f t="shared" si="3"/>
        <v>3.49888018819577E-06+0.0000336461854847971i</v>
      </c>
      <c r="H22" s="42">
        <f t="shared" si="4"/>
        <v>84.063128221487744</v>
      </c>
      <c r="I22" s="41">
        <f t="shared" si="5"/>
        <v>0.10343264047717725</v>
      </c>
      <c r="J22" s="47">
        <f t="shared" si="6"/>
        <v>1.6913810631025167E-3</v>
      </c>
      <c r="K22" s="45">
        <f t="shared" si="7"/>
        <v>3.8999998716658042</v>
      </c>
      <c r="L22" s="45">
        <f t="shared" si="8"/>
        <v>-2.7717585361286496</v>
      </c>
      <c r="M22" s="46">
        <f t="shared" si="9"/>
        <v>33.889231758768481</v>
      </c>
      <c r="N22" s="24"/>
      <c r="O22" s="24"/>
      <c r="P22" s="24"/>
      <c r="Q22" s="24"/>
      <c r="R22" s="24"/>
    </row>
    <row r="23" spans="1:18" x14ac:dyDescent="0.4">
      <c r="A23" s="36">
        <v>10000</v>
      </c>
      <c r="B23" s="33">
        <v>-0.99999199999999999</v>
      </c>
      <c r="C23" s="33">
        <v>8.3691700000000004E-5</v>
      </c>
      <c r="D23" s="43" t="str">
        <f t="shared" si="0"/>
        <v>-0.999992+0.0000836917i</v>
      </c>
      <c r="E23" s="44" t="str">
        <f t="shared" si="1"/>
        <v>0.000008000000000008+0.0000836917i</v>
      </c>
      <c r="F23" s="44" t="str">
        <f t="shared" si="2"/>
        <v>1.999992-0.0000836917i</v>
      </c>
      <c r="G23" s="44" t="str">
        <f t="shared" si="3"/>
        <v>3.99826490389577E-06+0.0000418461846955322i</v>
      </c>
      <c r="H23" s="42">
        <f t="shared" si="4"/>
        <v>84.542145600590672</v>
      </c>
      <c r="I23" s="41">
        <f t="shared" si="5"/>
        <v>9.5113533622823557E-2</v>
      </c>
      <c r="J23" s="47">
        <f t="shared" si="6"/>
        <v>2.1018380621579281E-3</v>
      </c>
      <c r="K23" s="45">
        <f t="shared" si="7"/>
        <v>4</v>
      </c>
      <c r="L23" s="45">
        <f t="shared" si="8"/>
        <v>-2.6774007475943704</v>
      </c>
      <c r="M23" s="46">
        <f t="shared" si="9"/>
        <v>33.451791717112464</v>
      </c>
      <c r="N23" s="24"/>
      <c r="O23" s="24"/>
      <c r="P23" s="24"/>
      <c r="Q23" s="24"/>
      <c r="R23" s="24"/>
    </row>
    <row r="24" spans="1:18" x14ac:dyDescent="0.4">
      <c r="A24" s="36">
        <v>12589.3</v>
      </c>
      <c r="B24" s="33">
        <v>-0.99999099999999996</v>
      </c>
      <c r="C24" s="33">
        <v>1.04231E-4</v>
      </c>
      <c r="D24" s="43" t="str">
        <f t="shared" si="0"/>
        <v>-0.999991+0.000104231i</v>
      </c>
      <c r="E24" s="44" t="str">
        <f t="shared" si="1"/>
        <v>9.00000000003676E-06+0.000104231i</v>
      </c>
      <c r="F24" s="44" t="str">
        <f t="shared" si="2"/>
        <v>1.999991-0.000104231i</v>
      </c>
      <c r="G24" s="44" t="str">
        <f t="shared" si="3"/>
        <v>4.49730418810996E-06+0.0000521159689011165i</v>
      </c>
      <c r="H24" s="42">
        <f t="shared" si="4"/>
        <v>85.067926676520514</v>
      </c>
      <c r="I24" s="41">
        <f t="shared" si="5"/>
        <v>8.5974648973191917E-2</v>
      </c>
      <c r="J24" s="47">
        <f t="shared" si="6"/>
        <v>2.6154827276539862E-3</v>
      </c>
      <c r="K24" s="45">
        <f t="shared" si="7"/>
        <v>4.1000015828013519</v>
      </c>
      <c r="L24" s="45">
        <f t="shared" si="8"/>
        <v>-2.5824481436577007</v>
      </c>
      <c r="M24" s="46">
        <f t="shared" si="9"/>
        <v>33.065142992668804</v>
      </c>
      <c r="N24" s="24"/>
      <c r="O24" s="24"/>
      <c r="P24" s="24"/>
      <c r="Q24" s="24"/>
      <c r="R24" s="24"/>
    </row>
    <row r="25" spans="1:18" x14ac:dyDescent="0.4">
      <c r="A25" s="36">
        <v>15848.9</v>
      </c>
      <c r="B25" s="33">
        <v>-0.99999000000000005</v>
      </c>
      <c r="C25" s="33">
        <v>1.2995699999999999E-4</v>
      </c>
      <c r="D25" s="43" t="str">
        <f t="shared" si="0"/>
        <v>-0.99999+0.000129957i</v>
      </c>
      <c r="E25" s="44" t="str">
        <f t="shared" si="1"/>
        <v>9.99999999995449E-06+0.000129957i</v>
      </c>
      <c r="F25" s="44" t="str">
        <f t="shared" si="2"/>
        <v>1.99999-0.000129957i</v>
      </c>
      <c r="G25" s="44" t="str">
        <f t="shared" si="3"/>
        <v>4.99580273132411E-06+0.0000649791495155154i</v>
      </c>
      <c r="H25" s="42">
        <f t="shared" si="4"/>
        <v>85.603567934552956</v>
      </c>
      <c r="I25" s="41">
        <f t="shared" si="5"/>
        <v>7.6656939304281316E-2</v>
      </c>
      <c r="J25" s="47">
        <f t="shared" si="6"/>
        <v>3.2585456559215227E-3</v>
      </c>
      <c r="K25" s="45">
        <f t="shared" si="7"/>
        <v>4.199999125196797</v>
      </c>
      <c r="L25" s="45">
        <f t="shared" si="8"/>
        <v>-2.4869761896673457</v>
      </c>
      <c r="M25" s="46">
        <f t="shared" si="9"/>
        <v>32.722374955393292</v>
      </c>
      <c r="N25" s="24"/>
      <c r="O25" s="24"/>
      <c r="P25" s="24"/>
      <c r="Q25" s="24"/>
      <c r="R25" s="24"/>
    </row>
    <row r="26" spans="1:18" x14ac:dyDescent="0.4">
      <c r="A26" s="36">
        <v>19952.599999999999</v>
      </c>
      <c r="B26" s="33">
        <v>-0.99998900000000002</v>
      </c>
      <c r="C26" s="33">
        <v>1.6217400000000001E-4</v>
      </c>
      <c r="D26" s="43" t="str">
        <f t="shared" si="0"/>
        <v>-0.999989+0.000162174i</v>
      </c>
      <c r="E26" s="44" t="str">
        <f t="shared" si="1"/>
        <v>0.0000109999999999832+0.000162174i</v>
      </c>
      <c r="F26" s="44" t="str">
        <f t="shared" si="2"/>
        <v>1.999989-0.000162174i</v>
      </c>
      <c r="G26" s="44" t="str">
        <f t="shared" si="3"/>
        <v>5.49345504014184E-06+0.0000810878914311917i</v>
      </c>
      <c r="H26" s="42">
        <f t="shared" si="4"/>
        <v>86.124309414496352</v>
      </c>
      <c r="I26" s="41">
        <f t="shared" si="5"/>
        <v>6.7591987746544457E-2</v>
      </c>
      <c r="J26" s="47">
        <f t="shared" si="6"/>
        <v>4.06368803706522E-3</v>
      </c>
      <c r="K26" s="45">
        <f t="shared" si="7"/>
        <v>4.2999994961169836</v>
      </c>
      <c r="L26" s="45">
        <f t="shared" si="8"/>
        <v>-2.3910796395483098</v>
      </c>
      <c r="M26" s="46">
        <f t="shared" si="9"/>
        <v>32.414624574357774</v>
      </c>
      <c r="N26" s="24"/>
      <c r="O26" s="24"/>
      <c r="P26" s="24"/>
      <c r="Q26" s="24"/>
      <c r="R26" s="24"/>
    </row>
    <row r="27" spans="1:18" x14ac:dyDescent="0.4">
      <c r="A27" s="36">
        <v>25118.9</v>
      </c>
      <c r="B27" s="33">
        <v>-0.99998699999999996</v>
      </c>
      <c r="C27" s="33">
        <v>2.0253E-4</v>
      </c>
      <c r="D27" s="43" t="str">
        <f t="shared" si="0"/>
        <v>-0.999987+0.00020253i</v>
      </c>
      <c r="E27" s="44" t="str">
        <f t="shared" si="1"/>
        <v>0.0000130000000000408+0.00020253i</v>
      </c>
      <c r="F27" s="44" t="str">
        <f t="shared" si="2"/>
        <v>1.999987-0.00020253i</v>
      </c>
      <c r="G27" s="44" t="str">
        <f t="shared" si="3"/>
        <v>6.48978745020788E-06+0.000101266315419376i</v>
      </c>
      <c r="H27" s="42">
        <f t="shared" si="4"/>
        <v>86.333137753535169</v>
      </c>
      <c r="I27" s="41">
        <f t="shared" si="5"/>
        <v>6.3955140115158876E-2</v>
      </c>
      <c r="J27" s="47">
        <f t="shared" si="6"/>
        <v>5.0737027848912842E-3</v>
      </c>
      <c r="K27" s="45">
        <f t="shared" si="7"/>
        <v>4.4000006169763797</v>
      </c>
      <c r="L27" s="45">
        <f t="shared" si="8"/>
        <v>-2.2946749771344437</v>
      </c>
      <c r="M27" s="46">
        <f t="shared" si="9"/>
        <v>32.147302548860154</v>
      </c>
      <c r="N27" s="24"/>
      <c r="O27" s="24"/>
      <c r="P27" s="24"/>
      <c r="Q27" s="24"/>
      <c r="R27" s="24"/>
    </row>
    <row r="28" spans="1:18" x14ac:dyDescent="0.4">
      <c r="A28" s="36">
        <v>31622.799999999999</v>
      </c>
      <c r="B28" s="33">
        <v>-0.99998500000000001</v>
      </c>
      <c r="C28" s="33">
        <v>2.53105E-4</v>
      </c>
      <c r="D28" s="43" t="str">
        <f t="shared" si="0"/>
        <v>-0.999985+0.000253105i</v>
      </c>
      <c r="E28" s="44" t="str">
        <f t="shared" si="1"/>
        <v>0.0000149999999999872+0.000253105i</v>
      </c>
      <c r="F28" s="44" t="str">
        <f t="shared" si="2"/>
        <v>1.999985-0.000253105i</v>
      </c>
      <c r="G28" s="44" t="str">
        <f t="shared" si="3"/>
        <v>7.48404035506079E-06+0.000126554396281989i</v>
      </c>
      <c r="H28" s="42">
        <f t="shared" si="4"/>
        <v>86.615644205368582</v>
      </c>
      <c r="I28" s="41">
        <f t="shared" si="5"/>
        <v>5.9033809078566521E-2</v>
      </c>
      <c r="J28" s="47">
        <f t="shared" si="6"/>
        <v>6.3387747393196751E-3</v>
      </c>
      <c r="K28" s="45">
        <f t="shared" si="7"/>
        <v>4.5000003213429354</v>
      </c>
      <c r="L28" s="45">
        <f t="shared" si="8"/>
        <v>-2.1979946814523048</v>
      </c>
      <c r="M28" s="46">
        <f t="shared" si="9"/>
        <v>31.902530228467008</v>
      </c>
      <c r="N28" s="24"/>
      <c r="O28" s="24"/>
      <c r="P28" s="24"/>
      <c r="Q28" s="24"/>
      <c r="R28" s="24"/>
    </row>
    <row r="29" spans="1:18" x14ac:dyDescent="0.4">
      <c r="A29" s="36">
        <v>39810.699999999997</v>
      </c>
      <c r="B29" s="33">
        <v>-0.99998299999999996</v>
      </c>
      <c r="C29" s="33">
        <v>3.1651299999999998E-4</v>
      </c>
      <c r="D29" s="43" t="str">
        <f t="shared" si="0"/>
        <v>-0.999983+0.000316513i</v>
      </c>
      <c r="E29" s="44" t="str">
        <f t="shared" si="1"/>
        <v>0.0000170000000000448+0.000316513i</v>
      </c>
      <c r="F29" s="44" t="str">
        <f t="shared" si="2"/>
        <v>1.999983-0.000316513i</v>
      </c>
      <c r="G29" s="44" t="str">
        <f t="shared" si="3"/>
        <v>8.47502649281015E-06+0.000158259186431115i</v>
      </c>
      <c r="H29" s="42">
        <f t="shared" si="4"/>
        <v>86.93464956445716</v>
      </c>
      <c r="I29" s="41">
        <f t="shared" si="5"/>
        <v>5.3474939095669777E-2</v>
      </c>
      <c r="J29" s="47">
        <f t="shared" si="6"/>
        <v>7.9242974710526E-3</v>
      </c>
      <c r="K29" s="45">
        <f t="shared" si="7"/>
        <v>4.5999998139434197</v>
      </c>
      <c r="L29" s="45">
        <f t="shared" si="8"/>
        <v>-2.1010392298003508</v>
      </c>
      <c r="M29" s="46">
        <f t="shared" si="9"/>
        <v>31.679702016006424</v>
      </c>
      <c r="N29" s="24"/>
      <c r="O29" s="24"/>
      <c r="P29" s="24"/>
      <c r="Q29" s="24"/>
      <c r="R29" s="24"/>
    </row>
    <row r="30" spans="1:18" x14ac:dyDescent="0.4">
      <c r="A30" s="36">
        <v>50118.7</v>
      </c>
      <c r="B30" s="33">
        <v>-0.99998100000000001</v>
      </c>
      <c r="C30" s="33">
        <v>3.96036E-4</v>
      </c>
      <c r="D30" s="43" t="str">
        <f t="shared" si="0"/>
        <v>-0.999981+0.000396036i</v>
      </c>
      <c r="E30" s="44" t="str">
        <f t="shared" si="1"/>
        <v>0.0000189999999999912+0.000396036i</v>
      </c>
      <c r="F30" s="44" t="str">
        <f t="shared" si="2"/>
        <v>1.999981-0.000396036i</v>
      </c>
      <c r="G30" s="44" t="str">
        <f t="shared" si="3"/>
        <v>9.46087800652818E-06+0.00019802175463081i</v>
      </c>
      <c r="H30" s="42">
        <f t="shared" si="4"/>
        <v>87.264661670250106</v>
      </c>
      <c r="I30" s="41">
        <f t="shared" si="5"/>
        <v>4.7722527225048827E-2</v>
      </c>
      <c r="J30" s="47">
        <f t="shared" si="6"/>
        <v>9.9123815906823239E-3</v>
      </c>
      <c r="K30" s="45">
        <f t="shared" si="7"/>
        <v>4.6999997975545824</v>
      </c>
      <c r="L30" s="45">
        <f t="shared" si="8"/>
        <v>-2.0038219875502965</v>
      </c>
      <c r="M30" s="46">
        <f t="shared" si="9"/>
        <v>31.477363298932257</v>
      </c>
      <c r="N30" s="24"/>
      <c r="O30" s="24"/>
      <c r="P30" s="24"/>
      <c r="Q30" s="24"/>
      <c r="R30" s="24"/>
    </row>
    <row r="31" spans="1:18" x14ac:dyDescent="0.4">
      <c r="A31" s="36">
        <v>63095.7</v>
      </c>
      <c r="B31" s="33">
        <v>-0.99997800000000003</v>
      </c>
      <c r="C31" s="33">
        <v>4.9580200000000005E-4</v>
      </c>
      <c r="D31" s="43" t="str">
        <f t="shared" si="0"/>
        <v>-0.999978+0.000495802i</v>
      </c>
      <c r="E31" s="44" t="str">
        <f t="shared" si="1"/>
        <v>0.0000219999999999665+0.000495802i</v>
      </c>
      <c r="F31" s="44" t="str">
        <f t="shared" si="2"/>
        <v>1.999978-0.000495802i</v>
      </c>
      <c r="G31" s="44" t="str">
        <f t="shared" si="3"/>
        <v>0.0000109386640712337+0.000247906438676587i</v>
      </c>
      <c r="H31" s="42">
        <f t="shared" si="4"/>
        <v>87.473510486487442</v>
      </c>
      <c r="I31" s="41">
        <f t="shared" si="5"/>
        <v>4.4081271880160491E-2</v>
      </c>
      <c r="J31" s="47">
        <f t="shared" si="6"/>
        <v>1.2407382551224462E-2</v>
      </c>
      <c r="K31" s="45">
        <f t="shared" si="7"/>
        <v>4.7999997628906463</v>
      </c>
      <c r="L31" s="45">
        <f t="shared" si="8"/>
        <v>-1.9063198271599795</v>
      </c>
      <c r="M31" s="46">
        <f t="shared" si="9"/>
        <v>31.296843744653032</v>
      </c>
      <c r="N31" s="24"/>
      <c r="O31" s="24"/>
      <c r="P31" s="24"/>
      <c r="Q31" s="24"/>
      <c r="R31" s="24"/>
    </row>
    <row r="32" spans="1:18" x14ac:dyDescent="0.4">
      <c r="A32" s="36">
        <v>79432.800000000003</v>
      </c>
      <c r="B32" s="33">
        <v>-0.99997499999999995</v>
      </c>
      <c r="C32" s="33">
        <v>6.2099699999999998E-4</v>
      </c>
      <c r="D32" s="43" t="str">
        <f t="shared" si="0"/>
        <v>-0.999975+0.000620997i</v>
      </c>
      <c r="E32" s="44" t="str">
        <f t="shared" si="1"/>
        <v>0.0000250000000000528+0.000620997i</v>
      </c>
      <c r="F32" s="44" t="str">
        <f t="shared" si="2"/>
        <v>1.999975-0.000620997i</v>
      </c>
      <c r="G32" s="44" t="str">
        <f t="shared" si="3"/>
        <v>0.0000124037433273328+0.000310506232671606i</v>
      </c>
      <c r="H32" s="42">
        <f t="shared" si="4"/>
        <v>87.712430843915726</v>
      </c>
      <c r="I32" s="41">
        <f t="shared" si="5"/>
        <v>3.9915007217957606E-2</v>
      </c>
      <c r="J32" s="47">
        <f t="shared" si="6"/>
        <v>1.5537693955060052E-2</v>
      </c>
      <c r="K32" s="45">
        <f t="shared" si="7"/>
        <v>4.8999998716658038</v>
      </c>
      <c r="L32" s="45">
        <f t="shared" si="8"/>
        <v>-1.8086134370736084</v>
      </c>
      <c r="M32" s="46">
        <f t="shared" si="9"/>
        <v>31.131985743885004</v>
      </c>
      <c r="N32" s="24"/>
      <c r="O32" s="24"/>
      <c r="P32" s="24"/>
      <c r="Q32" s="24"/>
      <c r="R32" s="24"/>
    </row>
    <row r="33" spans="1:18" x14ac:dyDescent="0.4">
      <c r="A33" s="36">
        <v>100000</v>
      </c>
      <c r="B33" s="33">
        <v>-0.99997100000000005</v>
      </c>
      <c r="C33" s="33">
        <v>7.7814300000000002E-4</v>
      </c>
      <c r="D33" s="43" t="str">
        <f t="shared" si="0"/>
        <v>-0.999971+0.000778143i</v>
      </c>
      <c r="E33" s="44" t="str">
        <f t="shared" si="1"/>
        <v>0.0000289999999999457+0.000778143i</v>
      </c>
      <c r="F33" s="44" t="str">
        <f t="shared" si="2"/>
        <v>1.999971-0.000778143i</v>
      </c>
      <c r="G33" s="44" t="str">
        <f t="shared" si="3"/>
        <v>0.0000143488270587513+0.000389082724419171i</v>
      </c>
      <c r="H33" s="42">
        <f t="shared" si="4"/>
        <v>87.887968862564023</v>
      </c>
      <c r="I33" s="41">
        <f t="shared" si="5"/>
        <v>3.6853549832306348E-2</v>
      </c>
      <c r="J33" s="47">
        <f t="shared" si="6"/>
        <v>1.9467360843178416E-2</v>
      </c>
      <c r="K33" s="45">
        <f t="shared" si="7"/>
        <v>5</v>
      </c>
      <c r="L33" s="45">
        <f t="shared" si="8"/>
        <v>-1.7106929210497279</v>
      </c>
      <c r="M33" s="46">
        <f t="shared" si="9"/>
        <v>30.983267071454524</v>
      </c>
      <c r="N33" s="24"/>
      <c r="O33" s="24"/>
      <c r="P33" s="24"/>
      <c r="Q33" s="24"/>
      <c r="R33" s="24"/>
    </row>
    <row r="34" spans="1:18" x14ac:dyDescent="0.4">
      <c r="A34" s="36">
        <v>125893</v>
      </c>
      <c r="B34" s="33">
        <v>-0.99996700000000005</v>
      </c>
      <c r="C34" s="33">
        <v>9.7544000000000005E-4</v>
      </c>
      <c r="D34" s="43" t="str">
        <f t="shared" si="0"/>
        <v>-0.999967+0.00097544i</v>
      </c>
      <c r="E34" s="44" t="str">
        <f t="shared" si="1"/>
        <v>0.0000329999999999497+0.00097544i</v>
      </c>
      <c r="F34" s="44" t="str">
        <f t="shared" si="2"/>
        <v>1.999967-0.00097544i</v>
      </c>
      <c r="G34" s="44" t="str">
        <f t="shared" si="3"/>
        <v>0.0000162623897376611+0.000487735979136379i</v>
      </c>
      <c r="H34" s="42">
        <f t="shared" si="4"/>
        <v>88.090316736833543</v>
      </c>
      <c r="I34" s="41">
        <f t="shared" si="5"/>
        <v>3.3324089822656E-2</v>
      </c>
      <c r="J34" s="47">
        <f t="shared" si="6"/>
        <v>2.4400350953628816E-2</v>
      </c>
      <c r="K34" s="45">
        <f t="shared" si="7"/>
        <v>5.1000015828013519</v>
      </c>
      <c r="L34" s="45">
        <f t="shared" si="8"/>
        <v>-1.6126039270986363</v>
      </c>
      <c r="M34" s="46">
        <f t="shared" si="9"/>
        <v>30.847119914904471</v>
      </c>
      <c r="N34" s="24"/>
      <c r="O34" s="24"/>
      <c r="P34" s="24"/>
      <c r="Q34" s="24"/>
      <c r="R34" s="24"/>
    </row>
    <row r="35" spans="1:18" x14ac:dyDescent="0.4">
      <c r="A35" s="36">
        <v>158489</v>
      </c>
      <c r="B35" s="33">
        <v>-0.99996200000000002</v>
      </c>
      <c r="C35" s="33">
        <v>1.2232E-3</v>
      </c>
      <c r="D35" s="43" t="str">
        <f t="shared" si="0"/>
        <v>-0.999962+0.0012232i</v>
      </c>
      <c r="E35" s="44" t="str">
        <f t="shared" si="1"/>
        <v>0.0000379999999999825+0.0012232i</v>
      </c>
      <c r="F35" s="44" t="str">
        <f t="shared" si="2"/>
        <v>1.999962-0.0012232i</v>
      </c>
      <c r="G35" s="44" t="str">
        <f t="shared" si="3"/>
        <v>0.0000186262852648603+0.000611623012673309i</v>
      </c>
      <c r="H35" s="42">
        <f t="shared" si="4"/>
        <v>88.255661130923485</v>
      </c>
      <c r="I35" s="41">
        <f t="shared" si="5"/>
        <v>3.0439753770647757E-2</v>
      </c>
      <c r="J35" s="47">
        <f t="shared" si="6"/>
        <v>3.0595328407060061E-2</v>
      </c>
      <c r="K35" s="45">
        <f t="shared" si="7"/>
        <v>5.199999125196797</v>
      </c>
      <c r="L35" s="45">
        <f t="shared" si="8"/>
        <v>-1.5143448807706978</v>
      </c>
      <c r="M35" s="46">
        <f t="shared" si="9"/>
        <v>30.723884632394004</v>
      </c>
      <c r="N35" s="24"/>
      <c r="O35" s="24"/>
      <c r="P35" s="24"/>
      <c r="Q35" s="24"/>
      <c r="R35" s="24"/>
    </row>
    <row r="36" spans="1:18" x14ac:dyDescent="0.4">
      <c r="A36" s="36">
        <v>199526</v>
      </c>
      <c r="B36" s="33">
        <v>-0.99995599999999996</v>
      </c>
      <c r="C36" s="33">
        <v>1.5343900000000001E-3</v>
      </c>
      <c r="D36" s="43" t="str">
        <f t="shared" si="0"/>
        <v>-0.999956+0.00153439i</v>
      </c>
      <c r="E36" s="44" t="str">
        <f t="shared" si="1"/>
        <v>0.000044000000000044+0.00153439i</v>
      </c>
      <c r="F36" s="44" t="str">
        <f t="shared" si="2"/>
        <v>1.999956-0.00153439i</v>
      </c>
      <c r="G36" s="44" t="str">
        <f t="shared" si="3"/>
        <v>0.0000214118573405908+0.000767228306092626i</v>
      </c>
      <c r="H36" s="42">
        <f t="shared" si="4"/>
        <v>88.401400610522899</v>
      </c>
      <c r="I36" s="41">
        <f t="shared" si="5"/>
        <v>2.7897202980907289E-2</v>
      </c>
      <c r="J36" s="47">
        <f t="shared" si="6"/>
        <v>3.8376351484492831E-2</v>
      </c>
      <c r="K36" s="45">
        <f t="shared" si="7"/>
        <v>5.2999994961169836</v>
      </c>
      <c r="L36" s="45">
        <f t="shared" si="8"/>
        <v>-1.4159363168718271</v>
      </c>
      <c r="M36" s="46">
        <f t="shared" si="9"/>
        <v>30.611479389097308</v>
      </c>
      <c r="N36" s="24"/>
      <c r="O36" s="24"/>
      <c r="P36" s="24"/>
      <c r="Q36" s="24"/>
      <c r="R36" s="24"/>
    </row>
    <row r="37" spans="1:18" x14ac:dyDescent="0.4">
      <c r="A37" s="36">
        <v>251189</v>
      </c>
      <c r="B37" s="33">
        <v>-0.99994899999999998</v>
      </c>
      <c r="C37" s="33">
        <v>1.92531E-3</v>
      </c>
      <c r="D37" s="43" t="str">
        <f t="shared" si="0"/>
        <v>-0.999949+0.00192531i</v>
      </c>
      <c r="E37" s="44" t="str">
        <f t="shared" si="1"/>
        <v>0.0000510000000000232+0.00192531i</v>
      </c>
      <c r="F37" s="44" t="str">
        <f t="shared" si="2"/>
        <v>1.999949-0.00192531i</v>
      </c>
      <c r="G37" s="44" t="str">
        <f t="shared" si="3"/>
        <v>0.0000245738755799373+0.000962703205095926i</v>
      </c>
      <c r="H37" s="42">
        <f t="shared" si="4"/>
        <v>88.53779059939248</v>
      </c>
      <c r="I37" s="41">
        <f t="shared" si="5"/>
        <v>2.5517598294357229E-2</v>
      </c>
      <c r="J37" s="47">
        <f t="shared" si="6"/>
        <v>4.8150839464722386E-2</v>
      </c>
      <c r="K37" s="45">
        <f t="shared" si="7"/>
        <v>5.4000006169763797</v>
      </c>
      <c r="L37" s="45">
        <f t="shared" si="8"/>
        <v>-1.3173961369565048</v>
      </c>
      <c r="M37" s="46">
        <f t="shared" si="9"/>
        <v>30.508677190620926</v>
      </c>
      <c r="N37" s="24"/>
      <c r="O37" s="24"/>
      <c r="P37" s="24"/>
      <c r="Q37" s="24"/>
      <c r="R37" s="24"/>
    </row>
    <row r="38" spans="1:18" x14ac:dyDescent="0.4">
      <c r="A38" s="36">
        <v>316228</v>
      </c>
      <c r="B38" s="33">
        <v>-0.99994099999999997</v>
      </c>
      <c r="C38" s="33">
        <v>2.41647E-3</v>
      </c>
      <c r="D38" s="43" t="str">
        <f t="shared" si="0"/>
        <v>-0.999941+0.00241647i</v>
      </c>
      <c r="E38" s="44" t="str">
        <f t="shared" si="1"/>
        <v>0.0000590000000000312+0.00241647i</v>
      </c>
      <c r="F38" s="44" t="str">
        <f t="shared" si="2"/>
        <v>1.999941-0.00241647i</v>
      </c>
      <c r="G38" s="44" t="str">
        <f t="shared" si="3"/>
        <v>0.0000280409113891454+0.00120830452499406i</v>
      </c>
      <c r="H38" s="42">
        <f t="shared" si="4"/>
        <v>88.67058550513174</v>
      </c>
      <c r="I38" s="41">
        <f t="shared" si="5"/>
        <v>2.3200578204605055E-2</v>
      </c>
      <c r="J38" s="47">
        <f t="shared" si="6"/>
        <v>6.0431492572843491E-2</v>
      </c>
      <c r="K38" s="45">
        <f t="shared" si="7"/>
        <v>5.5000003213429354</v>
      </c>
      <c r="L38" s="45">
        <f t="shared" si="8"/>
        <v>-1.2187366791563974</v>
      </c>
      <c r="M38" s="46">
        <f t="shared" si="9"/>
        <v>30.414671570478266</v>
      </c>
      <c r="N38" s="24"/>
      <c r="O38" s="24"/>
      <c r="P38" s="24"/>
      <c r="Q38" s="24"/>
      <c r="R38" s="24"/>
    </row>
    <row r="39" spans="1:18" x14ac:dyDescent="0.4">
      <c r="A39" s="36">
        <v>398107</v>
      </c>
      <c r="B39" s="33">
        <v>-0.99993100000000001</v>
      </c>
      <c r="C39" s="33">
        <v>3.03367E-3</v>
      </c>
      <c r="D39" s="43" t="str">
        <f t="shared" si="0"/>
        <v>-0.999931+0.00303367i</v>
      </c>
      <c r="E39" s="44" t="str">
        <f t="shared" si="1"/>
        <v>0.0000689999999999857+0.00303367i</v>
      </c>
      <c r="F39" s="44" t="str">
        <f t="shared" si="2"/>
        <v>1.999931-0.00303367i</v>
      </c>
      <c r="G39" s="44" t="str">
        <f t="shared" si="3"/>
        <v>0.0000322001690203281+0.00151693617664147i</v>
      </c>
      <c r="H39" s="42">
        <f t="shared" si="4"/>
        <v>88.783958887145033</v>
      </c>
      <c r="I39" s="41">
        <f t="shared" si="5"/>
        <v>2.1222327891836087E-2</v>
      </c>
      <c r="J39" s="47">
        <f t="shared" si="6"/>
        <v>7.5863894819745772E-2</v>
      </c>
      <c r="K39" s="45">
        <f t="shared" si="7"/>
        <v>5.5999998139434197</v>
      </c>
      <c r="L39" s="45">
        <f t="shared" si="8"/>
        <v>-1.1199648645688669</v>
      </c>
      <c r="M39" s="46">
        <f t="shared" si="9"/>
        <v>30.32881577758284</v>
      </c>
      <c r="N39" s="24"/>
      <c r="O39" s="24"/>
      <c r="P39" s="24"/>
      <c r="Q39" s="24"/>
      <c r="R39" s="24"/>
    </row>
    <row r="40" spans="1:18" x14ac:dyDescent="0.4">
      <c r="A40" s="36">
        <v>501187</v>
      </c>
      <c r="B40" s="33">
        <v>-0.99991799999999997</v>
      </c>
      <c r="C40" s="33">
        <v>3.8093599999999999E-3</v>
      </c>
      <c r="D40" s="43" t="str">
        <f t="shared" si="0"/>
        <v>-0.999918+0.00380936i</v>
      </c>
      <c r="E40" s="44" t="str">
        <f t="shared" si="1"/>
        <v>0.0000820000000000265+0.00380936i</v>
      </c>
      <c r="F40" s="44" t="str">
        <f t="shared" si="2"/>
        <v>1.999918-0.00380936i</v>
      </c>
      <c r="G40" s="44" t="str">
        <f t="shared" si="3"/>
        <v>0.0000373734420734448+0.00190482928244823i</v>
      </c>
      <c r="H40" s="42">
        <f t="shared" si="4"/>
        <v>88.875980223521196</v>
      </c>
      <c r="I40" s="41">
        <f t="shared" si="5"/>
        <v>1.9616587627659905E-2</v>
      </c>
      <c r="J40" s="47">
        <f t="shared" si="6"/>
        <v>9.5259794371033782E-2</v>
      </c>
      <c r="K40" s="45">
        <f t="shared" si="7"/>
        <v>5.6999997975545824</v>
      </c>
      <c r="L40" s="45">
        <f t="shared" si="8"/>
        <v>-1.021090360296838</v>
      </c>
      <c r="M40" s="46">
        <f t="shared" si="9"/>
        <v>30.250320044349785</v>
      </c>
      <c r="N40" s="24"/>
      <c r="O40" s="24"/>
      <c r="P40" s="24"/>
      <c r="Q40" s="24"/>
      <c r="R40" s="24"/>
    </row>
    <row r="41" spans="1:18" x14ac:dyDescent="0.4">
      <c r="A41" s="36">
        <v>630957</v>
      </c>
      <c r="B41" s="33">
        <v>-0.99990299999999999</v>
      </c>
      <c r="C41" s="33">
        <v>4.7843499999999997E-3</v>
      </c>
      <c r="D41" s="43" t="str">
        <f t="shared" si="0"/>
        <v>-0.999903+0.00478435i</v>
      </c>
      <c r="E41" s="44" t="str">
        <f t="shared" si="1"/>
        <v>0.0000970000000000137+0.00478435i</v>
      </c>
      <c r="F41" s="44" t="str">
        <f t="shared" si="2"/>
        <v>1.999903-0.00478435i</v>
      </c>
      <c r="G41" s="44" t="str">
        <f t="shared" si="3"/>
        <v>0.0000427790511835466+0.00239239336605502i</v>
      </c>
      <c r="H41" s="42">
        <f t="shared" si="4"/>
        <v>88.975587403265479</v>
      </c>
      <c r="I41" s="41">
        <f t="shared" si="5"/>
        <v>1.7878420138102664E-2</v>
      </c>
      <c r="J41" s="47">
        <f t="shared" si="6"/>
        <v>0.1196387903771623</v>
      </c>
      <c r="K41" s="45">
        <f t="shared" si="7"/>
        <v>5.7999997628906463</v>
      </c>
      <c r="L41" s="45">
        <f t="shared" si="8"/>
        <v>-0.92212798660677853</v>
      </c>
      <c r="M41" s="46">
        <f t="shared" si="9"/>
        <v>30.178133968020738</v>
      </c>
      <c r="N41" s="24"/>
      <c r="O41" s="24"/>
      <c r="P41" s="24"/>
      <c r="Q41" s="24"/>
      <c r="R41" s="24"/>
    </row>
    <row r="42" spans="1:18" x14ac:dyDescent="0.4">
      <c r="A42" s="36">
        <v>794328</v>
      </c>
      <c r="B42" s="33">
        <v>-0.99988299999999997</v>
      </c>
      <c r="C42" s="33">
        <v>6.0099899999999998E-3</v>
      </c>
      <c r="D42" s="43" t="str">
        <f t="shared" si="0"/>
        <v>-0.999883+0.00600999i</v>
      </c>
      <c r="E42" s="44" t="str">
        <f t="shared" si="1"/>
        <v>0.000117000000000034+0.00600999i</v>
      </c>
      <c r="F42" s="44" t="str">
        <f t="shared" si="2"/>
        <v>1.999883-0.00600999i</v>
      </c>
      <c r="G42" s="44" t="str">
        <f t="shared" si="3"/>
        <v>0.0000494719241145832+0.00300531947407384i</v>
      </c>
      <c r="H42" s="42">
        <f t="shared" si="4"/>
        <v>89.056913420052297</v>
      </c>
      <c r="I42" s="41">
        <f t="shared" si="5"/>
        <v>1.645922271045169E-2</v>
      </c>
      <c r="J42" s="47">
        <f t="shared" si="6"/>
        <v>0.1502863318179922</v>
      </c>
      <c r="K42" s="45">
        <f t="shared" si="7"/>
        <v>5.8999998716658038</v>
      </c>
      <c r="L42" s="45">
        <f t="shared" si="8"/>
        <v>-0.82308051566025542</v>
      </c>
      <c r="M42" s="46">
        <f t="shared" si="9"/>
        <v>30.112009885062903</v>
      </c>
      <c r="N42" s="24"/>
      <c r="O42" s="24"/>
      <c r="P42" s="24"/>
      <c r="Q42" s="24"/>
      <c r="R42" s="24"/>
    </row>
    <row r="43" spans="1:18" x14ac:dyDescent="0.4">
      <c r="A43" s="36">
        <v>1000000</v>
      </c>
      <c r="B43" s="33">
        <v>-0.999857</v>
      </c>
      <c r="C43" s="33">
        <v>7.5508600000000004E-3</v>
      </c>
      <c r="D43" s="43" t="str">
        <f t="shared" si="0"/>
        <v>-0.999857+0.00755086i</v>
      </c>
      <c r="E43" s="44" t="str">
        <f t="shared" si="1"/>
        <v>0.000143000000000004+0.00755086i</v>
      </c>
      <c r="F43" s="44" t="str">
        <f t="shared" si="2"/>
        <v>1.999857-0.00755086i</v>
      </c>
      <c r="G43" s="44" t="str">
        <f t="shared" si="3"/>
        <v>0.0000572483862805198+0.00377591611527726i</v>
      </c>
      <c r="H43" s="42">
        <f t="shared" si="4"/>
        <v>89.131379108775675</v>
      </c>
      <c r="I43" s="41">
        <f t="shared" si="5"/>
        <v>1.5159713783619926E-2</v>
      </c>
      <c r="J43" s="47">
        <f t="shared" si="6"/>
        <v>0.18881750373933978</v>
      </c>
      <c r="K43" s="45">
        <f t="shared" si="7"/>
        <v>6</v>
      </c>
      <c r="L43" s="45">
        <f t="shared" si="8"/>
        <v>-0.72395774825274073</v>
      </c>
      <c r="M43" s="46">
        <f t="shared" si="9"/>
        <v>30.051239062388358</v>
      </c>
      <c r="N43" s="24"/>
      <c r="O43" s="24"/>
      <c r="P43" s="24"/>
      <c r="Q43" s="24"/>
      <c r="R43" s="24"/>
    </row>
    <row r="44" spans="1:18" x14ac:dyDescent="0.4">
      <c r="A44" s="36">
        <v>1258930</v>
      </c>
      <c r="B44" s="33">
        <v>-0.99982300000000002</v>
      </c>
      <c r="C44" s="33">
        <v>9.4882300000000003E-3</v>
      </c>
      <c r="D44" s="43" t="str">
        <f t="shared" si="0"/>
        <v>-0.999823+0.00948823i</v>
      </c>
      <c r="E44" s="44" t="str">
        <f t="shared" si="1"/>
        <v>0.000176999999999983+0.00948823i</v>
      </c>
      <c r="F44" s="44" t="str">
        <f t="shared" si="2"/>
        <v>1.999823-0.00948823i</v>
      </c>
      <c r="G44" s="44" t="str">
        <f t="shared" si="3"/>
        <v>0.0000659957360037214+0.00474484801041003i</v>
      </c>
      <c r="H44" s="42">
        <f t="shared" si="4"/>
        <v>89.203128673629251</v>
      </c>
      <c r="I44" s="41">
        <f t="shared" si="5"/>
        <v>1.3907579985045984E-2</v>
      </c>
      <c r="J44" s="47">
        <f t="shared" si="6"/>
        <v>0.23726534765459692</v>
      </c>
      <c r="K44" s="45">
        <f t="shared" si="7"/>
        <v>6.1000015828013519</v>
      </c>
      <c r="L44" s="45">
        <f t="shared" si="8"/>
        <v>-0.62476568538699573</v>
      </c>
      <c r="M44" s="46">
        <f t="shared" si="9"/>
        <v>29.995276070668059</v>
      </c>
      <c r="N44" s="24"/>
      <c r="O44" s="24"/>
      <c r="P44" s="24"/>
      <c r="Q44" s="24"/>
      <c r="R44" s="24"/>
    </row>
    <row r="45" spans="1:18" x14ac:dyDescent="0.4">
      <c r="A45" s="36">
        <v>1584890</v>
      </c>
      <c r="B45" s="33">
        <v>-0.99977700000000003</v>
      </c>
      <c r="C45" s="33">
        <v>1.1924300000000001E-2</v>
      </c>
      <c r="D45" s="43" t="str">
        <f t="shared" si="0"/>
        <v>-0.999777+0.0119243i</v>
      </c>
      <c r="E45" s="44" t="str">
        <f t="shared" si="1"/>
        <v>0.000222999999999973+0.0119243i</v>
      </c>
      <c r="F45" s="44" t="str">
        <f t="shared" si="2"/>
        <v>1.999777-0.0119243i</v>
      </c>
      <c r="G45" s="44" t="str">
        <f t="shared" si="3"/>
        <v>0.0000759545720779312+0.00596326775690681i</v>
      </c>
      <c r="H45" s="42">
        <f t="shared" si="4"/>
        <v>89.270258979513713</v>
      </c>
      <c r="I45" s="41">
        <f t="shared" si="5"/>
        <v>1.2736039157414473E-2</v>
      </c>
      <c r="J45" s="47">
        <f t="shared" si="6"/>
        <v>0.29818757283622632</v>
      </c>
      <c r="K45" s="45">
        <f t="shared" si="7"/>
        <v>6.199999125196797</v>
      </c>
      <c r="L45" s="45">
        <f t="shared" si="8"/>
        <v>-0.52551046001486135</v>
      </c>
      <c r="M45" s="46">
        <f t="shared" si="9"/>
        <v>29.944050492753441</v>
      </c>
      <c r="N45" s="24"/>
      <c r="O45" s="24"/>
      <c r="P45" s="24"/>
      <c r="Q45" s="24"/>
      <c r="R45" s="24"/>
    </row>
    <row r="46" spans="1:18" x14ac:dyDescent="0.4">
      <c r="A46" s="36">
        <v>1995260</v>
      </c>
      <c r="B46" s="33">
        <v>-0.99971200000000005</v>
      </c>
      <c r="C46" s="33">
        <v>1.49877E-2</v>
      </c>
      <c r="D46" s="43" t="str">
        <f t="shared" si="0"/>
        <v>-0.999712+0.0149877i</v>
      </c>
      <c r="E46" s="44" t="str">
        <f t="shared" si="1"/>
        <v>0.000287999999999955+0.0149877i</v>
      </c>
      <c r="F46" s="44" t="str">
        <f t="shared" si="2"/>
        <v>1.999712-0.0149877i</v>
      </c>
      <c r="G46" s="44" t="str">
        <f t="shared" si="3"/>
        <v>0.0000878418398024507+0.0074955876381911i</v>
      </c>
      <c r="H46" s="42">
        <f t="shared" si="4"/>
        <v>89.328573483361581</v>
      </c>
      <c r="I46" s="41">
        <f t="shared" si="5"/>
        <v>1.1718335191543002E-2</v>
      </c>
      <c r="J46" s="47">
        <f t="shared" si="6"/>
        <v>0.37480511679612616</v>
      </c>
      <c r="K46" s="45">
        <f t="shared" si="7"/>
        <v>6.2999994961169836</v>
      </c>
      <c r="L46" s="45">
        <f t="shared" si="8"/>
        <v>-0.42619448880572691</v>
      </c>
      <c r="M46" s="46">
        <f t="shared" si="9"/>
        <v>29.896899168147836</v>
      </c>
      <c r="N46" s="24"/>
      <c r="O46" s="24"/>
      <c r="P46" s="24"/>
      <c r="Q46" s="24"/>
      <c r="R46" s="24"/>
    </row>
    <row r="47" spans="1:18" x14ac:dyDescent="0.4">
      <c r="A47" s="36">
        <v>2511890</v>
      </c>
      <c r="B47" s="33">
        <v>-0.99961900000000004</v>
      </c>
      <c r="C47" s="33">
        <v>1.8840099999999999E-2</v>
      </c>
      <c r="D47" s="43" t="str">
        <f t="shared" si="0"/>
        <v>-0.999619+0.0188401i</v>
      </c>
      <c r="E47" s="44" t="str">
        <f t="shared" si="1"/>
        <v>0.000380999999999965+0.0188401i</v>
      </c>
      <c r="F47" s="44" t="str">
        <f t="shared" si="2"/>
        <v>1.999619-0.0188401i</v>
      </c>
      <c r="G47" s="44" t="str">
        <f t="shared" si="3"/>
        <v>0.000101756103564023+0.00942280359166759i</v>
      </c>
      <c r="H47" s="42">
        <f t="shared" si="4"/>
        <v>89.381291502004672</v>
      </c>
      <c r="I47" s="41">
        <f t="shared" si="5"/>
        <v>1.0798290536755403E-2</v>
      </c>
      <c r="J47" s="47">
        <f t="shared" si="6"/>
        <v>0.47116765018344636</v>
      </c>
      <c r="K47" s="45">
        <f t="shared" si="7"/>
        <v>6.4000006169763797</v>
      </c>
      <c r="L47" s="45">
        <f t="shared" si="8"/>
        <v>-0.32682453534556133</v>
      </c>
      <c r="M47" s="46">
        <f t="shared" si="9"/>
        <v>29.853481064731522</v>
      </c>
      <c r="N47" s="24"/>
      <c r="O47" s="24"/>
      <c r="P47" s="24"/>
      <c r="Q47" s="24"/>
      <c r="R47" s="24"/>
    </row>
    <row r="48" spans="1:18" x14ac:dyDescent="0.4">
      <c r="A48" s="36">
        <v>3162280</v>
      </c>
      <c r="B48" s="33">
        <v>-0.99948400000000004</v>
      </c>
      <c r="C48" s="33">
        <v>2.3684799999999999E-2</v>
      </c>
      <c r="D48" s="43" t="str">
        <f t="shared" si="0"/>
        <v>-0.999484+0.0236848i</v>
      </c>
      <c r="E48" s="44" t="str">
        <f t="shared" si="1"/>
        <v>0.000515999999999961+0.0236848i</v>
      </c>
      <c r="F48" s="44" t="str">
        <f t="shared" si="2"/>
        <v>1.999484-0.0236848i</v>
      </c>
      <c r="G48" s="44" t="str">
        <f t="shared" si="3"/>
        <v>0.000117735230306182+0.0118468507551862i</v>
      </c>
      <c r="H48" s="42">
        <f t="shared" si="4"/>
        <v>89.430607351579368</v>
      </c>
      <c r="I48" s="41">
        <f t="shared" si="5"/>
        <v>9.9376128775902836E-3</v>
      </c>
      <c r="J48" s="47">
        <f t="shared" si="6"/>
        <v>0.59237178866002549</v>
      </c>
      <c r="K48" s="45">
        <f t="shared" si="7"/>
        <v>6.5000003213429354</v>
      </c>
      <c r="L48" s="45">
        <f t="shared" si="8"/>
        <v>-0.22740563266436906</v>
      </c>
      <c r="M48" s="46">
        <f t="shared" si="9"/>
        <v>29.813583336526371</v>
      </c>
      <c r="N48" s="24"/>
      <c r="O48" s="24"/>
      <c r="P48" s="24"/>
      <c r="Q48" s="24"/>
      <c r="R48" s="24"/>
    </row>
    <row r="49" spans="1:18" x14ac:dyDescent="0.4">
      <c r="A49" s="36">
        <v>3981070</v>
      </c>
      <c r="B49" s="33">
        <v>-0.99928399999999995</v>
      </c>
      <c r="C49" s="33">
        <v>2.97773E-2</v>
      </c>
      <c r="D49" s="43" t="str">
        <f t="shared" si="0"/>
        <v>-0.999284+0.0297773i</v>
      </c>
      <c r="E49" s="44" t="str">
        <f t="shared" si="1"/>
        <v>0.00071600000000005+0.0297773i</v>
      </c>
      <c r="F49" s="44" t="str">
        <f t="shared" si="2"/>
        <v>1.999284-0.0297773i</v>
      </c>
      <c r="G49" s="44" t="str">
        <f t="shared" si="3"/>
        <v>0.000136267280458967+0.0148960116080009i</v>
      </c>
      <c r="H49" s="42">
        <f t="shared" si="4"/>
        <v>89.47587834359193</v>
      </c>
      <c r="I49" s="41">
        <f t="shared" si="5"/>
        <v>9.1475210074564474E-3</v>
      </c>
      <c r="J49" s="47">
        <f t="shared" si="6"/>
        <v>0.74483174374723915</v>
      </c>
      <c r="K49" s="45">
        <f t="shared" si="7"/>
        <v>6.5999998139434197</v>
      </c>
      <c r="L49" s="45">
        <f t="shared" si="8"/>
        <v>-0.12794182257386297</v>
      </c>
      <c r="M49" s="46">
        <f t="shared" si="9"/>
        <v>29.776832306171212</v>
      </c>
      <c r="N49" s="24"/>
      <c r="O49" s="24"/>
      <c r="P49" s="24"/>
      <c r="Q49" s="24"/>
      <c r="R49" s="24"/>
    </row>
    <row r="50" spans="1:18" x14ac:dyDescent="0.4">
      <c r="A50" s="36">
        <v>5011870</v>
      </c>
      <c r="B50" s="33">
        <v>-0.99898299999999995</v>
      </c>
      <c r="C50" s="33">
        <v>3.7438800000000001E-2</v>
      </c>
      <c r="D50" s="43" t="str">
        <f t="shared" si="0"/>
        <v>-0.998983+0.0374388i</v>
      </c>
      <c r="E50" s="44" t="str">
        <f t="shared" si="1"/>
        <v>0.00101700000000005+0.0374388i</v>
      </c>
      <c r="F50" s="44" t="str">
        <f t="shared" si="2"/>
        <v>1.998983-0.0374388i</v>
      </c>
      <c r="G50" s="44" t="str">
        <f t="shared" si="3"/>
        <v>0.000157930724657738+0.0187318815301653i</v>
      </c>
      <c r="H50" s="42">
        <f t="shared" si="4"/>
        <v>89.516943903037614</v>
      </c>
      <c r="I50" s="41">
        <f t="shared" si="5"/>
        <v>8.4308194853262818E-3</v>
      </c>
      <c r="J50" s="47">
        <f t="shared" si="6"/>
        <v>0.93662736423555693</v>
      </c>
      <c r="K50" s="45">
        <f t="shared" si="7"/>
        <v>6.6999997975545824</v>
      </c>
      <c r="L50" s="45">
        <f t="shared" si="8"/>
        <v>-2.8433158145973428E-2</v>
      </c>
      <c r="M50" s="46">
        <f t="shared" si="9"/>
        <v>29.743164697652173</v>
      </c>
      <c r="N50" s="24"/>
      <c r="O50" s="24"/>
      <c r="P50" s="24"/>
      <c r="Q50" s="24"/>
      <c r="R50" s="24"/>
    </row>
    <row r="51" spans="1:18" x14ac:dyDescent="0.4">
      <c r="A51" s="36">
        <v>6309570</v>
      </c>
      <c r="B51" s="33">
        <v>-0.998525</v>
      </c>
      <c r="C51" s="33">
        <v>4.7071799999999997E-2</v>
      </c>
      <c r="D51" s="43" t="str">
        <f t="shared" si="0"/>
        <v>-0.998525+0.0470718i</v>
      </c>
      <c r="E51" s="44" t="str">
        <f t="shared" si="1"/>
        <v>0.001475+0.0470718i</v>
      </c>
      <c r="F51" s="44" t="str">
        <f t="shared" si="2"/>
        <v>1.998525-0.0470718i</v>
      </c>
      <c r="G51" s="44" t="str">
        <f t="shared" si="3"/>
        <v>0.00018318613098023+0.0235575851695227i</v>
      </c>
      <c r="H51" s="42">
        <f t="shared" si="4"/>
        <v>89.554471285982189</v>
      </c>
      <c r="I51" s="41">
        <f t="shared" si="5"/>
        <v>7.7758646095839662E-3</v>
      </c>
      <c r="J51" s="47">
        <f t="shared" si="6"/>
        <v>1.1779148697782655</v>
      </c>
      <c r="K51" s="45">
        <f t="shared" si="7"/>
        <v>6.7999997628906463</v>
      </c>
      <c r="L51" s="45">
        <f t="shared" si="8"/>
        <v>7.1113904269830844E-2</v>
      </c>
      <c r="M51" s="46">
        <f t="shared" si="9"/>
        <v>29.71216328001071</v>
      </c>
      <c r="N51" s="24"/>
      <c r="O51" s="24"/>
      <c r="P51" s="24"/>
      <c r="Q51" s="24"/>
      <c r="R51" s="24"/>
    </row>
    <row r="52" spans="1:18" x14ac:dyDescent="0.4">
      <c r="A52" s="36">
        <v>7943280</v>
      </c>
      <c r="B52" s="33">
        <v>-0.99782199999999999</v>
      </c>
      <c r="C52" s="33">
        <v>5.9180900000000002E-2</v>
      </c>
      <c r="D52" s="43" t="str">
        <f t="shared" si="0"/>
        <v>-0.997822+0.0591809i</v>
      </c>
      <c r="E52" s="44" t="str">
        <f t="shared" si="1"/>
        <v>0.00217800000000001+0.0591809i</v>
      </c>
      <c r="F52" s="44" t="str">
        <f t="shared" si="2"/>
        <v>1.997822-0.0591809i</v>
      </c>
      <c r="G52" s="44" t="str">
        <f t="shared" si="3"/>
        <v>0.000212495851510817+0.0296290038330435i</v>
      </c>
      <c r="H52" s="42">
        <f t="shared" si="4"/>
        <v>89.589088219623491</v>
      </c>
      <c r="I52" s="41">
        <f t="shared" si="5"/>
        <v>7.1717020239835567E-3</v>
      </c>
      <c r="J52" s="47">
        <f t="shared" si="6"/>
        <v>1.4814882910652851</v>
      </c>
      <c r="K52" s="45">
        <f t="shared" si="7"/>
        <v>6.8999998716658038</v>
      </c>
      <c r="L52" s="45">
        <f t="shared" si="8"/>
        <v>0.17069822338553955</v>
      </c>
      <c r="M52" s="46">
        <f t="shared" si="9"/>
        <v>29.683730732871648</v>
      </c>
      <c r="N52" s="24"/>
      <c r="O52" s="24"/>
      <c r="P52" s="24"/>
      <c r="Q52" s="24"/>
      <c r="R52" s="24"/>
    </row>
    <row r="53" spans="1:18" x14ac:dyDescent="0.4">
      <c r="A53" s="36">
        <v>10000000</v>
      </c>
      <c r="B53" s="33">
        <v>-0.99673400000000001</v>
      </c>
      <c r="C53" s="33">
        <v>7.4396000000000004E-2</v>
      </c>
      <c r="D53" s="43" t="str">
        <f t="shared" si="0"/>
        <v>-0.996734+0.074396i</v>
      </c>
      <c r="E53" s="44" t="str">
        <f t="shared" si="1"/>
        <v>0.00326599999999999+0.074396i</v>
      </c>
      <c r="F53" s="44" t="str">
        <f t="shared" si="2"/>
        <v>1.996734-0.074396i</v>
      </c>
      <c r="G53" s="44" t="str">
        <f t="shared" si="3"/>
        <v>0.000247106578930669+0.0372680505971482i</v>
      </c>
      <c r="H53" s="42">
        <f t="shared" si="4"/>
        <v>89.620104718142954</v>
      </c>
      <c r="I53" s="41">
        <f t="shared" si="5"/>
        <v>6.6303748996216511E-3</v>
      </c>
      <c r="J53" s="47">
        <f t="shared" si="6"/>
        <v>1.8634434905390542</v>
      </c>
      <c r="K53" s="45">
        <f t="shared" si="7"/>
        <v>7</v>
      </c>
      <c r="L53" s="45">
        <f t="shared" si="8"/>
        <v>0.27031622718420883</v>
      </c>
      <c r="M53" s="46">
        <f t="shared" si="9"/>
        <v>29.657624269170601</v>
      </c>
      <c r="N53" s="24"/>
      <c r="O53" s="24"/>
      <c r="P53" s="24"/>
      <c r="Q53" s="24"/>
      <c r="R53" s="24"/>
    </row>
    <row r="54" spans="1:18" x14ac:dyDescent="0.4">
      <c r="A54" s="36">
        <v>12589300</v>
      </c>
      <c r="B54" s="33">
        <v>-0.99504300000000001</v>
      </c>
      <c r="C54" s="33">
        <v>9.3500799999999995E-2</v>
      </c>
      <c r="D54" s="43" t="str">
        <f t="shared" si="0"/>
        <v>-0.995043+0.0935008i</v>
      </c>
      <c r="E54" s="44" t="str">
        <f t="shared" si="1"/>
        <v>0.00495699999999999+0.0935008i</v>
      </c>
      <c r="F54" s="44" t="str">
        <f t="shared" si="2"/>
        <v>1.995043-0.0935008i</v>
      </c>
      <c r="G54" s="44" t="str">
        <f t="shared" si="3"/>
        <v>0.000287552293622365+0.0468800353523686i</v>
      </c>
      <c r="H54" s="42">
        <f t="shared" si="4"/>
        <v>89.64856412600902</v>
      </c>
      <c r="I54" s="41">
        <f t="shared" si="5"/>
        <v>6.1336746499667631E-3</v>
      </c>
      <c r="J54" s="47">
        <f t="shared" si="6"/>
        <v>2.3440458618385103</v>
      </c>
      <c r="K54" s="45">
        <f t="shared" si="7"/>
        <v>7.1000015828013519</v>
      </c>
      <c r="L54" s="45">
        <f t="shared" si="8"/>
        <v>0.36996610450840278</v>
      </c>
      <c r="M54" s="46">
        <f t="shared" si="9"/>
        <v>29.633616304774762</v>
      </c>
      <c r="N54" s="24"/>
      <c r="O54" s="24"/>
      <c r="P54" s="24"/>
      <c r="Q54" s="24"/>
      <c r="R54" s="24"/>
    </row>
    <row r="55" spans="1:18" x14ac:dyDescent="0.4">
      <c r="A55" s="36">
        <v>15848900</v>
      </c>
      <c r="B55" s="33">
        <v>-0.99240300000000004</v>
      </c>
      <c r="C55" s="33">
        <v>0.117463</v>
      </c>
      <c r="D55" s="43" t="str">
        <f t="shared" si="0"/>
        <v>-0.992403+0.117463i</v>
      </c>
      <c r="E55" s="44" t="str">
        <f t="shared" si="1"/>
        <v>0.00759699999999996+0.117463i</v>
      </c>
      <c r="F55" s="44" t="str">
        <f t="shared" si="2"/>
        <v>1.992403-0.117463i</v>
      </c>
      <c r="G55" s="44" t="str">
        <f t="shared" si="3"/>
        <v>0.000336071349655762+0.0589752554824223i</v>
      </c>
      <c r="H55" s="42">
        <f t="shared" si="4"/>
        <v>89.673502702632959</v>
      </c>
      <c r="I55" s="41">
        <f t="shared" si="5"/>
        <v>5.6984219975947719E-3</v>
      </c>
      <c r="J55" s="47">
        <f t="shared" si="6"/>
        <v>2.9488106514190773</v>
      </c>
      <c r="K55" s="45">
        <f t="shared" si="7"/>
        <v>7.199999125196797</v>
      </c>
      <c r="L55" s="45">
        <f t="shared" si="8"/>
        <v>0.4696468865958936</v>
      </c>
      <c r="M55" s="46">
        <f t="shared" si="9"/>
        <v>29.612010386549102</v>
      </c>
      <c r="N55" s="24"/>
      <c r="O55" s="24"/>
      <c r="P55" s="24"/>
      <c r="Q55" s="24"/>
      <c r="R55" s="24"/>
    </row>
    <row r="56" spans="1:18" x14ac:dyDescent="0.4">
      <c r="A56" s="36">
        <v>19952600</v>
      </c>
      <c r="B56" s="33">
        <v>-0.98827500000000001</v>
      </c>
      <c r="C56" s="33">
        <v>0.14746300000000001</v>
      </c>
      <c r="D56" s="43" t="str">
        <f t="shared" si="0"/>
        <v>-0.988275+0.147463i</v>
      </c>
      <c r="E56" s="44" t="str">
        <f t="shared" si="1"/>
        <v>0.011725+0.147463i</v>
      </c>
      <c r="F56" s="44" t="str">
        <f t="shared" si="2"/>
        <v>1.988275-0.147463i</v>
      </c>
      <c r="G56" s="44" t="str">
        <f t="shared" si="3"/>
        <v>0.000394262838387931+0.0741955409492838i</v>
      </c>
      <c r="H56" s="42">
        <f t="shared" si="4"/>
        <v>89.69554256558466</v>
      </c>
      <c r="I56" s="41">
        <f t="shared" si="5"/>
        <v>5.313759655814718E-3</v>
      </c>
      <c r="J56" s="47">
        <f t="shared" si="6"/>
        <v>3.7098294232830247</v>
      </c>
      <c r="K56" s="45">
        <f t="shared" si="7"/>
        <v>7.2999994961169836</v>
      </c>
      <c r="L56" s="45">
        <f t="shared" si="8"/>
        <v>0.56935394135898221</v>
      </c>
      <c r="M56" s="46">
        <f t="shared" si="9"/>
        <v>29.592017618919275</v>
      </c>
      <c r="N56" s="24"/>
      <c r="O56" s="24"/>
      <c r="P56" s="24"/>
      <c r="Q56" s="24"/>
      <c r="R56" s="24"/>
    </row>
    <row r="57" spans="1:18" x14ac:dyDescent="0.4">
      <c r="A57" s="36">
        <v>25118900</v>
      </c>
      <c r="B57" s="33">
        <v>-0.98181799999999997</v>
      </c>
      <c r="C57" s="33">
        <v>0.184917</v>
      </c>
      <c r="D57" s="43" t="str">
        <f t="shared" si="0"/>
        <v>-0.981818+0.184917i</v>
      </c>
      <c r="E57" s="44" t="str">
        <f t="shared" si="1"/>
        <v>0.018182+0.184917i</v>
      </c>
      <c r="F57" s="44" t="str">
        <f t="shared" si="2"/>
        <v>1.981818-0.184917i</v>
      </c>
      <c r="G57" s="44" t="str">
        <f t="shared" si="3"/>
        <v>0.000464213093646927+0.0933500658953738i</v>
      </c>
      <c r="H57" s="42">
        <f t="shared" si="4"/>
        <v>89.715080738652304</v>
      </c>
      <c r="I57" s="41">
        <f t="shared" si="5"/>
        <v>4.9727587179703809E-3</v>
      </c>
      <c r="J57" s="47">
        <f t="shared" si="6"/>
        <v>4.6675610056181762</v>
      </c>
      <c r="K57" s="45">
        <f t="shared" si="7"/>
        <v>7.4000006169763797</v>
      </c>
      <c r="L57" s="45">
        <f t="shared" si="8"/>
        <v>0.66909000294252907</v>
      </c>
      <c r="M57" s="46">
        <f t="shared" si="9"/>
        <v>29.573962483512837</v>
      </c>
      <c r="N57" s="24"/>
      <c r="O57" s="24"/>
      <c r="P57" s="24"/>
      <c r="Q57" s="24"/>
      <c r="R57" s="24"/>
    </row>
    <row r="58" spans="1:18" x14ac:dyDescent="0.4">
      <c r="A58" s="36">
        <v>31622800</v>
      </c>
      <c r="B58" s="33">
        <v>-0.97172700000000001</v>
      </c>
      <c r="C58" s="33">
        <v>0.231464</v>
      </c>
      <c r="D58" s="43" t="str">
        <f t="shared" si="0"/>
        <v>-0.971727+0.231464i</v>
      </c>
      <c r="E58" s="44" t="str">
        <f t="shared" si="1"/>
        <v>0.028273+0.231464i</v>
      </c>
      <c r="F58" s="44" t="str">
        <f t="shared" si="2"/>
        <v>1.971727-0.231464i</v>
      </c>
      <c r="G58" s="44" t="str">
        <f t="shared" si="3"/>
        <v>0.000550849610353348+0.117456170075376i</v>
      </c>
      <c r="H58" s="42">
        <f t="shared" si="4"/>
        <v>89.731294435956812</v>
      </c>
      <c r="I58" s="41">
        <f t="shared" si="5"/>
        <v>4.6897796196174136E-3</v>
      </c>
      <c r="J58" s="47">
        <f t="shared" si="6"/>
        <v>5.8728730882058233</v>
      </c>
      <c r="K58" s="45">
        <f t="shared" si="7"/>
        <v>7.5000003213429354</v>
      </c>
      <c r="L58" s="45">
        <f t="shared" si="8"/>
        <v>0.7688506159140569</v>
      </c>
      <c r="M58" s="46">
        <f t="shared" si="9"/>
        <v>29.557685661589787</v>
      </c>
      <c r="N58" s="24"/>
      <c r="O58" s="24"/>
      <c r="P58" s="24"/>
      <c r="Q58" s="24"/>
      <c r="R58" s="24"/>
    </row>
    <row r="59" spans="1:18" x14ac:dyDescent="0.4">
      <c r="A59" s="36">
        <v>39810700</v>
      </c>
      <c r="B59" s="33">
        <v>-0.95601100000000006</v>
      </c>
      <c r="C59" s="33">
        <v>0.28890100000000002</v>
      </c>
      <c r="D59" s="43" t="str">
        <f t="shared" si="0"/>
        <v>-0.956011+0.288901i</v>
      </c>
      <c r="E59" s="44" t="str">
        <f t="shared" si="1"/>
        <v>0.0439889999999999+0.288901i</v>
      </c>
      <c r="F59" s="44" t="str">
        <f t="shared" si="2"/>
        <v>1.956011-0.288901i</v>
      </c>
      <c r="G59" s="44" t="str">
        <f t="shared" si="3"/>
        <v>0.00065973086109781+0.147796508764778i</v>
      </c>
      <c r="H59" s="42">
        <f t="shared" si="4"/>
        <v>89.744246036549043</v>
      </c>
      <c r="I59" s="41">
        <f t="shared" si="5"/>
        <v>4.4637339138542684E-3</v>
      </c>
      <c r="J59" s="47">
        <f t="shared" si="6"/>
        <v>7.3898990601810972</v>
      </c>
      <c r="K59" s="45">
        <f t="shared" si="7"/>
        <v>7.5999998139434197</v>
      </c>
      <c r="L59" s="45">
        <f t="shared" si="8"/>
        <v>0.86863850633721484</v>
      </c>
      <c r="M59" s="46">
        <f t="shared" si="9"/>
        <v>29.543287718577503</v>
      </c>
      <c r="N59" s="24"/>
      <c r="O59" s="24"/>
      <c r="P59" s="24"/>
      <c r="Q59" s="24"/>
      <c r="R59" s="24"/>
    </row>
    <row r="60" spans="1:18" x14ac:dyDescent="0.4">
      <c r="A60" s="36">
        <v>50118700</v>
      </c>
      <c r="B60" s="33">
        <v>-0.93169199999999996</v>
      </c>
      <c r="C60" s="33">
        <v>0.35898000000000002</v>
      </c>
      <c r="D60" s="43" t="str">
        <f t="shared" si="0"/>
        <v>-0.931692+0.35898i</v>
      </c>
      <c r="E60" s="44" t="str">
        <f t="shared" si="1"/>
        <v>0.068308+0.35898i</v>
      </c>
      <c r="F60" s="44" t="str">
        <f t="shared" si="2"/>
        <v>1.931692-0.35898i</v>
      </c>
      <c r="G60" s="44" t="str">
        <f t="shared" si="3"/>
        <v>0.000798740055999285+0.185985515136628i</v>
      </c>
      <c r="H60" s="42">
        <f t="shared" si="4"/>
        <v>89.753937005534397</v>
      </c>
      <c r="I60" s="41">
        <f t="shared" si="5"/>
        <v>4.2945962193602491E-3</v>
      </c>
      <c r="J60" s="47">
        <f t="shared" si="6"/>
        <v>9.2993615138774377</v>
      </c>
      <c r="K60" s="45">
        <f t="shared" si="7"/>
        <v>7.6999997975545824</v>
      </c>
      <c r="L60" s="45">
        <f t="shared" si="8"/>
        <v>0.96845313129384236</v>
      </c>
      <c r="M60" s="46">
        <f t="shared" si="9"/>
        <v>29.530681213441795</v>
      </c>
      <c r="N60" s="24"/>
      <c r="O60" s="24"/>
      <c r="P60" s="24"/>
      <c r="Q60" s="24"/>
      <c r="R60" s="24"/>
    </row>
    <row r="61" spans="1:18" x14ac:dyDescent="0.4">
      <c r="A61" s="36">
        <v>63095700</v>
      </c>
      <c r="B61" s="33">
        <v>-0.89446000000000003</v>
      </c>
      <c r="C61" s="33">
        <v>0.44298100000000001</v>
      </c>
      <c r="D61" s="43" t="str">
        <f t="shared" si="0"/>
        <v>-0.89446+0.442981i</v>
      </c>
      <c r="E61" s="44" t="str">
        <f t="shared" si="1"/>
        <v>0.10554+0.442981i</v>
      </c>
      <c r="F61" s="44" t="str">
        <f t="shared" si="2"/>
        <v>1.89446-0.442981i</v>
      </c>
      <c r="G61" s="44" t="str">
        <f t="shared" si="3"/>
        <v>0.000979903677281012+0.234058823469942i</v>
      </c>
      <c r="H61" s="42">
        <f t="shared" si="4"/>
        <v>89.760128602768447</v>
      </c>
      <c r="I61" s="41">
        <f t="shared" si="5"/>
        <v>4.1865334333481751E-3</v>
      </c>
      <c r="J61" s="47">
        <f t="shared" si="6"/>
        <v>11.703043733934157</v>
      </c>
      <c r="K61" s="45">
        <f t="shared" si="7"/>
        <v>7.7999997628906463</v>
      </c>
      <c r="L61" s="45">
        <f t="shared" si="8"/>
        <v>1.0682988279803376</v>
      </c>
      <c r="M61" s="46">
        <f t="shared" si="9"/>
        <v>29.520193285378454</v>
      </c>
      <c r="N61" s="24"/>
      <c r="O61" s="24"/>
      <c r="P61" s="24"/>
      <c r="Q61" s="24"/>
      <c r="R61" s="24"/>
    </row>
    <row r="62" spans="1:18" x14ac:dyDescent="0.4">
      <c r="A62" s="36">
        <v>79432800</v>
      </c>
      <c r="B62" s="33">
        <v>-0.83841500000000002</v>
      </c>
      <c r="C62" s="33">
        <v>0.54090199999999999</v>
      </c>
      <c r="D62" s="43" t="str">
        <f t="shared" si="0"/>
        <v>-0.838415+0.540902i</v>
      </c>
      <c r="E62" s="44" t="str">
        <f t="shared" si="1"/>
        <v>0.161585+0.540902i</v>
      </c>
      <c r="F62" s="44" t="str">
        <f t="shared" si="2"/>
        <v>1.838415-0.540902i</v>
      </c>
      <c r="G62" s="44" t="str">
        <f t="shared" si="3"/>
        <v>0.00122137613833149+0.294581280503029i</v>
      </c>
      <c r="H62" s="42">
        <f t="shared" si="4"/>
        <v>89.762444861351582</v>
      </c>
      <c r="I62" s="41">
        <f t="shared" si="5"/>
        <v>4.1461074456138622E-3</v>
      </c>
      <c r="J62" s="47">
        <f t="shared" si="6"/>
        <v>14.729190624613045</v>
      </c>
      <c r="K62" s="45">
        <f t="shared" si="7"/>
        <v>7.8999998716658038</v>
      </c>
      <c r="L62" s="45">
        <f t="shared" si="8"/>
        <v>1.1681788828289239</v>
      </c>
      <c r="M62" s="46">
        <f t="shared" si="9"/>
        <v>29.512034016803735</v>
      </c>
      <c r="N62" s="24"/>
      <c r="O62" s="24"/>
      <c r="P62" s="24"/>
      <c r="Q62" s="24"/>
      <c r="R62" s="24"/>
    </row>
    <row r="63" spans="1:18" x14ac:dyDescent="0.4">
      <c r="A63" s="36">
        <v>100000000</v>
      </c>
      <c r="B63" s="33">
        <v>-0.75620299999999996</v>
      </c>
      <c r="C63" s="33">
        <v>0.650177</v>
      </c>
      <c r="D63" s="43" t="str">
        <f t="shared" si="0"/>
        <v>-0.756203+0.650177i</v>
      </c>
      <c r="E63" s="44" t="str">
        <f t="shared" si="1"/>
        <v>0.243797+0.650177i</v>
      </c>
      <c r="F63" s="44" t="str">
        <f t="shared" si="2"/>
        <v>1.756203-0.650177i</v>
      </c>
      <c r="G63" s="44" t="str">
        <f t="shared" si="3"/>
        <v>0.00154745474496493+0.370790346835598i</v>
      </c>
      <c r="H63" s="42">
        <f t="shared" si="4"/>
        <v>89.760883442938606</v>
      </c>
      <c r="I63" s="41">
        <f t="shared" si="5"/>
        <v>4.1733591021447403E-3</v>
      </c>
      <c r="J63" s="47">
        <f t="shared" si="6"/>
        <v>18.539678794591534</v>
      </c>
      <c r="K63" s="45">
        <f t="shared" si="7"/>
        <v>8</v>
      </c>
      <c r="L63" s="45">
        <f t="shared" si="8"/>
        <v>1.2681022055935447</v>
      </c>
      <c r="M63" s="46">
        <f t="shared" si="9"/>
        <v>29.506815234952345</v>
      </c>
      <c r="N63" s="24"/>
      <c r="O63" s="24"/>
      <c r="P63" s="24"/>
      <c r="Q63" s="24"/>
      <c r="R63" s="24"/>
    </row>
  </sheetData>
  <mergeCells count="10">
    <mergeCell ref="O2:P2"/>
    <mergeCell ref="O1:P1"/>
    <mergeCell ref="Q1:R1"/>
    <mergeCell ref="Q2:R2"/>
    <mergeCell ref="A1:A2"/>
    <mergeCell ref="J1:J2"/>
    <mergeCell ref="K1:K2"/>
    <mergeCell ref="L1:L2"/>
    <mergeCell ref="M1:M2"/>
    <mergeCell ref="B1:D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Sample1_2Port</vt:lpstr>
      <vt:lpstr>Sample2_2Port</vt:lpstr>
      <vt:lpstr>Sheet3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2020-02-18T06:05:03Z</dcterms:modified>
</cp:coreProperties>
</file>