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odarek\Desktop\"/>
    </mc:Choice>
  </mc:AlternateContent>
  <bookViews>
    <workbookView xWindow="2205" yWindow="0" windowWidth="10680" windowHeight="11220" activeTab="1"/>
  </bookViews>
  <sheets>
    <sheet name="List4" sheetId="4" r:id="rId1"/>
    <sheet name="List1" sheetId="1" r:id="rId2"/>
    <sheet name="List2" sheetId="2" r:id="rId3"/>
    <sheet name="List3" sheetId="3" r:id="rId4"/>
    <sheet name="Sestava kompatibility" sheetId="5" r:id="rId5"/>
    <sheet name="Sestava kompatibility (1)" sheetId="6" r:id="rId6"/>
  </sheets>
  <definedNames>
    <definedName name="_xlnm.Print_Area" localSheetId="1">List1!$A$1:$L$51</definedName>
  </definedNames>
  <calcPr calcId="152511"/>
</workbook>
</file>

<file path=xl/calcChain.xml><?xml version="1.0" encoding="utf-8"?>
<calcChain xmlns="http://schemas.openxmlformats.org/spreadsheetml/2006/main">
  <c r="K17" i="1" l="1"/>
  <c r="H19" i="1" l="1"/>
  <c r="K19" i="1"/>
  <c r="B32" i="1" l="1"/>
  <c r="F24" i="1" l="1"/>
  <c r="B33" i="1" l="1"/>
  <c r="K16" i="1" l="1"/>
  <c r="C16" i="1" s="1"/>
  <c r="G15" i="1"/>
  <c r="L14" i="1"/>
  <c r="D27" i="1"/>
  <c r="B24" i="1"/>
  <c r="J29" i="1"/>
  <c r="I24" i="1"/>
  <c r="C29" i="1"/>
  <c r="D26" i="1" l="1"/>
  <c r="I15" i="1"/>
  <c r="G33" i="1"/>
  <c r="G32" i="1"/>
  <c r="G16" i="1"/>
</calcChain>
</file>

<file path=xl/sharedStrings.xml><?xml version="1.0" encoding="utf-8"?>
<sst xmlns="http://schemas.openxmlformats.org/spreadsheetml/2006/main" count="142" uniqueCount="103">
  <si>
    <t>BSA</t>
  </si>
  <si>
    <t>kg</t>
  </si>
  <si>
    <t>cm</t>
  </si>
  <si>
    <t>m2</t>
  </si>
  <si>
    <t>g</t>
  </si>
  <si>
    <t>g/m2</t>
  </si>
  <si>
    <t>g/m2,7</t>
  </si>
  <si>
    <t>/muži do 125, ženy do 111g/m2/</t>
  </si>
  <si>
    <t>RWT</t>
  </si>
  <si>
    <t>%</t>
  </si>
  <si>
    <t>2D</t>
  </si>
  <si>
    <t>/dle Teichholze, norma 58-74%/</t>
  </si>
  <si>
    <t xml:space="preserve">      IVS</t>
  </si>
  <si>
    <t xml:space="preserve">        index hmotnosti LK</t>
  </si>
  <si>
    <t>hmotnost LK</t>
  </si>
  <si>
    <t>/M do 49,2, F do 46,7 g/m2,7/</t>
  </si>
  <si>
    <t>E</t>
  </si>
  <si>
    <t>A</t>
  </si>
  <si>
    <t xml:space="preserve">   E/E´</t>
  </si>
  <si>
    <t xml:space="preserve">   E/A</t>
  </si>
  <si>
    <t>mm</t>
  </si>
  <si>
    <t>cm/s</t>
  </si>
  <si>
    <t>BulbAo</t>
  </si>
  <si>
    <t>AscAo</t>
  </si>
  <si>
    <t>TAPSE</t>
  </si>
  <si>
    <t xml:space="preserve">     LVd</t>
  </si>
  <si>
    <t xml:space="preserve">     PW</t>
  </si>
  <si>
    <t>LVs</t>
  </si>
  <si>
    <t>VCI</t>
  </si>
  <si>
    <t>mm/m2</t>
  </si>
  <si>
    <t>LV index.</t>
  </si>
  <si>
    <t>AscAo index</t>
  </si>
  <si>
    <t>Sestava kompatibility pro protokol echo.xls</t>
  </si>
  <si>
    <t>Spustit: 6.3.2017 1:45</t>
  </si>
  <si>
    <t>Následující funkce sešitu nejsou podporovány dřívějšími verzemi aplikace Excel. V případě otevření sešitu v dřívější verzi aplikace Excel nebo v případě uložení sešitu v dřívějším formátu souborů může dojít ke ztrátě nebo omezení uvedených funkcí.</t>
  </si>
  <si>
    <t>Významná ztráta funkčnosti</t>
  </si>
  <si>
    <t>Počet výskytů</t>
  </si>
  <si>
    <t>Verze</t>
  </si>
  <si>
    <t>Všechny efekty použité u tohoto objektu budou odebrány. Jakýkoli text přetékající mimo hranice obrázku se zobrazí oříznutě.</t>
  </si>
  <si>
    <t>List1'!A1:S35</t>
  </si>
  <si>
    <t>Excel 97–2003</t>
  </si>
  <si>
    <t>Sestava kompatibility pro protokol echo Řepy.xls</t>
  </si>
  <si>
    <t>Spustit: 10.3.2017 9:40</t>
  </si>
  <si>
    <t>List1'!A1:S36</t>
  </si>
  <si>
    <t>/min</t>
  </si>
  <si>
    <t>Výška</t>
  </si>
  <si>
    <t xml:space="preserve">         TF</t>
  </si>
  <si>
    <t>ms</t>
  </si>
  <si>
    <t>ACT</t>
  </si>
  <si>
    <t>stenoza</t>
  </si>
  <si>
    <t>mmHg</t>
  </si>
  <si>
    <t>LVOT</t>
  </si>
  <si>
    <t xml:space="preserve">  Váha</t>
  </si>
  <si>
    <r>
      <t>VTI</t>
    </r>
    <r>
      <rPr>
        <sz val="8"/>
        <rFont val="Arial"/>
        <family val="2"/>
        <charset val="238"/>
      </rPr>
      <t>LVOT</t>
    </r>
  </si>
  <si>
    <t>cm2/m2</t>
  </si>
  <si>
    <t>cm2  ~</t>
  </si>
  <si>
    <t>l/min</t>
  </si>
  <si>
    <t>ml</t>
  </si>
  <si>
    <t>l/min/m2</t>
  </si>
  <si>
    <t xml:space="preserve">                 Frakční zkrácení /FS/</t>
  </si>
  <si>
    <t>Pulm chlopeň:</t>
  </si>
  <si>
    <t>LAVi</t>
  </si>
  <si>
    <t>ml/m2</t>
  </si>
  <si>
    <t xml:space="preserve">    / norma do 0,42/</t>
  </si>
  <si>
    <t xml:space="preserve">   PGmax tri reg.</t>
  </si>
  <si>
    <t>%  /28-44/</t>
  </si>
  <si>
    <r>
      <rPr>
        <b/>
        <i/>
        <sz val="10"/>
        <rFont val="Arial"/>
        <family val="2"/>
        <charset val="238"/>
      </rPr>
      <t xml:space="preserve">/3   </t>
    </r>
    <r>
      <rPr>
        <i/>
        <sz val="10"/>
        <rFont val="Arial"/>
        <family val="2"/>
        <charset val="238"/>
      </rPr>
      <t>reg.</t>
    </r>
  </si>
  <si>
    <r>
      <rPr>
        <b/>
        <sz val="10"/>
        <rFont val="Arial"/>
        <family val="2"/>
        <charset val="238"/>
      </rPr>
      <t xml:space="preserve">/3   </t>
    </r>
    <r>
      <rPr>
        <sz val="10"/>
        <rFont val="Arial"/>
        <family val="2"/>
        <charset val="238"/>
      </rPr>
      <t>reg.</t>
    </r>
  </si>
  <si>
    <t>/4</t>
  </si>
  <si>
    <r>
      <t xml:space="preserve">      </t>
    </r>
    <r>
      <rPr>
        <sz val="10"/>
        <rFont val="Arial"/>
        <family val="2"/>
        <charset val="238"/>
      </rPr>
      <t xml:space="preserve">Cardiac output </t>
    </r>
    <r>
      <rPr>
        <b/>
        <sz val="10"/>
        <rFont val="Arial"/>
        <family val="2"/>
        <charset val="238"/>
      </rPr>
      <t>(CO)</t>
    </r>
  </si>
  <si>
    <t xml:space="preserve">      AVA</t>
  </si>
  <si>
    <t xml:space="preserve">         CI</t>
  </si>
  <si>
    <t xml:space="preserve">    SV</t>
  </si>
  <si>
    <r>
      <rPr>
        <b/>
        <i/>
        <sz val="10"/>
        <rFont val="Arial"/>
        <family val="2"/>
        <charset val="238"/>
      </rPr>
      <t>/4</t>
    </r>
    <r>
      <rPr>
        <b/>
        <sz val="10"/>
        <rFont val="Arial"/>
        <family val="2"/>
        <charset val="238"/>
      </rPr>
      <t xml:space="preserve">  VTI</t>
    </r>
    <r>
      <rPr>
        <sz val="8"/>
        <rFont val="Arial"/>
        <family val="2"/>
        <charset val="238"/>
      </rPr>
      <t>Ao</t>
    </r>
  </si>
  <si>
    <t>Ao chlopeň</t>
  </si>
  <si>
    <t>Mi chlopeň</t>
  </si>
  <si>
    <t>Tri chlopeň</t>
  </si>
  <si>
    <t>Rozměry</t>
  </si>
  <si>
    <t xml:space="preserve">   Pacient</t>
  </si>
  <si>
    <t xml:space="preserve">   EF</t>
  </si>
  <si>
    <t>Mmode</t>
  </si>
  <si>
    <t xml:space="preserve"> /muži do 17, ženy do 19/</t>
  </si>
  <si>
    <t xml:space="preserve"> /muži do 30, ženy do 31/</t>
  </si>
  <si>
    <t>LAplax</t>
  </si>
  <si>
    <t>RVplax</t>
  </si>
  <si>
    <t>Dt</t>
  </si>
  <si>
    <t>LV a4c</t>
  </si>
  <si>
    <t>RVa4c</t>
  </si>
  <si>
    <t>1</t>
  </si>
  <si>
    <r>
      <t xml:space="preserve">      VTI</t>
    </r>
    <r>
      <rPr>
        <sz val="8"/>
        <rFont val="Arial"/>
        <family val="2"/>
        <charset val="238"/>
      </rPr>
      <t>LVOT/Ao</t>
    </r>
  </si>
  <si>
    <t>LAšxd</t>
  </si>
  <si>
    <t xml:space="preserve">          Rytmus</t>
  </si>
  <si>
    <r>
      <t xml:space="preserve">             PG</t>
    </r>
    <r>
      <rPr>
        <i/>
        <sz val="10"/>
        <rFont val="Arial"/>
        <family val="2"/>
        <charset val="238"/>
      </rPr>
      <t>max/mean</t>
    </r>
  </si>
  <si>
    <r>
      <t xml:space="preserve">/3  </t>
    </r>
    <r>
      <rPr>
        <i/>
        <sz val="10"/>
        <rFont val="Arial"/>
        <family val="2"/>
        <charset val="238"/>
      </rPr>
      <t>reg</t>
    </r>
  </si>
  <si>
    <t>0</t>
  </si>
  <si>
    <t>E´</t>
  </si>
  <si>
    <t xml:space="preserve">     poj.</t>
  </si>
  <si>
    <t xml:space="preserve">       r.č.  </t>
  </si>
  <si>
    <t>RAVi</t>
  </si>
  <si>
    <t>LAV</t>
  </si>
  <si>
    <t>RAV</t>
  </si>
  <si>
    <t>RAšxd</t>
  </si>
  <si>
    <t xml:space="preserve">   SVi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</si>
</sst>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0"/>
      <name val="Arial"/>
      <charset val="238"/>
    </font>
    <font>
      <sz val="8"/>
      <name val="Arial"/>
      <family val="2"/>
      <charset val="238"/>
    </font>
    <font>
      <u/>
      <sz val="10"/>
      <color indexed="12"/>
      <name val="Arial"/>
      <family val="2"/>
      <charset val="238"/>
    </font>
    <font>
      <b/>
      <i/>
      <sz val="12"/>
      <name val="Times New Roman"/>
      <family val="1"/>
      <charset val="238"/>
    </font>
    <font>
      <b/>
      <sz val="14"/>
      <name val="Times New Roman"/>
      <family val="1"/>
      <charset val="238"/>
    </font>
    <font>
      <b/>
      <i/>
      <sz val="10"/>
      <name val="Arial"/>
      <family val="2"/>
      <charset val="238"/>
    </font>
    <font>
      <sz val="10"/>
      <name val="Arial"/>
      <family val="2"/>
      <charset val="238"/>
    </font>
    <font>
      <b/>
      <i/>
      <sz val="10"/>
      <name val="Arial"/>
      <family val="2"/>
      <charset val="238"/>
    </font>
    <font>
      <sz val="10"/>
      <name val="Arial"/>
      <family val="2"/>
      <charset val="238"/>
    </font>
    <font>
      <b/>
      <i/>
      <sz val="12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  <charset val="238"/>
    </font>
    <font>
      <b/>
      <sz val="12"/>
      <name val="Times New Roman"/>
      <family val="1"/>
      <charset val="238"/>
    </font>
    <font>
      <i/>
      <sz val="10"/>
      <name val="Arial"/>
      <family val="2"/>
      <charset val="238"/>
    </font>
    <font>
      <i/>
      <sz val="9"/>
      <name val="Arial"/>
      <family val="2"/>
      <charset val="238"/>
    </font>
    <font>
      <b/>
      <i/>
      <sz val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1">
    <xf numFmtId="0" fontId="0" fillId="0" borderId="0" xfId="0"/>
    <xf numFmtId="0" fontId="3" fillId="0" borderId="0" xfId="0" applyFont="1"/>
    <xf numFmtId="0" fontId="5" fillId="0" borderId="0" xfId="0" applyFont="1" applyFill="1" applyBorder="1" applyAlignment="1">
      <alignment horizontal="center"/>
    </xf>
    <xf numFmtId="0" fontId="0" fillId="0" borderId="0" xfId="0" applyBorder="1"/>
    <xf numFmtId="0" fontId="5" fillId="0" borderId="0" xfId="0" applyFont="1" applyBorder="1"/>
    <xf numFmtId="0" fontId="0" fillId="0" borderId="1" xfId="0" applyBorder="1"/>
    <xf numFmtId="0" fontId="6" fillId="0" borderId="0" xfId="0" applyFont="1" applyBorder="1"/>
    <xf numFmtId="0" fontId="8" fillId="0" borderId="0" xfId="0" applyFont="1" applyBorder="1"/>
    <xf numFmtId="0" fontId="7" fillId="0" borderId="0" xfId="0" applyFont="1" applyBorder="1"/>
    <xf numFmtId="0" fontId="5" fillId="0" borderId="0" xfId="0" applyFont="1" applyBorder="1" applyAlignment="1"/>
    <xf numFmtId="0" fontId="9" fillId="0" borderId="0" xfId="0" applyFont="1" applyBorder="1"/>
    <xf numFmtId="0" fontId="0" fillId="0" borderId="2" xfId="0" applyBorder="1"/>
    <xf numFmtId="0" fontId="5" fillId="0" borderId="3" xfId="0" applyFont="1" applyBorder="1"/>
    <xf numFmtId="0" fontId="0" fillId="0" borderId="3" xfId="0" applyBorder="1"/>
    <xf numFmtId="0" fontId="0" fillId="0" borderId="4" xfId="0" applyBorder="1"/>
    <xf numFmtId="0" fontId="6" fillId="0" borderId="2" xfId="0" applyFont="1" applyBorder="1"/>
    <xf numFmtId="0" fontId="5" fillId="0" borderId="0" xfId="0" applyFont="1"/>
    <xf numFmtId="0" fontId="0" fillId="0" borderId="5" xfId="0" applyBorder="1"/>
    <xf numFmtId="0" fontId="0" fillId="0" borderId="6" xfId="0" applyBorder="1"/>
    <xf numFmtId="0" fontId="4" fillId="0" borderId="0" xfId="0" applyFont="1" applyBorder="1"/>
    <xf numFmtId="0" fontId="10" fillId="0" borderId="0" xfId="0" applyFont="1"/>
    <xf numFmtId="0" fontId="6" fillId="0" borderId="7" xfId="0" applyFont="1" applyBorder="1"/>
    <xf numFmtId="0" fontId="6" fillId="0" borderId="8" xfId="0" applyFont="1" applyBorder="1"/>
    <xf numFmtId="0" fontId="5" fillId="0" borderId="5" xfId="0" applyFont="1" applyBorder="1"/>
    <xf numFmtId="2" fontId="0" fillId="0" borderId="1" xfId="0" applyNumberFormat="1" applyBorder="1"/>
    <xf numFmtId="164" fontId="0" fillId="0" borderId="1" xfId="0" applyNumberFormat="1" applyBorder="1"/>
    <xf numFmtId="1" fontId="0" fillId="0" borderId="9" xfId="0" applyNumberFormat="1" applyBorder="1"/>
    <xf numFmtId="1" fontId="6" fillId="0" borderId="1" xfId="0" applyNumberFormat="1" applyFont="1" applyBorder="1"/>
    <xf numFmtId="164" fontId="0" fillId="0" borderId="2" xfId="0" applyNumberFormat="1" applyBorder="1"/>
    <xf numFmtId="164" fontId="0" fillId="0" borderId="7" xfId="0" applyNumberFormat="1" applyBorder="1"/>
    <xf numFmtId="0" fontId="5" fillId="0" borderId="0" xfId="0" applyFont="1" applyFill="1" applyBorder="1"/>
    <xf numFmtId="0" fontId="3" fillId="0" borderId="10" xfId="0" applyFont="1" applyBorder="1"/>
    <xf numFmtId="0" fontId="1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1" xfId="0" applyNumberFormat="1" applyBorder="1" applyAlignment="1">
      <alignment vertical="top" wrapText="1"/>
    </xf>
    <xf numFmtId="0" fontId="0" fillId="0" borderId="12" xfId="0" applyNumberFormat="1" applyBorder="1" applyAlignment="1">
      <alignment vertical="top" wrapText="1"/>
    </xf>
    <xf numFmtId="0" fontId="0" fillId="0" borderId="13" xfId="0" applyNumberFormat="1" applyBorder="1" applyAlignment="1">
      <alignment vertical="top" wrapText="1"/>
    </xf>
    <xf numFmtId="0" fontId="0" fillId="0" borderId="14" xfId="0" applyNumberFormat="1" applyBorder="1" applyAlignment="1">
      <alignment vertical="top" wrapText="1"/>
    </xf>
    <xf numFmtId="0" fontId="1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2" xfId="0" applyNumberFormat="1" applyBorder="1" applyAlignment="1">
      <alignment horizontal="center" vertical="top" wrapText="1"/>
    </xf>
    <xf numFmtId="0" fontId="0" fillId="0" borderId="15" xfId="0" applyNumberFormat="1" applyBorder="1" applyAlignment="1">
      <alignment horizontal="center" vertical="top" wrapText="1"/>
    </xf>
    <xf numFmtId="0" fontId="0" fillId="0" borderId="14" xfId="0" applyNumberFormat="1" applyBorder="1" applyAlignment="1">
      <alignment horizontal="center" vertical="top" wrapText="1"/>
    </xf>
    <xf numFmtId="0" fontId="2" fillId="0" borderId="14" xfId="1" quotePrefix="1" applyNumberFormat="1" applyBorder="1" applyAlignment="1" applyProtection="1">
      <alignment horizontal="center" vertical="top" wrapText="1"/>
    </xf>
    <xf numFmtId="0" fontId="0" fillId="0" borderId="16" xfId="0" applyNumberFormat="1" applyBorder="1" applyAlignment="1">
      <alignment horizontal="center" vertical="top" wrapText="1"/>
    </xf>
    <xf numFmtId="0" fontId="12" fillId="0" borderId="0" xfId="0" applyFont="1" applyBorder="1"/>
    <xf numFmtId="0" fontId="6" fillId="0" borderId="0" xfId="0" applyFont="1" applyBorder="1" applyAlignment="1">
      <alignment horizontal="center"/>
    </xf>
    <xf numFmtId="0" fontId="11" fillId="0" borderId="0" xfId="0" applyFont="1" applyBorder="1"/>
    <xf numFmtId="0" fontId="3" fillId="0" borderId="0" xfId="0" applyFont="1" applyBorder="1"/>
    <xf numFmtId="164" fontId="0" fillId="0" borderId="0" xfId="0" applyNumberFormat="1" applyBorder="1"/>
    <xf numFmtId="0" fontId="11" fillId="0" borderId="0" xfId="0" applyFont="1" applyFill="1" applyBorder="1"/>
    <xf numFmtId="0" fontId="11" fillId="0" borderId="0" xfId="0" applyFont="1"/>
    <xf numFmtId="0" fontId="13" fillId="0" borderId="0" xfId="0" applyFont="1" applyBorder="1"/>
    <xf numFmtId="2" fontId="5" fillId="0" borderId="2" xfId="0" applyNumberFormat="1" applyFont="1" applyBorder="1"/>
    <xf numFmtId="0" fontId="5" fillId="0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1" fontId="0" fillId="0" borderId="1" xfId="0" applyNumberFormat="1" applyBorder="1"/>
    <xf numFmtId="0" fontId="0" fillId="0" borderId="9" xfId="0" applyBorder="1"/>
    <xf numFmtId="0" fontId="6" fillId="0" borderId="1" xfId="0" applyFont="1" applyBorder="1" applyAlignment="1">
      <alignment horizontal="center"/>
    </xf>
    <xf numFmtId="1" fontId="13" fillId="0" borderId="0" xfId="0" applyNumberFormat="1" applyFont="1" applyFill="1" applyBorder="1"/>
    <xf numFmtId="164" fontId="13" fillId="0" borderId="0" xfId="0" applyNumberFormat="1" applyFont="1" applyBorder="1"/>
    <xf numFmtId="164" fontId="13" fillId="0" borderId="17" xfId="0" applyNumberFormat="1" applyFont="1" applyBorder="1"/>
    <xf numFmtId="1" fontId="13" fillId="0" borderId="1" xfId="0" applyNumberFormat="1" applyFont="1" applyFill="1" applyBorder="1"/>
    <xf numFmtId="2" fontId="13" fillId="0" borderId="0" xfId="0" applyNumberFormat="1" applyFont="1" applyBorder="1"/>
    <xf numFmtId="2" fontId="14" fillId="0" borderId="0" xfId="0" applyNumberFormat="1" applyFont="1" applyFill="1" applyBorder="1"/>
    <xf numFmtId="0" fontId="13" fillId="0" borderId="0" xfId="0" applyFont="1" applyFill="1" applyBorder="1"/>
    <xf numFmtId="49" fontId="5" fillId="0" borderId="1" xfId="0" applyNumberFormat="1" applyFont="1" applyBorder="1" applyAlignment="1">
      <alignment horizontal="right"/>
    </xf>
    <xf numFmtId="0" fontId="11" fillId="0" borderId="0" xfId="0" applyFont="1" applyFill="1" applyBorder="1" applyAlignment="1" applyProtection="1">
      <alignment horizontal="right"/>
      <protection locked="0"/>
    </xf>
    <xf numFmtId="0" fontId="11" fillId="0" borderId="19" xfId="0" applyFont="1" applyBorder="1"/>
    <xf numFmtId="0" fontId="13" fillId="0" borderId="19" xfId="0" applyFont="1" applyBorder="1"/>
    <xf numFmtId="49" fontId="5" fillId="0" borderId="21" xfId="0" applyNumberFormat="1" applyFont="1" applyBorder="1" applyAlignment="1">
      <alignment horizontal="right"/>
    </xf>
    <xf numFmtId="0" fontId="11" fillId="0" borderId="19" xfId="0" applyFont="1" applyFill="1" applyBorder="1"/>
    <xf numFmtId="2" fontId="0" fillId="0" borderId="22" xfId="0" applyNumberFormat="1" applyBorder="1"/>
    <xf numFmtId="0" fontId="0" fillId="0" borderId="19" xfId="0" applyBorder="1"/>
    <xf numFmtId="0" fontId="10" fillId="0" borderId="19" xfId="0" applyFont="1" applyBorder="1"/>
    <xf numFmtId="0" fontId="0" fillId="0" borderId="0" xfId="0" applyBorder="1" applyProtection="1">
      <protection locked="0"/>
    </xf>
    <xf numFmtId="0" fontId="5" fillId="0" borderId="0" xfId="0" applyFont="1" applyBorder="1" applyProtection="1">
      <protection locked="0"/>
    </xf>
    <xf numFmtId="0" fontId="0" fillId="0" borderId="18" xfId="0" applyBorder="1" applyProtection="1">
      <protection locked="0"/>
    </xf>
    <xf numFmtId="0" fontId="0" fillId="0" borderId="0" xfId="0" applyProtection="1">
      <protection locked="0"/>
    </xf>
    <xf numFmtId="0" fontId="10" fillId="0" borderId="0" xfId="0" applyFont="1" applyProtection="1">
      <protection locked="0"/>
    </xf>
    <xf numFmtId="0" fontId="6" fillId="0" borderId="18" xfId="0" applyFont="1" applyBorder="1" applyProtection="1">
      <protection locked="0"/>
    </xf>
    <xf numFmtId="0" fontId="13" fillId="0" borderId="0" xfId="0" applyFont="1" applyBorder="1" applyProtection="1">
      <protection locked="0"/>
    </xf>
    <xf numFmtId="0" fontId="5" fillId="0" borderId="0" xfId="0" applyFont="1" applyBorder="1" applyAlignment="1">
      <alignment horizontal="center"/>
    </xf>
    <xf numFmtId="0" fontId="15" fillId="0" borderId="0" xfId="0" applyFont="1" applyFill="1" applyBorder="1"/>
    <xf numFmtId="164" fontId="5" fillId="0" borderId="18" xfId="0" applyNumberFormat="1" applyFont="1" applyBorder="1"/>
    <xf numFmtId="0" fontId="5" fillId="0" borderId="0" xfId="0" applyFont="1" applyBorder="1" applyAlignment="1">
      <alignment horizontal="right"/>
    </xf>
    <xf numFmtId="49" fontId="5" fillId="0" borderId="1" xfId="0" applyNumberFormat="1" applyFont="1" applyBorder="1"/>
    <xf numFmtId="0" fontId="5" fillId="0" borderId="19" xfId="0" applyFont="1" applyBorder="1"/>
    <xf numFmtId="0" fontId="6" fillId="0" borderId="20" xfId="0" applyFont="1" applyBorder="1" applyAlignment="1">
      <alignment horizontal="left"/>
    </xf>
    <xf numFmtId="49" fontId="5" fillId="0" borderId="20" xfId="0" applyNumberFormat="1" applyFont="1" applyBorder="1" applyAlignment="1" applyProtection="1">
      <alignment horizontal="right"/>
      <protection locked="0"/>
    </xf>
    <xf numFmtId="0" fontId="13" fillId="0" borderId="0" xfId="0" applyFont="1" applyFill="1" applyBorder="1" applyProtection="1">
      <protection locked="0"/>
    </xf>
    <xf numFmtId="0" fontId="6" fillId="0" borderId="23" xfId="0" applyFont="1" applyBorder="1" applyProtection="1">
      <protection locked="0"/>
    </xf>
    <xf numFmtId="0" fontId="10" fillId="0" borderId="24" xfId="0" applyFont="1" applyBorder="1" applyProtection="1">
      <protection locked="0"/>
    </xf>
    <xf numFmtId="0" fontId="0" fillId="0" borderId="24" xfId="0" applyBorder="1" applyProtection="1">
      <protection locked="0"/>
    </xf>
    <xf numFmtId="0" fontId="0" fillId="0" borderId="25" xfId="0" applyBorder="1" applyProtection="1">
      <protection locked="0"/>
    </xf>
    <xf numFmtId="0" fontId="0" fillId="0" borderId="1" xfId="0" applyBorder="1" applyProtection="1">
      <protection locked="0"/>
    </xf>
    <xf numFmtId="49" fontId="6" fillId="0" borderId="23" xfId="0" applyNumberFormat="1" applyFont="1" applyBorder="1" applyProtection="1">
      <protection locked="0"/>
    </xf>
    <xf numFmtId="1" fontId="6" fillId="0" borderId="26" xfId="0" applyNumberFormat="1" applyFont="1" applyBorder="1" applyAlignment="1" applyProtection="1">
      <alignment horizontal="right"/>
      <protection locked="0"/>
    </xf>
    <xf numFmtId="164" fontId="5" fillId="0" borderId="1" xfId="0" applyNumberFormat="1" applyFont="1" applyBorder="1"/>
    <xf numFmtId="49" fontId="6" fillId="0" borderId="2" xfId="0" applyNumberFormat="1" applyFont="1" applyBorder="1" applyAlignment="1">
      <alignment horizontal="right"/>
    </xf>
  </cellXfs>
  <cellStyles count="2">
    <cellStyle name="Hypertextový odkaz" xfId="1" builtinId="8"/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123826</xdr:rowOff>
    </xdr:from>
    <xdr:to>
      <xdr:col>11</xdr:col>
      <xdr:colOff>190499</xdr:colOff>
      <xdr:row>0</xdr:row>
      <xdr:rowOff>600076</xdr:rowOff>
    </xdr:to>
    <xdr:sp macro="" textlink="">
      <xdr:nvSpPr>
        <xdr:cNvPr id="3" name="TextovéPole 2"/>
        <xdr:cNvSpPr txBox="1"/>
      </xdr:nvSpPr>
      <xdr:spPr>
        <a:xfrm>
          <a:off x="219075" y="123826"/>
          <a:ext cx="5543549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800" b="1" i="1"/>
            <a:t>Echokardiografické vyšetření - </a:t>
          </a:r>
          <a:r>
            <a:rPr lang="cs-CZ" sz="1400" b="1" i="1"/>
            <a:t>Kardiologie Praha 17-Ř</a:t>
          </a:r>
          <a:r>
            <a:rPr lang="cs-CZ" sz="1400" b="1" i="1" baseline="0"/>
            <a:t>epy s.r.o.</a:t>
          </a:r>
          <a:endParaRPr lang="cs-CZ" sz="1400" b="1" i="1"/>
        </a:p>
      </xdr:txBody>
    </xdr:sp>
    <xdr:clientData/>
  </xdr:twoCellAnchor>
  <xdr:twoCellAnchor>
    <xdr:from>
      <xdr:col>0</xdr:col>
      <xdr:colOff>66674</xdr:colOff>
      <xdr:row>33</xdr:row>
      <xdr:rowOff>95251</xdr:rowOff>
    </xdr:from>
    <xdr:to>
      <xdr:col>11</xdr:col>
      <xdr:colOff>381000</xdr:colOff>
      <xdr:row>50</xdr:row>
      <xdr:rowOff>47625</xdr:rowOff>
    </xdr:to>
    <xdr:sp macro="" textlink="">
      <xdr:nvSpPr>
        <xdr:cNvPr id="4" name="TextovéPole 3"/>
        <xdr:cNvSpPr txBox="1"/>
      </xdr:nvSpPr>
      <xdr:spPr>
        <a:xfrm>
          <a:off x="66674" y="6238876"/>
          <a:ext cx="5886451" cy="27812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fontAlgn="auto" latinLnBrk="0" hangingPunct="1"/>
          <a:r>
            <a:rPr lang="cs-CZ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Souhrn:                                        </a:t>
          </a:r>
          <a:r>
            <a:rPr lang="cs-CZ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vyšetřitelnost:  1-2/3 - dobrá</a:t>
          </a:r>
          <a:endParaRPr lang="cs-CZ">
            <a:effectLst/>
          </a:endParaRPr>
        </a:p>
        <a:p>
          <a:pPr rtl="0" fontAlgn="base"/>
          <a:r>
            <a:rPr lang="cs-CZ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Levá komora nedilatovaná, není</a:t>
          </a:r>
          <a:r>
            <a:rPr lang="cs-CZ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hypertrofická, </a:t>
          </a:r>
          <a:r>
            <a:rPr lang="cs-CZ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 normální celkovou</a:t>
          </a:r>
          <a:r>
            <a:rPr lang="cs-CZ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systolickou funkcí</a:t>
          </a:r>
          <a:r>
            <a:rPr lang="cs-CZ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fontAlgn="base"/>
          <a:r>
            <a:rPr lang="cs-CZ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(EFLK</a:t>
          </a:r>
          <a:r>
            <a:rPr lang="cs-CZ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odhad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cs-CZ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65%),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</a:t>
          </a:r>
          <a:r>
            <a:rPr lang="cs-CZ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</a:t>
          </a:r>
          <a:r>
            <a:rPr lang="cs-CZ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hrub</a:t>
          </a:r>
          <a:r>
            <a:rPr lang="cs-CZ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ší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regio</a:t>
          </a:r>
          <a:r>
            <a:rPr lang="cs-CZ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nální</a:t>
          </a:r>
          <a:r>
            <a:rPr lang="cs-CZ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poruchy kinetiky, diastolická funkce v normě</a:t>
          </a:r>
          <a:r>
            <a:rPr lang="cs-CZ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endParaRPr lang="cs-CZ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fontAlgn="base"/>
          <a:r>
            <a:rPr lang="cs-CZ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levá síň nedilatovaná, </a:t>
          </a:r>
        </a:p>
        <a:p>
          <a:pPr rtl="0" fontAlgn="base"/>
          <a:r>
            <a:rPr lang="cs-CZ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mitrální</a:t>
          </a:r>
          <a:r>
            <a:rPr lang="cs-CZ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chlopeň jemná, stopová </a:t>
          </a:r>
          <a:r>
            <a:rPr lang="cs-CZ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mitrální regurgitace</a:t>
          </a:r>
          <a:r>
            <a:rPr lang="cs-CZ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</a:p>
        <a:p>
          <a:pPr rtl="0" fontAlgn="base"/>
          <a:r>
            <a:rPr lang="cs-CZ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aortální chlopeň </a:t>
          </a:r>
          <a:r>
            <a:rPr lang="cs-CZ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trojcípá</a:t>
          </a:r>
          <a:r>
            <a:rPr lang="cs-CZ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jemná, bez vady, norm.</a:t>
          </a:r>
          <a:r>
            <a:rPr lang="cs-CZ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cs-CZ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vel. ascend. aorty, </a:t>
          </a:r>
        </a:p>
        <a:p>
          <a:pPr rtl="0" fontAlgn="base"/>
          <a:r>
            <a:rPr lang="cs-CZ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pravá komora nedilatovaná, s normální systolickou funkcí, pravá síň nedilatovaná,</a:t>
          </a:r>
          <a:r>
            <a:rPr lang="cs-CZ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cs-CZ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rtl="0" fontAlgn="base"/>
          <a:r>
            <a:rPr lang="cs-CZ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stopová</a:t>
          </a:r>
          <a:r>
            <a:rPr lang="cs-CZ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pulmonální  a </a:t>
          </a:r>
          <a:r>
            <a:rPr lang="cs-CZ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trikuspidální regurgitace, odhadovaný</a:t>
          </a:r>
          <a:r>
            <a:rPr lang="cs-CZ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systolický tlak v plicnici nezvýšen</a:t>
          </a:r>
          <a:r>
            <a:rPr lang="cs-CZ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</a:p>
        <a:p>
          <a:pPr rtl="0" fontAlgn="base"/>
          <a:r>
            <a:rPr lang="cs-CZ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VCI nedilatovaná, kolabuje nad 50% s respirací,</a:t>
          </a:r>
          <a:r>
            <a:rPr lang="cs-CZ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cs-CZ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perikard bez patologické separace. </a:t>
          </a:r>
          <a:endParaRPr lang="cs-CZ">
            <a:effectLst/>
          </a:endParaRPr>
        </a:p>
        <a:p>
          <a:pPr rtl="0"/>
          <a:r>
            <a:rPr lang="cs-CZ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Závěr:  Dobrá syst. i diast. fce obou</a:t>
          </a:r>
          <a:r>
            <a:rPr lang="cs-CZ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nedil. komor, ost. srd. oddíly nedilat, chlopenní aparát bez významnější valvulopatie, tenze v plicnici nezvýšena.</a:t>
          </a:r>
          <a:endParaRPr lang="cs-CZ">
            <a:effectLst/>
          </a:endParaRPr>
        </a:p>
        <a:p>
          <a:r>
            <a:rPr lang="cs-CZ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Dne:</a:t>
          </a:r>
          <a:r>
            <a:rPr lang="cs-CZ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29.1.2020</a:t>
          </a:r>
          <a:r>
            <a:rPr lang="cs-CZ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MUDr. Jan Škoda</a:t>
          </a:r>
          <a:endParaRPr lang="cs-CZ" sz="1100"/>
        </a:p>
      </xdr:txBody>
    </xdr:sp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view="pageLayout" topLeftCell="A11" zoomScaleNormal="100" workbookViewId="0">
      <selection activeCell="I12" sqref="I12"/>
    </sheetView>
  </sheetViews>
  <sheetFormatPr defaultRowHeight="12.75" x14ac:dyDescent="0.2"/>
  <cols>
    <col min="1" max="1" width="11.5703125" customWidth="1"/>
    <col min="2" max="2" width="7.28515625" customWidth="1"/>
    <col min="3" max="3" width="5" customWidth="1"/>
    <col min="4" max="4" width="6" customWidth="1"/>
    <col min="5" max="5" width="7.140625" customWidth="1"/>
    <col min="6" max="6" width="8.28515625" customWidth="1"/>
    <col min="7" max="7" width="7.85546875" customWidth="1"/>
    <col min="8" max="8" width="7" customWidth="1"/>
    <col min="9" max="9" width="6.42578125" customWidth="1"/>
    <col min="10" max="10" width="5.7109375" customWidth="1"/>
    <col min="11" max="11" width="7" customWidth="1"/>
    <col min="12" max="12" width="6" customWidth="1"/>
  </cols>
  <sheetData>
    <row r="1" spans="1:18" ht="60.75" customHeight="1" x14ac:dyDescent="0.2">
      <c r="A1" s="3"/>
      <c r="B1" s="3"/>
      <c r="C1" s="3"/>
      <c r="D1" s="3"/>
      <c r="E1" s="3"/>
      <c r="F1" s="3"/>
      <c r="G1" s="3"/>
      <c r="H1" s="3"/>
      <c r="I1" s="3"/>
      <c r="J1" s="6"/>
    </row>
    <row r="2" spans="1:18" ht="15.75" x14ac:dyDescent="0.25">
      <c r="A2" s="45" t="s">
        <v>78</v>
      </c>
      <c r="B2" s="92"/>
      <c r="C2" s="93"/>
      <c r="D2" s="94"/>
      <c r="E2" s="95"/>
      <c r="F2" s="6" t="s">
        <v>97</v>
      </c>
      <c r="G2" s="97"/>
      <c r="H2" s="95"/>
      <c r="I2" s="6" t="s">
        <v>96</v>
      </c>
      <c r="J2" s="96"/>
    </row>
    <row r="3" spans="1:18" ht="7.5" customHeight="1" x14ac:dyDescent="0.3">
      <c r="A3" s="19"/>
      <c r="B3" s="3"/>
      <c r="C3" s="3"/>
      <c r="D3" s="3"/>
      <c r="E3" s="3"/>
      <c r="F3" s="3"/>
      <c r="G3" s="3"/>
      <c r="H3" s="3"/>
      <c r="I3" s="3"/>
      <c r="J3" s="3"/>
    </row>
    <row r="4" spans="1:18" x14ac:dyDescent="0.2">
      <c r="A4" s="4" t="s">
        <v>46</v>
      </c>
      <c r="B4" s="59"/>
      <c r="C4" s="52" t="s">
        <v>44</v>
      </c>
      <c r="D4" s="4" t="s">
        <v>45</v>
      </c>
      <c r="E4" s="5"/>
      <c r="F4" s="52" t="s">
        <v>2</v>
      </c>
      <c r="G4" s="86" t="s">
        <v>52</v>
      </c>
      <c r="H4" s="5"/>
      <c r="I4" s="52" t="s">
        <v>1</v>
      </c>
      <c r="J4" s="16" t="s">
        <v>91</v>
      </c>
      <c r="L4" s="56"/>
      <c r="N4" s="16"/>
    </row>
    <row r="5" spans="1:18" x14ac:dyDescent="0.2">
      <c r="A5" s="8"/>
      <c r="B5" s="46"/>
      <c r="C5" s="6"/>
      <c r="D5" s="4"/>
      <c r="E5" s="6"/>
      <c r="F5" s="7"/>
      <c r="J5" s="3"/>
      <c r="M5" s="3"/>
    </row>
    <row r="6" spans="1:18" ht="15.75" x14ac:dyDescent="0.25">
      <c r="A6" s="45" t="s">
        <v>77</v>
      </c>
      <c r="B6" s="3"/>
      <c r="C6" s="4"/>
      <c r="D6" s="3"/>
      <c r="E6" s="3"/>
      <c r="F6" s="3"/>
      <c r="G6" s="3"/>
      <c r="H6" s="3"/>
      <c r="I6" s="3"/>
      <c r="J6" s="3"/>
      <c r="R6" s="3"/>
    </row>
    <row r="7" spans="1:18" ht="6" customHeight="1" thickBot="1" x14ac:dyDescent="0.25">
      <c r="A7" s="3"/>
      <c r="B7" s="3"/>
      <c r="C7" s="3"/>
      <c r="D7" s="3"/>
      <c r="E7" s="3"/>
      <c r="F7" s="17"/>
      <c r="G7" s="3"/>
      <c r="H7" s="3"/>
      <c r="I7" s="17"/>
      <c r="J7" s="3"/>
    </row>
    <row r="8" spans="1:18" ht="13.5" thickBot="1" x14ac:dyDescent="0.25">
      <c r="A8" s="3"/>
      <c r="B8" s="4" t="s">
        <v>25</v>
      </c>
      <c r="C8" s="15"/>
      <c r="D8" s="52" t="s">
        <v>20</v>
      </c>
      <c r="E8" s="12" t="s">
        <v>27</v>
      </c>
      <c r="F8" s="22"/>
      <c r="G8" s="52" t="s">
        <v>20</v>
      </c>
      <c r="H8" s="12" t="s">
        <v>85</v>
      </c>
      <c r="I8" s="15"/>
      <c r="J8" s="52" t="s">
        <v>47</v>
      </c>
    </row>
    <row r="9" spans="1:18" ht="13.5" thickBot="1" x14ac:dyDescent="0.25">
      <c r="A9" s="3"/>
      <c r="B9" s="4" t="s">
        <v>12</v>
      </c>
      <c r="C9" s="15"/>
      <c r="D9" s="52" t="s">
        <v>20</v>
      </c>
      <c r="E9" s="12" t="s">
        <v>16</v>
      </c>
      <c r="F9" s="15"/>
      <c r="G9" s="52" t="s">
        <v>21</v>
      </c>
      <c r="H9" s="12" t="s">
        <v>51</v>
      </c>
      <c r="I9" s="15"/>
      <c r="J9" s="52" t="s">
        <v>20</v>
      </c>
    </row>
    <row r="10" spans="1:18" ht="13.5" thickBot="1" x14ac:dyDescent="0.25">
      <c r="A10" s="3"/>
      <c r="B10" s="4" t="s">
        <v>26</v>
      </c>
      <c r="C10" s="11"/>
      <c r="D10" s="52" t="s">
        <v>20</v>
      </c>
      <c r="E10" s="12" t="s">
        <v>17</v>
      </c>
      <c r="F10" s="15"/>
      <c r="G10" s="52" t="s">
        <v>21</v>
      </c>
      <c r="H10" s="12" t="s">
        <v>48</v>
      </c>
      <c r="I10" s="21"/>
      <c r="J10" s="52" t="s">
        <v>47</v>
      </c>
      <c r="O10" s="3"/>
    </row>
    <row r="11" spans="1:18" ht="14.25" customHeight="1" thickBot="1" x14ac:dyDescent="0.25">
      <c r="A11" s="3"/>
      <c r="B11" s="4" t="s">
        <v>22</v>
      </c>
      <c r="C11" s="11"/>
      <c r="D11" s="52" t="s">
        <v>20</v>
      </c>
      <c r="E11" s="12" t="s">
        <v>83</v>
      </c>
      <c r="F11" s="15"/>
      <c r="G11" s="52" t="s">
        <v>20</v>
      </c>
      <c r="H11" s="12" t="s">
        <v>24</v>
      </c>
      <c r="I11" s="21"/>
      <c r="J11" s="52" t="s">
        <v>20</v>
      </c>
    </row>
    <row r="12" spans="1:18" ht="14.25" customHeight="1" thickBot="1" x14ac:dyDescent="0.25">
      <c r="A12" s="3"/>
      <c r="B12" s="4" t="s">
        <v>23</v>
      </c>
      <c r="C12" s="11"/>
      <c r="D12" s="52" t="s">
        <v>20</v>
      </c>
      <c r="E12" s="12" t="s">
        <v>84</v>
      </c>
      <c r="F12" s="15"/>
      <c r="G12" s="52" t="s">
        <v>20</v>
      </c>
      <c r="H12" s="12" t="s">
        <v>28</v>
      </c>
      <c r="I12" s="100"/>
      <c r="J12" s="52" t="s">
        <v>20</v>
      </c>
    </row>
    <row r="13" spans="1:18" s="79" customFormat="1" ht="14.25" customHeight="1" thickBot="1" x14ac:dyDescent="0.25">
      <c r="A13" s="76"/>
      <c r="B13" s="77" t="s">
        <v>86</v>
      </c>
      <c r="C13" s="78"/>
      <c r="D13" s="82" t="s">
        <v>20</v>
      </c>
      <c r="E13" s="77" t="s">
        <v>87</v>
      </c>
      <c r="F13" s="81"/>
      <c r="G13" s="82" t="s">
        <v>20</v>
      </c>
      <c r="H13" s="77" t="s">
        <v>95</v>
      </c>
      <c r="I13" s="98"/>
      <c r="J13" s="91" t="s">
        <v>21</v>
      </c>
      <c r="L13" s="76"/>
      <c r="M13" s="76"/>
      <c r="O13" s="80"/>
    </row>
    <row r="14" spans="1:18" s="74" customFormat="1" ht="14.25" customHeight="1" thickTop="1" thickBot="1" x14ac:dyDescent="0.25">
      <c r="A14" s="69" t="s">
        <v>74</v>
      </c>
      <c r="B14" s="70" t="s">
        <v>49</v>
      </c>
      <c r="C14" s="90" t="s">
        <v>94</v>
      </c>
      <c r="D14" s="88" t="s">
        <v>93</v>
      </c>
      <c r="E14" s="71" t="s">
        <v>94</v>
      </c>
      <c r="F14" s="72" t="s">
        <v>73</v>
      </c>
      <c r="G14" s="89"/>
      <c r="H14" s="69" t="s">
        <v>53</v>
      </c>
      <c r="I14" s="89"/>
      <c r="J14" s="69" t="s">
        <v>89</v>
      </c>
      <c r="K14" s="69"/>
      <c r="L14" s="73" t="e">
        <f>I14/G14</f>
        <v>#DIV/0!</v>
      </c>
      <c r="O14" s="75"/>
    </row>
    <row r="15" spans="1:18" ht="14.25" customHeight="1" thickBot="1" x14ac:dyDescent="0.25">
      <c r="A15" s="16" t="s">
        <v>92</v>
      </c>
      <c r="B15" s="4"/>
      <c r="C15" s="87"/>
      <c r="D15" s="52" t="s">
        <v>50</v>
      </c>
      <c r="E15" s="47"/>
      <c r="F15" s="68" t="s">
        <v>70</v>
      </c>
      <c r="G15" s="53" t="e">
        <f>I14*I9^2*3.14159/4/G14/100</f>
        <v>#DIV/0!</v>
      </c>
      <c r="H15" s="64" t="s">
        <v>55</v>
      </c>
      <c r="I15" s="53" t="e">
        <f>G15/B24</f>
        <v>#DIV/0!</v>
      </c>
      <c r="J15" s="65" t="s">
        <v>54</v>
      </c>
      <c r="L15" s="3"/>
      <c r="M15" s="3"/>
      <c r="O15" s="20"/>
    </row>
    <row r="16" spans="1:18" ht="14.25" customHeight="1" x14ac:dyDescent="0.2">
      <c r="A16" s="47" t="s">
        <v>69</v>
      </c>
      <c r="B16" s="4"/>
      <c r="C16" s="62">
        <f>K16*B4/1000</f>
        <v>0</v>
      </c>
      <c r="D16" s="61" t="s">
        <v>56</v>
      </c>
      <c r="E16" s="47"/>
      <c r="F16" s="51" t="s">
        <v>71</v>
      </c>
      <c r="G16" s="62" t="e">
        <f>C16/B24</f>
        <v>#DIV/0!</v>
      </c>
      <c r="H16" s="61" t="s">
        <v>58</v>
      </c>
      <c r="I16" s="4"/>
      <c r="J16" s="30" t="s">
        <v>72</v>
      </c>
      <c r="K16" s="63">
        <f>I14*I9^2*3.14159/4/100</f>
        <v>0</v>
      </c>
      <c r="L16" s="60" t="s">
        <v>57</v>
      </c>
      <c r="M16" s="3"/>
      <c r="O16" s="20"/>
    </row>
    <row r="17" spans="1:15" ht="14.25" customHeight="1" x14ac:dyDescent="0.2">
      <c r="A17" s="47"/>
      <c r="B17" s="4"/>
      <c r="C17" s="4"/>
      <c r="D17" s="4"/>
      <c r="E17" s="4"/>
      <c r="G17" s="4"/>
      <c r="H17" s="4"/>
      <c r="I17" s="4"/>
      <c r="J17" s="30" t="s">
        <v>102</v>
      </c>
      <c r="K17" s="99" t="e">
        <f>K16/B24</f>
        <v>#DIV/0!</v>
      </c>
      <c r="L17" s="52" t="s">
        <v>62</v>
      </c>
      <c r="M17" s="3"/>
      <c r="O17" s="20"/>
    </row>
    <row r="18" spans="1:15" ht="14.25" customHeight="1" thickBot="1" x14ac:dyDescent="0.25">
      <c r="A18" s="50" t="s">
        <v>75</v>
      </c>
      <c r="B18" s="52" t="s">
        <v>49</v>
      </c>
      <c r="C18" s="54">
        <v>0</v>
      </c>
      <c r="D18" s="52" t="s">
        <v>66</v>
      </c>
      <c r="E18" s="67" t="s">
        <v>88</v>
      </c>
      <c r="F18" s="30" t="s">
        <v>68</v>
      </c>
      <c r="G18" s="4" t="s">
        <v>100</v>
      </c>
      <c r="H18" s="56"/>
      <c r="I18" s="52" t="s">
        <v>57</v>
      </c>
      <c r="J18" s="30" t="s">
        <v>99</v>
      </c>
      <c r="K18" s="58"/>
      <c r="L18" s="66" t="s">
        <v>57</v>
      </c>
      <c r="M18" s="3"/>
      <c r="O18" s="20"/>
    </row>
    <row r="19" spans="1:15" ht="14.25" customHeight="1" x14ac:dyDescent="0.2">
      <c r="A19" s="50"/>
      <c r="B19" s="4"/>
      <c r="C19" s="30"/>
      <c r="D19" s="4"/>
      <c r="E19" s="4"/>
      <c r="G19" s="4" t="s">
        <v>98</v>
      </c>
      <c r="H19" s="99" t="e">
        <f>H18/B24</f>
        <v>#DIV/0!</v>
      </c>
      <c r="I19" s="52" t="s">
        <v>62</v>
      </c>
      <c r="J19" s="30" t="s">
        <v>61</v>
      </c>
      <c r="K19" s="85" t="e">
        <f>K18/B24</f>
        <v>#DIV/0!</v>
      </c>
      <c r="L19" s="52" t="s">
        <v>62</v>
      </c>
      <c r="M19" s="3"/>
      <c r="O19" s="20"/>
    </row>
    <row r="20" spans="1:15" ht="14.25" customHeight="1" x14ac:dyDescent="0.2">
      <c r="A20" s="50" t="s">
        <v>60</v>
      </c>
      <c r="B20" s="52" t="s">
        <v>49</v>
      </c>
      <c r="C20" s="54">
        <v>0</v>
      </c>
      <c r="D20" s="6" t="s">
        <v>67</v>
      </c>
      <c r="E20" s="67" t="s">
        <v>88</v>
      </c>
      <c r="F20" s="16" t="s">
        <v>68</v>
      </c>
      <c r="G20" s="4" t="s">
        <v>101</v>
      </c>
      <c r="H20" s="56"/>
      <c r="I20" s="52" t="s">
        <v>20</v>
      </c>
      <c r="J20" s="84" t="s">
        <v>90</v>
      </c>
      <c r="K20" s="56"/>
      <c r="L20" s="52" t="s">
        <v>20</v>
      </c>
      <c r="M20" s="3"/>
      <c r="O20" s="20"/>
    </row>
    <row r="21" spans="1:15" ht="14.25" customHeight="1" thickBot="1" x14ac:dyDescent="0.25">
      <c r="B21" s="4"/>
      <c r="C21" s="3"/>
      <c r="D21" s="4"/>
      <c r="E21" s="4"/>
      <c r="F21" s="4"/>
      <c r="G21" s="4"/>
      <c r="H21" s="4"/>
      <c r="I21" s="52"/>
      <c r="J21" s="30"/>
      <c r="L21" s="3"/>
      <c r="M21" s="3"/>
      <c r="O21" s="20"/>
    </row>
    <row r="22" spans="1:15" ht="14.25" customHeight="1" thickBot="1" x14ac:dyDescent="0.25">
      <c r="A22" s="47" t="s">
        <v>76</v>
      </c>
      <c r="B22" s="52" t="s">
        <v>49</v>
      </c>
      <c r="C22" s="55">
        <v>0</v>
      </c>
      <c r="D22" s="52" t="s">
        <v>66</v>
      </c>
      <c r="E22" s="67" t="s">
        <v>88</v>
      </c>
      <c r="F22" s="4" t="s">
        <v>68</v>
      </c>
      <c r="G22" s="4" t="s">
        <v>64</v>
      </c>
      <c r="H22" s="3"/>
      <c r="I22" s="11"/>
      <c r="J22" s="6" t="s">
        <v>50</v>
      </c>
    </row>
    <row r="23" spans="1:15" ht="12.75" customHeight="1" x14ac:dyDescent="0.2">
      <c r="A23" s="3"/>
      <c r="B23" s="3"/>
      <c r="C23" s="3"/>
      <c r="D23" s="3"/>
      <c r="E23" s="3"/>
      <c r="F23" s="3"/>
      <c r="G23" s="3"/>
      <c r="H23" s="3"/>
      <c r="I23" s="6"/>
      <c r="J23" s="3"/>
    </row>
    <row r="24" spans="1:15" x14ac:dyDescent="0.2">
      <c r="A24" s="30" t="s">
        <v>0</v>
      </c>
      <c r="B24" s="24">
        <f>H4^0.425*E4^0.725*71.84*10^-4</f>
        <v>0</v>
      </c>
      <c r="C24" s="4" t="s">
        <v>3</v>
      </c>
      <c r="D24" s="9" t="s">
        <v>14</v>
      </c>
      <c r="E24" s="3"/>
      <c r="F24" s="25">
        <f>1.04*((C8/10+C9/10+C10/10)^3-(C8/10)^3)-13.6</f>
        <v>-13.6</v>
      </c>
      <c r="G24" s="4" t="s">
        <v>4</v>
      </c>
      <c r="H24" s="83" t="s">
        <v>8</v>
      </c>
      <c r="I24" s="24" t="e">
        <f>(2*C10)/C8</f>
        <v>#DIV/0!</v>
      </c>
      <c r="J24" s="6" t="s">
        <v>63</v>
      </c>
    </row>
    <row r="25" spans="1:15" ht="5.25" customHeight="1" x14ac:dyDescent="0.2">
      <c r="A25" s="3"/>
      <c r="B25" s="3"/>
      <c r="C25" s="3"/>
      <c r="D25" s="2"/>
      <c r="E25" s="3"/>
      <c r="F25" s="3"/>
      <c r="G25" s="3"/>
      <c r="H25" s="3"/>
      <c r="I25" s="3"/>
      <c r="J25" s="3"/>
    </row>
    <row r="26" spans="1:15" x14ac:dyDescent="0.2">
      <c r="A26" s="4" t="s">
        <v>13</v>
      </c>
      <c r="B26" s="3"/>
      <c r="C26" s="4"/>
      <c r="D26" s="5" t="e">
        <f>F24/B24</f>
        <v>#DIV/0!</v>
      </c>
      <c r="E26" s="52" t="s">
        <v>5</v>
      </c>
      <c r="F26" s="3"/>
      <c r="G26" s="3" t="s">
        <v>7</v>
      </c>
      <c r="H26" s="3"/>
      <c r="I26" s="3"/>
      <c r="J26" s="3"/>
    </row>
    <row r="27" spans="1:15" x14ac:dyDescent="0.2">
      <c r="A27" s="3"/>
      <c r="B27" s="3"/>
      <c r="C27" s="3"/>
      <c r="D27" s="25" t="e">
        <f>F24/(E4/100)^2.7</f>
        <v>#DIV/0!</v>
      </c>
      <c r="E27" s="52" t="s">
        <v>6</v>
      </c>
      <c r="F27" s="3"/>
      <c r="G27" s="3" t="s">
        <v>15</v>
      </c>
      <c r="H27" s="3"/>
      <c r="I27" s="3"/>
      <c r="J27" s="3"/>
      <c r="L27" s="3"/>
    </row>
    <row r="28" spans="1:15" ht="8.2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5" ht="19.5" thickBot="1" x14ac:dyDescent="0.35">
      <c r="A29" s="19" t="s">
        <v>79</v>
      </c>
      <c r="B29" s="4" t="s">
        <v>80</v>
      </c>
      <c r="C29" s="26" t="e">
        <f>(7/(2.4+C8/10)*(C8/10)^3-7/(2.4+F8/10)*(F8/10)^3)/(7/(2.4+C8/10)*(C8/10)^3)*100</f>
        <v>#DIV/0!</v>
      </c>
      <c r="D29" s="10" t="s">
        <v>9</v>
      </c>
      <c r="E29" s="3" t="s">
        <v>11</v>
      </c>
      <c r="F29" s="3"/>
      <c r="G29" s="3"/>
      <c r="H29" s="3"/>
      <c r="I29" s="3"/>
      <c r="J29" s="57" t="e">
        <f>(C8-F8)/C8*100</f>
        <v>#DIV/0!</v>
      </c>
      <c r="K29" s="6" t="s">
        <v>65</v>
      </c>
    </row>
    <row r="30" spans="1:15" ht="20.25" thickTop="1" thickBot="1" x14ac:dyDescent="0.35">
      <c r="A30" s="19"/>
      <c r="B30" s="4" t="s">
        <v>10</v>
      </c>
      <c r="C30" s="14"/>
      <c r="D30" s="10" t="s">
        <v>9</v>
      </c>
      <c r="E30" s="3"/>
      <c r="F30" s="3"/>
      <c r="G30" s="3"/>
      <c r="H30" s="4" t="s">
        <v>59</v>
      </c>
      <c r="I30" s="3"/>
      <c r="J30" s="3"/>
      <c r="M30" s="3"/>
    </row>
    <row r="31" spans="1:15" ht="3.75" customHeight="1" thickBot="1" x14ac:dyDescent="0.35">
      <c r="A31" s="19"/>
      <c r="B31" s="18"/>
      <c r="C31" s="3"/>
      <c r="D31" s="3"/>
      <c r="E31" s="4"/>
      <c r="F31" s="3"/>
      <c r="G31" s="23"/>
      <c r="H31" s="4"/>
      <c r="I31" s="3"/>
      <c r="J31" s="3"/>
      <c r="K31" s="3"/>
    </row>
    <row r="32" spans="1:15" ht="16.5" thickBot="1" x14ac:dyDescent="0.3">
      <c r="A32" s="31" t="s">
        <v>18</v>
      </c>
      <c r="B32" s="27" t="e">
        <f>F9/I13</f>
        <v>#DIV/0!</v>
      </c>
      <c r="C32" s="3"/>
      <c r="D32" s="10"/>
      <c r="E32" s="4" t="s">
        <v>30</v>
      </c>
      <c r="F32" s="13"/>
      <c r="G32" s="28" t="e">
        <f>C8/B24</f>
        <v>#DIV/0!</v>
      </c>
      <c r="H32" s="52" t="s">
        <v>29</v>
      </c>
      <c r="I32" s="6" t="s">
        <v>82</v>
      </c>
      <c r="J32" s="3"/>
      <c r="K32" s="3"/>
    </row>
    <row r="33" spans="1:11" ht="16.5" thickBot="1" x14ac:dyDescent="0.3">
      <c r="A33" s="31" t="s">
        <v>19</v>
      </c>
      <c r="B33" s="25" t="e">
        <f>F9/F10</f>
        <v>#DIV/0!</v>
      </c>
      <c r="C33" s="3"/>
      <c r="D33" s="3"/>
      <c r="E33" s="4" t="s">
        <v>31</v>
      </c>
      <c r="F33" s="13"/>
      <c r="G33" s="29" t="e">
        <f>C12/B24</f>
        <v>#DIV/0!</v>
      </c>
      <c r="H33" s="52" t="s">
        <v>29</v>
      </c>
      <c r="I33" s="6" t="s">
        <v>81</v>
      </c>
      <c r="J33" s="3"/>
      <c r="K33" s="3"/>
    </row>
    <row r="34" spans="1:11" ht="15.75" x14ac:dyDescent="0.25">
      <c r="A34" s="48"/>
      <c r="B34" s="49"/>
      <c r="I34" s="3"/>
      <c r="J34" s="3"/>
    </row>
    <row r="35" spans="1:1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1" x14ac:dyDescent="0.2">
      <c r="A37" s="3"/>
      <c r="B37" s="3"/>
    </row>
    <row r="38" spans="1:11" x14ac:dyDescent="0.2">
      <c r="C38" s="3"/>
      <c r="D38" s="3"/>
      <c r="E38" s="3"/>
    </row>
    <row r="41" spans="1:11" ht="15.75" x14ac:dyDescent="0.25">
      <c r="A41" s="1"/>
    </row>
  </sheetData>
  <phoneticPr fontId="1" type="noConversion"/>
  <pageMargins left="0.7" right="0.7" top="0.75" bottom="0.75" header="0.3" footer="0.3"/>
  <pageSetup paperSize="9" fitToWidth="0" fitToHeight="0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4" sqref="B34"/>
    </sheetView>
  </sheetViews>
  <sheetFormatPr defaultRowHeight="12.75" x14ac:dyDescent="0.2"/>
  <sheetData/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x14ac:dyDescent="0.2">
      <c r="B1" s="32" t="s">
        <v>32</v>
      </c>
      <c r="C1" s="32"/>
      <c r="D1" s="38"/>
      <c r="E1" s="38"/>
      <c r="F1" s="38"/>
    </row>
    <row r="2" spans="2:6" x14ac:dyDescent="0.2">
      <c r="B2" s="32" t="s">
        <v>33</v>
      </c>
      <c r="C2" s="32"/>
      <c r="D2" s="38"/>
      <c r="E2" s="38"/>
      <c r="F2" s="38"/>
    </row>
    <row r="3" spans="2:6" x14ac:dyDescent="0.2">
      <c r="B3" s="33"/>
      <c r="C3" s="33"/>
      <c r="D3" s="39"/>
      <c r="E3" s="39"/>
      <c r="F3" s="39"/>
    </row>
    <row r="4" spans="2:6" ht="51" x14ac:dyDescent="0.2">
      <c r="B4" s="33" t="s">
        <v>34</v>
      </c>
      <c r="C4" s="33"/>
      <c r="D4" s="39"/>
      <c r="E4" s="39"/>
      <c r="F4" s="39"/>
    </row>
    <row r="5" spans="2:6" x14ac:dyDescent="0.2">
      <c r="B5" s="33"/>
      <c r="C5" s="33"/>
      <c r="D5" s="39"/>
      <c r="E5" s="39"/>
      <c r="F5" s="39"/>
    </row>
    <row r="6" spans="2:6" x14ac:dyDescent="0.2">
      <c r="B6" s="32" t="s">
        <v>35</v>
      </c>
      <c r="C6" s="32"/>
      <c r="D6" s="38"/>
      <c r="E6" s="38" t="s">
        <v>36</v>
      </c>
      <c r="F6" s="38" t="s">
        <v>37</v>
      </c>
    </row>
    <row r="7" spans="2:6" ht="13.5" thickBot="1" x14ac:dyDescent="0.25">
      <c r="B7" s="33"/>
      <c r="C7" s="33"/>
      <c r="D7" s="39"/>
      <c r="E7" s="39"/>
      <c r="F7" s="39"/>
    </row>
    <row r="8" spans="2:6" ht="25.5" x14ac:dyDescent="0.2">
      <c r="B8" s="34" t="s">
        <v>38</v>
      </c>
      <c r="C8" s="35"/>
      <c r="D8" s="40"/>
      <c r="E8" s="40">
        <v>1</v>
      </c>
      <c r="F8" s="41"/>
    </row>
    <row r="9" spans="2:6" ht="13.5" thickBot="1" x14ac:dyDescent="0.25">
      <c r="B9" s="36"/>
      <c r="C9" s="37"/>
      <c r="D9" s="42"/>
      <c r="E9" s="43" t="s">
        <v>39</v>
      </c>
      <c r="F9" s="44" t="s">
        <v>40</v>
      </c>
    </row>
    <row r="10" spans="2:6" x14ac:dyDescent="0.2">
      <c r="B10" s="33"/>
      <c r="C10" s="33"/>
      <c r="D10" s="39"/>
      <c r="E10" s="39"/>
      <c r="F10" s="39"/>
    </row>
  </sheetData>
  <hyperlinks>
    <hyperlink ref="E9" location="'List1'!A1:S35" display="'List1'!A1:S35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showGridLines="0" workbookViewId="0"/>
  </sheetViews>
  <sheetFormatPr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x14ac:dyDescent="0.2">
      <c r="B1" s="32" t="s">
        <v>41</v>
      </c>
      <c r="C1" s="32"/>
      <c r="D1" s="38"/>
      <c r="E1" s="38"/>
      <c r="F1" s="38"/>
    </row>
    <row r="2" spans="2:6" x14ac:dyDescent="0.2">
      <c r="B2" s="32" t="s">
        <v>42</v>
      </c>
      <c r="C2" s="32"/>
      <c r="D2" s="38"/>
      <c r="E2" s="38"/>
      <c r="F2" s="38"/>
    </row>
    <row r="3" spans="2:6" x14ac:dyDescent="0.2">
      <c r="B3" s="33"/>
      <c r="C3" s="33"/>
      <c r="D3" s="39"/>
      <c r="E3" s="39"/>
      <c r="F3" s="39"/>
    </row>
    <row r="4" spans="2:6" ht="51" x14ac:dyDescent="0.2">
      <c r="B4" s="33" t="s">
        <v>34</v>
      </c>
      <c r="C4" s="33"/>
      <c r="D4" s="39"/>
      <c r="E4" s="39"/>
      <c r="F4" s="39"/>
    </row>
    <row r="5" spans="2:6" x14ac:dyDescent="0.2">
      <c r="B5" s="33"/>
      <c r="C5" s="33"/>
      <c r="D5" s="39"/>
      <c r="E5" s="39"/>
      <c r="F5" s="39"/>
    </row>
    <row r="6" spans="2:6" x14ac:dyDescent="0.2">
      <c r="B6" s="32" t="s">
        <v>35</v>
      </c>
      <c r="C6" s="32"/>
      <c r="D6" s="38"/>
      <c r="E6" s="38" t="s">
        <v>36</v>
      </c>
      <c r="F6" s="38" t="s">
        <v>37</v>
      </c>
    </row>
    <row r="7" spans="2:6" ht="13.5" thickBot="1" x14ac:dyDescent="0.25">
      <c r="B7" s="33"/>
      <c r="C7" s="33"/>
      <c r="D7" s="39"/>
      <c r="E7" s="39"/>
      <c r="F7" s="39"/>
    </row>
    <row r="8" spans="2:6" ht="25.5" x14ac:dyDescent="0.2">
      <c r="B8" s="34" t="s">
        <v>38</v>
      </c>
      <c r="C8" s="35"/>
      <c r="D8" s="40"/>
      <c r="E8" s="40">
        <v>1</v>
      </c>
      <c r="F8" s="41"/>
    </row>
    <row r="9" spans="2:6" ht="13.5" thickBot="1" x14ac:dyDescent="0.25">
      <c r="B9" s="36"/>
      <c r="C9" s="37"/>
      <c r="D9" s="42"/>
      <c r="E9" s="43" t="s">
        <v>43</v>
      </c>
      <c r="F9" s="44" t="s">
        <v>40</v>
      </c>
    </row>
    <row r="10" spans="2:6" x14ac:dyDescent="0.2">
      <c r="B10" s="33"/>
      <c r="C10" s="33"/>
      <c r="D10" s="39"/>
      <c r="E10" s="39"/>
      <c r="F10" s="39"/>
    </row>
    <row r="11" spans="2:6" x14ac:dyDescent="0.2">
      <c r="B11" s="33"/>
      <c r="C11" s="33"/>
      <c r="D11" s="39"/>
      <c r="E11" s="39"/>
      <c r="F11" s="39"/>
    </row>
  </sheetData>
  <hyperlinks>
    <hyperlink ref="E9" location="'List1'!A1:S36" display="'List1'!A1:S36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1</vt:i4>
      </vt:variant>
    </vt:vector>
  </HeadingPairs>
  <TitlesOfParts>
    <vt:vector size="7" baseType="lpstr">
      <vt:lpstr>List4</vt:lpstr>
      <vt:lpstr>List1</vt:lpstr>
      <vt:lpstr>List2</vt:lpstr>
      <vt:lpstr>List3</vt:lpstr>
      <vt:lpstr>Sestava kompatibility</vt:lpstr>
      <vt:lpstr>Sestava kompatibility (1)</vt:lpstr>
      <vt:lpstr>List1!Oblast_tisku</vt:lpstr>
    </vt:vector>
  </TitlesOfParts>
  <Company>IKEM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PKF pav.G6 jenom v areálu IKEM</dc:creator>
  <cp:lastModifiedBy>MUDr. Pavel Vodarek</cp:lastModifiedBy>
  <cp:lastPrinted>2019-06-26T11:54:40Z</cp:lastPrinted>
  <dcterms:created xsi:type="dcterms:W3CDTF">2005-10-18T13:51:26Z</dcterms:created>
  <dcterms:modified xsi:type="dcterms:W3CDTF">2020-01-29T10:14:24Z</dcterms:modified>
</cp:coreProperties>
</file>