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CA!$A$11:$AC$113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T88" i="1"/>
  <c r="E87" i="1"/>
  <c r="T87" i="1"/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8" i="1" l="1"/>
  <c r="E109" i="1"/>
  <c r="E103" i="1"/>
  <c r="E104" i="1"/>
  <c r="E25" i="1"/>
  <c r="E27" i="1"/>
  <c r="E106" i="1"/>
  <c r="E107" i="1"/>
  <c r="E110" i="1"/>
  <c r="E97" i="1"/>
  <c r="E99" i="1"/>
  <c r="E100" i="1"/>
  <c r="E49" i="1"/>
  <c r="E50" i="1"/>
  <c r="E70" i="1"/>
  <c r="E75" i="1"/>
  <c r="E78" i="1"/>
  <c r="E79" i="1"/>
  <c r="E81" i="1"/>
  <c r="E24" i="1"/>
  <c r="E26" i="1"/>
  <c r="E85" i="1"/>
  <c r="E86" i="1"/>
  <c r="E94" i="1"/>
  <c r="E95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9" i="1"/>
  <c r="E90" i="1"/>
  <c r="E96" i="1"/>
  <c r="E15" i="1"/>
  <c r="E16" i="1"/>
  <c r="E18" i="1"/>
  <c r="E21" i="1"/>
  <c r="E33" i="1"/>
  <c r="E34" i="1"/>
  <c r="E36" i="1"/>
  <c r="E39" i="1"/>
  <c r="E46" i="1"/>
  <c r="E55" i="1"/>
  <c r="E112" i="1"/>
  <c r="E77" i="1"/>
  <c r="E12" i="1"/>
  <c r="E13" i="1"/>
  <c r="E14" i="1"/>
  <c r="E28" i="1"/>
  <c r="E29" i="1"/>
  <c r="E30" i="1"/>
  <c r="E31" i="1"/>
  <c r="E32" i="1"/>
  <c r="E35" i="1"/>
  <c r="E111" i="1"/>
  <c r="E23" i="1"/>
  <c r="E98" i="1"/>
  <c r="E101" i="1"/>
  <c r="E102" i="1"/>
  <c r="E48" i="1"/>
  <c r="E51" i="1"/>
  <c r="E82" i="1"/>
  <c r="E83" i="1"/>
  <c r="E84" i="1"/>
  <c r="E71" i="1"/>
  <c r="E73" i="1"/>
  <c r="E74" i="1"/>
  <c r="E64" i="1"/>
  <c r="E65" i="1"/>
  <c r="E67" i="1"/>
  <c r="E91" i="1"/>
  <c r="E92" i="1"/>
  <c r="E93" i="1"/>
  <c r="E105" i="1"/>
  <c r="T74" i="1" l="1"/>
  <c r="U74" i="1"/>
  <c r="T79" i="1"/>
  <c r="U79" i="1"/>
  <c r="T81" i="1"/>
  <c r="U81" i="1"/>
  <c r="T31" i="1"/>
  <c r="U31" i="1"/>
  <c r="T111" i="1"/>
  <c r="U111" i="1"/>
  <c r="T51" i="1"/>
  <c r="U51" i="1"/>
  <c r="T84" i="1"/>
  <c r="U84" i="1"/>
  <c r="T73" i="1"/>
  <c r="U73" i="1"/>
  <c r="T105" i="1"/>
  <c r="U105" i="1"/>
  <c r="T108" i="1"/>
  <c r="U108" i="1"/>
  <c r="T109" i="1"/>
  <c r="U109" i="1"/>
  <c r="T103" i="1"/>
  <c r="U103" i="1"/>
  <c r="T104" i="1"/>
  <c r="U104" i="1"/>
  <c r="T27" i="1"/>
  <c r="U27" i="1"/>
  <c r="T106" i="1"/>
  <c r="U106" i="1"/>
  <c r="T107" i="1"/>
  <c r="U107" i="1"/>
  <c r="T110" i="1"/>
  <c r="U110" i="1"/>
  <c r="T97" i="1"/>
  <c r="U97" i="1"/>
  <c r="T99" i="1"/>
  <c r="U99" i="1"/>
  <c r="T100" i="1"/>
  <c r="U100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4" i="1"/>
  <c r="U94" i="1"/>
  <c r="T19" i="1"/>
  <c r="U19" i="1"/>
  <c r="T20" i="1"/>
  <c r="U20" i="1"/>
  <c r="T38" i="1"/>
  <c r="U38" i="1"/>
  <c r="T63" i="1"/>
  <c r="U63" i="1"/>
  <c r="T66" i="1"/>
  <c r="U66" i="1"/>
  <c r="T76" i="1"/>
  <c r="U76" i="1"/>
  <c r="T90" i="1"/>
  <c r="U90" i="1"/>
  <c r="T15" i="1"/>
  <c r="U15" i="1"/>
  <c r="T21" i="1"/>
  <c r="U21" i="1"/>
  <c r="T36" i="1"/>
  <c r="U36" i="1"/>
  <c r="T112" i="1"/>
  <c r="U112" i="1"/>
  <c r="T12" i="1"/>
  <c r="U12" i="1"/>
  <c r="T13" i="1"/>
  <c r="U13" i="1"/>
  <c r="T32" i="1"/>
  <c r="U32" i="1"/>
  <c r="T35" i="1"/>
  <c r="U35" i="1"/>
  <c r="T23" i="1"/>
  <c r="U23" i="1"/>
  <c r="T98" i="1"/>
  <c r="U98" i="1"/>
  <c r="T101" i="1"/>
  <c r="U101" i="1"/>
  <c r="T102" i="1"/>
  <c r="U102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91" i="1"/>
  <c r="U91" i="1"/>
  <c r="T92" i="1"/>
  <c r="U92" i="1"/>
  <c r="T93" i="1"/>
  <c r="U93" i="1"/>
  <c r="T25" i="1"/>
  <c r="U25" i="1"/>
  <c r="T50" i="1"/>
  <c r="U50" i="1"/>
  <c r="T95" i="1"/>
  <c r="U95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9" i="1"/>
  <c r="U89" i="1"/>
  <c r="T96" i="1"/>
  <c r="U96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8" i="1" l="1"/>
  <c r="AA113" i="1" l="1"/>
  <c r="R113" i="1"/>
  <c r="K113" i="1"/>
  <c r="G113" i="1" l="1"/>
  <c r="N113" i="1"/>
  <c r="W113" i="1"/>
  <c r="Z113" i="1"/>
  <c r="Y113" i="1"/>
  <c r="Q113" i="1"/>
  <c r="P113" i="1"/>
  <c r="J113" i="1"/>
  <c r="I113" i="1"/>
  <c r="E15" i="12" l="1"/>
  <c r="E14" i="12"/>
  <c r="E13" i="12"/>
  <c r="E12" i="12"/>
  <c r="AB113" i="1" l="1"/>
  <c r="S113" i="1"/>
  <c r="L113" i="1"/>
  <c r="H18" i="12" l="1"/>
  <c r="A3" i="12" l="1"/>
  <c r="A2" i="12"/>
  <c r="A1" i="12"/>
  <c r="A5" i="12" l="1"/>
  <c r="B7" i="12"/>
  <c r="D9" i="12" l="1"/>
  <c r="B23" i="12" l="1"/>
  <c r="F18" i="12"/>
  <c r="X113" i="1"/>
  <c r="V113" i="1"/>
  <c r="O113" i="1"/>
  <c r="M113" i="1"/>
  <c r="H113" i="1"/>
  <c r="F113" i="1"/>
  <c r="A117" i="1" l="1"/>
  <c r="U113" i="1"/>
  <c r="T113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<sst xmlns="http://schemas.openxmlformats.org/spreadsheetml/2006/main" count="343" uniqueCount="164">
  <si>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</si>
  <si>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</si>
  <si>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</si>
  <si>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</si>
  <si>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</si>
  <si>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</si>
  <si>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</si>
  <si>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</si>
  <si>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</si>
  <si>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</si>
  <si>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</si>
  <si>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</si>
  <si>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</si>
  <si>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</si>
  <si>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</si>
  <si>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</si>
  <si>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</si>
  <si>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</si>
  <si>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</si>
  <si>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</si>
  <si>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</si>
  <si>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</si>
  <si>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</si>
  <si>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</si>
  <si>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</si>
  <si>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</si>
  <si>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</si>
  <si>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</si>
  <si>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</si>
  <si>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</si>
  <si>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</si>
  <si>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</si>
  <si>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</si>
  <si>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</si>
  <si>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</si>
  <si>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</si>
  <si>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</si>
  <si>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</si>
  <si>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</si>
  <si>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</si>
  <si>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</si>
  <si>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</si>
  <si>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</si>
  <si>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</si>
  <si>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</si>
  <si>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</si>
  <si>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</si>
  <si>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</si>
  <si>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</si>
  <si>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</si>
  <si>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</si>
  <si>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</si>
  <si>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</si>
  <si>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</si>
  <si>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</si>
  <si>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</si>
  <si>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</si>
  <si>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</si>
  <si>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</si>
  <si>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</si>
  <si>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</si>
  <si>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</si>
  <si>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</si>
  <si>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</si>
  <si>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</si>
  <si>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</si>
  <si>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</si>
  <si>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</si>
  <si>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</si>
  <si>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</si>
  <si>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</si>
  <si>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</si>
  <si>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</si>
  <si>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</si>
  <si>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</si>
  <si>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</si>
  <si>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</si>
  <si>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</si>
  <si>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</si>
  <si>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</si>
  <si>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</si>
  <si>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</si>
  <si>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</si>
  <si>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</si>
  <si>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</si>
  <si>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</si>
  <si>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</si>
  <si>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</si>
  <si>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</si>
  <si>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</si>
  <si>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</si>
  <si>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</si>
  <si>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</si>
  <si>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</si>
  <si>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</si>
  <si>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</si>
  <si>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</si>
  <si>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</si>
  <si>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</si>
  <si>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</si>
  <si>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</si>
  <si>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</si>
  <si>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</si>
  <si>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</si>
  <si>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</si>
  <si>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</si>
  <si>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</si>
  <si>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</si>
  <si>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</si>
  <si>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</si>
  <si>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</si>
  <si>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</si>
  <si>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</si>
  <si>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</si>
  <si>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</si>
  <si>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</si>
  <si>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</si>
  <si>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</si>
  <si>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</si>
  <si>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</si>
  <si>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</si>
  <si>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</si>
  <si>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</si>
  <si>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</si>
  <si>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</si>
  <si>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</si>
  <si>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</si>
  <si>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</si>
  <si>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</si>
  <si>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</si>
  <si>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</si>
  <si>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</si>
  <si>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</si>
  <si>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</si>
  <si>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</si>
  <si>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</si>
  <si>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</si>
  <si>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</si>
  <si>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</si>
  <si>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</si>
  <si>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</si>
  <si>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</si>
  <si>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</si>
  <si>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</si>
  <si>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</si>
  <si>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</si>
  <si>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</si>
  <si>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</si>
  <si>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</si>
  <si>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</si>
  <si>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</si>
  <si>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</si>
  <si>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</si>
  <si>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</si>
  <si>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</si>
  <si>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</si>
  <si>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</si>
  <si>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</si>
  <si>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</si>
  <si>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</si>
  <si>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</si>
  <si>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Q.PEAK DUO ML-G10BC+ 405</t>
  </si>
  <si>
    <t>Q.PEAK DUO ML-G10BC+ 410</t>
  </si>
  <si>
    <t>Inventory in CA Warehouses as of 5/4/2022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</si>
</sst>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5"/>
  <sheetViews>
    <sheetView showGridLines="0" tabSelected="1" zoomScale="85" zoomScaleNormal="85" workbookViewId="0">
      <pane ySplit="11" topLeftCell="A87" activePane="bottomLeft" state="frozen"/>
      <selection pane="bottomLeft" activeCell="R103" sqref="R103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44685</v>
      </c>
    </row>
    <row r="8" spans="1:29">
      <c r="A8" s="18" t="s">
        <v>30</v>
      </c>
    </row>
    <row r="9" spans="1:29">
      <c r="A9" s="19" t="s">
        <v>163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7" t="s">
        <v>4</v>
      </c>
      <c r="G10" s="68"/>
      <c r="H10" s="68"/>
      <c r="I10" s="68"/>
      <c r="J10" s="68"/>
      <c r="K10" s="68"/>
      <c r="L10" s="68"/>
      <c r="M10" s="69" t="s">
        <v>5</v>
      </c>
      <c r="N10" s="69"/>
      <c r="O10" s="69"/>
      <c r="P10" s="69"/>
      <c r="Q10" s="69"/>
      <c r="R10" s="69"/>
      <c r="S10" s="69"/>
      <c r="V10" s="64" t="s">
        <v>23</v>
      </c>
      <c r="W10" s="65"/>
      <c r="X10" s="65"/>
      <c r="Y10" s="65"/>
      <c r="Z10" s="65"/>
      <c r="AA10" s="65"/>
      <c r="AB10" s="66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427500</v>
      </c>
      <c r="F25" s="6">
        <v>660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840</v>
      </c>
      <c r="U25" s="7">
        <f t="shared" si="2"/>
        <v>60</v>
      </c>
      <c r="V25" s="6">
        <v>24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14430</v>
      </c>
      <c r="F33" s="6">
        <v>37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37</v>
      </c>
      <c r="U33" s="7">
        <f t="shared" si="2"/>
        <v>0</v>
      </c>
      <c r="V33" s="6">
        <v>2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422415</v>
      </c>
      <c r="F50" s="6">
        <v>896</v>
      </c>
      <c r="G50" s="6">
        <v>147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1043</v>
      </c>
      <c r="U50" s="7">
        <f t="shared" si="5"/>
        <v>0</v>
      </c>
      <c r="V50" s="6">
        <v>28</v>
      </c>
      <c r="W50" s="6">
        <v>5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129560</v>
      </c>
      <c r="F51" s="6"/>
      <c r="G51" s="6">
        <v>316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316</v>
      </c>
      <c r="U51" s="7">
        <f t="shared" si="5"/>
        <v>0</v>
      </c>
      <c r="V51" s="6"/>
      <c r="W51" s="6">
        <v>10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1" t="s">
        <v>160</v>
      </c>
      <c r="C52" s="43">
        <v>350</v>
      </c>
      <c r="D52" s="51" t="s">
        <v>140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53040</v>
      </c>
      <c r="F70" s="6">
        <v>156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156</v>
      </c>
      <c r="U70" s="7">
        <f t="shared" si="5"/>
        <v>0</v>
      </c>
      <c r="V70" s="6">
        <v>7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0</v>
      </c>
      <c r="F71" s="6"/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0</v>
      </c>
      <c r="U71" s="7">
        <f t="shared" si="5"/>
        <v>0</v>
      </c>
      <c r="V71" s="6"/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0</v>
      </c>
      <c r="F72" s="6"/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0</v>
      </c>
      <c r="U72" s="7">
        <f t="shared" si="5"/>
        <v>0</v>
      </c>
      <c r="V72" s="6"/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0</v>
      </c>
      <c r="F74" s="6"/>
      <c r="G74" s="6"/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0</v>
      </c>
      <c r="U74" s="7">
        <f t="shared" si="5"/>
        <v>0</v>
      </c>
      <c r="V74" s="6"/>
      <c r="W74" s="6"/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1788400</v>
      </c>
      <c r="F75" s="6">
        <v>4238</v>
      </c>
      <c r="G75" s="6">
        <v>190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5260</v>
      </c>
      <c r="U75" s="7">
        <f t="shared" si="5"/>
        <v>0</v>
      </c>
      <c r="V75" s="6">
        <v>133</v>
      </c>
      <c r="W75" s="6">
        <v>6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9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2" si="9">SUM(F76:L76)</f>
        <v>638</v>
      </c>
      <c r="U76" s="7">
        <f t="shared" ref="U76:U112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6218880</v>
      </c>
      <c r="F78" s="6">
        <v>2304</v>
      </c>
      <c r="G78" s="27">
        <v>8064</v>
      </c>
      <c r="H78" s="6"/>
      <c r="I78" s="6"/>
      <c r="J78" s="6">
        <v>5376</v>
      </c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15744</v>
      </c>
      <c r="U78" s="7">
        <f t="shared" si="10"/>
        <v>0</v>
      </c>
      <c r="V78" s="6">
        <v>72</v>
      </c>
      <c r="W78" s="6">
        <v>252</v>
      </c>
      <c r="X78" s="27"/>
      <c r="Y78" s="27"/>
      <c r="Z78" s="27">
        <v>168</v>
      </c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21120000</v>
      </c>
      <c r="F79" s="6">
        <v>9152</v>
      </c>
      <c r="G79" s="6">
        <v>35968</v>
      </c>
      <c r="H79" s="6">
        <v>2304</v>
      </c>
      <c r="I79" s="6"/>
      <c r="J79" s="6">
        <v>5376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52800</v>
      </c>
      <c r="U79" s="7">
        <f t="shared" si="10"/>
        <v>0</v>
      </c>
      <c r="V79" s="6">
        <v>286</v>
      </c>
      <c r="W79" s="6">
        <v>1124</v>
      </c>
      <c r="X79" s="6">
        <v>72</v>
      </c>
      <c r="Y79" s="6"/>
      <c r="Z79" s="6">
        <v>168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0</v>
      </c>
      <c r="F81" s="6"/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0</v>
      </c>
      <c r="U81" s="7">
        <f t="shared" si="10"/>
        <v>0</v>
      </c>
      <c r="V81" s="6"/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9484800</v>
      </c>
      <c r="F82" s="6">
        <v>8736</v>
      </c>
      <c r="G82" s="6">
        <v>9984</v>
      </c>
      <c r="H82" s="6"/>
      <c r="I82" s="6"/>
      <c r="J82" s="6">
        <v>4992</v>
      </c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23712</v>
      </c>
      <c r="U82" s="7">
        <f t="shared" si="10"/>
        <v>0</v>
      </c>
      <c r="V82" s="6">
        <v>336</v>
      </c>
      <c r="W82" s="6">
        <v>384</v>
      </c>
      <c r="X82" s="27"/>
      <c r="Y82" s="27"/>
      <c r="Z82" s="27">
        <v>192</v>
      </c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14080960</v>
      </c>
      <c r="F83" s="6">
        <v>15360</v>
      </c>
      <c r="G83" s="6">
        <v>15872</v>
      </c>
      <c r="H83" s="6">
        <v>3840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35648</v>
      </c>
      <c r="U83" s="7">
        <f t="shared" si="10"/>
        <v>0</v>
      </c>
      <c r="V83" s="6">
        <v>480</v>
      </c>
      <c r="W83" s="6">
        <v>496</v>
      </c>
      <c r="X83" s="6">
        <v>120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52684800</v>
      </c>
      <c r="F84" s="6">
        <v>26624</v>
      </c>
      <c r="G84" s="6">
        <v>96384</v>
      </c>
      <c r="H84" s="6">
        <v>768</v>
      </c>
      <c r="I84" s="6"/>
      <c r="J84" s="6">
        <v>7360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131712</v>
      </c>
      <c r="U84" s="7">
        <f t="shared" si="10"/>
        <v>0</v>
      </c>
      <c r="V84" s="6">
        <v>832</v>
      </c>
      <c r="W84" s="6">
        <v>3012</v>
      </c>
      <c r="X84" s="6">
        <v>24</v>
      </c>
      <c r="Y84" s="6"/>
      <c r="Z84" s="6">
        <v>230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59">
        <v>30390556</v>
      </c>
      <c r="B86" s="62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61">
        <v>30385557</v>
      </c>
      <c r="B87" s="61" t="s">
        <v>161</v>
      </c>
      <c r="C87" s="43">
        <v>405</v>
      </c>
      <c r="D87" s="51" t="s">
        <v>140</v>
      </c>
      <c r="E87" s="7">
        <f t="shared" si="8"/>
        <v>70470</v>
      </c>
      <c r="F87" s="6">
        <v>174</v>
      </c>
      <c r="G87" s="27"/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174</v>
      </c>
      <c r="U87" s="7">
        <v>0</v>
      </c>
      <c r="V87" s="6">
        <v>6</v>
      </c>
      <c r="W87" s="6"/>
      <c r="X87" s="6"/>
      <c r="Y87" s="6"/>
      <c r="Z87" s="6"/>
      <c r="AA87" s="6"/>
      <c r="AB87" s="6"/>
      <c r="AC87" s="7"/>
    </row>
    <row r="88" spans="1:29" ht="15" customHeight="1">
      <c r="A88" s="61">
        <v>30385558</v>
      </c>
      <c r="B88" s="61" t="s">
        <v>162</v>
      </c>
      <c r="C88" s="43">
        <v>410</v>
      </c>
      <c r="D88" s="51" t="s">
        <v>140</v>
      </c>
      <c r="E88" s="7">
        <f t="shared" si="8"/>
        <v>146370</v>
      </c>
      <c r="F88" s="6">
        <v>357</v>
      </c>
      <c r="G88" s="27"/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357</v>
      </c>
      <c r="U88" s="7">
        <v>0</v>
      </c>
      <c r="V88" s="6">
        <v>12</v>
      </c>
      <c r="W88" s="6"/>
      <c r="X88" s="6"/>
      <c r="Y88" s="6"/>
      <c r="Z88" s="6"/>
      <c r="AA88" s="6"/>
      <c r="AB88" s="6"/>
      <c r="AC88" s="7"/>
    </row>
    <row r="89" spans="1:29" ht="15" customHeight="1">
      <c r="A89" s="60">
        <v>30396067</v>
      </c>
      <c r="B89" s="63" t="s">
        <v>94</v>
      </c>
      <c r="C89" s="43">
        <v>455</v>
      </c>
      <c r="D89" s="51" t="s">
        <v>150</v>
      </c>
      <c r="E89" s="7">
        <f t="shared" si="8"/>
        <v>263900</v>
      </c>
      <c r="F89" s="6">
        <v>551</v>
      </c>
      <c r="G89" s="6"/>
      <c r="H89" s="6"/>
      <c r="I89" s="6"/>
      <c r="J89" s="6"/>
      <c r="K89" s="6"/>
      <c r="L89" s="6"/>
      <c r="M89" s="27">
        <v>29</v>
      </c>
      <c r="N89" s="27"/>
      <c r="O89" s="27"/>
      <c r="P89" s="27"/>
      <c r="Q89" s="27"/>
      <c r="R89" s="27"/>
      <c r="S89" s="27"/>
      <c r="T89" s="7">
        <f t="shared" si="9"/>
        <v>551</v>
      </c>
      <c r="U89" s="7">
        <f t="shared" si="10"/>
        <v>29</v>
      </c>
      <c r="V89" s="6">
        <v>42</v>
      </c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30396955</v>
      </c>
      <c r="B90" s="7" t="s">
        <v>101</v>
      </c>
      <c r="C90" s="43">
        <v>395</v>
      </c>
      <c r="D90" s="31" t="s">
        <v>150</v>
      </c>
      <c r="E90" s="7">
        <f t="shared" si="8"/>
        <v>19355</v>
      </c>
      <c r="F90" s="6">
        <v>30</v>
      </c>
      <c r="G90" s="6">
        <v>19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49</v>
      </c>
      <c r="U90" s="7">
        <f t="shared" si="10"/>
        <v>0</v>
      </c>
      <c r="V90" s="6">
        <v>1</v>
      </c>
      <c r="W90" s="6">
        <v>1</v>
      </c>
      <c r="X90" s="6"/>
      <c r="Y90" s="6"/>
      <c r="Z90" s="6"/>
      <c r="AA90" s="6"/>
      <c r="AB90" s="6"/>
      <c r="AC90" s="7"/>
    </row>
    <row r="91" spans="1:29" ht="15" customHeight="1">
      <c r="A91" s="30">
        <v>30396956</v>
      </c>
      <c r="B91" s="7" t="s">
        <v>105</v>
      </c>
      <c r="C91" s="43">
        <v>400</v>
      </c>
      <c r="D91" s="31" t="s">
        <v>150</v>
      </c>
      <c r="E91" s="7">
        <f t="shared" si="8"/>
        <v>8400</v>
      </c>
      <c r="F91" s="6"/>
      <c r="G91" s="6">
        <v>21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21</v>
      </c>
      <c r="U91" s="7">
        <f t="shared" si="10"/>
        <v>0</v>
      </c>
      <c r="V91" s="6"/>
      <c r="W91" s="6">
        <v>1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30397371</v>
      </c>
      <c r="B92" s="7" t="s">
        <v>108</v>
      </c>
      <c r="C92" s="43">
        <v>475</v>
      </c>
      <c r="D92" s="31" t="s">
        <v>150</v>
      </c>
      <c r="E92" s="7">
        <f t="shared" si="8"/>
        <v>0</v>
      </c>
      <c r="F92" s="6"/>
      <c r="G92" s="6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0</v>
      </c>
      <c r="U92" s="7">
        <f t="shared" si="10"/>
        <v>0</v>
      </c>
      <c r="V92" s="6"/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30397372</v>
      </c>
      <c r="B93" s="7" t="s">
        <v>109</v>
      </c>
      <c r="C93" s="43">
        <v>480</v>
      </c>
      <c r="D93" s="31" t="s">
        <v>150</v>
      </c>
      <c r="E93" s="7">
        <f t="shared" si="8"/>
        <v>8160</v>
      </c>
      <c r="F93" s="6"/>
      <c r="G93" s="6">
        <v>17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17</v>
      </c>
      <c r="U93" s="7">
        <f t="shared" si="10"/>
        <v>0</v>
      </c>
      <c r="V93" s="6"/>
      <c r="W93" s="6">
        <v>4</v>
      </c>
      <c r="X93" s="27"/>
      <c r="Y93" s="27"/>
      <c r="Z93" s="27"/>
      <c r="AA93" s="27"/>
      <c r="AB93" s="27"/>
      <c r="AC93" s="7"/>
    </row>
    <row r="94" spans="1:29" ht="15" customHeight="1">
      <c r="A94" s="30">
        <v>30397471</v>
      </c>
      <c r="B94" s="7" t="s">
        <v>122</v>
      </c>
      <c r="C94" s="43">
        <v>475</v>
      </c>
      <c r="D94" s="31" t="s">
        <v>149</v>
      </c>
      <c r="E94" s="7">
        <f t="shared" si="8"/>
        <v>11400</v>
      </c>
      <c r="F94" s="6">
        <v>24</v>
      </c>
      <c r="G94" s="27"/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24</v>
      </c>
      <c r="U94" s="7">
        <f t="shared" si="10"/>
        <v>0</v>
      </c>
      <c r="V94" s="6">
        <v>1</v>
      </c>
      <c r="W94" s="6"/>
      <c r="X94" s="27"/>
      <c r="Y94" s="27"/>
      <c r="Z94" s="27"/>
      <c r="AA94" s="27"/>
      <c r="AB94" s="27"/>
      <c r="AC94" s="7"/>
    </row>
    <row r="95" spans="1:29" ht="15" customHeight="1">
      <c r="A95" s="30">
        <v>30397472</v>
      </c>
      <c r="B95" s="7" t="s">
        <v>129</v>
      </c>
      <c r="C95" s="43">
        <v>480</v>
      </c>
      <c r="D95" s="51" t="s">
        <v>149</v>
      </c>
      <c r="E95" s="7">
        <f t="shared" si="8"/>
        <v>17280</v>
      </c>
      <c r="F95" s="6">
        <v>7</v>
      </c>
      <c r="G95" s="6">
        <v>29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36</v>
      </c>
      <c r="U95" s="7">
        <f t="shared" si="10"/>
        <v>0</v>
      </c>
      <c r="V95" s="6">
        <v>1</v>
      </c>
      <c r="W95" s="6">
        <v>1</v>
      </c>
      <c r="X95" s="6"/>
      <c r="Y95" s="6"/>
      <c r="Z95" s="6"/>
      <c r="AA95" s="6"/>
      <c r="AB95" s="57"/>
      <c r="AC95" s="7"/>
    </row>
    <row r="96" spans="1:29" ht="15" customHeight="1">
      <c r="A96" s="30">
        <v>30397871</v>
      </c>
      <c r="B96" s="7" t="s">
        <v>115</v>
      </c>
      <c r="C96" s="43">
        <v>475</v>
      </c>
      <c r="D96" s="51" t="s">
        <v>150</v>
      </c>
      <c r="E96" s="7">
        <f t="shared" si="8"/>
        <v>385225</v>
      </c>
      <c r="F96" s="6">
        <v>232</v>
      </c>
      <c r="G96" s="6">
        <v>579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811</v>
      </c>
      <c r="U96" s="7">
        <f t="shared" si="10"/>
        <v>0</v>
      </c>
      <c r="V96" s="6">
        <v>8</v>
      </c>
      <c r="W96" s="6">
        <v>21</v>
      </c>
      <c r="X96" s="6"/>
      <c r="Y96" s="6"/>
      <c r="Z96" s="6"/>
      <c r="AA96" s="6"/>
      <c r="AB96" s="6"/>
      <c r="AC96" s="7"/>
    </row>
    <row r="97" spans="1:29" ht="15" customHeight="1">
      <c r="A97" s="30">
        <v>43202124</v>
      </c>
      <c r="B97" s="7" t="s">
        <v>89</v>
      </c>
      <c r="C97" s="43">
        <v>320</v>
      </c>
      <c r="D97" s="31" t="s">
        <v>148</v>
      </c>
      <c r="E97" s="7">
        <f t="shared" si="8"/>
        <v>40960</v>
      </c>
      <c r="F97" s="6">
        <v>127</v>
      </c>
      <c r="G97" s="27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127</v>
      </c>
      <c r="U97" s="7">
        <f t="shared" si="10"/>
        <v>1</v>
      </c>
      <c r="V97" s="6">
        <v>5</v>
      </c>
      <c r="W97" s="6"/>
      <c r="X97" s="6"/>
      <c r="Y97" s="6"/>
      <c r="Z97" s="6"/>
      <c r="AA97" s="6"/>
      <c r="AB97" s="6"/>
      <c r="AC97" s="7"/>
    </row>
    <row r="98" spans="1:29" ht="15" customHeight="1">
      <c r="A98" s="28">
        <v>43211124</v>
      </c>
      <c r="B98" s="7" t="s">
        <v>89</v>
      </c>
      <c r="C98" s="43">
        <v>320</v>
      </c>
      <c r="D98" s="56" t="s">
        <v>148</v>
      </c>
      <c r="E98" s="7">
        <f t="shared" si="8"/>
        <v>163840</v>
      </c>
      <c r="F98" s="6"/>
      <c r="G98" s="27">
        <v>512</v>
      </c>
      <c r="H98" s="6"/>
      <c r="I98" s="6"/>
      <c r="J98" s="6"/>
      <c r="K98" s="6"/>
      <c r="L98" s="6"/>
      <c r="M98" s="27"/>
      <c r="N98" s="27"/>
      <c r="O98" s="27"/>
      <c r="P98" s="27"/>
      <c r="Q98" s="27"/>
      <c r="R98" s="27"/>
      <c r="S98" s="27"/>
      <c r="T98" s="7">
        <f t="shared" si="9"/>
        <v>512</v>
      </c>
      <c r="U98" s="7">
        <f t="shared" si="10"/>
        <v>0</v>
      </c>
      <c r="V98" s="6"/>
      <c r="W98" s="6">
        <v>16</v>
      </c>
      <c r="X98" s="6"/>
      <c r="Y98" s="27"/>
      <c r="Z98" s="27"/>
      <c r="AA98" s="27"/>
      <c r="AB98" s="27"/>
      <c r="AC98" s="7"/>
    </row>
    <row r="99" spans="1:29" ht="15" customHeight="1">
      <c r="A99" s="30">
        <v>46105143</v>
      </c>
      <c r="B99" s="7" t="s">
        <v>93</v>
      </c>
      <c r="C99" s="43">
        <v>415</v>
      </c>
      <c r="D99" s="31" t="s">
        <v>148</v>
      </c>
      <c r="E99" s="7">
        <f t="shared" si="8"/>
        <v>415</v>
      </c>
      <c r="F99" s="6"/>
      <c r="G99" s="6"/>
      <c r="H99" s="6"/>
      <c r="I99" s="6"/>
      <c r="J99" s="6"/>
      <c r="K99" s="6"/>
      <c r="L99" s="6"/>
      <c r="M99" s="27">
        <v>1</v>
      </c>
      <c r="N99" s="27"/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1</v>
      </c>
      <c r="V99" s="6">
        <v>1</v>
      </c>
      <c r="W99" s="6"/>
      <c r="X99" s="6"/>
      <c r="Y99" s="6"/>
      <c r="Z99" s="6"/>
      <c r="AA99" s="6"/>
      <c r="AB99" s="27"/>
      <c r="AC99" s="7"/>
    </row>
    <row r="100" spans="1:29" ht="15" customHeight="1">
      <c r="A100" s="28">
        <v>46112145</v>
      </c>
      <c r="B100" s="7" t="s">
        <v>111</v>
      </c>
      <c r="C100" s="43">
        <v>425</v>
      </c>
      <c r="D100" s="31" t="s">
        <v>148</v>
      </c>
      <c r="E100" s="7">
        <f t="shared" si="8"/>
        <v>24650</v>
      </c>
      <c r="F100" s="6">
        <v>57</v>
      </c>
      <c r="G100" s="6"/>
      <c r="H100" s="6"/>
      <c r="I100" s="6"/>
      <c r="J100" s="6"/>
      <c r="K100" s="6"/>
      <c r="L100" s="6"/>
      <c r="M100" s="27">
        <v>1</v>
      </c>
      <c r="N100" s="27"/>
      <c r="O100" s="27"/>
      <c r="P100" s="27"/>
      <c r="Q100" s="27"/>
      <c r="R100" s="27"/>
      <c r="S100" s="27"/>
      <c r="T100" s="7">
        <f t="shared" si="9"/>
        <v>57</v>
      </c>
      <c r="U100" s="7">
        <f t="shared" si="10"/>
        <v>1</v>
      </c>
      <c r="V100" s="6">
        <v>3</v>
      </c>
      <c r="W100" s="6"/>
      <c r="X100" s="27"/>
      <c r="Y100" s="27"/>
      <c r="Z100" s="27"/>
      <c r="AA100" s="27"/>
      <c r="AB100" s="27"/>
      <c r="AC100" s="7"/>
    </row>
    <row r="101" spans="1:29" ht="15" customHeight="1">
      <c r="A101" s="30">
        <v>46221128</v>
      </c>
      <c r="B101" s="7" t="s">
        <v>119</v>
      </c>
      <c r="C101" s="43">
        <v>340</v>
      </c>
      <c r="D101" s="31" t="s">
        <v>148</v>
      </c>
      <c r="E101" s="7">
        <f t="shared" si="8"/>
        <v>5100</v>
      </c>
      <c r="F101" s="6"/>
      <c r="G101" s="6">
        <v>12</v>
      </c>
      <c r="H101" s="6"/>
      <c r="I101" s="6"/>
      <c r="J101" s="6"/>
      <c r="K101" s="6"/>
      <c r="L101" s="6"/>
      <c r="M101" s="27"/>
      <c r="N101" s="27">
        <v>3</v>
      </c>
      <c r="O101" s="27"/>
      <c r="P101" s="27"/>
      <c r="Q101" s="27"/>
      <c r="R101" s="27"/>
      <c r="S101" s="27"/>
      <c r="T101" s="7">
        <f t="shared" si="9"/>
        <v>12</v>
      </c>
      <c r="U101" s="7">
        <f t="shared" si="10"/>
        <v>3</v>
      </c>
      <c r="V101" s="6"/>
      <c r="W101" s="6">
        <v>2</v>
      </c>
      <c r="X101" s="6"/>
      <c r="Y101" s="6"/>
      <c r="Z101" s="6"/>
      <c r="AA101" s="6"/>
      <c r="AB101" s="6"/>
      <c r="AC101" s="7"/>
    </row>
    <row r="102" spans="1:29" ht="15" customHeight="1">
      <c r="A102" s="30">
        <v>49401140</v>
      </c>
      <c r="B102" s="7" t="s">
        <v>105</v>
      </c>
      <c r="C102" s="43">
        <v>400</v>
      </c>
      <c r="D102" s="31" t="s">
        <v>148</v>
      </c>
      <c r="E102" s="7">
        <f t="shared" si="8"/>
        <v>128000</v>
      </c>
      <c r="F102" s="6"/>
      <c r="G102" s="6"/>
      <c r="H102" s="6"/>
      <c r="I102" s="6"/>
      <c r="J102" s="6"/>
      <c r="K102" s="6"/>
      <c r="L102" s="6"/>
      <c r="M102" s="27"/>
      <c r="N102" s="27">
        <v>320</v>
      </c>
      <c r="O102" s="27"/>
      <c r="P102" s="27"/>
      <c r="Q102" s="27"/>
      <c r="R102" s="27"/>
      <c r="S102" s="27"/>
      <c r="T102" s="7">
        <f t="shared" si="9"/>
        <v>0</v>
      </c>
      <c r="U102" s="7">
        <f t="shared" si="10"/>
        <v>320</v>
      </c>
      <c r="V102" s="6"/>
      <c r="W102" s="6">
        <v>10</v>
      </c>
      <c r="X102" s="6"/>
      <c r="Y102" s="6"/>
      <c r="Z102" s="6"/>
      <c r="AA102" s="6"/>
      <c r="AB102" s="6"/>
      <c r="AC102" s="7"/>
    </row>
    <row r="103" spans="1:29" ht="15" customHeight="1">
      <c r="A103" s="30" t="s">
        <v>9</v>
      </c>
      <c r="B103" s="7" t="s">
        <v>15</v>
      </c>
      <c r="C103" s="43">
        <v>310</v>
      </c>
      <c r="D103" s="31" t="s">
        <v>148</v>
      </c>
      <c r="E103" s="7">
        <f t="shared" si="8"/>
        <v>5270</v>
      </c>
      <c r="F103" s="6">
        <v>17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17</v>
      </c>
      <c r="U103" s="7">
        <f t="shared" si="10"/>
        <v>0</v>
      </c>
      <c r="V103" s="6">
        <v>1</v>
      </c>
      <c r="W103" s="27"/>
      <c r="X103" s="6"/>
      <c r="Y103" s="6"/>
      <c r="Z103" s="6"/>
      <c r="AA103" s="6"/>
      <c r="AB103" s="27"/>
      <c r="AC103" s="7"/>
    </row>
    <row r="104" spans="1:29" ht="15" customHeight="1">
      <c r="A104" s="28" t="s">
        <v>10</v>
      </c>
      <c r="B104" s="7" t="s">
        <v>16</v>
      </c>
      <c r="C104" s="43">
        <v>320</v>
      </c>
      <c r="D104" s="31" t="s">
        <v>148</v>
      </c>
      <c r="E104" s="7">
        <f t="shared" si="8"/>
        <v>320</v>
      </c>
      <c r="F104" s="6">
        <v>1</v>
      </c>
      <c r="G104" s="27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</v>
      </c>
      <c r="U104" s="7">
        <f t="shared" si="10"/>
        <v>0</v>
      </c>
      <c r="V104" s="6">
        <v>1</v>
      </c>
      <c r="W104" s="27"/>
      <c r="X104" s="6"/>
      <c r="Y104" s="6"/>
      <c r="Z104" s="6"/>
      <c r="AA104" s="6"/>
      <c r="AB104" s="27"/>
      <c r="AC104" s="7"/>
    </row>
    <row r="105" spans="1:29" ht="15" customHeight="1">
      <c r="A105" s="28" t="s">
        <v>11</v>
      </c>
      <c r="B105" s="7" t="s">
        <v>17</v>
      </c>
      <c r="C105" s="43">
        <v>335</v>
      </c>
      <c r="D105" s="31" t="s">
        <v>147</v>
      </c>
      <c r="E105" s="7">
        <f t="shared" si="8"/>
        <v>1340</v>
      </c>
      <c r="F105" s="6">
        <v>4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4</v>
      </c>
      <c r="U105" s="7">
        <f t="shared" si="10"/>
        <v>0</v>
      </c>
      <c r="V105" s="6">
        <v>1</v>
      </c>
      <c r="W105" s="27"/>
      <c r="X105" s="27"/>
      <c r="Y105" s="27"/>
      <c r="Z105" s="27"/>
      <c r="AA105" s="27"/>
      <c r="AB105" s="27"/>
      <c r="AC105" s="7"/>
    </row>
    <row r="106" spans="1:29" ht="15" customHeight="1">
      <c r="A106" s="30" t="s">
        <v>48</v>
      </c>
      <c r="B106" s="7" t="s">
        <v>52</v>
      </c>
      <c r="C106" s="43">
        <v>275</v>
      </c>
      <c r="D106" s="31" t="s">
        <v>148</v>
      </c>
      <c r="E106" s="7">
        <f t="shared" si="8"/>
        <v>1650</v>
      </c>
      <c r="F106" s="6">
        <v>6</v>
      </c>
      <c r="G106" s="6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6</v>
      </c>
      <c r="U106" s="7">
        <f t="shared" si="10"/>
        <v>0</v>
      </c>
      <c r="V106" s="6">
        <v>1</v>
      </c>
      <c r="W106" s="6"/>
      <c r="X106" s="6"/>
      <c r="Y106" s="6"/>
      <c r="Z106" s="6"/>
      <c r="AA106" s="6"/>
      <c r="AB106" s="6"/>
      <c r="AC106" s="7"/>
    </row>
    <row r="107" spans="1:29" ht="15" customHeight="1">
      <c r="A107" s="30" t="s">
        <v>12</v>
      </c>
      <c r="B107" s="7" t="s">
        <v>26</v>
      </c>
      <c r="C107" s="43">
        <v>310</v>
      </c>
      <c r="D107" s="31" t="s">
        <v>148</v>
      </c>
      <c r="E107" s="7">
        <f t="shared" si="8"/>
        <v>4960</v>
      </c>
      <c r="F107" s="6">
        <v>16</v>
      </c>
      <c r="G107" s="6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16</v>
      </c>
      <c r="U107" s="7">
        <f t="shared" si="10"/>
        <v>0</v>
      </c>
      <c r="V107" s="6">
        <v>2</v>
      </c>
      <c r="W107" s="6"/>
      <c r="X107" s="6"/>
      <c r="Y107" s="6"/>
      <c r="Z107" s="6"/>
      <c r="AA107" s="6"/>
      <c r="AB107" s="27"/>
      <c r="AC107" s="7"/>
    </row>
    <row r="108" spans="1:29" ht="15" customHeight="1">
      <c r="A108" s="28" t="s">
        <v>13</v>
      </c>
      <c r="B108" s="7" t="s">
        <v>126</v>
      </c>
      <c r="C108" s="43">
        <v>295</v>
      </c>
      <c r="D108" s="31" t="s">
        <v>147</v>
      </c>
      <c r="E108" s="7">
        <f t="shared" si="8"/>
        <v>6195</v>
      </c>
      <c r="F108" s="6">
        <v>21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21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28" t="s">
        <v>14</v>
      </c>
      <c r="B109" s="7" t="s">
        <v>19</v>
      </c>
      <c r="C109" s="43">
        <v>385</v>
      </c>
      <c r="D109" s="31" t="s">
        <v>147</v>
      </c>
      <c r="E109" s="7">
        <f t="shared" si="8"/>
        <v>770</v>
      </c>
      <c r="F109" s="6">
        <v>2</v>
      </c>
      <c r="G109" s="27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2</v>
      </c>
      <c r="U109" s="7">
        <f t="shared" si="10"/>
        <v>0</v>
      </c>
      <c r="V109" s="6">
        <v>1</v>
      </c>
      <c r="W109" s="6"/>
      <c r="X109" s="27"/>
      <c r="Y109" s="27"/>
      <c r="Z109" s="27"/>
      <c r="AA109" s="27"/>
      <c r="AB109" s="27"/>
      <c r="AC109" s="7" t="s">
        <v>157</v>
      </c>
    </row>
    <row r="110" spans="1:29" ht="15" customHeight="1">
      <c r="A110" s="30" t="s">
        <v>49</v>
      </c>
      <c r="B110" s="7" t="s">
        <v>44</v>
      </c>
      <c r="C110" s="43">
        <v>390</v>
      </c>
      <c r="D110" s="31" t="s">
        <v>148</v>
      </c>
      <c r="E110" s="7">
        <f t="shared" ref="E110:E112" si="11">C110*(SUM(F110:S110))</f>
        <v>7800</v>
      </c>
      <c r="F110" s="6">
        <v>20</v>
      </c>
      <c r="G110" s="27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20</v>
      </c>
      <c r="U110" s="7">
        <f t="shared" si="10"/>
        <v>0</v>
      </c>
      <c r="V110" s="6">
        <v>1</v>
      </c>
      <c r="W110" s="6"/>
      <c r="X110" s="27"/>
      <c r="Y110" s="27"/>
      <c r="Z110" s="27"/>
      <c r="AA110" s="27"/>
      <c r="AB110" s="27"/>
      <c r="AC110" s="7"/>
    </row>
    <row r="111" spans="1:29" ht="15" customHeight="1">
      <c r="A111" s="30" t="s">
        <v>50</v>
      </c>
      <c r="B111" s="7" t="s">
        <v>47</v>
      </c>
      <c r="C111" s="43">
        <v>330</v>
      </c>
      <c r="D111" s="51" t="s">
        <v>152</v>
      </c>
      <c r="E111" s="7">
        <f t="shared" si="11"/>
        <v>10560</v>
      </c>
      <c r="F111" s="6">
        <v>32</v>
      </c>
      <c r="G111" s="6"/>
      <c r="H111" s="6"/>
      <c r="I111" s="6"/>
      <c r="J111" s="6"/>
      <c r="K111" s="6"/>
      <c r="L111" s="6"/>
      <c r="M111" s="27"/>
      <c r="N111" s="27"/>
      <c r="O111" s="27"/>
      <c r="P111" s="27"/>
      <c r="Q111" s="27"/>
      <c r="R111" s="27"/>
      <c r="S111" s="27"/>
      <c r="T111" s="7">
        <f t="shared" si="9"/>
        <v>32</v>
      </c>
      <c r="U111" s="7">
        <f t="shared" si="10"/>
        <v>0</v>
      </c>
      <c r="V111" s="6">
        <v>1</v>
      </c>
      <c r="W111" s="6"/>
      <c r="X111" s="6"/>
      <c r="Y111" s="6"/>
      <c r="Z111" s="6"/>
      <c r="AA111" s="6"/>
      <c r="AB111" s="6"/>
      <c r="AC111" s="7"/>
    </row>
    <row r="112" spans="1:29" ht="15" customHeight="1">
      <c r="A112" s="30" t="s">
        <v>159</v>
      </c>
      <c r="B112" s="7" t="s">
        <v>56</v>
      </c>
      <c r="C112" s="43">
        <v>415</v>
      </c>
      <c r="D112" s="31" t="s">
        <v>151</v>
      </c>
      <c r="E112" s="7">
        <f t="shared" si="11"/>
        <v>4150</v>
      </c>
      <c r="F112" s="6">
        <v>10</v>
      </c>
      <c r="G112" s="6"/>
      <c r="H112" s="6"/>
      <c r="I112" s="6"/>
      <c r="J112" s="6"/>
      <c r="K112" s="6"/>
      <c r="L112" s="6"/>
      <c r="M112" s="27"/>
      <c r="N112" s="27"/>
      <c r="O112" s="27"/>
      <c r="P112" s="27"/>
      <c r="Q112" s="27"/>
      <c r="R112" s="27"/>
      <c r="S112" s="27"/>
      <c r="T112" s="7">
        <f t="shared" si="9"/>
        <v>10</v>
      </c>
      <c r="U112" s="7">
        <f t="shared" si="10"/>
        <v>0</v>
      </c>
      <c r="V112" s="6">
        <v>1</v>
      </c>
      <c r="W112" s="6"/>
      <c r="X112" s="6"/>
      <c r="Y112" s="6"/>
      <c r="Z112" s="6"/>
      <c r="AA112" s="6"/>
      <c r="AB112" s="27"/>
      <c r="AC112" s="7"/>
    </row>
    <row r="113" spans="1:28" ht="15.75" customHeight="1" thickBot="1">
      <c r="F113" s="47">
        <f t="shared" ref="F113:AB113" si="12">SUM(F12:F112)</f>
        <v>79361</v>
      </c>
      <c r="G113" s="48">
        <f t="shared" si="12"/>
        <v>178304</v>
      </c>
      <c r="H113" s="48">
        <f t="shared" si="12"/>
        <v>7040</v>
      </c>
      <c r="I113" s="48">
        <f t="shared" si="12"/>
        <v>261</v>
      </c>
      <c r="J113" s="48">
        <f t="shared" si="12"/>
        <v>23936</v>
      </c>
      <c r="K113" s="48">
        <f t="shared" si="12"/>
        <v>576</v>
      </c>
      <c r="L113" s="48">
        <f t="shared" si="12"/>
        <v>576</v>
      </c>
      <c r="M113" s="48">
        <f t="shared" si="12"/>
        <v>168</v>
      </c>
      <c r="N113" s="48">
        <f t="shared" si="12"/>
        <v>478</v>
      </c>
      <c r="O113" s="48">
        <f t="shared" si="12"/>
        <v>0</v>
      </c>
      <c r="P113" s="48">
        <f t="shared" si="12"/>
        <v>0</v>
      </c>
      <c r="Q113" s="48">
        <f t="shared" si="12"/>
        <v>2</v>
      </c>
      <c r="R113" s="48">
        <f t="shared" si="12"/>
        <v>0</v>
      </c>
      <c r="S113" s="48">
        <f t="shared" si="12"/>
        <v>0</v>
      </c>
      <c r="T113" s="48">
        <f t="shared" si="12"/>
        <v>290054</v>
      </c>
      <c r="U113" s="48">
        <f t="shared" si="12"/>
        <v>648</v>
      </c>
      <c r="V113" s="48">
        <f t="shared" si="12"/>
        <v>2625</v>
      </c>
      <c r="W113" s="48">
        <f t="shared" si="12"/>
        <v>5707</v>
      </c>
      <c r="X113" s="48">
        <f t="shared" si="12"/>
        <v>221</v>
      </c>
      <c r="Y113" s="48">
        <f t="shared" si="12"/>
        <v>9</v>
      </c>
      <c r="Z113" s="48">
        <f t="shared" si="12"/>
        <v>785</v>
      </c>
      <c r="AA113" s="48">
        <f t="shared" si="12"/>
        <v>18</v>
      </c>
      <c r="AB113" s="48">
        <f t="shared" si="12"/>
        <v>18</v>
      </c>
    </row>
    <row r="116" spans="1:28">
      <c r="A116" s="20" t="s">
        <v>39</v>
      </c>
    </row>
    <row r="117" spans="1:28">
      <c r="A117" s="23">
        <f>SUM(F113:S113)</f>
        <v>290702</v>
      </c>
      <c r="B117" t="s">
        <v>32</v>
      </c>
    </row>
    <row r="118" spans="1:28">
      <c r="A118" s="22" t="s">
        <v>33</v>
      </c>
      <c r="B118" s="24">
        <f>B7</f>
        <v>44685</v>
      </c>
    </row>
    <row r="120" spans="1:28">
      <c r="A120" s="21" t="s">
        <v>34</v>
      </c>
    </row>
    <row r="121" spans="1:28">
      <c r="A121" t="s">
        <v>80</v>
      </c>
    </row>
    <row r="122" spans="1:28">
      <c r="A122" t="s">
        <v>40</v>
      </c>
    </row>
    <row r="123" spans="1:28">
      <c r="A123" s="21" t="s">
        <v>35</v>
      </c>
    </row>
    <row r="124" spans="1:28">
      <c r="A124" t="s">
        <v>37</v>
      </c>
    </row>
    <row r="125" spans="1:28">
      <c r="A125" t="s">
        <v>38</v>
      </c>
    </row>
  </sheetData>
  <autoFilter ref="A11:AC113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44685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44685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44685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44685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44685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44685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2022-05-05T22:59:22Z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