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pro\OneDrive\Desktop\MASTER\Introduction to engineering research\My article\"/>
    </mc:Choice>
  </mc:AlternateContent>
  <xr:revisionPtr revIDLastSave="0" documentId="13_ncr:1_{F6322266-C5CB-4AD7-998C-97882E9A55BF}" xr6:coauthVersionLast="46" xr6:coauthVersionMax="46" xr10:uidLastSave="{00000000-0000-0000-0000-000000000000}"/>
  <bookViews>
    <workbookView xWindow="-108" yWindow="-108" windowWidth="23256" windowHeight="12576" xr2:uid="{8013AFFC-5470-44FB-8858-E0C730079B19}"/>
  </bookViews>
  <sheets>
    <sheet name="Sample Info &amp; Omron Data " sheetId="2" r:id="rId1"/>
    <sheet name="2019-Normalized" sheetId="1" r:id="rId2"/>
    <sheet name="2020-Normalized" sheetId="3" r:id="rId3"/>
    <sheet name="Independent Samples t-test" sheetId="4" r:id="rId4"/>
  </sheets>
  <definedNames>
    <definedName name="_xlnm._FilterDatabase" localSheetId="1" hidden="1">'2019-Normalized'!$A$1:$B$52</definedName>
    <definedName name="_xlnm._FilterDatabase" localSheetId="2" hidden="1">'2020-Normalized'!$A$1:$B$51</definedName>
    <definedName name="ExternalData_1" localSheetId="0" hidden="1">'Sample Info &amp; Omron Data '!$A$1:$P$102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2" l="1"/>
  <c r="M2" i="4"/>
  <c r="O2" i="4" s="1"/>
  <c r="K2" i="4"/>
  <c r="C14" i="4"/>
  <c r="A14" i="4"/>
  <c r="C11" i="4"/>
  <c r="A11" i="4"/>
  <c r="G2" i="4"/>
  <c r="Q7" i="2"/>
  <c r="R7" i="2" s="1"/>
  <c r="Q9" i="2"/>
  <c r="R9" i="2" s="1"/>
  <c r="Q4" i="2"/>
  <c r="R4" i="2" s="1"/>
  <c r="Q3" i="2"/>
  <c r="R3" i="2" s="1"/>
  <c r="Q2" i="2"/>
  <c r="Q5" i="2"/>
  <c r="R5" i="2" s="1"/>
  <c r="Q6" i="2"/>
  <c r="R6" i="2" s="1"/>
  <c r="Q8" i="2"/>
  <c r="R8" i="2" s="1"/>
  <c r="Q10" i="2"/>
  <c r="R10" i="2" s="1"/>
  <c r="Q11" i="2"/>
  <c r="R11" i="2" s="1"/>
  <c r="Q12" i="2"/>
  <c r="R12" i="2" s="1"/>
  <c r="Q13" i="2"/>
  <c r="R13" i="2" s="1"/>
  <c r="Q14" i="2"/>
  <c r="R14" i="2" s="1"/>
  <c r="Q15" i="2"/>
  <c r="R15" i="2" s="1"/>
  <c r="Q16" i="2"/>
  <c r="R16" i="2" s="1"/>
  <c r="Q17" i="2"/>
  <c r="R17" i="2" s="1"/>
  <c r="Q18" i="2"/>
  <c r="R18" i="2" s="1"/>
  <c r="Q19" i="2"/>
  <c r="R19" i="2" s="1"/>
  <c r="Q20" i="2"/>
  <c r="R20" i="2" s="1"/>
  <c r="Q21" i="2"/>
  <c r="R21" i="2" s="1"/>
  <c r="Q22" i="2"/>
  <c r="R22" i="2" s="1"/>
  <c r="Q23" i="2"/>
  <c r="R23" i="2" s="1"/>
  <c r="Q24" i="2"/>
  <c r="R24" i="2" s="1"/>
  <c r="Q25" i="2"/>
  <c r="R25" i="2" s="1"/>
  <c r="Q26" i="2"/>
  <c r="R26" i="2" s="1"/>
  <c r="Q27" i="2"/>
  <c r="R27" i="2" s="1"/>
  <c r="Q28" i="2"/>
  <c r="R28" i="2" s="1"/>
  <c r="Q29" i="2"/>
  <c r="R29" i="2" s="1"/>
  <c r="Q30" i="2"/>
  <c r="R30" i="2" s="1"/>
  <c r="Q31" i="2"/>
  <c r="R31" i="2" s="1"/>
  <c r="Q32" i="2"/>
  <c r="R32" i="2" s="1"/>
  <c r="Q33" i="2"/>
  <c r="R33" i="2" s="1"/>
  <c r="Q34" i="2"/>
  <c r="R34" i="2" s="1"/>
  <c r="Q35" i="2"/>
  <c r="R35" i="2" s="1"/>
  <c r="Q36" i="2"/>
  <c r="R36" i="2" s="1"/>
  <c r="Q37" i="2"/>
  <c r="R37" i="2" s="1"/>
  <c r="Q38" i="2"/>
  <c r="R38" i="2" s="1"/>
  <c r="Q39" i="2"/>
  <c r="R39" i="2" s="1"/>
  <c r="Q40" i="2"/>
  <c r="R40" i="2" s="1"/>
  <c r="Q41" i="2"/>
  <c r="R41" i="2" s="1"/>
  <c r="Q42" i="2"/>
  <c r="R42" i="2" s="1"/>
  <c r="Q43" i="2"/>
  <c r="R43" i="2" s="1"/>
  <c r="Q44" i="2"/>
  <c r="R44" i="2" s="1"/>
  <c r="Q45" i="2"/>
  <c r="R45" i="2" s="1"/>
  <c r="Q46" i="2"/>
  <c r="R46" i="2" s="1"/>
  <c r="Q47" i="2"/>
  <c r="R47" i="2" s="1"/>
  <c r="Q48" i="2"/>
  <c r="R48" i="2" s="1"/>
  <c r="Q49" i="2"/>
  <c r="R49" i="2" s="1"/>
  <c r="Q50" i="2"/>
  <c r="R50" i="2" s="1"/>
  <c r="Q51" i="2"/>
  <c r="R51" i="2" s="1"/>
  <c r="Q52" i="2"/>
  <c r="R52" i="2" s="1"/>
  <c r="Q53" i="2"/>
  <c r="R53" i="2" s="1"/>
  <c r="Q54" i="2"/>
  <c r="R54" i="2" s="1"/>
  <c r="Q55" i="2"/>
  <c r="R55" i="2" s="1"/>
  <c r="Q56" i="2"/>
  <c r="R56" i="2" s="1"/>
  <c r="Q57" i="2"/>
  <c r="R57" i="2" s="1"/>
  <c r="Q58" i="2"/>
  <c r="R58" i="2" s="1"/>
  <c r="Q59" i="2"/>
  <c r="R59" i="2" s="1"/>
  <c r="Q60" i="2"/>
  <c r="R60" i="2" s="1"/>
  <c r="Q61" i="2"/>
  <c r="R61" i="2" s="1"/>
  <c r="Q62" i="2"/>
  <c r="R62" i="2" s="1"/>
  <c r="Q63" i="2"/>
  <c r="R63" i="2" s="1"/>
  <c r="Q64" i="2"/>
  <c r="R64" i="2" s="1"/>
  <c r="Q65" i="2"/>
  <c r="R65" i="2" s="1"/>
  <c r="Q66" i="2"/>
  <c r="R66" i="2" s="1"/>
  <c r="Q67" i="2"/>
  <c r="R67" i="2" s="1"/>
  <c r="Q68" i="2"/>
  <c r="R68" i="2" s="1"/>
  <c r="Q69" i="2"/>
  <c r="R69" i="2" s="1"/>
  <c r="Q70" i="2"/>
  <c r="R70" i="2" s="1"/>
  <c r="Q71" i="2"/>
  <c r="R71" i="2" s="1"/>
  <c r="Q72" i="2"/>
  <c r="R72" i="2" s="1"/>
  <c r="Q73" i="2"/>
  <c r="R73" i="2" s="1"/>
  <c r="Q74" i="2"/>
  <c r="R74" i="2" s="1"/>
  <c r="Q75" i="2"/>
  <c r="R75" i="2" s="1"/>
  <c r="Q76" i="2"/>
  <c r="R76" i="2" s="1"/>
  <c r="Q77" i="2"/>
  <c r="R77" i="2" s="1"/>
  <c r="Q78" i="2"/>
  <c r="R78" i="2" s="1"/>
  <c r="Q79" i="2"/>
  <c r="R79" i="2" s="1"/>
  <c r="Q80" i="2"/>
  <c r="R80" i="2" s="1"/>
  <c r="Q81" i="2"/>
  <c r="R81" i="2" s="1"/>
  <c r="Q82" i="2"/>
  <c r="R82" i="2" s="1"/>
  <c r="Q83" i="2"/>
  <c r="R83" i="2" s="1"/>
  <c r="Q84" i="2"/>
  <c r="R84" i="2" s="1"/>
  <c r="Q85" i="2"/>
  <c r="R85" i="2" s="1"/>
  <c r="Q86" i="2"/>
  <c r="R86" i="2" s="1"/>
  <c r="Q87" i="2"/>
  <c r="R87" i="2" s="1"/>
  <c r="Q88" i="2"/>
  <c r="R88" i="2" s="1"/>
  <c r="Q89" i="2"/>
  <c r="R89" i="2" s="1"/>
  <c r="Q90" i="2"/>
  <c r="R90" i="2" s="1"/>
  <c r="Q91" i="2"/>
  <c r="R91" i="2" s="1"/>
  <c r="Q92" i="2"/>
  <c r="R92" i="2" s="1"/>
  <c r="Q93" i="2"/>
  <c r="R93" i="2" s="1"/>
  <c r="Q94" i="2"/>
  <c r="R94" i="2" s="1"/>
  <c r="Q95" i="2"/>
  <c r="R95" i="2" s="1"/>
  <c r="Q96" i="2"/>
  <c r="R96" i="2" s="1"/>
  <c r="Q97" i="2"/>
  <c r="R97" i="2" s="1"/>
  <c r="Q98" i="2"/>
  <c r="R98" i="2" s="1"/>
  <c r="Q99" i="2"/>
  <c r="R99" i="2" s="1"/>
  <c r="Q100" i="2"/>
  <c r="R100" i="2" s="1"/>
  <c r="Q101" i="2"/>
  <c r="R101" i="2" s="1"/>
  <c r="Q102" i="2"/>
  <c r="R102" i="2" s="1"/>
  <c r="U10" i="2" l="1"/>
  <c r="T10" i="2"/>
  <c r="U7" i="2"/>
  <c r="T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780FB-E188-47F7-90CE-C0D7B059FFDA}" keepAlive="1" name="Query - Data_analysis_Data_ORIGINAL" description="Connection to the 'Data_analysis_Data_ORIGINAL' query in the workbook." type="5" refreshedVersion="7" background="1" saveData="1">
    <dbPr connection="Provider=Microsoft.Mashup.OleDb.1;Data Source=$Workbook$;Location=Data_analysis_Data_ORIGINAL;Extended Properties=&quot;&quot;" command="SELECT * FROM [Data_analysis_Data_ORIGINAL]"/>
  </connection>
</connections>
</file>

<file path=xl/sharedStrings.xml><?xml version="1.0" encoding="utf-8"?>
<sst xmlns="http://schemas.openxmlformats.org/spreadsheetml/2006/main" count="1456" uniqueCount="314">
  <si>
    <t>ID</t>
  </si>
  <si>
    <t>year</t>
  </si>
  <si>
    <t>wear_1</t>
  </si>
  <si>
    <t>wear_2</t>
  </si>
  <si>
    <t>wear_3</t>
  </si>
  <si>
    <t>wear_4</t>
  </si>
  <si>
    <t>wear_5</t>
  </si>
  <si>
    <t>wear_6</t>
  </si>
  <si>
    <t>wear_7</t>
  </si>
  <si>
    <t>18</t>
  </si>
  <si>
    <t>2</t>
  </si>
  <si>
    <t>0</t>
  </si>
  <si>
    <t>7</t>
  </si>
  <si>
    <t>1</t>
  </si>
  <si>
    <t>30</t>
  </si>
  <si>
    <t>8</t>
  </si>
  <si>
    <t>6</t>
  </si>
  <si>
    <t>4</t>
  </si>
  <si>
    <t>5</t>
  </si>
  <si>
    <t>141</t>
  </si>
  <si>
    <t>75</t>
  </si>
  <si>
    <t>82</t>
  </si>
  <si>
    <t>74</t>
  </si>
  <si>
    <t>44</t>
  </si>
  <si>
    <t>46</t>
  </si>
  <si>
    <t>102</t>
  </si>
  <si>
    <t>15</t>
  </si>
  <si>
    <t>Yes</t>
  </si>
  <si>
    <t>377</t>
  </si>
  <si>
    <t>110</t>
  </si>
  <si>
    <t>84</t>
  </si>
  <si>
    <t>451</t>
  </si>
  <si>
    <t>96</t>
  </si>
  <si>
    <t>196</t>
  </si>
  <si>
    <t>197</t>
  </si>
  <si>
    <t>499</t>
  </si>
  <si>
    <t>3</t>
  </si>
  <si>
    <t>186</t>
  </si>
  <si>
    <t>56</t>
  </si>
  <si>
    <t>92</t>
  </si>
  <si>
    <t>223</t>
  </si>
  <si>
    <t>201</t>
  </si>
  <si>
    <t>112</t>
  </si>
  <si>
    <t>289</t>
  </si>
  <si>
    <t>50</t>
  </si>
  <si>
    <t>9</t>
  </si>
  <si>
    <t>No</t>
  </si>
  <si>
    <t>20</t>
  </si>
  <si>
    <t>10</t>
  </si>
  <si>
    <t>108</t>
  </si>
  <si>
    <t>148</t>
  </si>
  <si>
    <t>62</t>
  </si>
  <si>
    <t>35</t>
  </si>
  <si>
    <t>573</t>
  </si>
  <si>
    <t>93</t>
  </si>
  <si>
    <t>453</t>
  </si>
  <si>
    <t>339</t>
  </si>
  <si>
    <t>12</t>
  </si>
  <si>
    <t>45</t>
  </si>
  <si>
    <t>278</t>
  </si>
  <si>
    <t>34</t>
  </si>
  <si>
    <t>40</t>
  </si>
  <si>
    <t>29</t>
  </si>
  <si>
    <t>162</t>
  </si>
  <si>
    <t>283</t>
  </si>
  <si>
    <t>120</t>
  </si>
  <si>
    <t>231</t>
  </si>
  <si>
    <t>101</t>
  </si>
  <si>
    <t>68</t>
  </si>
  <si>
    <t>155</t>
  </si>
  <si>
    <t>Unsure</t>
  </si>
  <si>
    <t>222</t>
  </si>
  <si>
    <t>49</t>
  </si>
  <si>
    <t>22</t>
  </si>
  <si>
    <t>25</t>
  </si>
  <si>
    <t>13</t>
  </si>
  <si>
    <t>630</t>
  </si>
  <si>
    <t>292</t>
  </si>
  <si>
    <t>279</t>
  </si>
  <si>
    <t>165</t>
  </si>
  <si>
    <t>633</t>
  </si>
  <si>
    <t>57</t>
  </si>
  <si>
    <t>158</t>
  </si>
  <si>
    <t>77</t>
  </si>
  <si>
    <t>136</t>
  </si>
  <si>
    <t>54</t>
  </si>
  <si>
    <t>67</t>
  </si>
  <si>
    <t>209</t>
  </si>
  <si>
    <t>58</t>
  </si>
  <si>
    <t>73</t>
  </si>
  <si>
    <t>301</t>
  </si>
  <si>
    <t>217</t>
  </si>
  <si>
    <t>16</t>
  </si>
  <si>
    <t>97</t>
  </si>
  <si>
    <t>100</t>
  </si>
  <si>
    <t>23</t>
  </si>
  <si>
    <t>188</t>
  </si>
  <si>
    <t>152</t>
  </si>
  <si>
    <t>28</t>
  </si>
  <si>
    <t>53</t>
  </si>
  <si>
    <t>164</t>
  </si>
  <si>
    <t>33</t>
  </si>
  <si>
    <t>171</t>
  </si>
  <si>
    <t>167</t>
  </si>
  <si>
    <t>88</t>
  </si>
  <si>
    <t>55</t>
  </si>
  <si>
    <t>78</t>
  </si>
  <si>
    <t>143</t>
  </si>
  <si>
    <t>233</t>
  </si>
  <si>
    <t>71</t>
  </si>
  <si>
    <t>190</t>
  </si>
  <si>
    <t>113</t>
  </si>
  <si>
    <t>94</t>
  </si>
  <si>
    <t>135</t>
  </si>
  <si>
    <t>106</t>
  </si>
  <si>
    <t>170</t>
  </si>
  <si>
    <t>228</t>
  </si>
  <si>
    <t>130</t>
  </si>
  <si>
    <t>99</t>
  </si>
  <si>
    <t>69</t>
  </si>
  <si>
    <t>244</t>
  </si>
  <si>
    <t>184</t>
  </si>
  <si>
    <t>398</t>
  </si>
  <si>
    <t>865</t>
  </si>
  <si>
    <t>38</t>
  </si>
  <si>
    <t>210</t>
  </si>
  <si>
    <t>420</t>
  </si>
  <si>
    <t>128</t>
  </si>
  <si>
    <t>169</t>
  </si>
  <si>
    <t>374</t>
  </si>
  <si>
    <t>107</t>
  </si>
  <si>
    <t>39</t>
  </si>
  <si>
    <t>60</t>
  </si>
  <si>
    <t>124</t>
  </si>
  <si>
    <t>27</t>
  </si>
  <si>
    <t>48</t>
  </si>
  <si>
    <t>24</t>
  </si>
  <si>
    <t>41</t>
  </si>
  <si>
    <t>111</t>
  </si>
  <si>
    <t>52</t>
  </si>
  <si>
    <t>151</t>
  </si>
  <si>
    <t>98</t>
  </si>
  <si>
    <t>500</t>
  </si>
  <si>
    <t>237</t>
  </si>
  <si>
    <t>132</t>
  </si>
  <si>
    <t>11</t>
  </si>
  <si>
    <t>330</t>
  </si>
  <si>
    <t>21</t>
  </si>
  <si>
    <t>250</t>
  </si>
  <si>
    <t>159</t>
  </si>
  <si>
    <t>329</t>
  </si>
  <si>
    <t>192</t>
  </si>
  <si>
    <t>64</t>
  </si>
  <si>
    <t>72</t>
  </si>
  <si>
    <t>230</t>
  </si>
  <si>
    <t>80</t>
  </si>
  <si>
    <t>51</t>
  </si>
  <si>
    <t>114</t>
  </si>
  <si>
    <t>161</t>
  </si>
  <si>
    <t>185</t>
  </si>
  <si>
    <t>246</t>
  </si>
  <si>
    <t>207</t>
  </si>
  <si>
    <t>214</t>
  </si>
  <si>
    <t>103</t>
  </si>
  <si>
    <t>176</t>
  </si>
  <si>
    <t>273</t>
  </si>
  <si>
    <t>163</t>
  </si>
  <si>
    <t>181</t>
  </si>
  <si>
    <t>105</t>
  </si>
  <si>
    <t>139</t>
  </si>
  <si>
    <t>90</t>
  </si>
  <si>
    <t>42</t>
  </si>
  <si>
    <t>261</t>
  </si>
  <si>
    <t>79</t>
  </si>
  <si>
    <t>443</t>
  </si>
  <si>
    <t>145</t>
  </si>
  <si>
    <t>437</t>
  </si>
  <si>
    <t>402</t>
  </si>
  <si>
    <t>154</t>
  </si>
  <si>
    <t>122</t>
  </si>
  <si>
    <t>180</t>
  </si>
  <si>
    <t>160</t>
  </si>
  <si>
    <t>149</t>
  </si>
  <si>
    <t>204</t>
  </si>
  <si>
    <t>153</t>
  </si>
  <si>
    <t>199</t>
  </si>
  <si>
    <t>85</t>
  </si>
  <si>
    <t>433</t>
  </si>
  <si>
    <t>19</t>
  </si>
  <si>
    <t>616</t>
  </si>
  <si>
    <t>307</t>
  </si>
  <si>
    <t>189</t>
  </si>
  <si>
    <t>129</t>
  </si>
  <si>
    <t>115</t>
  </si>
  <si>
    <t>127</t>
  </si>
  <si>
    <t>203</t>
  </si>
  <si>
    <t>245</t>
  </si>
  <si>
    <t>378</t>
  </si>
  <si>
    <t>271</t>
  </si>
  <si>
    <t>175</t>
  </si>
  <si>
    <t>342</t>
  </si>
  <si>
    <t>241</t>
  </si>
  <si>
    <t>264</t>
  </si>
  <si>
    <t>117</t>
  </si>
  <si>
    <t>234</t>
  </si>
  <si>
    <t>310</t>
  </si>
  <si>
    <t>43</t>
  </si>
  <si>
    <t>259</t>
  </si>
  <si>
    <t>270</t>
  </si>
  <si>
    <t>251</t>
  </si>
  <si>
    <t>47</t>
  </si>
  <si>
    <t>66</t>
  </si>
  <si>
    <t>227</t>
  </si>
  <si>
    <t>31</t>
  </si>
  <si>
    <t>95</t>
  </si>
  <si>
    <t>340</t>
  </si>
  <si>
    <t>243</t>
  </si>
  <si>
    <t>59</t>
  </si>
  <si>
    <t>104</t>
  </si>
  <si>
    <t>206</t>
  </si>
  <si>
    <t>89</t>
  </si>
  <si>
    <t>220</t>
  </si>
  <si>
    <t>37</t>
  </si>
  <si>
    <t>182</t>
  </si>
  <si>
    <t>212</t>
  </si>
  <si>
    <t>123</t>
  </si>
  <si>
    <t>247</t>
  </si>
  <si>
    <t>14</t>
  </si>
  <si>
    <t>137</t>
  </si>
  <si>
    <t>86</t>
  </si>
  <si>
    <t>140</t>
  </si>
  <si>
    <t>277</t>
  </si>
  <si>
    <t>211</t>
  </si>
  <si>
    <t>126</t>
  </si>
  <si>
    <t>76</t>
  </si>
  <si>
    <t>198</t>
  </si>
  <si>
    <t>400</t>
  </si>
  <si>
    <t>297</t>
  </si>
  <si>
    <t>320</t>
  </si>
  <si>
    <t>174</t>
  </si>
  <si>
    <t>109</t>
  </si>
  <si>
    <t>119</t>
  </si>
  <si>
    <t>81</t>
  </si>
  <si>
    <t>275</t>
  </si>
  <si>
    <t>236</t>
  </si>
  <si>
    <t>70</t>
  </si>
  <si>
    <t>194</t>
  </si>
  <si>
    <t>224</t>
  </si>
  <si>
    <t>269</t>
  </si>
  <si>
    <t>474</t>
  </si>
  <si>
    <t>116</t>
  </si>
  <si>
    <t>408</t>
  </si>
  <si>
    <t>26</t>
  </si>
  <si>
    <t>61</t>
  </si>
  <si>
    <t>83</t>
  </si>
  <si>
    <t>32</t>
  </si>
  <si>
    <t>225</t>
  </si>
  <si>
    <t>36</t>
  </si>
  <si>
    <t>147</t>
  </si>
  <si>
    <t>133</t>
  </si>
  <si>
    <t>65</t>
  </si>
  <si>
    <t>332</t>
  </si>
  <si>
    <t>142</t>
  </si>
  <si>
    <t>121</t>
  </si>
  <si>
    <t>572</t>
  </si>
  <si>
    <t>183</t>
  </si>
  <si>
    <t>91</t>
  </si>
  <si>
    <t>280</t>
  </si>
  <si>
    <t>87</t>
  </si>
  <si>
    <t>173</t>
  </si>
  <si>
    <t>359</t>
  </si>
  <si>
    <t>17</t>
  </si>
  <si>
    <t>302</t>
  </si>
  <si>
    <t>213</t>
  </si>
  <si>
    <t>355</t>
  </si>
  <si>
    <t>685</t>
  </si>
  <si>
    <t>157</t>
  </si>
  <si>
    <t>287</t>
  </si>
  <si>
    <t>255</t>
  </si>
  <si>
    <t>306</t>
  </si>
  <si>
    <t>413</t>
  </si>
  <si>
    <t>178</t>
  </si>
  <si>
    <t>486</t>
  </si>
  <si>
    <t>299</t>
  </si>
  <si>
    <t>427</t>
  </si>
  <si>
    <t>TOTAL CALORIES BURNED</t>
  </si>
  <si>
    <t>AVERAGE PER DAY</t>
  </si>
  <si>
    <t>AVERAGE OF 2019</t>
  </si>
  <si>
    <t>AVERAGE OF 2020</t>
  </si>
  <si>
    <t>STANDARD DEVIATION OF 2019</t>
  </si>
  <si>
    <t>STANDARD DEVIATION OF 2020</t>
  </si>
  <si>
    <t>AVERAGE PER DAY 2019</t>
  </si>
  <si>
    <t>NORMALIZED PER DAY 2019</t>
  </si>
  <si>
    <t>AVERAGE PER DAY OF 2020</t>
  </si>
  <si>
    <t>NORMALIZED OF 2020</t>
  </si>
  <si>
    <t>ALPHA</t>
  </si>
  <si>
    <t>SAMPLES OF 2019</t>
  </si>
  <si>
    <t>SAMPLES OF 2020</t>
  </si>
  <si>
    <t>CRITICAL VALUE</t>
  </si>
  <si>
    <t>DEGREES OF FREEDOM (system)</t>
  </si>
  <si>
    <t>DEGREES OF FREEDOM (2019)</t>
  </si>
  <si>
    <t>DEGREES OF FREEDOM (2020)</t>
  </si>
  <si>
    <t>SS(2020)</t>
  </si>
  <si>
    <t>SS(2019)</t>
  </si>
  <si>
    <t>DENOMINATOR</t>
  </si>
  <si>
    <t>t-value</t>
  </si>
  <si>
    <t>SP^2</t>
  </si>
  <si>
    <t>Calories burned during Day 1</t>
  </si>
  <si>
    <t>Calories burned during Day 2</t>
  </si>
  <si>
    <t>Calories burned during Day 3</t>
  </si>
  <si>
    <t>Calories burned during Day 4</t>
  </si>
  <si>
    <t>Calories burned during Day 5</t>
  </si>
  <si>
    <t>Calories burned during Day 6</t>
  </si>
  <si>
    <t>Calories burned during 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</si>
</sst>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0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'2019-Normalized'!$B$1</c:f>
              <c:strCache>
                <c:ptCount val="1"/>
                <c:pt idx="0">
                  <c:v>NORMALIZED PER DAY 2019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'2019-Normalized'!$A$2:$A$52</c:f>
              <c:numCache>
                <c:formatCode>General</c:formatCode>
                <c:ptCount val="51"/>
                <c:pt idx="0">
                  <c:v>0</c:v>
                </c:pt>
                <c:pt idx="1">
                  <c:v>46</c:v>
                </c:pt>
                <c:pt idx="2">
                  <c:v>53.142857142857146</c:v>
                </c:pt>
                <c:pt idx="3">
                  <c:v>73.857142857142861</c:v>
                </c:pt>
                <c:pt idx="4">
                  <c:v>73.857142857142861</c:v>
                </c:pt>
                <c:pt idx="5">
                  <c:v>75.571428571428569</c:v>
                </c:pt>
                <c:pt idx="6">
                  <c:v>80.571428571428569</c:v>
                </c:pt>
                <c:pt idx="7">
                  <c:v>83.142857142857139</c:v>
                </c:pt>
                <c:pt idx="8">
                  <c:v>91.857142857142861</c:v>
                </c:pt>
                <c:pt idx="9">
                  <c:v>92.428571428571431</c:v>
                </c:pt>
                <c:pt idx="10">
                  <c:v>93.285714285714292</c:v>
                </c:pt>
                <c:pt idx="11">
                  <c:v>94.142857142857139</c:v>
                </c:pt>
                <c:pt idx="12">
                  <c:v>100.42857142857143</c:v>
                </c:pt>
                <c:pt idx="13">
                  <c:v>103</c:v>
                </c:pt>
                <c:pt idx="14">
                  <c:v>104.85714285714286</c:v>
                </c:pt>
                <c:pt idx="15">
                  <c:v>107.28571428571429</c:v>
                </c:pt>
                <c:pt idx="16">
                  <c:v>107.57142857142857</c:v>
                </c:pt>
                <c:pt idx="17">
                  <c:v>108.28571428571429</c:v>
                </c:pt>
                <c:pt idx="18">
                  <c:v>108.85714285714286</c:v>
                </c:pt>
                <c:pt idx="19">
                  <c:v>110.57142857142857</c:v>
                </c:pt>
                <c:pt idx="20">
                  <c:v>119.14285714285714</c:v>
                </c:pt>
                <c:pt idx="21">
                  <c:v>120.28571428571429</c:v>
                </c:pt>
                <c:pt idx="22">
                  <c:v>121</c:v>
                </c:pt>
                <c:pt idx="23">
                  <c:v>129.14285714285714</c:v>
                </c:pt>
                <c:pt idx="24">
                  <c:v>130.57142857142858</c:v>
                </c:pt>
                <c:pt idx="25">
                  <c:v>131.14285714285714</c:v>
                </c:pt>
                <c:pt idx="26">
                  <c:v>137</c:v>
                </c:pt>
                <c:pt idx="27">
                  <c:v>137.14285714285714</c:v>
                </c:pt>
                <c:pt idx="28">
                  <c:v>137.42857142857142</c:v>
                </c:pt>
                <c:pt idx="29">
                  <c:v>139.57142857142858</c:v>
                </c:pt>
                <c:pt idx="30">
                  <c:v>139.85714285714286</c:v>
                </c:pt>
                <c:pt idx="31">
                  <c:v>144</c:v>
                </c:pt>
                <c:pt idx="32">
                  <c:v>145.28571428571428</c:v>
                </c:pt>
                <c:pt idx="33">
                  <c:v>148.14285714285714</c:v>
                </c:pt>
                <c:pt idx="34">
                  <c:v>151.57142857142858</c:v>
                </c:pt>
                <c:pt idx="35">
                  <c:v>154.14285714285714</c:v>
                </c:pt>
                <c:pt idx="36">
                  <c:v>157.71428571428572</c:v>
                </c:pt>
                <c:pt idx="37">
                  <c:v>159.14285714285714</c:v>
                </c:pt>
                <c:pt idx="38">
                  <c:v>165.57142857142858</c:v>
                </c:pt>
                <c:pt idx="39">
                  <c:v>165.57142857142858</c:v>
                </c:pt>
                <c:pt idx="40">
                  <c:v>174.71428571428572</c:v>
                </c:pt>
                <c:pt idx="41">
                  <c:v>188.71428571428572</c:v>
                </c:pt>
                <c:pt idx="42">
                  <c:v>210.28571428571428</c:v>
                </c:pt>
                <c:pt idx="43">
                  <c:v>217.28571428571428</c:v>
                </c:pt>
                <c:pt idx="44">
                  <c:v>221.71428571428572</c:v>
                </c:pt>
                <c:pt idx="45">
                  <c:v>229.71428571428572</c:v>
                </c:pt>
                <c:pt idx="46">
                  <c:v>250.85714285714286</c:v>
                </c:pt>
                <c:pt idx="47">
                  <c:v>253.28571428571428</c:v>
                </c:pt>
                <c:pt idx="48">
                  <c:v>275.14285714285717</c:v>
                </c:pt>
                <c:pt idx="49">
                  <c:v>302.14285714285717</c:v>
                </c:pt>
                <c:pt idx="50">
                  <c:v>316.28571428571428</c:v>
                </c:pt>
              </c:numCache>
            </c:numRef>
          </c:xVal>
          <c:yVal>
            <c:numRef>
              <c:f>'2019-Normalized'!$B$2:$B$52</c:f>
              <c:numCache>
                <c:formatCode>General</c:formatCode>
                <c:ptCount val="51"/>
                <c:pt idx="0">
                  <c:v>5.6776089767509859E-4</c:v>
                </c:pt>
                <c:pt idx="1">
                  <c:v>2.0958555184798482E-3</c:v>
                </c:pt>
                <c:pt idx="2">
                  <c:v>2.4523014356166439E-3</c:v>
                </c:pt>
                <c:pt idx="3">
                  <c:v>3.6074277051649415E-3</c:v>
                </c:pt>
                <c:pt idx="4">
                  <c:v>3.6074277051649415E-3</c:v>
                </c:pt>
                <c:pt idx="5">
                  <c:v>3.7073038650710928E-3</c:v>
                </c:pt>
                <c:pt idx="6">
                  <c:v>3.9984796523387777E-3</c:v>
                </c:pt>
                <c:pt idx="7">
                  <c:v>4.1472827248332624E-3</c:v>
                </c:pt>
                <c:pt idx="8">
                  <c:v>4.638689205888156E-3</c:v>
                </c:pt>
                <c:pt idx="9">
                  <c:v>4.6698894851007616E-3</c:v>
                </c:pt>
                <c:pt idx="10">
                  <c:v>4.7163879920002535E-3</c:v>
                </c:pt>
                <c:pt idx="11">
                  <c:v>4.7625063118649407E-3</c:v>
                </c:pt>
                <c:pt idx="12">
                  <c:v>5.0871825657615184E-3</c:v>
                </c:pt>
                <c:pt idx="13">
                  <c:v>5.2119798041558316E-3</c:v>
                </c:pt>
                <c:pt idx="14">
                  <c:v>5.2987578443477908E-3</c:v>
                </c:pt>
                <c:pt idx="15">
                  <c:v>5.4076354113776369E-3</c:v>
                </c:pt>
                <c:pt idx="16">
                  <c:v>5.4200843050742466E-3</c:v>
                </c:pt>
                <c:pt idx="17">
                  <c:v>5.450862966186981E-3</c:v>
                </c:pt>
                <c:pt idx="18">
                  <c:v>5.4751270397547435E-3</c:v>
                </c:pt>
                <c:pt idx="19">
                  <c:v>5.5459505060570929E-3</c:v>
                </c:pt>
                <c:pt idx="20">
                  <c:v>5.8515641193651949E-3</c:v>
                </c:pt>
                <c:pt idx="21">
                  <c:v>5.8856875979052363E-3</c:v>
                </c:pt>
                <c:pt idx="22">
                  <c:v>5.906171761270132E-3</c:v>
                </c:pt>
                <c:pt idx="23">
                  <c:v>6.0916295331019422E-3</c:v>
                </c:pt>
                <c:pt idx="24">
                  <c:v>6.1146799834626729E-3</c:v>
                </c:pt>
                <c:pt idx="25">
                  <c:v>6.1230814264478422E-3</c:v>
                </c:pt>
                <c:pt idx="26">
                  <c:v>6.1817581458039773E-3</c:v>
                </c:pt>
                <c:pt idx="27">
                  <c:v>6.1825578009788475E-3</c:v>
                </c:pt>
                <c:pt idx="28">
                  <c:v>6.1840661910214628E-3</c:v>
                </c:pt>
                <c:pt idx="29">
                  <c:v>6.1915076962160906E-3</c:v>
                </c:pt>
                <c:pt idx="30">
                  <c:v>6.1919829199567466E-3</c:v>
                </c:pt>
                <c:pt idx="31">
                  <c:v>6.1851908666492195E-3</c:v>
                </c:pt>
                <c:pt idx="32">
                  <c:v>6.1778874058091996E-3</c:v>
                </c:pt>
                <c:pt idx="33">
                  <c:v>6.1529076312552182E-3</c:v>
                </c:pt>
                <c:pt idx="34">
                  <c:v>6.1071877216042521E-3</c:v>
                </c:pt>
                <c:pt idx="35">
                  <c:v>6.0618426084246202E-3</c:v>
                </c:pt>
                <c:pt idx="36">
                  <c:v>5.9835848960973432E-3</c:v>
                </c:pt>
                <c:pt idx="37">
                  <c:v>5.9474451039254923E-3</c:v>
                </c:pt>
                <c:pt idx="38">
                  <c:v>5.7523861117409775E-3</c:v>
                </c:pt>
                <c:pt idx="39">
                  <c:v>5.7523861117409775E-3</c:v>
                </c:pt>
                <c:pt idx="40">
                  <c:v>5.3926437929756755E-3</c:v>
                </c:pt>
                <c:pt idx="41">
                  <c:v>4.6978938190403571E-3</c:v>
                </c:pt>
                <c:pt idx="42">
                  <c:v>3.4630737002707365E-3</c:v>
                </c:pt>
                <c:pt idx="43">
                  <c:v>3.0621005195507474E-3</c:v>
                </c:pt>
                <c:pt idx="44">
                  <c:v>2.815534350238986E-3</c:v>
                </c:pt>
                <c:pt idx="45">
                  <c:v>2.3905493297379458E-3</c:v>
                </c:pt>
                <c:pt idx="46">
                  <c:v>1.4402853089853082E-3</c:v>
                </c:pt>
                <c:pt idx="47">
                  <c:v>1.3495139786775081E-3</c:v>
                </c:pt>
                <c:pt idx="48">
                  <c:v>7.0463335888558897E-4</c:v>
                </c:pt>
                <c:pt idx="49">
                  <c:v>2.6935446311566791E-4</c:v>
                </c:pt>
                <c:pt idx="50">
                  <c:v>1.5174531970651431E-4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A9-4D32-9321-00AE29B66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270832"/>
        <c:axId val="1253272472"/>
      </c:scatterChart>
      <c:valAx>
        <c:axId val="125327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272472"/>
        <c:crosses val="autoZero"/>
        <c:crossBetween val="midCat"/>
      </c:valAx>
      <c:valAx>
        <c:axId val="125327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27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'2020-Normalized'!$A$2:$A$51</c:f>
              <c:numCache>
                <c:formatCode>General</c:formatCode>
                <c:ptCount val="50"/>
                <c:pt idx="0">
                  <c:v>4.1428571428571432</c:v>
                </c:pt>
                <c:pt idx="1">
                  <c:v>5.7142857142857144</c:v>
                </c:pt>
                <c:pt idx="2">
                  <c:v>6.2857142857142856</c:v>
                </c:pt>
                <c:pt idx="3">
                  <c:v>20.857142857142858</c:v>
                </c:pt>
                <c:pt idx="4">
                  <c:v>28.428571428571427</c:v>
                </c:pt>
                <c:pt idx="5">
                  <c:v>38.571428571428569</c:v>
                </c:pt>
                <c:pt idx="6">
                  <c:v>39.285714285714285</c:v>
                </c:pt>
                <c:pt idx="7">
                  <c:v>41</c:v>
                </c:pt>
                <c:pt idx="8">
                  <c:v>41.714285714285715</c:v>
                </c:pt>
                <c:pt idx="9">
                  <c:v>42</c:v>
                </c:pt>
                <c:pt idx="10">
                  <c:v>42.428571428571431</c:v>
                </c:pt>
                <c:pt idx="11">
                  <c:v>42.428571428571431</c:v>
                </c:pt>
                <c:pt idx="12">
                  <c:v>43.857142857142854</c:v>
                </c:pt>
                <c:pt idx="13">
                  <c:v>44.428571428571431</c:v>
                </c:pt>
                <c:pt idx="14">
                  <c:v>47.857142857142854</c:v>
                </c:pt>
                <c:pt idx="15">
                  <c:v>53</c:v>
                </c:pt>
                <c:pt idx="16">
                  <c:v>55.285714285714285</c:v>
                </c:pt>
                <c:pt idx="17">
                  <c:v>57</c:v>
                </c:pt>
                <c:pt idx="18">
                  <c:v>61.428571428571431</c:v>
                </c:pt>
                <c:pt idx="19">
                  <c:v>66</c:v>
                </c:pt>
                <c:pt idx="20">
                  <c:v>67.285714285714292</c:v>
                </c:pt>
                <c:pt idx="21">
                  <c:v>67.857142857142861</c:v>
                </c:pt>
                <c:pt idx="22">
                  <c:v>68.714285714285708</c:v>
                </c:pt>
                <c:pt idx="23">
                  <c:v>70.285714285714292</c:v>
                </c:pt>
                <c:pt idx="24">
                  <c:v>72</c:v>
                </c:pt>
                <c:pt idx="25">
                  <c:v>78.571428571428569</c:v>
                </c:pt>
                <c:pt idx="26">
                  <c:v>78.714285714285708</c:v>
                </c:pt>
                <c:pt idx="27">
                  <c:v>82.714285714285708</c:v>
                </c:pt>
                <c:pt idx="28">
                  <c:v>83</c:v>
                </c:pt>
                <c:pt idx="29">
                  <c:v>84.571428571428569</c:v>
                </c:pt>
                <c:pt idx="30">
                  <c:v>88.428571428571431</c:v>
                </c:pt>
                <c:pt idx="31">
                  <c:v>89</c:v>
                </c:pt>
                <c:pt idx="32">
                  <c:v>89</c:v>
                </c:pt>
                <c:pt idx="33">
                  <c:v>90.857142857142861</c:v>
                </c:pt>
                <c:pt idx="34">
                  <c:v>92</c:v>
                </c:pt>
                <c:pt idx="35">
                  <c:v>92.428571428571431</c:v>
                </c:pt>
                <c:pt idx="36">
                  <c:v>96.142857142857139</c:v>
                </c:pt>
                <c:pt idx="37">
                  <c:v>98.571428571428569</c:v>
                </c:pt>
                <c:pt idx="38">
                  <c:v>101.57142857142857</c:v>
                </c:pt>
                <c:pt idx="39">
                  <c:v>113.42857142857143</c:v>
                </c:pt>
                <c:pt idx="40">
                  <c:v>115</c:v>
                </c:pt>
                <c:pt idx="41">
                  <c:v>116.28571428571429</c:v>
                </c:pt>
                <c:pt idx="42">
                  <c:v>116.57142857142857</c:v>
                </c:pt>
                <c:pt idx="43">
                  <c:v>131</c:v>
                </c:pt>
                <c:pt idx="44">
                  <c:v>151.28571428571428</c:v>
                </c:pt>
                <c:pt idx="45">
                  <c:v>153.57142857142858</c:v>
                </c:pt>
                <c:pt idx="46">
                  <c:v>154</c:v>
                </c:pt>
                <c:pt idx="47">
                  <c:v>157.85714285714286</c:v>
                </c:pt>
                <c:pt idx="48">
                  <c:v>194.71428571428572</c:v>
                </c:pt>
                <c:pt idx="49">
                  <c:v>282</c:v>
                </c:pt>
              </c:numCache>
            </c:numRef>
          </c:xVal>
          <c:yVal>
            <c:numRef>
              <c:f>'2020-Normalized'!$B$2:$B$51</c:f>
              <c:numCache>
                <c:formatCode>General</c:formatCode>
                <c:ptCount val="50"/>
                <c:pt idx="0">
                  <c:v>2.4730152105598212E-3</c:v>
                </c:pt>
                <c:pt idx="1">
                  <c:v>2.5915763658389116E-3</c:v>
                </c:pt>
                <c:pt idx="2">
                  <c:v>2.6354540856691621E-3</c:v>
                </c:pt>
                <c:pt idx="3">
                  <c:v>3.8731352476483374E-3</c:v>
                </c:pt>
                <c:pt idx="4">
                  <c:v>4.5784429759547799E-3</c:v>
                </c:pt>
                <c:pt idx="5">
                  <c:v>5.5309687943801604E-3</c:v>
                </c:pt>
                <c:pt idx="6">
                  <c:v>5.5965917982864289E-3</c:v>
                </c:pt>
                <c:pt idx="7">
                  <c:v>5.7525996906789478E-3</c:v>
                </c:pt>
                <c:pt idx="8">
                  <c:v>5.8169075975076914E-3</c:v>
                </c:pt>
                <c:pt idx="9">
                  <c:v>5.8425054191519618E-3</c:v>
                </c:pt>
                <c:pt idx="10">
                  <c:v>5.8807617456241544E-3</c:v>
                </c:pt>
                <c:pt idx="11">
                  <c:v>5.8807617456241544E-3</c:v>
                </c:pt>
                <c:pt idx="12">
                  <c:v>6.0069863988457522E-3</c:v>
                </c:pt>
                <c:pt idx="13">
                  <c:v>6.0568789116578637E-3</c:v>
                </c:pt>
                <c:pt idx="14">
                  <c:v>6.3480239195852278E-3</c:v>
                </c:pt>
                <c:pt idx="15">
                  <c:v>6.7527750744378386E-3</c:v>
                </c:pt>
                <c:pt idx="16">
                  <c:v>6.9178627833906105E-3</c:v>
                </c:pt>
                <c:pt idx="17">
                  <c:v>7.0348896778250824E-3</c:v>
                </c:pt>
                <c:pt idx="18">
                  <c:v>7.3075069271020645E-3</c:v>
                </c:pt>
                <c:pt idx="19">
                  <c:v>7.5391510206513539E-3</c:v>
                </c:pt>
                <c:pt idx="20">
                  <c:v>7.5944309043886257E-3</c:v>
                </c:pt>
                <c:pt idx="21">
                  <c:v>7.6175499307128067E-3</c:v>
                </c:pt>
                <c:pt idx="22">
                  <c:v>7.6505297983994617E-3</c:v>
                </c:pt>
                <c:pt idx="23">
                  <c:v>7.7056159608731205E-3</c:v>
                </c:pt>
                <c:pt idx="24">
                  <c:v>7.7576196434849028E-3</c:v>
                </c:pt>
                <c:pt idx="25">
                  <c:v>7.8759976605921097E-3</c:v>
                </c:pt>
                <c:pt idx="26">
                  <c:v>7.8771145765286071E-3</c:v>
                </c:pt>
                <c:pt idx="27">
                  <c:v>7.8828863657022068E-3</c:v>
                </c:pt>
                <c:pt idx="28">
                  <c:v>7.8814128504349195E-3</c:v>
                </c:pt>
                <c:pt idx="29">
                  <c:v>7.8688250326598222E-3</c:v>
                </c:pt>
                <c:pt idx="30">
                  <c:v>7.8060100631616482E-3</c:v>
                </c:pt>
                <c:pt idx="31">
                  <c:v>7.792892544173145E-3</c:v>
                </c:pt>
                <c:pt idx="32">
                  <c:v>7.792892544173145E-3</c:v>
                </c:pt>
                <c:pt idx="33">
                  <c:v>7.7435853651990644E-3</c:v>
                </c:pt>
                <c:pt idx="34">
                  <c:v>7.7082319446652335E-3</c:v>
                </c:pt>
                <c:pt idx="35">
                  <c:v>7.6940035123857905E-3</c:v>
                </c:pt>
                <c:pt idx="36">
                  <c:v>7.549053339763143E-3</c:v>
                </c:pt>
                <c:pt idx="37">
                  <c:v>7.4340559833666721E-3</c:v>
                </c:pt>
                <c:pt idx="38">
                  <c:v>7.2712408162747977E-3</c:v>
                </c:pt>
                <c:pt idx="39">
                  <c:v>6.4364751002582953E-3</c:v>
                </c:pt>
                <c:pt idx="40">
                  <c:v>6.3072278845813746E-3</c:v>
                </c:pt>
                <c:pt idx="41">
                  <c:v>6.1989618202606062E-3</c:v>
                </c:pt>
                <c:pt idx="42">
                  <c:v>6.174614487188681E-3</c:v>
                </c:pt>
                <c:pt idx="43">
                  <c:v>4.8560517456693137E-3</c:v>
                </c:pt>
                <c:pt idx="44">
                  <c:v>3.018892614628186E-3</c:v>
                </c:pt>
                <c:pt idx="45">
                  <c:v>2.832756407236943E-3</c:v>
                </c:pt>
                <c:pt idx="46">
                  <c:v>2.7985193197741483E-3</c:v>
                </c:pt>
                <c:pt idx="47">
                  <c:v>2.5003294300268075E-3</c:v>
                </c:pt>
                <c:pt idx="48">
                  <c:v>6.3546514655072619E-4</c:v>
                </c:pt>
                <c:pt idx="49">
                  <c:v>2.9832707245841774E-6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2B-4857-AF41-2085A93CA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062224"/>
        <c:axId val="1479063208"/>
      </c:scatterChart>
      <c:valAx>
        <c:axId val="147906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063208"/>
        <c:crosses val="autoZero"/>
        <c:crossBetween val="midCat"/>
      </c:valAx>
      <c:valAx>
        <c:axId val="147906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06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8</xdr:row>
      <xdr:rowOff>171450</xdr:rowOff>
    </xdr:from>
    <xdr:to>
      <xdr:col>12</xdr:col>
      <xdr:colOff>68580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3D5E0-4FEB-462B-ADDF-4715840B4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29</xdr:row>
      <xdr:rowOff>179070</xdr:rowOff>
    </xdr:from>
    <xdr:to>
      <xdr:col>12</xdr:col>
      <xdr:colOff>335280</xdr:colOff>
      <xdr:row>44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B34FE-BFF3-4A4B-98BF-D5B9032C8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915CEB-0A6D-4517-8EF8-CA16737CFDCD}" autoFormatId="16" applyNumberFormats="0" applyBorderFormats="0" applyFontFormats="0" applyPatternFormats="0" applyAlignmentFormats="0" applyWidthHeightFormats="0">
  <queryTableRefresh nextId="108" unboundColumnsRight="2">
    <queryTableFields count="18">
      <queryTableField id="1" name="ID" tableColumnId="1"/>
      <queryTableField id="2" name="year" tableColumnId="2"/>
      <queryTableField id="46" name="stap_om_1_cal" tableColumnId="46"/>
      <queryTableField id="50" name="stap_om_2_cal" tableColumnId="50"/>
      <queryTableField id="54" name="stap_om_3_cal" tableColumnId="54"/>
      <queryTableField id="58" name="stap_om_4_cal" tableColumnId="58"/>
      <queryTableField id="62" name="stap_om_5_cal" tableColumnId="62"/>
      <queryTableField id="66" name="stap_om_6_cal" tableColumnId="66"/>
      <queryTableField id="70" name="stap_om_7_cal" tableColumnId="70"/>
      <queryTableField id="97" name="wear_1" tableColumnId="97"/>
      <queryTableField id="98" name="wear_2" tableColumnId="98"/>
      <queryTableField id="99" name="wear_3" tableColumnId="99"/>
      <queryTableField id="100" name="wear_4" tableColumnId="100"/>
      <queryTableField id="101" name="wear_5" tableColumnId="101"/>
      <queryTableField id="102" name="wear_6" tableColumnId="102"/>
      <queryTableField id="103" name="wear_7" tableColumnId="103"/>
      <queryTableField id="104" dataBound="0" tableColumnId="104"/>
      <queryTableField id="105" dataBound="0" tableColumnId="105"/>
    </queryTableFields>
    <queryTableDeletedFields count="87">
      <deletedField name="reden_1"/>
      <deletedField name="reden_2"/>
      <deletedField name="reden_3"/>
      <deletedField name="reden_4"/>
      <deletedField name="reden_5"/>
      <deletedField name="reden_6"/>
      <deletedField name="reden_7"/>
      <deletedField name="locatie_1"/>
      <deletedField name="locatie_2"/>
      <deletedField name="locatie_3"/>
      <deletedField name="locatie_4"/>
      <deletedField name="locatie_5"/>
      <deletedField name="locatie_6"/>
      <deletedField name="locatie_7"/>
      <deletedField name="dag_zwa2"/>
      <deletedField name="tijd_zwa2_uur"/>
      <deletedField name="tijd_zwa2_min"/>
      <deletedField name="dag_mat2"/>
      <deletedField name="tijd_mat2_uur"/>
      <deletedField name="tijd_mat2_min"/>
      <deletedField name="dag_wan2"/>
      <deletedField name="tijd_wan2_uur"/>
      <deletedField name="tijd_wan2_min"/>
      <deletedField name="ipaqtot2"/>
      <deletedField name="tijd_zit2_uur"/>
      <deletedField name="tijd_zit2_min"/>
      <deletedField name="stap_om_7_aantal"/>
      <deletedField name="stap_om_7_aer"/>
      <deletedField name="stap_om_7_afs"/>
      <deletedField name="stap_om_6_aantal"/>
      <deletedField name="stap_om_6_aer"/>
      <deletedField name="stap_om_6_afs"/>
      <deletedField name="stap_om_5_aantal"/>
      <deletedField name="stap_om_5_aer"/>
      <deletedField name="stap_om_5_afs"/>
      <deletedField name="stap_om_4_aantal"/>
      <deletedField name="stap_om_4_aer"/>
      <deletedField name="stap_om_4_afs"/>
      <deletedField name="stap_om_3_aantal"/>
      <deletedField name="stap_om_3_aer"/>
      <deletedField name="stap_om_3_afs"/>
      <deletedField name="stap_om_2_aantal"/>
      <deletedField name="stap_om_2_aer"/>
      <deletedField name="stap_om_2_afs"/>
      <deletedField name="bmi"/>
      <deletedField name="living"/>
      <deletedField name="stap_est"/>
      <deletedField name="erv_fa_sub1_q"/>
      <deletedField name="erv_fa_sub2_q"/>
      <deletedField name="erv_fa"/>
      <deletedField name="dag_zwa1"/>
      <deletedField name="tijd_zwa1_uur"/>
      <deletedField name="tijd_zwa1_min"/>
      <deletedField name="dag_mat1"/>
      <deletedField name="tijd_mat1_uur"/>
      <deletedField name="tijd_mat1_min"/>
      <deletedField name="dag_wan1"/>
      <deletedField name="tijd_wan1_uur"/>
      <deletedField name="tijd_wan1_min"/>
      <deletedField name="ipaqtot1"/>
      <deletedField name="tijd_zit1_uur"/>
      <deletedField name="tijd_zit1_min"/>
      <deletedField name="attitu_1"/>
      <deletedField name="attitu_2"/>
      <deletedField name="attitu_tot"/>
      <deletedField name="soc_omg_1"/>
      <deletedField name="soc_omg_2"/>
      <deletedField name="soc_omg_tot"/>
      <deletedField name="systeem"/>
      <deletedField name="stap_app_1_aantal"/>
      <deletedField name="stap_app_2_aantal"/>
      <deletedField name="stap_app_3_aantal"/>
      <deletedField name="stap_app_4_aantal"/>
      <deletedField name="stap_app_5_aantal"/>
      <deletedField name="stap_app_6_aantal"/>
      <deletedField name="stap_app_7_aantal"/>
      <deletedField name="comment_app_1"/>
      <deletedField name="comment_app_2"/>
      <deletedField name="comment_app_3"/>
      <deletedField name="comment_app_4"/>
      <deletedField name="comment_app_5"/>
      <deletedField name="comment_app_6"/>
      <deletedField name="comment_app_7"/>
      <deletedField name="stap_om_1_aantal"/>
      <deletedField name="stap_om_1_aer"/>
      <deletedField name="stap_om_1_afs"/>
      <deletedField name="gend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1972E-0EF9-4C16-9E1F-150F3922F5BB}" name="Data_analysis_Data_ORIGINAL" displayName="Data_analysis_Data_ORIGINAL" ref="A1:R102" tableType="queryTable" totalsRowShown="0" headerRowDxfId="19" dataDxfId="18">
  <autoFilter ref="A1:R102" xr:uid="{1D31BE88-4DA0-4898-999D-31F707EA7E01}"/>
  <tableColumns count="18">
    <tableColumn id="1" xr3:uid="{B088C17A-F211-422A-BA33-253E672055F7}" uniqueName="1" name="ID" queryTableFieldId="1" dataDxfId="17"/>
    <tableColumn id="2" xr3:uid="{28207A52-EAE5-42B1-8A0A-0D2DC5885F92}" uniqueName="2" name="year" queryTableFieldId="2" dataDxfId="16"/>
    <tableColumn id="46" xr3:uid="{DE060A9B-7F24-4D9E-9B88-3036E3EF05DA}" uniqueName="46" name="Calories burned during Day 1" queryTableFieldId="46" dataDxfId="15"/>
    <tableColumn id="50" xr3:uid="{9475BD26-EA4F-467F-BA8B-B573E479F093}" uniqueName="50" name="Calories burned during Day 2" queryTableFieldId="50" dataDxfId="14"/>
    <tableColumn id="54" xr3:uid="{5DC90BAA-6159-40C1-A029-5747856769C6}" uniqueName="54" name="Calories burned during Day 3" queryTableFieldId="54" dataDxfId="13"/>
    <tableColumn id="58" xr3:uid="{0833D7F3-3AB8-44B1-A436-ECCC9199C963}" uniqueName="58" name="Calories burned during Day 4" queryTableFieldId="58" dataDxfId="12"/>
    <tableColumn id="62" xr3:uid="{397B572A-D3E0-4A8E-8D35-BDBB84CE4101}" uniqueName="62" name="Calories burned during Day 5" queryTableFieldId="62" dataDxfId="11"/>
    <tableColumn id="66" xr3:uid="{3DE8AA7A-4008-4257-9AF4-98DB87C787D5}" uniqueName="66" name="Calories burned during Day 6" queryTableFieldId="66" dataDxfId="10"/>
    <tableColumn id="70" xr3:uid="{E9FDC768-DF68-4D11-94E8-302737845964}" uniqueName="70" name="Calories burned during Day 7" queryTableFieldId="70" dataDxfId="9"/>
    <tableColumn id="97" xr3:uid="{F5C0E02E-FF70-4806-A05D-0D749C537F71}" uniqueName="97" name="wear_1" queryTableFieldId="97" dataDxfId="8"/>
    <tableColumn id="98" xr3:uid="{A189F136-75D2-479D-8FCA-4BAA89D9AFB2}" uniqueName="98" name="wear_2" queryTableFieldId="98" dataDxfId="7"/>
    <tableColumn id="99" xr3:uid="{F0A76871-FD62-4930-8DC2-F48EC084D58C}" uniqueName="99" name="wear_3" queryTableFieldId="99" dataDxfId="6"/>
    <tableColumn id="100" xr3:uid="{87F95F33-4BEB-4088-8552-3D4E8FF4CD8D}" uniqueName="100" name="wear_4" queryTableFieldId="100" dataDxfId="5"/>
    <tableColumn id="101" xr3:uid="{A339F815-F7BD-4BC0-95DD-8731D1D037F8}" uniqueName="101" name="wear_5" queryTableFieldId="101" dataDxfId="4"/>
    <tableColumn id="102" xr3:uid="{08BC3C4C-9C0C-4A09-84C2-8314FAAF32DC}" uniqueName="102" name="wear_6" queryTableFieldId="102" dataDxfId="3"/>
    <tableColumn id="103" xr3:uid="{5F957F5F-3733-45A2-8138-25952FCBE89E}" uniqueName="103" name="wear_7" queryTableFieldId="103" dataDxfId="2"/>
    <tableColumn id="104" xr3:uid="{FDE81778-F1D0-4F1F-A62E-022A327D9577}" uniqueName="104" name="TOTAL CALORIES BURNED" queryTableFieldId="104" dataDxfId="1">
      <calculatedColumnFormula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calculatedColumnFormula>
    </tableColumn>
    <tableColumn id="105" xr3:uid="{37B4D057-B587-4FE7-8156-C43611CD4007}" uniqueName="105" name="AVERAGE PER DAY" queryTableFieldId="105" dataDxfId="0">
      <calculatedColumnFormula>Data_analysis_Data_ORIGINAL[[#This Row],[TOTAL CALORIES BURNED]]/7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6EBD-34C2-4E92-B027-AE629F3406B0}">
  <dimension ref="A1:U102"/>
  <sheetViews>
    <sheetView tabSelected="1" workbookViewId="0">
      <selection activeCell="R2" sqref="R2"/>
    </sheetView>
  </sheetViews>
  <sheetFormatPr defaultRowHeight="14.4" x14ac:dyDescent="0.3"/>
  <cols>
    <col min="1" max="1" width="5" style="1" bestFit="1" customWidth="1"/>
    <col min="2" max="2" width="6.88671875" style="1" bestFit="1" customWidth="1"/>
    <col min="3" max="9" width="27.77734375" style="1" bestFit="1" customWidth="1"/>
    <col min="10" max="16" width="9.33203125" style="1" bestFit="1" customWidth="1"/>
    <col min="17" max="17" width="25.21875" style="5" bestFit="1" customWidth="1"/>
    <col min="18" max="18" width="21.109375" style="5" bestFit="1" customWidth="1"/>
    <col min="19" max="19" width="8.88671875" style="1"/>
    <col min="20" max="21" width="27.21875" style="1" bestFit="1" customWidth="1"/>
    <col min="22" max="16384" width="8.88671875" style="1"/>
  </cols>
  <sheetData>
    <row r="1" spans="1:21" x14ac:dyDescent="0.3">
      <c r="A1" s="1" t="s">
        <v>0</v>
      </c>
      <c r="B1" s="1" t="s">
        <v>1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5" t="s">
        <v>285</v>
      </c>
      <c r="R1" s="5" t="s">
        <v>286</v>
      </c>
    </row>
    <row r="2" spans="1:21" x14ac:dyDescent="0.3">
      <c r="A2" s="1">
        <v>1</v>
      </c>
      <c r="B2" s="1">
        <v>2019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564</v>
      </c>
      <c r="R2" s="6">
        <f>Data_analysis_Data_ORIGINAL[[#This Row],[TOTAL CALORIES BURNED]]/7</f>
        <v>80.571428571428569</v>
      </c>
    </row>
    <row r="3" spans="1:21" x14ac:dyDescent="0.3">
      <c r="A3" s="1">
        <v>2</v>
      </c>
      <c r="B3" s="1">
        <v>2019</v>
      </c>
      <c r="C3" s="2" t="s">
        <v>28</v>
      </c>
      <c r="D3" s="2" t="s">
        <v>29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1926</v>
      </c>
      <c r="R3" s="6">
        <f>Data_analysis_Data_ORIGINAL[[#This Row],[TOTAL CALORIES BURNED]]/7</f>
        <v>275.14285714285717</v>
      </c>
    </row>
    <row r="4" spans="1:21" x14ac:dyDescent="0.3">
      <c r="A4" s="1">
        <v>3</v>
      </c>
      <c r="B4" s="1">
        <v>2019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27</v>
      </c>
      <c r="K4" s="2" t="s">
        <v>27</v>
      </c>
      <c r="L4" s="2" t="s">
        <v>46</v>
      </c>
      <c r="M4" s="2" t="s">
        <v>27</v>
      </c>
      <c r="N4" s="2" t="s">
        <v>46</v>
      </c>
      <c r="O4" s="2" t="s">
        <v>27</v>
      </c>
      <c r="P4" s="2" t="s">
        <v>27</v>
      </c>
      <c r="Q4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1159</v>
      </c>
      <c r="R4" s="6">
        <f>Data_analysis_Data_ORIGINAL[[#This Row],[TOTAL CALORIES BURNED]]/7</f>
        <v>165.57142857142858</v>
      </c>
    </row>
    <row r="5" spans="1:21" x14ac:dyDescent="0.3">
      <c r="A5" s="1">
        <v>4</v>
      </c>
      <c r="B5" s="1">
        <v>2019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27</v>
      </c>
      <c r="K5" s="2" t="s">
        <v>27</v>
      </c>
      <c r="L5" s="2" t="s">
        <v>27</v>
      </c>
      <c r="M5" s="2" t="s">
        <v>46</v>
      </c>
      <c r="N5" s="2" t="s">
        <v>27</v>
      </c>
      <c r="O5" s="2" t="s">
        <v>27</v>
      </c>
      <c r="P5" s="2" t="s">
        <v>27</v>
      </c>
      <c r="Q5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1472</v>
      </c>
      <c r="R5" s="6">
        <f>Data_analysis_Data_ORIGINAL[[#This Row],[TOTAL CALORIES BURNED]]/7</f>
        <v>210.28571428571428</v>
      </c>
    </row>
    <row r="6" spans="1:21" x14ac:dyDescent="0.3">
      <c r="A6" s="1">
        <v>8</v>
      </c>
      <c r="B6" s="1">
        <v>2019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2214</v>
      </c>
      <c r="R6" s="6">
        <f>Data_analysis_Data_ORIGINAL[[#This Row],[TOTAL CALORIES BURNED]]/7</f>
        <v>316.28571428571428</v>
      </c>
      <c r="T6" s="7" t="s">
        <v>287</v>
      </c>
      <c r="U6" s="7" t="s">
        <v>288</v>
      </c>
    </row>
    <row r="7" spans="1:21" x14ac:dyDescent="0.3">
      <c r="A7" s="1">
        <v>9</v>
      </c>
      <c r="B7" s="1">
        <v>2019</v>
      </c>
      <c r="C7" s="2" t="s">
        <v>54</v>
      </c>
      <c r="D7" s="2" t="s">
        <v>30</v>
      </c>
      <c r="E7" s="2" t="s">
        <v>83</v>
      </c>
      <c r="F7" s="2" t="s">
        <v>16</v>
      </c>
      <c r="G7" s="2" t="s">
        <v>84</v>
      </c>
      <c r="H7" s="2" t="s">
        <v>85</v>
      </c>
      <c r="I7" s="2" t="s">
        <v>86</v>
      </c>
      <c r="J7" s="2" t="s">
        <v>27</v>
      </c>
      <c r="K7" s="2" t="s">
        <v>27</v>
      </c>
      <c r="L7" s="2" t="s">
        <v>27</v>
      </c>
      <c r="M7" s="2" t="s">
        <v>46</v>
      </c>
      <c r="N7" s="2" t="s">
        <v>27</v>
      </c>
      <c r="O7" s="2" t="s">
        <v>27</v>
      </c>
      <c r="P7" s="2" t="s">
        <v>27</v>
      </c>
      <c r="Q7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517</v>
      </c>
      <c r="R7" s="6">
        <f>Data_analysis_Data_ORIGINAL[[#This Row],[TOTAL CALORIES BURNED]]/7</f>
        <v>73.857142857142861</v>
      </c>
      <c r="T7" s="8">
        <f>AVERAGE(R2:R52)</f>
        <v>140.82913165266106</v>
      </c>
      <c r="U7" s="8">
        <f>AVERAGE(R53:R102)</f>
        <v>81.182857142857117</v>
      </c>
    </row>
    <row r="8" spans="1:21" x14ac:dyDescent="0.3">
      <c r="A8" s="1">
        <v>10</v>
      </c>
      <c r="B8" s="1">
        <v>2019</v>
      </c>
      <c r="C8" s="2" t="s">
        <v>87</v>
      </c>
      <c r="D8" s="2" t="s">
        <v>88</v>
      </c>
      <c r="E8" s="2" t="s">
        <v>89</v>
      </c>
      <c r="F8" s="2" t="s">
        <v>67</v>
      </c>
      <c r="G8" s="2" t="s">
        <v>29</v>
      </c>
      <c r="H8" s="2" t="s">
        <v>29</v>
      </c>
      <c r="I8" s="2" t="s">
        <v>90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962</v>
      </c>
      <c r="R8" s="6">
        <f>Data_analysis_Data_ORIGINAL[[#This Row],[TOTAL CALORIES BURNED]]/7</f>
        <v>137.42857142857142</v>
      </c>
    </row>
    <row r="9" spans="1:21" x14ac:dyDescent="0.3">
      <c r="A9" s="1">
        <v>11</v>
      </c>
      <c r="B9" s="1">
        <v>2019</v>
      </c>
      <c r="C9" s="2" t="s">
        <v>91</v>
      </c>
      <c r="D9" s="2" t="s">
        <v>72</v>
      </c>
      <c r="E9" s="2" t="s">
        <v>47</v>
      </c>
      <c r="F9" s="2" t="s">
        <v>92</v>
      </c>
      <c r="G9" s="2" t="s">
        <v>9</v>
      </c>
      <c r="H9" s="2" t="s">
        <v>93</v>
      </c>
      <c r="I9" s="2" t="s">
        <v>94</v>
      </c>
      <c r="J9" s="2" t="s">
        <v>27</v>
      </c>
      <c r="K9" s="2" t="s">
        <v>27</v>
      </c>
      <c r="L9" s="2" t="s">
        <v>46</v>
      </c>
      <c r="M9" s="2" t="s">
        <v>27</v>
      </c>
      <c r="N9" s="2" t="s">
        <v>46</v>
      </c>
      <c r="O9" s="2" t="s">
        <v>27</v>
      </c>
      <c r="P9" s="2" t="s">
        <v>27</v>
      </c>
      <c r="Q9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517</v>
      </c>
      <c r="R9" s="6">
        <f>Data_analysis_Data_ORIGINAL[[#This Row],[TOTAL CALORIES BURNED]]/7</f>
        <v>73.857142857142861</v>
      </c>
      <c r="T9" s="7" t="s">
        <v>289</v>
      </c>
      <c r="U9" s="7" t="s">
        <v>290</v>
      </c>
    </row>
    <row r="10" spans="1:21" x14ac:dyDescent="0.3">
      <c r="A10" s="1">
        <v>12</v>
      </c>
      <c r="B10" s="1">
        <v>2019</v>
      </c>
      <c r="C10" s="2" t="s">
        <v>65</v>
      </c>
      <c r="D10" s="2" t="s">
        <v>96</v>
      </c>
      <c r="E10" s="2" t="s">
        <v>93</v>
      </c>
      <c r="F10" s="2" t="s">
        <v>97</v>
      </c>
      <c r="G10" s="2" t="s">
        <v>11</v>
      </c>
      <c r="H10" s="2" t="s">
        <v>99</v>
      </c>
      <c r="I10" s="2" t="s">
        <v>100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46</v>
      </c>
      <c r="O10" s="2" t="s">
        <v>27</v>
      </c>
      <c r="P10" s="2" t="s">
        <v>27</v>
      </c>
      <c r="Q10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774</v>
      </c>
      <c r="R10" s="6">
        <f>Data_analysis_Data_ORIGINAL[[#This Row],[TOTAL CALORIES BURNED]]/7</f>
        <v>110.57142857142857</v>
      </c>
      <c r="T10" s="8">
        <f>_xlfn.STDEV.S(R2:R52)</f>
        <v>64.421507497506553</v>
      </c>
      <c r="U10" s="8">
        <f>_xlfn.STDEV.S(R53:R102)</f>
        <v>50.585468888215033</v>
      </c>
    </row>
    <row r="11" spans="1:21" x14ac:dyDescent="0.3">
      <c r="A11" s="1">
        <v>15</v>
      </c>
      <c r="B11" s="1">
        <v>2019</v>
      </c>
      <c r="C11" s="2" t="s">
        <v>104</v>
      </c>
      <c r="D11" s="2" t="s">
        <v>105</v>
      </c>
      <c r="E11" s="2" t="s">
        <v>106</v>
      </c>
      <c r="F11" s="2" t="s">
        <v>15</v>
      </c>
      <c r="G11" s="2" t="s">
        <v>11</v>
      </c>
      <c r="H11" s="2" t="s">
        <v>11</v>
      </c>
      <c r="I11" s="2" t="s">
        <v>107</v>
      </c>
      <c r="J11" s="2" t="s">
        <v>27</v>
      </c>
      <c r="K11" s="2" t="s">
        <v>27</v>
      </c>
      <c r="L11" s="2" t="s">
        <v>27</v>
      </c>
      <c r="M11" s="2" t="s">
        <v>46</v>
      </c>
      <c r="N11" s="2" t="s">
        <v>46</v>
      </c>
      <c r="O11" s="2" t="s">
        <v>46</v>
      </c>
      <c r="P11" s="2" t="s">
        <v>46</v>
      </c>
      <c r="Q11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372</v>
      </c>
      <c r="R11" s="6">
        <f>Data_analysis_Data_ORIGINAL[[#This Row],[TOTAL CALORIES BURNED]]/7</f>
        <v>53.142857142857146</v>
      </c>
    </row>
    <row r="12" spans="1:21" x14ac:dyDescent="0.3">
      <c r="A12" s="1">
        <v>17</v>
      </c>
      <c r="B12" s="1">
        <v>2019</v>
      </c>
      <c r="C12" s="2" t="s">
        <v>86</v>
      </c>
      <c r="D12" s="2" t="s">
        <v>111</v>
      </c>
      <c r="E12" s="2" t="s">
        <v>112</v>
      </c>
      <c r="F12" s="2" t="s">
        <v>68</v>
      </c>
      <c r="G12" s="2" t="s">
        <v>113</v>
      </c>
      <c r="H12" s="2" t="s">
        <v>114</v>
      </c>
      <c r="I12" s="2" t="s">
        <v>115</v>
      </c>
      <c r="J12" s="2" t="s">
        <v>27</v>
      </c>
      <c r="K12" s="2" t="s">
        <v>27</v>
      </c>
      <c r="L12" s="2" t="s">
        <v>46</v>
      </c>
      <c r="M12" s="2" t="s">
        <v>27</v>
      </c>
      <c r="N12" s="2" t="s">
        <v>27</v>
      </c>
      <c r="O12" s="2" t="s">
        <v>27</v>
      </c>
      <c r="P12" s="2" t="s">
        <v>27</v>
      </c>
      <c r="Q12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753</v>
      </c>
      <c r="R12" s="6">
        <f>Data_analysis_Data_ORIGINAL[[#This Row],[TOTAL CALORIES BURNED]]/7</f>
        <v>107.57142857142857</v>
      </c>
    </row>
    <row r="13" spans="1:21" x14ac:dyDescent="0.3">
      <c r="A13" s="1">
        <v>18</v>
      </c>
      <c r="B13" s="1">
        <v>2019</v>
      </c>
      <c r="C13" s="2" t="s">
        <v>116</v>
      </c>
      <c r="D13" s="2" t="s">
        <v>117</v>
      </c>
      <c r="E13" s="2" t="s">
        <v>118</v>
      </c>
      <c r="F13" s="2" t="s">
        <v>12</v>
      </c>
      <c r="G13" s="2" t="s">
        <v>119</v>
      </c>
      <c r="H13" s="2" t="s">
        <v>19</v>
      </c>
      <c r="I13" s="2" t="s">
        <v>120</v>
      </c>
      <c r="J13" s="2" t="s">
        <v>27</v>
      </c>
      <c r="K13" s="2" t="s">
        <v>27</v>
      </c>
      <c r="L13" s="2" t="s">
        <v>27</v>
      </c>
      <c r="M13" s="2" t="s">
        <v>46</v>
      </c>
      <c r="N13" s="2" t="s">
        <v>27</v>
      </c>
      <c r="O13" s="2" t="s">
        <v>27</v>
      </c>
      <c r="P13" s="2" t="s">
        <v>27</v>
      </c>
      <c r="Q13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918</v>
      </c>
      <c r="R13" s="6">
        <f>Data_analysis_Data_ORIGINAL[[#This Row],[TOTAL CALORIES BURNED]]/7</f>
        <v>131.14285714285714</v>
      </c>
    </row>
    <row r="14" spans="1:21" x14ac:dyDescent="0.3">
      <c r="A14" s="1">
        <v>19</v>
      </c>
      <c r="B14" s="1">
        <v>2019</v>
      </c>
      <c r="C14" s="2" t="s">
        <v>121</v>
      </c>
      <c r="D14" s="2" t="s">
        <v>122</v>
      </c>
      <c r="E14" s="2" t="s">
        <v>123</v>
      </c>
      <c r="F14" s="2" t="s">
        <v>124</v>
      </c>
      <c r="G14" s="2" t="s">
        <v>125</v>
      </c>
      <c r="H14" s="2" t="s">
        <v>126</v>
      </c>
      <c r="I14" s="2" t="s">
        <v>11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46</v>
      </c>
      <c r="Q14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2115</v>
      </c>
      <c r="R14" s="6">
        <f>Data_analysis_Data_ORIGINAL[[#This Row],[TOTAL CALORIES BURNED]]/7</f>
        <v>302.14285714285717</v>
      </c>
    </row>
    <row r="15" spans="1:21" x14ac:dyDescent="0.3">
      <c r="A15" s="1">
        <v>20</v>
      </c>
      <c r="B15" s="1">
        <v>2019</v>
      </c>
      <c r="C15" s="2" t="s">
        <v>127</v>
      </c>
      <c r="D15" s="2" t="s">
        <v>128</v>
      </c>
      <c r="E15" s="2" t="s">
        <v>112</v>
      </c>
      <c r="F15" s="2" t="s">
        <v>106</v>
      </c>
      <c r="G15" s="2" t="s">
        <v>129</v>
      </c>
      <c r="H15" s="2" t="s">
        <v>86</v>
      </c>
      <c r="I15" s="2" t="s">
        <v>130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1017</v>
      </c>
      <c r="R15" s="6">
        <f>Data_analysis_Data_ORIGINAL[[#This Row],[TOTAL CALORIES BURNED]]/7</f>
        <v>145.28571428571428</v>
      </c>
    </row>
    <row r="16" spans="1:21" x14ac:dyDescent="0.3">
      <c r="A16" s="1">
        <v>24</v>
      </c>
      <c r="B16" s="1">
        <v>2019</v>
      </c>
      <c r="C16" s="2" t="s">
        <v>133</v>
      </c>
      <c r="D16" s="2" t="s">
        <v>143</v>
      </c>
      <c r="E16" s="2" t="s">
        <v>82</v>
      </c>
      <c r="F16" s="2" t="s">
        <v>32</v>
      </c>
      <c r="G16" s="2" t="s">
        <v>57</v>
      </c>
      <c r="H16" s="2" t="s">
        <v>20</v>
      </c>
      <c r="I16" s="2" t="s">
        <v>144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46</v>
      </c>
      <c r="O16" s="2" t="s">
        <v>46</v>
      </c>
      <c r="P16" s="2" t="s">
        <v>27</v>
      </c>
      <c r="Q16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834</v>
      </c>
      <c r="R16" s="6">
        <f>Data_analysis_Data_ORIGINAL[[#This Row],[TOTAL CALORIES BURNED]]/7</f>
        <v>119.14285714285714</v>
      </c>
    </row>
    <row r="17" spans="1:18" x14ac:dyDescent="0.3">
      <c r="A17" s="1">
        <v>26</v>
      </c>
      <c r="B17" s="1">
        <v>2019</v>
      </c>
      <c r="C17" s="2" t="s">
        <v>148</v>
      </c>
      <c r="D17" s="2" t="s">
        <v>102</v>
      </c>
      <c r="E17" s="2" t="s">
        <v>149</v>
      </c>
      <c r="F17" s="2" t="s">
        <v>74</v>
      </c>
      <c r="G17" s="2" t="s">
        <v>34</v>
      </c>
      <c r="H17" s="2" t="s">
        <v>110</v>
      </c>
      <c r="I17" s="2" t="s">
        <v>150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1321</v>
      </c>
      <c r="R17" s="6">
        <f>Data_analysis_Data_ORIGINAL[[#This Row],[TOTAL CALORIES BURNED]]/7</f>
        <v>188.71428571428572</v>
      </c>
    </row>
    <row r="18" spans="1:18" x14ac:dyDescent="0.3">
      <c r="A18" s="1">
        <v>27</v>
      </c>
      <c r="B18" s="1">
        <v>2019</v>
      </c>
      <c r="C18" s="2" t="s">
        <v>78</v>
      </c>
      <c r="D18" s="2" t="s">
        <v>138</v>
      </c>
      <c r="E18" s="2" t="s">
        <v>151</v>
      </c>
      <c r="F18" s="2" t="s">
        <v>152</v>
      </c>
      <c r="G18" s="2" t="s">
        <v>153</v>
      </c>
      <c r="H18" s="2" t="s">
        <v>132</v>
      </c>
      <c r="I18" s="2" t="s">
        <v>154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46</v>
      </c>
      <c r="O18" s="2" t="s">
        <v>27</v>
      </c>
      <c r="P18" s="2" t="s">
        <v>27</v>
      </c>
      <c r="Q18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1008</v>
      </c>
      <c r="R18" s="6">
        <f>Data_analysis_Data_ORIGINAL[[#This Row],[TOTAL CALORIES BURNED]]/7</f>
        <v>144</v>
      </c>
    </row>
    <row r="19" spans="1:18" x14ac:dyDescent="0.3">
      <c r="A19" s="1">
        <v>28</v>
      </c>
      <c r="B19" s="1">
        <v>2019</v>
      </c>
      <c r="C19" s="2" t="s">
        <v>117</v>
      </c>
      <c r="D19" s="2" t="s">
        <v>155</v>
      </c>
      <c r="E19" s="2" t="s">
        <v>51</v>
      </c>
      <c r="F19" s="2" t="s">
        <v>117</v>
      </c>
      <c r="G19" s="2" t="s">
        <v>39</v>
      </c>
      <c r="H19" s="2" t="s">
        <v>156</v>
      </c>
      <c r="I19" s="2" t="s">
        <v>157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659</v>
      </c>
      <c r="R19" s="6">
        <f>Data_analysis_Data_ORIGINAL[[#This Row],[TOTAL CALORIES BURNED]]/7</f>
        <v>94.142857142857139</v>
      </c>
    </row>
    <row r="20" spans="1:18" x14ac:dyDescent="0.3">
      <c r="A20" s="1">
        <v>30</v>
      </c>
      <c r="B20" s="1">
        <v>2019</v>
      </c>
      <c r="C20" s="2" t="s">
        <v>159</v>
      </c>
      <c r="D20" s="2" t="s">
        <v>159</v>
      </c>
      <c r="E20" s="2" t="s">
        <v>159</v>
      </c>
      <c r="F20" s="2" t="s">
        <v>160</v>
      </c>
      <c r="G20" s="2" t="s">
        <v>161</v>
      </c>
      <c r="H20" s="2" t="s">
        <v>146</v>
      </c>
      <c r="I20" s="2" t="s">
        <v>162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1552</v>
      </c>
      <c r="R20" s="6">
        <f>Data_analysis_Data_ORIGINAL[[#This Row],[TOTAL CALORIES BURNED]]/7</f>
        <v>221.71428571428572</v>
      </c>
    </row>
    <row r="21" spans="1:18" x14ac:dyDescent="0.3">
      <c r="A21" s="1">
        <v>33</v>
      </c>
      <c r="B21" s="1">
        <v>2019</v>
      </c>
      <c r="C21" s="2" t="s">
        <v>168</v>
      </c>
      <c r="D21" s="2" t="s">
        <v>169</v>
      </c>
      <c r="E21" s="2" t="s">
        <v>170</v>
      </c>
      <c r="F21" s="2" t="s">
        <v>171</v>
      </c>
      <c r="G21" s="2" t="s">
        <v>172</v>
      </c>
      <c r="H21" s="2" t="s">
        <v>173</v>
      </c>
      <c r="I21" s="2" t="s">
        <v>174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1159</v>
      </c>
      <c r="R21" s="6">
        <f>Data_analysis_Data_ORIGINAL[[#This Row],[TOTAL CALORIES BURNED]]/7</f>
        <v>165.57142857142858</v>
      </c>
    </row>
    <row r="22" spans="1:18" x14ac:dyDescent="0.3">
      <c r="A22" s="1">
        <v>35</v>
      </c>
      <c r="B22" s="1">
        <v>2019</v>
      </c>
      <c r="C22" s="2" t="s">
        <v>11</v>
      </c>
      <c r="D22" s="2" t="s">
        <v>11</v>
      </c>
      <c r="E22" s="2" t="s">
        <v>141</v>
      </c>
      <c r="F22" s="2" t="s">
        <v>11</v>
      </c>
      <c r="G22" s="2" t="s">
        <v>49</v>
      </c>
      <c r="H22" s="2" t="s">
        <v>11</v>
      </c>
      <c r="I22" s="2" t="s">
        <v>176</v>
      </c>
      <c r="J22" s="2" t="s">
        <v>27</v>
      </c>
      <c r="K22" s="2" t="s">
        <v>27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27</v>
      </c>
      <c r="Q22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643</v>
      </c>
      <c r="R22" s="6">
        <f>Data_analysis_Data_ORIGINAL[[#This Row],[TOTAL CALORIES BURNED]]/7</f>
        <v>91.857142857142861</v>
      </c>
    </row>
    <row r="23" spans="1:18" x14ac:dyDescent="0.3">
      <c r="A23" s="1">
        <v>36</v>
      </c>
      <c r="B23" s="1">
        <v>2019</v>
      </c>
      <c r="C23" s="2" t="s">
        <v>33</v>
      </c>
      <c r="D23" s="2" t="s">
        <v>114</v>
      </c>
      <c r="E23" s="2" t="s">
        <v>177</v>
      </c>
      <c r="F23" s="2" t="s">
        <v>145</v>
      </c>
      <c r="G23" s="2" t="s">
        <v>178</v>
      </c>
      <c r="H23" s="2" t="s">
        <v>179</v>
      </c>
      <c r="I23" s="2" t="s">
        <v>111</v>
      </c>
      <c r="J23" s="2" t="s">
        <v>27</v>
      </c>
      <c r="K23" s="2" t="s">
        <v>27</v>
      </c>
      <c r="L23" s="2" t="s">
        <v>27</v>
      </c>
      <c r="M23" s="2" t="s">
        <v>70</v>
      </c>
      <c r="N23" s="2" t="s">
        <v>27</v>
      </c>
      <c r="O23" s="2" t="s">
        <v>27</v>
      </c>
      <c r="P23" s="2" t="s">
        <v>27</v>
      </c>
      <c r="Q23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1104</v>
      </c>
      <c r="R23" s="6">
        <f>Data_analysis_Data_ORIGINAL[[#This Row],[TOTAL CALORIES BURNED]]/7</f>
        <v>157.71428571428572</v>
      </c>
    </row>
    <row r="24" spans="1:18" x14ac:dyDescent="0.3">
      <c r="A24" s="1">
        <v>38</v>
      </c>
      <c r="B24" s="1">
        <v>2019</v>
      </c>
      <c r="C24" s="2" t="s">
        <v>181</v>
      </c>
      <c r="D24" s="2" t="s">
        <v>182</v>
      </c>
      <c r="E24" s="2" t="s">
        <v>128</v>
      </c>
      <c r="F24" s="2" t="s">
        <v>159</v>
      </c>
      <c r="G24" s="2" t="s">
        <v>112</v>
      </c>
      <c r="H24" s="2" t="s">
        <v>183</v>
      </c>
      <c r="I24" s="2" t="s">
        <v>184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1114</v>
      </c>
      <c r="R24" s="6">
        <f>Data_analysis_Data_ORIGINAL[[#This Row],[TOTAL CALORIES BURNED]]/7</f>
        <v>159.14285714285714</v>
      </c>
    </row>
    <row r="25" spans="1:18" x14ac:dyDescent="0.3">
      <c r="A25" s="1">
        <v>40</v>
      </c>
      <c r="B25" s="1">
        <v>2019</v>
      </c>
      <c r="C25" s="2" t="s">
        <v>187</v>
      </c>
      <c r="D25" s="2" t="s">
        <v>152</v>
      </c>
      <c r="E25" s="2" t="s">
        <v>59</v>
      </c>
      <c r="F25" s="2" t="s">
        <v>189</v>
      </c>
      <c r="G25" s="2" t="s">
        <v>34</v>
      </c>
      <c r="H25" s="2" t="s">
        <v>74</v>
      </c>
      <c r="I25" s="2" t="s">
        <v>181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46</v>
      </c>
      <c r="P25" s="2" t="s">
        <v>46</v>
      </c>
      <c r="Q25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1773</v>
      </c>
      <c r="R25" s="6">
        <f>Data_analysis_Data_ORIGINAL[[#This Row],[TOTAL CALORIES BURNED]]/7</f>
        <v>253.28571428571428</v>
      </c>
    </row>
    <row r="26" spans="1:18" x14ac:dyDescent="0.3">
      <c r="A26" s="1">
        <v>41</v>
      </c>
      <c r="B26" s="1">
        <v>2019</v>
      </c>
      <c r="C26" s="2" t="s">
        <v>112</v>
      </c>
      <c r="D26" s="2" t="s">
        <v>29</v>
      </c>
      <c r="E26" s="2" t="s">
        <v>190</v>
      </c>
      <c r="F26" s="2" t="s">
        <v>191</v>
      </c>
      <c r="G26" s="2" t="s">
        <v>52</v>
      </c>
      <c r="H26" s="2" t="s">
        <v>192</v>
      </c>
      <c r="I26" s="2" t="s">
        <v>193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979</v>
      </c>
      <c r="R26" s="6">
        <f>Data_analysis_Data_ORIGINAL[[#This Row],[TOTAL CALORIES BURNED]]/7</f>
        <v>139.85714285714286</v>
      </c>
    </row>
    <row r="27" spans="1:18" x14ac:dyDescent="0.3">
      <c r="A27" s="1">
        <v>42</v>
      </c>
      <c r="B27" s="1">
        <v>2019</v>
      </c>
      <c r="C27" s="2" t="s">
        <v>194</v>
      </c>
      <c r="D27" s="2" t="s">
        <v>106</v>
      </c>
      <c r="E27" s="2" t="s">
        <v>195</v>
      </c>
      <c r="F27" s="2" t="s">
        <v>90</v>
      </c>
      <c r="G27" s="2" t="s">
        <v>191</v>
      </c>
      <c r="H27" s="2" t="s">
        <v>196</v>
      </c>
      <c r="I27" s="2" t="s">
        <v>197</v>
      </c>
      <c r="J27" s="2" t="s">
        <v>27</v>
      </c>
      <c r="K27" s="2" t="s">
        <v>27</v>
      </c>
      <c r="L27" s="2" t="s">
        <v>27</v>
      </c>
      <c r="M27" s="2" t="s">
        <v>46</v>
      </c>
      <c r="N27" s="2" t="s">
        <v>27</v>
      </c>
      <c r="O27" s="2" t="s">
        <v>27</v>
      </c>
      <c r="P27" s="2" t="s">
        <v>46</v>
      </c>
      <c r="Q27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1521</v>
      </c>
      <c r="R27" s="6">
        <f>Data_analysis_Data_ORIGINAL[[#This Row],[TOTAL CALORIES BURNED]]/7</f>
        <v>217.28571428571428</v>
      </c>
    </row>
    <row r="28" spans="1:18" x14ac:dyDescent="0.3">
      <c r="A28" s="1">
        <v>44</v>
      </c>
      <c r="B28" s="1">
        <v>2019</v>
      </c>
      <c r="C28" s="2" t="s">
        <v>125</v>
      </c>
      <c r="D28" s="2" t="s">
        <v>198</v>
      </c>
      <c r="E28" s="2" t="s">
        <v>106</v>
      </c>
      <c r="F28" s="2" t="s">
        <v>67</v>
      </c>
      <c r="G28" s="2" t="s">
        <v>89</v>
      </c>
      <c r="H28" s="2" t="s">
        <v>11</v>
      </c>
      <c r="I28" s="2" t="s">
        <v>167</v>
      </c>
      <c r="J28" s="2" t="s">
        <v>27</v>
      </c>
      <c r="K28" s="2" t="s">
        <v>27</v>
      </c>
      <c r="L28" s="2" t="s">
        <v>27</v>
      </c>
      <c r="M28" s="2" t="s">
        <v>46</v>
      </c>
      <c r="N28" s="2" t="s">
        <v>46</v>
      </c>
      <c r="O28" s="2" t="s">
        <v>46</v>
      </c>
      <c r="P28" s="2" t="s">
        <v>46</v>
      </c>
      <c r="Q28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914</v>
      </c>
      <c r="R28" s="6">
        <f>Data_analysis_Data_ORIGINAL[[#This Row],[TOTAL CALORIES BURNED]]/7</f>
        <v>130.57142857142858</v>
      </c>
    </row>
    <row r="29" spans="1:18" x14ac:dyDescent="0.3">
      <c r="A29" s="1">
        <v>46</v>
      </c>
      <c r="B29" s="1">
        <v>2019</v>
      </c>
      <c r="C29" s="2" t="s">
        <v>200</v>
      </c>
      <c r="D29" s="2" t="s">
        <v>201</v>
      </c>
      <c r="E29" s="2" t="s">
        <v>202</v>
      </c>
      <c r="F29" s="2" t="s">
        <v>203</v>
      </c>
      <c r="G29" s="2" t="s">
        <v>94</v>
      </c>
      <c r="H29" s="2" t="s">
        <v>204</v>
      </c>
      <c r="I29" s="2" t="s">
        <v>205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1608</v>
      </c>
      <c r="R29" s="6">
        <f>Data_analysis_Data_ORIGINAL[[#This Row],[TOTAL CALORIES BURNED]]/7</f>
        <v>229.71428571428572</v>
      </c>
    </row>
    <row r="30" spans="1:18" x14ac:dyDescent="0.3">
      <c r="A30" s="1">
        <v>50</v>
      </c>
      <c r="B30" s="1">
        <v>2019</v>
      </c>
      <c r="C30" s="2" t="s">
        <v>180</v>
      </c>
      <c r="D30" s="2" t="s">
        <v>71</v>
      </c>
      <c r="E30" s="2" t="s">
        <v>168</v>
      </c>
      <c r="F30" s="2" t="s">
        <v>11</v>
      </c>
      <c r="G30" s="2" t="s">
        <v>127</v>
      </c>
      <c r="H30" s="2" t="s">
        <v>33</v>
      </c>
      <c r="I30" s="2" t="s">
        <v>89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904</v>
      </c>
      <c r="R30" s="6">
        <f>Data_analysis_Data_ORIGINAL[[#This Row],[TOTAL CALORIES BURNED]]/7</f>
        <v>129.14285714285714</v>
      </c>
    </row>
    <row r="31" spans="1:18" x14ac:dyDescent="0.3">
      <c r="A31" s="1">
        <v>51</v>
      </c>
      <c r="B31" s="1">
        <v>2019</v>
      </c>
      <c r="C31" s="2" t="s">
        <v>207</v>
      </c>
      <c r="D31" s="2" t="s">
        <v>173</v>
      </c>
      <c r="E31" s="2" t="s">
        <v>194</v>
      </c>
      <c r="F31" s="2" t="s">
        <v>208</v>
      </c>
      <c r="G31" s="2" t="s">
        <v>11</v>
      </c>
      <c r="H31" s="2" t="s">
        <v>11</v>
      </c>
      <c r="I31" s="2" t="s">
        <v>42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46</v>
      </c>
      <c r="O31" s="2" t="s">
        <v>46</v>
      </c>
      <c r="P31" s="2" t="s">
        <v>27</v>
      </c>
      <c r="Q31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847</v>
      </c>
      <c r="R31" s="6">
        <f>Data_analysis_Data_ORIGINAL[[#This Row],[TOTAL CALORIES BURNED]]/7</f>
        <v>121</v>
      </c>
    </row>
    <row r="32" spans="1:18" x14ac:dyDescent="0.3">
      <c r="A32" s="1">
        <v>56</v>
      </c>
      <c r="B32" s="1">
        <v>2019</v>
      </c>
      <c r="C32" s="2" t="s">
        <v>11</v>
      </c>
      <c r="D32" s="2" t="s">
        <v>209</v>
      </c>
      <c r="E32" s="2" t="s">
        <v>81</v>
      </c>
      <c r="F32" s="2" t="s">
        <v>210</v>
      </c>
      <c r="G32" s="2" t="s">
        <v>170</v>
      </c>
      <c r="H32" s="2" t="s">
        <v>72</v>
      </c>
      <c r="I32" s="2" t="s">
        <v>52</v>
      </c>
      <c r="J32" s="2" t="s">
        <v>46</v>
      </c>
      <c r="K32" s="2" t="s">
        <v>27</v>
      </c>
      <c r="L32" s="2" t="s">
        <v>46</v>
      </c>
      <c r="M32" s="2" t="s">
        <v>27</v>
      </c>
      <c r="N32" s="2" t="s">
        <v>27</v>
      </c>
      <c r="O32" s="2" t="s">
        <v>70</v>
      </c>
      <c r="P32" s="2" t="s">
        <v>27</v>
      </c>
      <c r="Q32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529</v>
      </c>
      <c r="R32" s="6">
        <f>Data_analysis_Data_ORIGINAL[[#This Row],[TOTAL CALORIES BURNED]]/7</f>
        <v>75.571428571428569</v>
      </c>
    </row>
    <row r="33" spans="1:18" x14ac:dyDescent="0.3">
      <c r="A33" s="1">
        <v>58</v>
      </c>
      <c r="B33" s="1">
        <v>2019</v>
      </c>
      <c r="C33" s="2" t="s">
        <v>211</v>
      </c>
      <c r="D33" s="2" t="s">
        <v>212</v>
      </c>
      <c r="E33" s="2" t="s">
        <v>213</v>
      </c>
      <c r="F33" s="2" t="s">
        <v>64</v>
      </c>
      <c r="G33" s="2" t="s">
        <v>85</v>
      </c>
      <c r="H33" s="2" t="s">
        <v>16</v>
      </c>
      <c r="I33" s="2" t="s">
        <v>214</v>
      </c>
      <c r="J33" s="2" t="s">
        <v>46</v>
      </c>
      <c r="K33" s="2" t="s">
        <v>27</v>
      </c>
      <c r="L33" s="2" t="s">
        <v>27</v>
      </c>
      <c r="M33" s="2" t="s">
        <v>27</v>
      </c>
      <c r="N33" s="2" t="s">
        <v>46</v>
      </c>
      <c r="O33" s="2" t="s">
        <v>46</v>
      </c>
      <c r="P33" s="2" t="s">
        <v>46</v>
      </c>
      <c r="Q33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762</v>
      </c>
      <c r="R33" s="6">
        <f>Data_analysis_Data_ORIGINAL[[#This Row],[TOTAL CALORIES BURNED]]/7</f>
        <v>108.85714285714286</v>
      </c>
    </row>
    <row r="34" spans="1:18" x14ac:dyDescent="0.3">
      <c r="A34" s="1">
        <v>61</v>
      </c>
      <c r="B34" s="1">
        <v>2019</v>
      </c>
      <c r="C34" s="2" t="s">
        <v>86</v>
      </c>
      <c r="D34" s="2" t="s">
        <v>218</v>
      </c>
      <c r="E34" s="2" t="s">
        <v>67</v>
      </c>
      <c r="F34" s="2" t="s">
        <v>13</v>
      </c>
      <c r="G34" s="2" t="s">
        <v>18</v>
      </c>
      <c r="H34" s="2" t="s">
        <v>166</v>
      </c>
      <c r="I34" s="2" t="s">
        <v>219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647</v>
      </c>
      <c r="R34" s="6">
        <f>Data_analysis_Data_ORIGINAL[[#This Row],[TOTAL CALORIES BURNED]]/7</f>
        <v>92.428571428571431</v>
      </c>
    </row>
    <row r="35" spans="1:18" x14ac:dyDescent="0.3">
      <c r="A35" s="1">
        <v>65</v>
      </c>
      <c r="B35" s="1">
        <v>2019</v>
      </c>
      <c r="C35" s="2" t="s">
        <v>30</v>
      </c>
      <c r="D35" s="2" t="s">
        <v>10</v>
      </c>
      <c r="E35" s="2" t="s">
        <v>143</v>
      </c>
      <c r="F35" s="2" t="s">
        <v>26</v>
      </c>
      <c r="G35" s="2" t="s">
        <v>86</v>
      </c>
      <c r="H35" s="2" t="s">
        <v>21</v>
      </c>
      <c r="I35" s="2" t="s">
        <v>226</v>
      </c>
      <c r="J35" s="2" t="s">
        <v>27</v>
      </c>
      <c r="K35" s="2" t="s">
        <v>46</v>
      </c>
      <c r="L35" s="2" t="s">
        <v>27</v>
      </c>
      <c r="M35" s="2" t="s">
        <v>46</v>
      </c>
      <c r="N35" s="2" t="s">
        <v>46</v>
      </c>
      <c r="O35" s="2" t="s">
        <v>27</v>
      </c>
      <c r="P35" s="2" t="s">
        <v>27</v>
      </c>
      <c r="Q35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734</v>
      </c>
      <c r="R35" s="6">
        <f>Data_analysis_Data_ORIGINAL[[#This Row],[TOTAL CALORIES BURNED]]/7</f>
        <v>104.85714285714286</v>
      </c>
    </row>
    <row r="36" spans="1:18" x14ac:dyDescent="0.3">
      <c r="A36" s="1">
        <v>66</v>
      </c>
      <c r="B36" s="1">
        <v>2019</v>
      </c>
      <c r="C36" s="2" t="s">
        <v>51</v>
      </c>
      <c r="D36" s="2" t="s">
        <v>163</v>
      </c>
      <c r="E36" s="2" t="s">
        <v>81</v>
      </c>
      <c r="F36" s="2" t="s">
        <v>85</v>
      </c>
      <c r="G36" s="2" t="s">
        <v>11</v>
      </c>
      <c r="H36" s="2" t="s">
        <v>228</v>
      </c>
      <c r="I36" s="2" t="s">
        <v>128</v>
      </c>
      <c r="J36" s="2" t="s">
        <v>46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582</v>
      </c>
      <c r="R36" s="6">
        <f>Data_analysis_Data_ORIGINAL[[#This Row],[TOTAL CALORIES BURNED]]/7</f>
        <v>83.142857142857139</v>
      </c>
    </row>
    <row r="37" spans="1:18" x14ac:dyDescent="0.3">
      <c r="A37" s="1">
        <v>67</v>
      </c>
      <c r="B37" s="1">
        <v>2019</v>
      </c>
      <c r="C37" s="2" t="s">
        <v>229</v>
      </c>
      <c r="D37" s="2" t="s">
        <v>94</v>
      </c>
      <c r="E37" s="2" t="s">
        <v>157</v>
      </c>
      <c r="F37" s="2" t="s">
        <v>230</v>
      </c>
      <c r="G37" s="2" t="s">
        <v>231</v>
      </c>
      <c r="H37" s="2" t="s">
        <v>157</v>
      </c>
      <c r="I37" s="2" t="s">
        <v>219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1037</v>
      </c>
      <c r="R37" s="6">
        <f>Data_analysis_Data_ORIGINAL[[#This Row],[TOTAL CALORIES BURNED]]/7</f>
        <v>148.14285714285714</v>
      </c>
    </row>
    <row r="38" spans="1:18" x14ac:dyDescent="0.3">
      <c r="A38" s="1">
        <v>69</v>
      </c>
      <c r="B38" s="1">
        <v>2019</v>
      </c>
      <c r="C38" s="2" t="s">
        <v>232</v>
      </c>
      <c r="D38" s="2" t="s">
        <v>233</v>
      </c>
      <c r="E38" s="2" t="s">
        <v>24</v>
      </c>
      <c r="F38" s="2" t="s">
        <v>61</v>
      </c>
      <c r="G38" s="2" t="s">
        <v>16</v>
      </c>
      <c r="H38" s="2" t="s">
        <v>234</v>
      </c>
      <c r="I38" s="2" t="s">
        <v>235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703</v>
      </c>
      <c r="R38" s="6">
        <f>Data_analysis_Data_ORIGINAL[[#This Row],[TOTAL CALORIES BURNED]]/7</f>
        <v>100.42857142857143</v>
      </c>
    </row>
    <row r="39" spans="1:18" x14ac:dyDescent="0.3">
      <c r="A39" s="1">
        <v>70</v>
      </c>
      <c r="B39" s="1">
        <v>2019</v>
      </c>
      <c r="C39" s="2" t="s">
        <v>108</v>
      </c>
      <c r="D39" s="2" t="s">
        <v>209</v>
      </c>
      <c r="E39" s="2" t="s">
        <v>236</v>
      </c>
      <c r="F39" s="2" t="s">
        <v>237</v>
      </c>
      <c r="G39" s="2" t="s">
        <v>214</v>
      </c>
      <c r="H39" s="2" t="s">
        <v>181</v>
      </c>
      <c r="I39" s="2" t="s">
        <v>238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1756</v>
      </c>
      <c r="R39" s="6">
        <f>Data_analysis_Data_ORIGINAL[[#This Row],[TOTAL CALORIES BURNED]]/7</f>
        <v>250.85714285714286</v>
      </c>
    </row>
    <row r="40" spans="1:18" x14ac:dyDescent="0.3">
      <c r="A40" s="1">
        <v>71</v>
      </c>
      <c r="B40" s="1">
        <v>2019</v>
      </c>
      <c r="C40" s="2" t="s">
        <v>239</v>
      </c>
      <c r="D40" s="2" t="s">
        <v>240</v>
      </c>
      <c r="E40" s="2" t="s">
        <v>39</v>
      </c>
      <c r="F40" s="2" t="s">
        <v>102</v>
      </c>
      <c r="G40" s="2" t="s">
        <v>130</v>
      </c>
      <c r="H40" s="2" t="s">
        <v>240</v>
      </c>
      <c r="I40" s="2" t="s">
        <v>34</v>
      </c>
      <c r="J40" s="2" t="s">
        <v>27</v>
      </c>
      <c r="K40" s="2" t="s">
        <v>27</v>
      </c>
      <c r="L40" s="2" t="s">
        <v>46</v>
      </c>
      <c r="M40" s="2" t="s">
        <v>27</v>
      </c>
      <c r="N40" s="2" t="s">
        <v>27</v>
      </c>
      <c r="O40" s="2" t="s">
        <v>27</v>
      </c>
      <c r="P40" s="2" t="s">
        <v>70</v>
      </c>
      <c r="Q40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959</v>
      </c>
      <c r="R40" s="6">
        <f>Data_analysis_Data_ORIGINAL[[#This Row],[TOTAL CALORIES BURNED]]/7</f>
        <v>137</v>
      </c>
    </row>
    <row r="41" spans="1:18" x14ac:dyDescent="0.3">
      <c r="A41" s="1">
        <v>72</v>
      </c>
      <c r="B41" s="1">
        <v>2019</v>
      </c>
      <c r="C41" s="2" t="s">
        <v>241</v>
      </c>
      <c r="D41" s="2" t="s">
        <v>19</v>
      </c>
      <c r="E41" s="2" t="s">
        <v>215</v>
      </c>
      <c r="F41" s="2" t="s">
        <v>41</v>
      </c>
      <c r="G41" s="2" t="s">
        <v>134</v>
      </c>
      <c r="H41" s="2" t="s">
        <v>156</v>
      </c>
      <c r="I41" s="2" t="s">
        <v>242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960</v>
      </c>
      <c r="R41" s="6">
        <f>Data_analysis_Data_ORIGINAL[[#This Row],[TOTAL CALORIES BURNED]]/7</f>
        <v>137.14285714285714</v>
      </c>
    </row>
    <row r="42" spans="1:18" x14ac:dyDescent="0.3">
      <c r="A42" s="1">
        <v>73</v>
      </c>
      <c r="B42" s="1">
        <v>2019</v>
      </c>
      <c r="C42" s="2" t="s">
        <v>168</v>
      </c>
      <c r="D42" s="2" t="s">
        <v>88</v>
      </c>
      <c r="E42" s="2" t="s">
        <v>243</v>
      </c>
      <c r="F42" s="2" t="s">
        <v>223</v>
      </c>
      <c r="G42" s="2" t="s">
        <v>155</v>
      </c>
      <c r="H42" s="2" t="s">
        <v>50</v>
      </c>
      <c r="I42" s="2" t="s">
        <v>192</v>
      </c>
      <c r="J42" s="2" t="s">
        <v>70</v>
      </c>
      <c r="K42" s="2" t="s">
        <v>70</v>
      </c>
      <c r="L42" s="2" t="s">
        <v>70</v>
      </c>
      <c r="M42" s="2" t="s">
        <v>27</v>
      </c>
      <c r="N42" s="2" t="s">
        <v>70</v>
      </c>
      <c r="O42" s="2" t="s">
        <v>70</v>
      </c>
      <c r="P42" s="2" t="s">
        <v>70</v>
      </c>
      <c r="Q42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977</v>
      </c>
      <c r="R42" s="6">
        <f>Data_analysis_Data_ORIGINAL[[#This Row],[TOTAL CALORIES BURNED]]/7</f>
        <v>139.57142857142858</v>
      </c>
    </row>
    <row r="43" spans="1:18" x14ac:dyDescent="0.3">
      <c r="A43" s="1">
        <v>74</v>
      </c>
      <c r="B43" s="1">
        <v>2019</v>
      </c>
      <c r="C43" s="2" t="s">
        <v>155</v>
      </c>
      <c r="D43" s="2" t="s">
        <v>13</v>
      </c>
      <c r="E43" s="2" t="s">
        <v>13</v>
      </c>
      <c r="F43" s="2" t="s">
        <v>186</v>
      </c>
      <c r="G43" s="2" t="s">
        <v>10</v>
      </c>
      <c r="H43" s="2" t="s">
        <v>99</v>
      </c>
      <c r="I43" s="2" t="s">
        <v>94</v>
      </c>
      <c r="J43" s="2" t="s">
        <v>70</v>
      </c>
      <c r="K43" s="2" t="s">
        <v>46</v>
      </c>
      <c r="L43" s="2" t="s">
        <v>70</v>
      </c>
      <c r="M43" s="2" t="s">
        <v>27</v>
      </c>
      <c r="N43" s="2" t="s">
        <v>27</v>
      </c>
      <c r="O43" s="2" t="s">
        <v>70</v>
      </c>
      <c r="P43" s="2" t="s">
        <v>70</v>
      </c>
      <c r="Q43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322</v>
      </c>
      <c r="R43" s="6">
        <f>Data_analysis_Data_ORIGINAL[[#This Row],[TOTAL CALORIES BURNED]]/7</f>
        <v>46</v>
      </c>
    </row>
    <row r="44" spans="1:18" x14ac:dyDescent="0.3">
      <c r="A44" s="1">
        <v>75</v>
      </c>
      <c r="B44" s="1">
        <v>2019</v>
      </c>
      <c r="C44" s="2" t="s">
        <v>175</v>
      </c>
      <c r="D44" s="2" t="s">
        <v>231</v>
      </c>
      <c r="E44" s="2" t="s">
        <v>68</v>
      </c>
      <c r="F44" s="2" t="s">
        <v>137</v>
      </c>
      <c r="G44" s="2" t="s">
        <v>13</v>
      </c>
      <c r="H44" s="2" t="s">
        <v>22</v>
      </c>
      <c r="I44" s="2" t="s">
        <v>244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842</v>
      </c>
      <c r="R44" s="6">
        <f>Data_analysis_Data_ORIGINAL[[#This Row],[TOTAL CALORIES BURNED]]/7</f>
        <v>120.28571428571429</v>
      </c>
    </row>
    <row r="45" spans="1:18" x14ac:dyDescent="0.3">
      <c r="A45" s="1">
        <v>76</v>
      </c>
      <c r="B45" s="1">
        <v>2019</v>
      </c>
      <c r="C45" s="2" t="s">
        <v>117</v>
      </c>
      <c r="D45" s="2" t="s">
        <v>228</v>
      </c>
      <c r="E45" s="2" t="s">
        <v>169</v>
      </c>
      <c r="F45" s="2" t="s">
        <v>13</v>
      </c>
      <c r="G45" s="2" t="s">
        <v>81</v>
      </c>
      <c r="H45" s="2" t="s">
        <v>185</v>
      </c>
      <c r="I45" s="2" t="s">
        <v>214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758</v>
      </c>
      <c r="R45" s="6">
        <f>Data_analysis_Data_ORIGINAL[[#This Row],[TOTAL CALORIES BURNED]]/7</f>
        <v>108.28571428571429</v>
      </c>
    </row>
    <row r="46" spans="1:18" x14ac:dyDescent="0.3">
      <c r="A46" s="1">
        <v>78</v>
      </c>
      <c r="B46" s="1">
        <v>2019</v>
      </c>
      <c r="C46" s="2" t="s">
        <v>160</v>
      </c>
      <c r="D46" s="2" t="s">
        <v>242</v>
      </c>
      <c r="E46" s="2" t="s">
        <v>32</v>
      </c>
      <c r="F46" s="2" t="s">
        <v>26</v>
      </c>
      <c r="G46" s="2" t="s">
        <v>11</v>
      </c>
      <c r="H46" s="2" t="s">
        <v>229</v>
      </c>
      <c r="I46" s="2" t="s">
        <v>34</v>
      </c>
      <c r="J46" s="2" t="s">
        <v>27</v>
      </c>
      <c r="K46" s="2" t="s">
        <v>27</v>
      </c>
      <c r="L46" s="2" t="s">
        <v>27</v>
      </c>
      <c r="M46" s="2" t="s">
        <v>70</v>
      </c>
      <c r="N46" s="2" t="s">
        <v>46</v>
      </c>
      <c r="O46" s="2" t="s">
        <v>27</v>
      </c>
      <c r="P46" s="2" t="s">
        <v>27</v>
      </c>
      <c r="Q46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721</v>
      </c>
      <c r="R46" s="6">
        <f>Data_analysis_Data_ORIGINAL[[#This Row],[TOTAL CALORIES BURNED]]/7</f>
        <v>103</v>
      </c>
    </row>
    <row r="47" spans="1:18" x14ac:dyDescent="0.3">
      <c r="A47" s="1">
        <v>79</v>
      </c>
      <c r="B47" s="1">
        <v>2019</v>
      </c>
      <c r="C47" s="2" t="s">
        <v>102</v>
      </c>
      <c r="D47" s="2" t="s">
        <v>72</v>
      </c>
      <c r="E47" s="2" t="s">
        <v>169</v>
      </c>
      <c r="F47" s="2" t="s">
        <v>97</v>
      </c>
      <c r="G47" s="2" t="s">
        <v>136</v>
      </c>
      <c r="H47" s="2" t="s">
        <v>81</v>
      </c>
      <c r="I47" s="2" t="s">
        <v>149</v>
      </c>
      <c r="J47" s="2" t="s">
        <v>27</v>
      </c>
      <c r="K47" s="2" t="s">
        <v>27</v>
      </c>
      <c r="L47" s="2" t="s">
        <v>46</v>
      </c>
      <c r="M47" s="2" t="s">
        <v>27</v>
      </c>
      <c r="N47" s="2" t="s">
        <v>27</v>
      </c>
      <c r="O47" s="2" t="s">
        <v>27</v>
      </c>
      <c r="P47" s="2" t="s">
        <v>27</v>
      </c>
      <c r="Q47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751</v>
      </c>
      <c r="R47" s="6">
        <f>Data_analysis_Data_ORIGINAL[[#This Row],[TOTAL CALORIES BURNED]]/7</f>
        <v>107.28571428571429</v>
      </c>
    </row>
    <row r="48" spans="1:18" x14ac:dyDescent="0.3">
      <c r="A48" s="1">
        <v>82</v>
      </c>
      <c r="B48" s="1">
        <v>2019</v>
      </c>
      <c r="C48" s="2" t="s">
        <v>86</v>
      </c>
      <c r="D48" s="2" t="s">
        <v>243</v>
      </c>
      <c r="E48" s="2" t="s">
        <v>72</v>
      </c>
      <c r="F48" s="2" t="s">
        <v>93</v>
      </c>
      <c r="G48" s="2" t="s">
        <v>188</v>
      </c>
      <c r="H48" s="2" t="s">
        <v>20</v>
      </c>
      <c r="I48" s="2" t="s">
        <v>109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653</v>
      </c>
      <c r="R48" s="6">
        <f>Data_analysis_Data_ORIGINAL[[#This Row],[TOTAL CALORIES BURNED]]/7</f>
        <v>93.285714285714292</v>
      </c>
    </row>
    <row r="49" spans="1:18" x14ac:dyDescent="0.3">
      <c r="A49" s="1">
        <v>85</v>
      </c>
      <c r="B49" s="1">
        <v>2019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O49" s="2" t="s">
        <v>46</v>
      </c>
      <c r="P49" s="2" t="s">
        <v>46</v>
      </c>
      <c r="Q49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0</v>
      </c>
      <c r="R49" s="6">
        <f>Data_analysis_Data_ORIGINAL[[#This Row],[TOTAL CALORIES BURNED]]/7</f>
        <v>0</v>
      </c>
    </row>
    <row r="50" spans="1:18" x14ac:dyDescent="0.3">
      <c r="A50" s="1">
        <v>88</v>
      </c>
      <c r="B50" s="1">
        <v>2019</v>
      </c>
      <c r="C50" s="2" t="s">
        <v>249</v>
      </c>
      <c r="D50" s="2" t="s">
        <v>248</v>
      </c>
      <c r="E50" s="2" t="s">
        <v>93</v>
      </c>
      <c r="F50" s="2" t="s">
        <v>47</v>
      </c>
      <c r="G50" s="2" t="s">
        <v>250</v>
      </c>
      <c r="H50" s="2" t="s">
        <v>163</v>
      </c>
      <c r="I50" s="2" t="s">
        <v>11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46</v>
      </c>
      <c r="Q50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1079</v>
      </c>
      <c r="R50" s="6">
        <f>Data_analysis_Data_ORIGINAL[[#This Row],[TOTAL CALORIES BURNED]]/7</f>
        <v>154.14285714285714</v>
      </c>
    </row>
    <row r="51" spans="1:18" x14ac:dyDescent="0.3">
      <c r="A51" s="1">
        <v>90</v>
      </c>
      <c r="B51" s="1">
        <v>2019</v>
      </c>
      <c r="C51" s="2" t="s">
        <v>103</v>
      </c>
      <c r="D51" s="2" t="s">
        <v>251</v>
      </c>
      <c r="E51" s="2" t="s">
        <v>26</v>
      </c>
      <c r="F51" s="2" t="s">
        <v>109</v>
      </c>
      <c r="G51" s="2" t="s">
        <v>65</v>
      </c>
      <c r="H51" s="2" t="s">
        <v>246</v>
      </c>
      <c r="I51" s="2" t="s">
        <v>229</v>
      </c>
      <c r="J51" s="2" t="s">
        <v>27</v>
      </c>
      <c r="K51" s="2" t="s">
        <v>27</v>
      </c>
      <c r="L51" s="2" t="s">
        <v>46</v>
      </c>
      <c r="M51" s="2" t="s">
        <v>27</v>
      </c>
      <c r="N51" s="2" t="s">
        <v>27</v>
      </c>
      <c r="O51" s="2" t="s">
        <v>27</v>
      </c>
      <c r="P51" s="2" t="s">
        <v>27</v>
      </c>
      <c r="Q51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1061</v>
      </c>
      <c r="R51" s="6">
        <f>Data_analysis_Data_ORIGINAL[[#This Row],[TOTAL CALORIES BURNED]]/7</f>
        <v>151.57142857142858</v>
      </c>
    </row>
    <row r="52" spans="1:18" x14ac:dyDescent="0.3">
      <c r="A52" s="1">
        <v>91</v>
      </c>
      <c r="B52" s="1">
        <v>2019</v>
      </c>
      <c r="C52" s="2" t="s">
        <v>100</v>
      </c>
      <c r="D52" s="2" t="s">
        <v>56</v>
      </c>
      <c r="E52" s="2" t="s">
        <v>97</v>
      </c>
      <c r="F52" s="2" t="s">
        <v>94</v>
      </c>
      <c r="G52" s="2" t="s">
        <v>162</v>
      </c>
      <c r="H52" s="2" t="s">
        <v>133</v>
      </c>
      <c r="I52" s="2" t="s">
        <v>117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46</v>
      </c>
      <c r="Q52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1223</v>
      </c>
      <c r="R52" s="6">
        <f>Data_analysis_Data_ORIGINAL[[#This Row],[TOTAL CALORIES BURNED]]/7</f>
        <v>174.71428571428572</v>
      </c>
    </row>
    <row r="53" spans="1:18" x14ac:dyDescent="0.3">
      <c r="A53" s="1">
        <v>95</v>
      </c>
      <c r="B53" s="1">
        <v>2020</v>
      </c>
      <c r="C53" s="2" t="s">
        <v>130</v>
      </c>
      <c r="D53" s="2" t="s">
        <v>98</v>
      </c>
      <c r="E53" s="2" t="s">
        <v>11</v>
      </c>
      <c r="F53" s="2" t="s">
        <v>252</v>
      </c>
      <c r="G53" s="2" t="s">
        <v>136</v>
      </c>
      <c r="H53" s="2" t="s">
        <v>24</v>
      </c>
      <c r="I53" s="2" t="s">
        <v>38</v>
      </c>
      <c r="J53" s="2" t="s">
        <v>27</v>
      </c>
      <c r="K53" s="2" t="s">
        <v>27</v>
      </c>
      <c r="L53" s="2" t="s">
        <v>46</v>
      </c>
      <c r="M53" s="2" t="s">
        <v>27</v>
      </c>
      <c r="N53" s="2" t="s">
        <v>27</v>
      </c>
      <c r="O53" s="2" t="s">
        <v>46</v>
      </c>
      <c r="P53" s="2" t="s">
        <v>27</v>
      </c>
      <c r="Q53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287</v>
      </c>
      <c r="R53" s="6">
        <f>Data_analysis_Data_ORIGINAL[[#This Row],[TOTAL CALORIES BURNED]]/7</f>
        <v>41</v>
      </c>
    </row>
    <row r="54" spans="1:18" x14ac:dyDescent="0.3">
      <c r="A54" s="1">
        <v>97</v>
      </c>
      <c r="B54" s="1">
        <v>2020</v>
      </c>
      <c r="C54" s="2" t="s">
        <v>145</v>
      </c>
      <c r="D54" s="2" t="s">
        <v>188</v>
      </c>
      <c r="E54" s="2" t="s">
        <v>252</v>
      </c>
      <c r="F54" s="2" t="s">
        <v>149</v>
      </c>
      <c r="G54" s="2" t="s">
        <v>253</v>
      </c>
      <c r="H54" s="2" t="s">
        <v>98</v>
      </c>
      <c r="I54" s="2" t="s">
        <v>254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387</v>
      </c>
      <c r="R54" s="6">
        <f>Data_analysis_Data_ORIGINAL[[#This Row],[TOTAL CALORIES BURNED]]/7</f>
        <v>55.285714285714285</v>
      </c>
    </row>
    <row r="55" spans="1:18" x14ac:dyDescent="0.3">
      <c r="A55" s="1">
        <v>98</v>
      </c>
      <c r="B55" s="1">
        <v>2020</v>
      </c>
      <c r="C55" s="2" t="s">
        <v>18</v>
      </c>
      <c r="D55" s="2" t="s">
        <v>10</v>
      </c>
      <c r="E55" s="2" t="s">
        <v>11</v>
      </c>
      <c r="F55" s="2" t="s">
        <v>11</v>
      </c>
      <c r="G55" s="2" t="s">
        <v>57</v>
      </c>
      <c r="H55" s="2" t="s">
        <v>48</v>
      </c>
      <c r="I55" s="2" t="s">
        <v>11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29</v>
      </c>
      <c r="R55" s="6">
        <f>Data_analysis_Data_ORIGINAL[[#This Row],[TOTAL CALORIES BURNED]]/7</f>
        <v>4.1428571428571432</v>
      </c>
    </row>
    <row r="56" spans="1:18" x14ac:dyDescent="0.3">
      <c r="A56" s="1">
        <v>99</v>
      </c>
      <c r="B56" s="1">
        <v>2020</v>
      </c>
      <c r="C56" s="2" t="s">
        <v>255</v>
      </c>
      <c r="D56" s="2" t="s">
        <v>101</v>
      </c>
      <c r="E56" s="2" t="s">
        <v>171</v>
      </c>
      <c r="F56" s="2" t="s">
        <v>11</v>
      </c>
      <c r="G56" s="2" t="s">
        <v>101</v>
      </c>
      <c r="H56" s="2" t="s">
        <v>23</v>
      </c>
      <c r="I56" s="2" t="s">
        <v>229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270</v>
      </c>
      <c r="R56" s="6">
        <f>Data_analysis_Data_ORIGINAL[[#This Row],[TOTAL CALORIES BURNED]]/7</f>
        <v>38.571428571428569</v>
      </c>
    </row>
    <row r="57" spans="1:18" x14ac:dyDescent="0.3">
      <c r="A57" s="1">
        <v>101</v>
      </c>
      <c r="B57" s="1">
        <v>2020</v>
      </c>
      <c r="C57" s="2" t="s">
        <v>15</v>
      </c>
      <c r="D57" s="2" t="s">
        <v>11</v>
      </c>
      <c r="E57" s="2" t="s">
        <v>114</v>
      </c>
      <c r="F57" s="2" t="s">
        <v>256</v>
      </c>
      <c r="G57" s="2" t="s">
        <v>230</v>
      </c>
      <c r="H57" s="2" t="s">
        <v>11</v>
      </c>
      <c r="I57" s="2" t="s">
        <v>232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46</v>
      </c>
      <c r="P57" s="2" t="s">
        <v>27</v>
      </c>
      <c r="Q57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690</v>
      </c>
      <c r="R57" s="6">
        <f>Data_analysis_Data_ORIGINAL[[#This Row],[TOTAL CALORIES BURNED]]/7</f>
        <v>98.571428571428569</v>
      </c>
    </row>
    <row r="58" spans="1:18" x14ac:dyDescent="0.3">
      <c r="A58" s="1">
        <v>104</v>
      </c>
      <c r="B58" s="1">
        <v>2020</v>
      </c>
      <c r="C58" s="2" t="s">
        <v>74</v>
      </c>
      <c r="D58" s="2" t="s">
        <v>211</v>
      </c>
      <c r="E58" s="2" t="s">
        <v>17</v>
      </c>
      <c r="F58" s="2" t="s">
        <v>11</v>
      </c>
      <c r="G58" s="2" t="s">
        <v>62</v>
      </c>
      <c r="H58" s="2" t="s">
        <v>32</v>
      </c>
      <c r="I58" s="2" t="s">
        <v>83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297</v>
      </c>
      <c r="R58" s="6">
        <f>Data_analysis_Data_ORIGINAL[[#This Row],[TOTAL CALORIES BURNED]]/7</f>
        <v>42.428571428571431</v>
      </c>
    </row>
    <row r="59" spans="1:18" x14ac:dyDescent="0.3">
      <c r="A59" s="1">
        <v>105</v>
      </c>
      <c r="B59" s="1">
        <v>2020</v>
      </c>
      <c r="C59" s="2" t="s">
        <v>234</v>
      </c>
      <c r="D59" s="2" t="s">
        <v>224</v>
      </c>
      <c r="E59" s="2" t="s">
        <v>88</v>
      </c>
      <c r="F59" s="2" t="s">
        <v>179</v>
      </c>
      <c r="G59" s="2" t="s">
        <v>257</v>
      </c>
      <c r="H59" s="2" t="s">
        <v>240</v>
      </c>
      <c r="I59" s="2" t="s">
        <v>195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816</v>
      </c>
      <c r="R59" s="6">
        <f>Data_analysis_Data_ORIGINAL[[#This Row],[TOTAL CALORIES BURNED]]/7</f>
        <v>116.57142857142857</v>
      </c>
    </row>
    <row r="60" spans="1:18" x14ac:dyDescent="0.3">
      <c r="A60" s="1">
        <v>108</v>
      </c>
      <c r="B60" s="1">
        <v>2020</v>
      </c>
      <c r="C60" s="2" t="s">
        <v>188</v>
      </c>
      <c r="D60" s="2" t="s">
        <v>11</v>
      </c>
      <c r="E60" s="2" t="s">
        <v>148</v>
      </c>
      <c r="F60" s="2" t="s">
        <v>253</v>
      </c>
      <c r="G60" s="2" t="s">
        <v>222</v>
      </c>
      <c r="H60" s="2" t="s">
        <v>259</v>
      </c>
      <c r="I60" s="2" t="s">
        <v>39</v>
      </c>
      <c r="J60" s="2" t="s">
        <v>46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592</v>
      </c>
      <c r="R60" s="6">
        <f>Data_analysis_Data_ORIGINAL[[#This Row],[TOTAL CALORIES BURNED]]/7</f>
        <v>84.571428571428569</v>
      </c>
    </row>
    <row r="61" spans="1:18" x14ac:dyDescent="0.3">
      <c r="A61" s="1">
        <v>109</v>
      </c>
      <c r="B61" s="1">
        <v>2020</v>
      </c>
      <c r="C61" s="2" t="s">
        <v>44</v>
      </c>
      <c r="D61" s="2" t="s">
        <v>17</v>
      </c>
      <c r="E61" s="2" t="s">
        <v>131</v>
      </c>
      <c r="F61" s="2" t="s">
        <v>234</v>
      </c>
      <c r="G61" s="2" t="s">
        <v>67</v>
      </c>
      <c r="H61" s="2" t="s">
        <v>38</v>
      </c>
      <c r="I61" s="2" t="s">
        <v>84</v>
      </c>
      <c r="J61" s="2" t="s">
        <v>27</v>
      </c>
      <c r="K61" s="2" t="s">
        <v>27</v>
      </c>
      <c r="L61" s="2" t="s">
        <v>46</v>
      </c>
      <c r="M61" s="2" t="s">
        <v>27</v>
      </c>
      <c r="N61" s="2" t="s">
        <v>27</v>
      </c>
      <c r="O61" s="2" t="s">
        <v>27</v>
      </c>
      <c r="P61" s="2" t="s">
        <v>27</v>
      </c>
      <c r="Q61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462</v>
      </c>
      <c r="R61" s="6">
        <f>Data_analysis_Data_ORIGINAL[[#This Row],[TOTAL CALORIES BURNED]]/7</f>
        <v>66</v>
      </c>
    </row>
    <row r="62" spans="1:18" x14ac:dyDescent="0.3">
      <c r="A62" s="1">
        <v>110</v>
      </c>
      <c r="B62" s="1">
        <v>2020</v>
      </c>
      <c r="C62" s="2" t="s">
        <v>206</v>
      </c>
      <c r="D62" s="2" t="s">
        <v>222</v>
      </c>
      <c r="E62" s="2" t="s">
        <v>235</v>
      </c>
      <c r="F62" s="2" t="s">
        <v>181</v>
      </c>
      <c r="G62" s="2" t="s">
        <v>147</v>
      </c>
      <c r="H62" s="2" t="s">
        <v>23</v>
      </c>
      <c r="I62" s="2" t="s">
        <v>13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504</v>
      </c>
      <c r="R62" s="6">
        <f>Data_analysis_Data_ORIGINAL[[#This Row],[TOTAL CALORIES BURNED]]/7</f>
        <v>72</v>
      </c>
    </row>
    <row r="63" spans="1:18" x14ac:dyDescent="0.3">
      <c r="A63" s="1">
        <v>111</v>
      </c>
      <c r="B63" s="1">
        <v>2020</v>
      </c>
      <c r="C63" s="2" t="s">
        <v>10</v>
      </c>
      <c r="D63" s="2" t="s">
        <v>11</v>
      </c>
      <c r="E63" s="2" t="s">
        <v>13</v>
      </c>
      <c r="F63" s="2" t="s">
        <v>92</v>
      </c>
      <c r="G63" s="2" t="s">
        <v>75</v>
      </c>
      <c r="H63" s="2" t="s">
        <v>10</v>
      </c>
      <c r="I63" s="2" t="s">
        <v>16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40</v>
      </c>
      <c r="R63" s="6">
        <f>Data_analysis_Data_ORIGINAL[[#This Row],[TOTAL CALORIES BURNED]]/7</f>
        <v>5.7142857142857144</v>
      </c>
    </row>
    <row r="64" spans="1:18" x14ac:dyDescent="0.3">
      <c r="A64" s="1">
        <v>113</v>
      </c>
      <c r="B64" s="1">
        <v>2020</v>
      </c>
      <c r="C64" s="2" t="s">
        <v>141</v>
      </c>
      <c r="D64" s="2" t="s">
        <v>262</v>
      </c>
      <c r="E64" s="2" t="s">
        <v>11</v>
      </c>
      <c r="F64" s="2" t="s">
        <v>206</v>
      </c>
      <c r="G64" s="2" t="s">
        <v>141</v>
      </c>
      <c r="H64" s="2" t="s">
        <v>102</v>
      </c>
      <c r="I64" s="2" t="s">
        <v>263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673</v>
      </c>
      <c r="R64" s="6">
        <f>Data_analysis_Data_ORIGINAL[[#This Row],[TOTAL CALORIES BURNED]]/7</f>
        <v>96.142857142857139</v>
      </c>
    </row>
    <row r="65" spans="1:18" x14ac:dyDescent="0.3">
      <c r="A65" s="1">
        <v>115</v>
      </c>
      <c r="B65" s="1">
        <v>2020</v>
      </c>
      <c r="C65" s="2" t="s">
        <v>188</v>
      </c>
      <c r="D65" s="2" t="s">
        <v>127</v>
      </c>
      <c r="E65" s="2" t="s">
        <v>68</v>
      </c>
      <c r="F65" s="2" t="s">
        <v>18</v>
      </c>
      <c r="G65" s="2" t="s">
        <v>225</v>
      </c>
      <c r="H65" s="2" t="s">
        <v>264</v>
      </c>
      <c r="I65" s="2" t="s">
        <v>166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1078</v>
      </c>
      <c r="R65" s="6">
        <f>Data_analysis_Data_ORIGINAL[[#This Row],[TOTAL CALORIES BURNED]]/7</f>
        <v>154</v>
      </c>
    </row>
    <row r="66" spans="1:18" x14ac:dyDescent="0.3">
      <c r="A66" s="1">
        <v>116</v>
      </c>
      <c r="B66" s="1">
        <v>2020</v>
      </c>
      <c r="C66" s="2" t="s">
        <v>14</v>
      </c>
      <c r="D66" s="2" t="s">
        <v>45</v>
      </c>
      <c r="E66" s="2" t="s">
        <v>73</v>
      </c>
      <c r="F66" s="2" t="s">
        <v>182</v>
      </c>
      <c r="G66" s="2" t="s">
        <v>112</v>
      </c>
      <c r="H66" s="2" t="s">
        <v>124</v>
      </c>
      <c r="I66" s="2" t="s">
        <v>231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619</v>
      </c>
      <c r="R66" s="6">
        <f>Data_analysis_Data_ORIGINAL[[#This Row],[TOTAL CALORIES BURNED]]/7</f>
        <v>88.428571428571431</v>
      </c>
    </row>
    <row r="67" spans="1:18" x14ac:dyDescent="0.3">
      <c r="A67" s="1">
        <v>121</v>
      </c>
      <c r="B67" s="1">
        <v>2020</v>
      </c>
      <c r="C67" s="2" t="s">
        <v>262</v>
      </c>
      <c r="D67" s="2" t="s">
        <v>11</v>
      </c>
      <c r="E67" s="2" t="s">
        <v>11</v>
      </c>
      <c r="F67" s="2" t="s">
        <v>105</v>
      </c>
      <c r="G67" s="2" t="s">
        <v>39</v>
      </c>
      <c r="H67" s="2" t="s">
        <v>79</v>
      </c>
      <c r="I67" s="2" t="s">
        <v>128</v>
      </c>
      <c r="J67" s="2" t="s">
        <v>27</v>
      </c>
      <c r="K67" s="2" t="s">
        <v>46</v>
      </c>
      <c r="L67" s="2" t="s">
        <v>46</v>
      </c>
      <c r="M67" s="2" t="s">
        <v>27</v>
      </c>
      <c r="N67" s="2" t="s">
        <v>27</v>
      </c>
      <c r="O67" s="2" t="s">
        <v>27</v>
      </c>
      <c r="P67" s="2" t="s">
        <v>27</v>
      </c>
      <c r="Q67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623</v>
      </c>
      <c r="R67" s="6">
        <f>Data_analysis_Data_ORIGINAL[[#This Row],[TOTAL CALORIES BURNED]]/7</f>
        <v>89</v>
      </c>
    </row>
    <row r="68" spans="1:18" x14ac:dyDescent="0.3">
      <c r="A68" s="1">
        <v>127</v>
      </c>
      <c r="B68" s="1">
        <v>2020</v>
      </c>
      <c r="C68" s="2" t="s">
        <v>181</v>
      </c>
      <c r="D68" s="2" t="s">
        <v>182</v>
      </c>
      <c r="E68" s="2" t="s">
        <v>11</v>
      </c>
      <c r="F68" s="2" t="s">
        <v>11</v>
      </c>
      <c r="G68" s="2" t="s">
        <v>269</v>
      </c>
      <c r="H68" s="2" t="s">
        <v>52</v>
      </c>
      <c r="I68" s="2" t="s">
        <v>51</v>
      </c>
      <c r="J68" s="2" t="s">
        <v>27</v>
      </c>
      <c r="K68" s="2" t="s">
        <v>27</v>
      </c>
      <c r="L68" s="2" t="s">
        <v>46</v>
      </c>
      <c r="M68" s="2" t="s">
        <v>46</v>
      </c>
      <c r="N68" s="2" t="s">
        <v>27</v>
      </c>
      <c r="O68" s="2" t="s">
        <v>27</v>
      </c>
      <c r="P68" s="2" t="s">
        <v>27</v>
      </c>
      <c r="Q68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579</v>
      </c>
      <c r="R68" s="6">
        <f>Data_analysis_Data_ORIGINAL[[#This Row],[TOTAL CALORIES BURNED]]/7</f>
        <v>82.714285714285708</v>
      </c>
    </row>
    <row r="69" spans="1:18" x14ac:dyDescent="0.3">
      <c r="A69" s="1">
        <v>129</v>
      </c>
      <c r="B69" s="1">
        <v>2020</v>
      </c>
      <c r="C69" s="2" t="s">
        <v>270</v>
      </c>
      <c r="D69" s="2" t="s">
        <v>16</v>
      </c>
      <c r="E69" s="2" t="s">
        <v>124</v>
      </c>
      <c r="F69" s="2" t="s">
        <v>132</v>
      </c>
      <c r="G69" s="2" t="s">
        <v>60</v>
      </c>
      <c r="H69" s="2" t="s">
        <v>22</v>
      </c>
      <c r="I69" s="2" t="s">
        <v>234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647</v>
      </c>
      <c r="R69" s="6">
        <f>Data_analysis_Data_ORIGINAL[[#This Row],[TOTAL CALORIES BURNED]]/7</f>
        <v>92.428571428571431</v>
      </c>
    </row>
    <row r="70" spans="1:18" x14ac:dyDescent="0.3">
      <c r="A70" s="1">
        <v>130</v>
      </c>
      <c r="B70" s="1">
        <v>2020</v>
      </c>
      <c r="C70" s="2" t="s">
        <v>26</v>
      </c>
      <c r="D70" s="2" t="s">
        <v>11</v>
      </c>
      <c r="E70" s="2" t="s">
        <v>271</v>
      </c>
      <c r="F70" s="2" t="s">
        <v>62</v>
      </c>
      <c r="G70" s="2" t="s">
        <v>124</v>
      </c>
      <c r="H70" s="2" t="s">
        <v>152</v>
      </c>
      <c r="I70" s="2" t="s">
        <v>42</v>
      </c>
      <c r="J70" s="2" t="s">
        <v>27</v>
      </c>
      <c r="K70" s="2" t="s">
        <v>46</v>
      </c>
      <c r="L70" s="2" t="s">
        <v>27</v>
      </c>
      <c r="M70" s="2" t="s">
        <v>46</v>
      </c>
      <c r="N70" s="2" t="s">
        <v>27</v>
      </c>
      <c r="O70" s="2" t="s">
        <v>27</v>
      </c>
      <c r="P70" s="2" t="s">
        <v>27</v>
      </c>
      <c r="Q70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275</v>
      </c>
      <c r="R70" s="6">
        <f>Data_analysis_Data_ORIGINAL[[#This Row],[TOTAL CALORIES BURNED]]/7</f>
        <v>39.285714285714285</v>
      </c>
    </row>
    <row r="71" spans="1:18" x14ac:dyDescent="0.3">
      <c r="A71" s="1">
        <v>131</v>
      </c>
      <c r="B71" s="1">
        <v>2020</v>
      </c>
      <c r="C71" s="2" t="s">
        <v>26</v>
      </c>
      <c r="D71" s="2" t="s">
        <v>272</v>
      </c>
      <c r="E71" s="2" t="s">
        <v>11</v>
      </c>
      <c r="F71" s="2" t="s">
        <v>210</v>
      </c>
      <c r="G71" s="2" t="s">
        <v>145</v>
      </c>
      <c r="H71" s="2" t="s">
        <v>158</v>
      </c>
      <c r="I71" s="2" t="s">
        <v>268</v>
      </c>
      <c r="J71" s="2" t="s">
        <v>70</v>
      </c>
      <c r="K71" s="2" t="s">
        <v>27</v>
      </c>
      <c r="L71" s="2" t="s">
        <v>46</v>
      </c>
      <c r="M71" s="2" t="s">
        <v>27</v>
      </c>
      <c r="N71" s="2" t="s">
        <v>46</v>
      </c>
      <c r="O71" s="2" t="s">
        <v>27</v>
      </c>
      <c r="P71" s="2" t="s">
        <v>27</v>
      </c>
      <c r="Q71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623</v>
      </c>
      <c r="R71" s="6">
        <f>Data_analysis_Data_ORIGINAL[[#This Row],[TOTAL CALORIES BURNED]]/7</f>
        <v>89</v>
      </c>
    </row>
    <row r="72" spans="1:18" x14ac:dyDescent="0.3">
      <c r="A72" s="1">
        <v>132</v>
      </c>
      <c r="B72" s="1">
        <v>2020</v>
      </c>
      <c r="C72" s="2" t="s">
        <v>131</v>
      </c>
      <c r="D72" s="2" t="s">
        <v>171</v>
      </c>
      <c r="E72" s="2" t="s">
        <v>36</v>
      </c>
      <c r="F72" s="2" t="s">
        <v>92</v>
      </c>
      <c r="G72" s="2" t="s">
        <v>38</v>
      </c>
      <c r="H72" s="2" t="s">
        <v>260</v>
      </c>
      <c r="I72" s="2" t="s">
        <v>229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307</v>
      </c>
      <c r="R72" s="6">
        <f>Data_analysis_Data_ORIGINAL[[#This Row],[TOTAL CALORIES BURNED]]/7</f>
        <v>43.857142857142854</v>
      </c>
    </row>
    <row r="73" spans="1:18" x14ac:dyDescent="0.3">
      <c r="A73" s="1">
        <v>134</v>
      </c>
      <c r="B73" s="1">
        <v>2020</v>
      </c>
      <c r="C73" s="2" t="s">
        <v>69</v>
      </c>
      <c r="D73" s="2" t="s">
        <v>84</v>
      </c>
      <c r="E73" s="2" t="s">
        <v>199</v>
      </c>
      <c r="F73" s="2" t="s">
        <v>124</v>
      </c>
      <c r="G73" s="2" t="s">
        <v>273</v>
      </c>
      <c r="H73" s="2" t="s">
        <v>227</v>
      </c>
      <c r="I73" s="2" t="s">
        <v>254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814</v>
      </c>
      <c r="R73" s="6">
        <f>Data_analysis_Data_ORIGINAL[[#This Row],[TOTAL CALORIES BURNED]]/7</f>
        <v>116.28571428571429</v>
      </c>
    </row>
    <row r="74" spans="1:18" x14ac:dyDescent="0.3">
      <c r="A74" s="1">
        <v>135</v>
      </c>
      <c r="B74" s="1">
        <v>2020</v>
      </c>
      <c r="C74" s="2" t="s">
        <v>274</v>
      </c>
      <c r="D74" s="2" t="s">
        <v>66</v>
      </c>
      <c r="E74" s="2" t="s">
        <v>156</v>
      </c>
      <c r="F74" s="2" t="s">
        <v>275</v>
      </c>
      <c r="G74" s="2" t="s">
        <v>94</v>
      </c>
      <c r="H74" s="2" t="s">
        <v>261</v>
      </c>
      <c r="I74" s="2" t="s">
        <v>221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1974</v>
      </c>
      <c r="R74" s="6">
        <f>Data_analysis_Data_ORIGINAL[[#This Row],[TOTAL CALORIES BURNED]]/7</f>
        <v>282</v>
      </c>
    </row>
    <row r="75" spans="1:18" x14ac:dyDescent="0.3">
      <c r="A75" s="1">
        <v>139</v>
      </c>
      <c r="B75" s="1">
        <v>2020</v>
      </c>
      <c r="C75" s="2" t="s">
        <v>79</v>
      </c>
      <c r="D75" s="2" t="s">
        <v>165</v>
      </c>
      <c r="E75" s="2" t="s">
        <v>241</v>
      </c>
      <c r="F75" s="2" t="s">
        <v>277</v>
      </c>
      <c r="G75" s="2" t="s">
        <v>267</v>
      </c>
      <c r="H75" s="2" t="s">
        <v>138</v>
      </c>
      <c r="I75" s="2" t="s">
        <v>127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1363</v>
      </c>
      <c r="R75" s="6">
        <f>Data_analysis_Data_ORIGINAL[[#This Row],[TOTAL CALORIES BURNED]]/7</f>
        <v>194.71428571428572</v>
      </c>
    </row>
    <row r="76" spans="1:18" x14ac:dyDescent="0.3">
      <c r="A76" s="1">
        <v>140</v>
      </c>
      <c r="B76" s="1">
        <v>2020</v>
      </c>
      <c r="C76" s="2" t="s">
        <v>206</v>
      </c>
      <c r="D76" s="2" t="s">
        <v>17</v>
      </c>
      <c r="E76" s="2" t="s">
        <v>13</v>
      </c>
      <c r="F76" s="2" t="s">
        <v>127</v>
      </c>
      <c r="G76" s="2" t="s">
        <v>218</v>
      </c>
      <c r="H76" s="2" t="s">
        <v>36</v>
      </c>
      <c r="I76" s="2" t="s">
        <v>258</v>
      </c>
      <c r="J76" s="2" t="s">
        <v>27</v>
      </c>
      <c r="K76" s="2" t="s">
        <v>27</v>
      </c>
      <c r="L76" s="2" t="s">
        <v>46</v>
      </c>
      <c r="M76" s="2" t="s">
        <v>27</v>
      </c>
      <c r="N76" s="2" t="s">
        <v>27</v>
      </c>
      <c r="O76" s="2" t="s">
        <v>46</v>
      </c>
      <c r="P76" s="2" t="s">
        <v>27</v>
      </c>
      <c r="Q76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430</v>
      </c>
      <c r="R76" s="6">
        <f>Data_analysis_Data_ORIGINAL[[#This Row],[TOTAL CALORIES BURNED]]/7</f>
        <v>61.428571428571431</v>
      </c>
    </row>
    <row r="77" spans="1:18" x14ac:dyDescent="0.3">
      <c r="A77" s="1">
        <v>141</v>
      </c>
      <c r="B77" s="1">
        <v>2020</v>
      </c>
      <c r="C77" s="2" t="s">
        <v>13</v>
      </c>
      <c r="D77" s="2" t="s">
        <v>266</v>
      </c>
      <c r="E77" s="2" t="s">
        <v>136</v>
      </c>
      <c r="F77" s="2" t="s">
        <v>16</v>
      </c>
      <c r="G77" s="2" t="s">
        <v>175</v>
      </c>
      <c r="H77" s="2" t="s">
        <v>45</v>
      </c>
      <c r="I77" s="2" t="s">
        <v>225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399</v>
      </c>
      <c r="R77" s="6">
        <f>Data_analysis_Data_ORIGINAL[[#This Row],[TOTAL CALORIES BURNED]]/7</f>
        <v>57</v>
      </c>
    </row>
    <row r="78" spans="1:18" x14ac:dyDescent="0.3">
      <c r="A78" s="1">
        <v>142</v>
      </c>
      <c r="B78" s="1">
        <v>2020</v>
      </c>
      <c r="C78" s="2" t="s">
        <v>127</v>
      </c>
      <c r="D78" s="2" t="s">
        <v>54</v>
      </c>
      <c r="E78" s="2" t="s">
        <v>11</v>
      </c>
      <c r="F78" s="2" t="s">
        <v>10</v>
      </c>
      <c r="G78" s="2" t="s">
        <v>24</v>
      </c>
      <c r="H78" s="2" t="s">
        <v>9</v>
      </c>
      <c r="I78" s="2" t="s">
        <v>96</v>
      </c>
      <c r="J78" s="2" t="s">
        <v>27</v>
      </c>
      <c r="K78" s="2" t="s">
        <v>27</v>
      </c>
      <c r="L78" s="2" t="s">
        <v>46</v>
      </c>
      <c r="M78" s="2" t="s">
        <v>27</v>
      </c>
      <c r="N78" s="2" t="s">
        <v>27</v>
      </c>
      <c r="O78" s="2" t="s">
        <v>27</v>
      </c>
      <c r="P78" s="2" t="s">
        <v>27</v>
      </c>
      <c r="Q78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475</v>
      </c>
      <c r="R78" s="6">
        <f>Data_analysis_Data_ORIGINAL[[#This Row],[TOTAL CALORIES BURNED]]/7</f>
        <v>67.857142857142861</v>
      </c>
    </row>
    <row r="79" spans="1:18" x14ac:dyDescent="0.3">
      <c r="A79" s="1">
        <v>143</v>
      </c>
      <c r="B79" s="1">
        <v>2020</v>
      </c>
      <c r="C79" s="2" t="s">
        <v>37</v>
      </c>
      <c r="D79" s="2" t="s">
        <v>227</v>
      </c>
      <c r="E79" s="2" t="s">
        <v>106</v>
      </c>
      <c r="F79" s="2" t="s">
        <v>114</v>
      </c>
      <c r="G79" s="2" t="s">
        <v>111</v>
      </c>
      <c r="H79" s="2" t="s">
        <v>113</v>
      </c>
      <c r="I79" s="2" t="s">
        <v>63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794</v>
      </c>
      <c r="R79" s="6">
        <f>Data_analysis_Data_ORIGINAL[[#This Row],[TOTAL CALORIES BURNED]]/7</f>
        <v>113.42857142857143</v>
      </c>
    </row>
    <row r="80" spans="1:18" x14ac:dyDescent="0.3">
      <c r="A80" s="1">
        <v>144</v>
      </c>
      <c r="B80" s="1">
        <v>2020</v>
      </c>
      <c r="C80" s="2" t="s">
        <v>229</v>
      </c>
      <c r="D80" s="2" t="s">
        <v>23</v>
      </c>
      <c r="E80" s="2" t="s">
        <v>95</v>
      </c>
      <c r="F80" s="2" t="s">
        <v>77</v>
      </c>
      <c r="G80" s="2" t="s">
        <v>132</v>
      </c>
      <c r="H80" s="2" t="s">
        <v>253</v>
      </c>
      <c r="I80" s="2" t="s">
        <v>175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46</v>
      </c>
      <c r="O80" s="2" t="s">
        <v>27</v>
      </c>
      <c r="P80" s="2" t="s">
        <v>27</v>
      </c>
      <c r="Q80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711</v>
      </c>
      <c r="R80" s="6">
        <f>Data_analysis_Data_ORIGINAL[[#This Row],[TOTAL CALORIES BURNED]]/7</f>
        <v>101.57142857142857</v>
      </c>
    </row>
    <row r="81" spans="1:18" x14ac:dyDescent="0.3">
      <c r="A81" s="1">
        <v>145</v>
      </c>
      <c r="B81" s="1">
        <v>2020</v>
      </c>
      <c r="C81" s="2" t="s">
        <v>210</v>
      </c>
      <c r="D81" s="2" t="s">
        <v>217</v>
      </c>
      <c r="E81" s="2" t="s">
        <v>105</v>
      </c>
      <c r="F81" s="2" t="s">
        <v>52</v>
      </c>
      <c r="G81" s="2" t="s">
        <v>104</v>
      </c>
      <c r="H81" s="2" t="s">
        <v>157</v>
      </c>
      <c r="I81" s="2" t="s">
        <v>265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581</v>
      </c>
      <c r="R81" s="6">
        <f>Data_analysis_Data_ORIGINAL[[#This Row],[TOTAL CALORIES BURNED]]/7</f>
        <v>83</v>
      </c>
    </row>
    <row r="82" spans="1:18" x14ac:dyDescent="0.3">
      <c r="A82" s="1">
        <v>146</v>
      </c>
      <c r="B82" s="1">
        <v>2020</v>
      </c>
      <c r="C82" s="2" t="s">
        <v>278</v>
      </c>
      <c r="D82" s="2" t="s">
        <v>184</v>
      </c>
      <c r="E82" s="2" t="s">
        <v>139</v>
      </c>
      <c r="F82" s="2" t="s">
        <v>136</v>
      </c>
      <c r="G82" s="2" t="s">
        <v>153</v>
      </c>
      <c r="H82" s="2" t="s">
        <v>216</v>
      </c>
      <c r="I82" s="2" t="s">
        <v>279</v>
      </c>
      <c r="J82" s="2" t="s">
        <v>27</v>
      </c>
      <c r="K82" s="2" t="s">
        <v>27</v>
      </c>
      <c r="L82" s="2" t="s">
        <v>27</v>
      </c>
      <c r="M82" s="2" t="s">
        <v>46</v>
      </c>
      <c r="N82" s="2" t="s">
        <v>27</v>
      </c>
      <c r="O82" s="2" t="s">
        <v>27</v>
      </c>
      <c r="P82" s="2" t="s">
        <v>27</v>
      </c>
      <c r="Q82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1105</v>
      </c>
      <c r="R82" s="6">
        <f>Data_analysis_Data_ORIGINAL[[#This Row],[TOTAL CALORIES BURNED]]/7</f>
        <v>157.85714285714286</v>
      </c>
    </row>
    <row r="83" spans="1:18" x14ac:dyDescent="0.3">
      <c r="A83" s="1">
        <v>147</v>
      </c>
      <c r="B83" s="1">
        <v>2020</v>
      </c>
      <c r="C83" s="2" t="s">
        <v>11</v>
      </c>
      <c r="D83" s="2" t="s">
        <v>11</v>
      </c>
      <c r="E83" s="2" t="s">
        <v>155</v>
      </c>
      <c r="F83" s="2" t="s">
        <v>11</v>
      </c>
      <c r="G83" s="2" t="s">
        <v>10</v>
      </c>
      <c r="H83" s="2" t="s">
        <v>11</v>
      </c>
      <c r="I83" s="2" t="s">
        <v>203</v>
      </c>
      <c r="J83" s="2" t="s">
        <v>46</v>
      </c>
      <c r="K83" s="2" t="s">
        <v>46</v>
      </c>
      <c r="L83" s="2" t="s">
        <v>27</v>
      </c>
      <c r="M83" s="2" t="s">
        <v>27</v>
      </c>
      <c r="N83" s="2" t="s">
        <v>27</v>
      </c>
      <c r="O83" s="2" t="s">
        <v>46</v>
      </c>
      <c r="P83" s="2" t="s">
        <v>27</v>
      </c>
      <c r="Q83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199</v>
      </c>
      <c r="R83" s="6">
        <f>Data_analysis_Data_ORIGINAL[[#This Row],[TOTAL CALORIES BURNED]]/7</f>
        <v>28.428571428571427</v>
      </c>
    </row>
    <row r="84" spans="1:18" x14ac:dyDescent="0.3">
      <c r="A84" s="1">
        <v>151</v>
      </c>
      <c r="B84" s="1">
        <v>2020</v>
      </c>
      <c r="C84" s="2" t="s">
        <v>11</v>
      </c>
      <c r="D84" s="2" t="s">
        <v>179</v>
      </c>
      <c r="E84" s="2" t="s">
        <v>52</v>
      </c>
      <c r="F84" s="2" t="s">
        <v>47</v>
      </c>
      <c r="G84" s="2" t="s">
        <v>38</v>
      </c>
      <c r="H84" s="2" t="s">
        <v>68</v>
      </c>
      <c r="I84" s="2" t="s">
        <v>180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481</v>
      </c>
      <c r="R84" s="6">
        <f>Data_analysis_Data_ORIGINAL[[#This Row],[TOTAL CALORIES BURNED]]/7</f>
        <v>68.714285714285708</v>
      </c>
    </row>
    <row r="85" spans="1:18" x14ac:dyDescent="0.3">
      <c r="A85" s="1">
        <v>155</v>
      </c>
      <c r="B85" s="1">
        <v>2020</v>
      </c>
      <c r="C85" s="2" t="s">
        <v>14</v>
      </c>
      <c r="D85" s="2" t="s">
        <v>45</v>
      </c>
      <c r="E85" s="2" t="s">
        <v>83</v>
      </c>
      <c r="F85" s="2" t="s">
        <v>245</v>
      </c>
      <c r="G85" s="2" t="s">
        <v>155</v>
      </c>
      <c r="H85" s="2" t="s">
        <v>206</v>
      </c>
      <c r="I85" s="2" t="s">
        <v>252</v>
      </c>
      <c r="J85" s="2" t="s">
        <v>27</v>
      </c>
      <c r="K85" s="2" t="s">
        <v>27</v>
      </c>
      <c r="L85" s="2" t="s">
        <v>27</v>
      </c>
      <c r="M85" s="2" t="s">
        <v>46</v>
      </c>
      <c r="N85" s="2" t="s">
        <v>27</v>
      </c>
      <c r="O85" s="2" t="s">
        <v>46</v>
      </c>
      <c r="P85" s="2" t="s">
        <v>27</v>
      </c>
      <c r="Q85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335</v>
      </c>
      <c r="R85" s="6">
        <f>Data_analysis_Data_ORIGINAL[[#This Row],[TOTAL CALORIES BURNED]]/7</f>
        <v>47.857142857142854</v>
      </c>
    </row>
    <row r="86" spans="1:18" x14ac:dyDescent="0.3">
      <c r="A86" s="1">
        <v>156</v>
      </c>
      <c r="B86" s="1">
        <v>2020</v>
      </c>
      <c r="C86" s="2" t="s">
        <v>104</v>
      </c>
      <c r="D86" s="2" t="s">
        <v>218</v>
      </c>
      <c r="E86" s="2" t="s">
        <v>23</v>
      </c>
      <c r="F86" s="2" t="s">
        <v>252</v>
      </c>
      <c r="G86" s="2" t="s">
        <v>119</v>
      </c>
      <c r="H86" s="2" t="s">
        <v>203</v>
      </c>
      <c r="I86" s="2" t="s">
        <v>25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550</v>
      </c>
      <c r="R86" s="6">
        <f>Data_analysis_Data_ORIGINAL[[#This Row],[TOTAL CALORIES BURNED]]/7</f>
        <v>78.571428571428569</v>
      </c>
    </row>
    <row r="87" spans="1:18" x14ac:dyDescent="0.3">
      <c r="A87" s="1">
        <v>158</v>
      </c>
      <c r="B87" s="1">
        <v>2020</v>
      </c>
      <c r="C87" s="2" t="s">
        <v>11</v>
      </c>
      <c r="D87" s="2" t="s">
        <v>229</v>
      </c>
      <c r="E87" s="2" t="s">
        <v>171</v>
      </c>
      <c r="F87" s="2" t="s">
        <v>131</v>
      </c>
      <c r="G87" s="2" t="s">
        <v>153</v>
      </c>
      <c r="H87" s="2" t="s">
        <v>11</v>
      </c>
      <c r="I87" s="2" t="s">
        <v>153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46</v>
      </c>
      <c r="P87" s="2" t="s">
        <v>27</v>
      </c>
      <c r="Q87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311</v>
      </c>
      <c r="R87" s="6">
        <f>Data_analysis_Data_ORIGINAL[[#This Row],[TOTAL CALORIES BURNED]]/7</f>
        <v>44.428571428571431</v>
      </c>
    </row>
    <row r="88" spans="1:18" x14ac:dyDescent="0.3">
      <c r="A88" s="1">
        <v>159</v>
      </c>
      <c r="B88" s="1">
        <v>2020</v>
      </c>
      <c r="C88" s="2" t="s">
        <v>105</v>
      </c>
      <c r="D88" s="2" t="s">
        <v>92</v>
      </c>
      <c r="E88" s="2" t="s">
        <v>88</v>
      </c>
      <c r="F88" s="2" t="s">
        <v>272</v>
      </c>
      <c r="G88" s="2" t="s">
        <v>98</v>
      </c>
      <c r="H88" s="2" t="s">
        <v>57</v>
      </c>
      <c r="I88" s="2" t="s">
        <v>11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46</v>
      </c>
      <c r="Q88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471</v>
      </c>
      <c r="R88" s="6">
        <f>Data_analysis_Data_ORIGINAL[[#This Row],[TOTAL CALORIES BURNED]]/7</f>
        <v>67.285714285714292</v>
      </c>
    </row>
    <row r="89" spans="1:18" x14ac:dyDescent="0.3">
      <c r="A89" s="1">
        <v>163</v>
      </c>
      <c r="B89" s="1">
        <v>2020</v>
      </c>
      <c r="C89" s="2" t="s">
        <v>51</v>
      </c>
      <c r="D89" s="2" t="s">
        <v>257</v>
      </c>
      <c r="E89" s="2" t="s">
        <v>203</v>
      </c>
      <c r="F89" s="2" t="s">
        <v>36</v>
      </c>
      <c r="G89" s="2" t="s">
        <v>220</v>
      </c>
      <c r="H89" s="2" t="s">
        <v>119</v>
      </c>
      <c r="I89" s="2" t="s">
        <v>199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551</v>
      </c>
      <c r="R89" s="6">
        <f>Data_analysis_Data_ORIGINAL[[#This Row],[TOTAL CALORIES BURNED]]/7</f>
        <v>78.714285714285708</v>
      </c>
    </row>
    <row r="90" spans="1:18" x14ac:dyDescent="0.3">
      <c r="A90" s="1">
        <v>165</v>
      </c>
      <c r="B90" s="1">
        <v>2020</v>
      </c>
      <c r="C90" s="2" t="s">
        <v>163</v>
      </c>
      <c r="D90" s="2" t="s">
        <v>265</v>
      </c>
      <c r="E90" s="2" t="s">
        <v>280</v>
      </c>
      <c r="F90" s="2" t="s">
        <v>255</v>
      </c>
      <c r="G90" s="2" t="s">
        <v>15</v>
      </c>
      <c r="H90" s="2" t="s">
        <v>281</v>
      </c>
      <c r="I90" s="2" t="s">
        <v>11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917</v>
      </c>
      <c r="R90" s="6">
        <f>Data_analysis_Data_ORIGINAL[[#This Row],[TOTAL CALORIES BURNED]]/7</f>
        <v>131</v>
      </c>
    </row>
    <row r="91" spans="1:18" x14ac:dyDescent="0.3">
      <c r="A91" s="1">
        <v>166</v>
      </c>
      <c r="B91" s="1">
        <v>2020</v>
      </c>
      <c r="C91" s="2" t="s">
        <v>145</v>
      </c>
      <c r="D91" s="2" t="s">
        <v>13</v>
      </c>
      <c r="E91" s="2" t="s">
        <v>16</v>
      </c>
      <c r="F91" s="2" t="s">
        <v>10</v>
      </c>
      <c r="G91" s="2" t="s">
        <v>17</v>
      </c>
      <c r="H91" s="2" t="s">
        <v>16</v>
      </c>
      <c r="I91" s="2" t="s">
        <v>227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44</v>
      </c>
      <c r="R91" s="6">
        <f>Data_analysis_Data_ORIGINAL[[#This Row],[TOTAL CALORIES BURNED]]/7</f>
        <v>6.2857142857142856</v>
      </c>
    </row>
    <row r="92" spans="1:18" x14ac:dyDescent="0.3">
      <c r="A92" s="1">
        <v>167</v>
      </c>
      <c r="B92" s="1">
        <v>2020</v>
      </c>
      <c r="C92" s="2" t="s">
        <v>282</v>
      </c>
      <c r="D92" s="2" t="s">
        <v>164</v>
      </c>
      <c r="E92" s="2" t="s">
        <v>245</v>
      </c>
      <c r="F92" s="2" t="s">
        <v>106</v>
      </c>
      <c r="G92" s="2" t="s">
        <v>83</v>
      </c>
      <c r="H92" s="2" t="s">
        <v>86</v>
      </c>
      <c r="I92" s="2" t="s">
        <v>168</v>
      </c>
      <c r="J92" s="2" t="s">
        <v>27</v>
      </c>
      <c r="K92" s="2" t="s">
        <v>46</v>
      </c>
      <c r="L92" s="2" t="s">
        <v>46</v>
      </c>
      <c r="M92" s="2" t="s">
        <v>27</v>
      </c>
      <c r="N92" s="2" t="s">
        <v>27</v>
      </c>
      <c r="O92" s="2" t="s">
        <v>27</v>
      </c>
      <c r="P92" s="2" t="s">
        <v>27</v>
      </c>
      <c r="Q92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1059</v>
      </c>
      <c r="R92" s="6">
        <f>Data_analysis_Data_ORIGINAL[[#This Row],[TOTAL CALORIES BURNED]]/7</f>
        <v>151.28571428571428</v>
      </c>
    </row>
    <row r="93" spans="1:18" x14ac:dyDescent="0.3">
      <c r="A93" s="1">
        <v>169</v>
      </c>
      <c r="B93" s="1">
        <v>2020</v>
      </c>
      <c r="C93" s="2" t="s">
        <v>162</v>
      </c>
      <c r="D93" s="2" t="s">
        <v>85</v>
      </c>
      <c r="E93" s="2" t="s">
        <v>44</v>
      </c>
      <c r="F93" s="2" t="s">
        <v>10</v>
      </c>
      <c r="G93" s="2" t="s">
        <v>106</v>
      </c>
      <c r="H93" s="2" t="s">
        <v>244</v>
      </c>
      <c r="I93" s="2" t="s">
        <v>48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644</v>
      </c>
      <c r="R93" s="6">
        <f>Data_analysis_Data_ORIGINAL[[#This Row],[TOTAL CALORIES BURNED]]/7</f>
        <v>92</v>
      </c>
    </row>
    <row r="94" spans="1:18" x14ac:dyDescent="0.3">
      <c r="A94" s="1">
        <v>171</v>
      </c>
      <c r="B94" s="1">
        <v>2020</v>
      </c>
      <c r="C94" s="2" t="s">
        <v>134</v>
      </c>
      <c r="D94" s="2" t="s">
        <v>57</v>
      </c>
      <c r="E94" s="2" t="s">
        <v>60</v>
      </c>
      <c r="F94" s="2" t="s">
        <v>136</v>
      </c>
      <c r="G94" s="2" t="s">
        <v>54</v>
      </c>
      <c r="H94" s="2" t="s">
        <v>125</v>
      </c>
      <c r="I94" s="2" t="s">
        <v>39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492</v>
      </c>
      <c r="R94" s="6">
        <f>Data_analysis_Data_ORIGINAL[[#This Row],[TOTAL CALORIES BURNED]]/7</f>
        <v>70.285714285714292</v>
      </c>
    </row>
    <row r="95" spans="1:18" x14ac:dyDescent="0.3">
      <c r="A95" s="1">
        <v>172</v>
      </c>
      <c r="B95" s="1">
        <v>2020</v>
      </c>
      <c r="C95" s="2" t="s">
        <v>237</v>
      </c>
      <c r="D95" s="2" t="s">
        <v>58</v>
      </c>
      <c r="E95" s="2" t="s">
        <v>24</v>
      </c>
      <c r="F95" s="2" t="s">
        <v>135</v>
      </c>
      <c r="G95" s="2" t="s">
        <v>206</v>
      </c>
      <c r="H95" s="2" t="s">
        <v>283</v>
      </c>
      <c r="I95" s="2" t="s">
        <v>134</v>
      </c>
      <c r="J95" s="2" t="s">
        <v>27</v>
      </c>
      <c r="K95" s="2" t="s">
        <v>27</v>
      </c>
      <c r="L95" s="2" t="s">
        <v>46</v>
      </c>
      <c r="M95" s="2" t="s">
        <v>27</v>
      </c>
      <c r="N95" s="2" t="s">
        <v>27</v>
      </c>
      <c r="O95" s="2" t="s">
        <v>27</v>
      </c>
      <c r="P95" s="2" t="s">
        <v>27</v>
      </c>
      <c r="Q95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805</v>
      </c>
      <c r="R95" s="6">
        <f>Data_analysis_Data_ORIGINAL[[#This Row],[TOTAL CALORIES BURNED]]/7</f>
        <v>115</v>
      </c>
    </row>
    <row r="96" spans="1:18" x14ac:dyDescent="0.3">
      <c r="A96" s="1">
        <v>176</v>
      </c>
      <c r="B96" s="1">
        <v>2020</v>
      </c>
      <c r="C96" s="2" t="s">
        <v>142</v>
      </c>
      <c r="D96" s="2" t="s">
        <v>12</v>
      </c>
      <c r="E96" s="2" t="s">
        <v>47</v>
      </c>
      <c r="F96" s="2" t="s">
        <v>284</v>
      </c>
      <c r="G96" s="2" t="s">
        <v>105</v>
      </c>
      <c r="H96" s="2" t="s">
        <v>17</v>
      </c>
      <c r="I96" s="2" t="s">
        <v>51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1075</v>
      </c>
      <c r="R96" s="6">
        <f>Data_analysis_Data_ORIGINAL[[#This Row],[TOTAL CALORIES BURNED]]/7</f>
        <v>153.57142857142858</v>
      </c>
    </row>
    <row r="97" spans="1:18" x14ac:dyDescent="0.3">
      <c r="A97" s="1">
        <v>180</v>
      </c>
      <c r="B97" s="1">
        <v>2020</v>
      </c>
      <c r="C97" s="2" t="s">
        <v>23</v>
      </c>
      <c r="D97" s="2" t="s">
        <v>271</v>
      </c>
      <c r="E97" s="2" t="s">
        <v>47</v>
      </c>
      <c r="F97" s="2" t="s">
        <v>135</v>
      </c>
      <c r="G97" s="2" t="s">
        <v>118</v>
      </c>
      <c r="H97" s="2" t="s">
        <v>134</v>
      </c>
      <c r="I97" s="2" t="s">
        <v>222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292</v>
      </c>
      <c r="R97" s="6">
        <f>Data_analysis_Data_ORIGINAL[[#This Row],[TOTAL CALORIES BURNED]]/7</f>
        <v>41.714285714285715</v>
      </c>
    </row>
    <row r="98" spans="1:18" x14ac:dyDescent="0.3">
      <c r="A98" s="1">
        <v>182</v>
      </c>
      <c r="B98" s="1">
        <v>2020</v>
      </c>
      <c r="C98" s="2" t="s">
        <v>11</v>
      </c>
      <c r="D98" s="2" t="s">
        <v>11</v>
      </c>
      <c r="E98" s="2" t="s">
        <v>10</v>
      </c>
      <c r="F98" s="2" t="s">
        <v>11</v>
      </c>
      <c r="G98" s="2" t="s">
        <v>119</v>
      </c>
      <c r="H98" s="2" t="s">
        <v>11</v>
      </c>
      <c r="I98" s="2" t="s">
        <v>20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146</v>
      </c>
      <c r="R98" s="6">
        <f>Data_analysis_Data_ORIGINAL[[#This Row],[TOTAL CALORIES BURNED]]/7</f>
        <v>20.857142857142858</v>
      </c>
    </row>
    <row r="99" spans="1:18" x14ac:dyDescent="0.3">
      <c r="A99" s="1">
        <v>188</v>
      </c>
      <c r="B99" s="1">
        <v>2020</v>
      </c>
      <c r="C99" s="2" t="s">
        <v>18</v>
      </c>
      <c r="D99" s="2" t="s">
        <v>171</v>
      </c>
      <c r="E99" s="2" t="s">
        <v>14</v>
      </c>
      <c r="F99" s="2" t="s">
        <v>140</v>
      </c>
      <c r="G99" s="2" t="s">
        <v>60</v>
      </c>
      <c r="H99" s="2" t="s">
        <v>62</v>
      </c>
      <c r="I99" s="2" t="s">
        <v>155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371</v>
      </c>
      <c r="R99" s="6">
        <f>Data_analysis_Data_ORIGINAL[[#This Row],[TOTAL CALORIES BURNED]]/7</f>
        <v>53</v>
      </c>
    </row>
    <row r="100" spans="1:18" x14ac:dyDescent="0.3">
      <c r="A100" s="1">
        <v>190</v>
      </c>
      <c r="B100" s="1">
        <v>2020</v>
      </c>
      <c r="C100" s="2" t="s">
        <v>136</v>
      </c>
      <c r="D100" s="2" t="s">
        <v>13</v>
      </c>
      <c r="E100" s="2" t="s">
        <v>253</v>
      </c>
      <c r="F100" s="2" t="s">
        <v>86</v>
      </c>
      <c r="G100" s="2" t="s">
        <v>255</v>
      </c>
      <c r="H100" s="2" t="s">
        <v>101</v>
      </c>
      <c r="I100" s="2" t="s">
        <v>173</v>
      </c>
      <c r="J100" s="2" t="s">
        <v>27</v>
      </c>
      <c r="K100" s="2" t="s">
        <v>46</v>
      </c>
      <c r="L100" s="2" t="s">
        <v>27</v>
      </c>
      <c r="M100" s="2" t="s">
        <v>27</v>
      </c>
      <c r="N100" s="2" t="s">
        <v>46</v>
      </c>
      <c r="O100" s="2" t="s">
        <v>27</v>
      </c>
      <c r="P100" s="2" t="s">
        <v>27</v>
      </c>
      <c r="Q100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297</v>
      </c>
      <c r="R100" s="6">
        <f>Data_analysis_Data_ORIGINAL[[#This Row],[TOTAL CALORIES BURNED]]/7</f>
        <v>42.428571428571431</v>
      </c>
    </row>
    <row r="101" spans="1:18" x14ac:dyDescent="0.3">
      <c r="A101" s="1">
        <v>192</v>
      </c>
      <c r="B101" s="1">
        <v>2020</v>
      </c>
      <c r="C101" s="2" t="s">
        <v>136</v>
      </c>
      <c r="D101" s="2" t="s">
        <v>98</v>
      </c>
      <c r="E101" s="2" t="s">
        <v>276</v>
      </c>
      <c r="F101" s="2" t="s">
        <v>95</v>
      </c>
      <c r="G101" s="2" t="s">
        <v>268</v>
      </c>
      <c r="H101" s="2" t="s">
        <v>247</v>
      </c>
      <c r="I101" s="2" t="s">
        <v>54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636</v>
      </c>
      <c r="R101" s="6">
        <f>Data_analysis_Data_ORIGINAL[[#This Row],[TOTAL CALORIES BURNED]]/7</f>
        <v>90.857142857142861</v>
      </c>
    </row>
    <row r="102" spans="1:18" x14ac:dyDescent="0.3">
      <c r="A102" s="1">
        <v>193</v>
      </c>
      <c r="B102" s="1">
        <v>2020</v>
      </c>
      <c r="C102" s="2" t="s">
        <v>15</v>
      </c>
      <c r="D102" s="2" t="s">
        <v>52</v>
      </c>
      <c r="E102" s="2" t="s">
        <v>95</v>
      </c>
      <c r="F102" s="2" t="s">
        <v>14</v>
      </c>
      <c r="G102" s="2" t="s">
        <v>39</v>
      </c>
      <c r="H102" s="2" t="s">
        <v>222</v>
      </c>
      <c r="I102" s="2" t="s">
        <v>119</v>
      </c>
      <c r="J102" s="2" t="s">
        <v>46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6">
        <f>Data_analysis_Data_ORIGINAL[[#This Row],[Calories burned during Day 1]]+Data_analysis_Data_ORIGINAL[[#This Row],[Calories burned during Day 2]]+Data_analysis_Data_ORIGINAL[[#This Row],[Calories burned during Day 3]]+Data_analysis_Data_ORIGINAL[[#This Row],[Calories burned during Day 4]]+Data_analysis_Data_ORIGINAL[[#This Row],[Calories burned during Day 5]]+Data_analysis_Data_ORIGINAL[[#This Row],[Calories burned during Day 6]]+Data_analysis_Data_ORIGINAL[[#This Row],[Calories burned during Day 7]]</f>
        <v>294</v>
      </c>
      <c r="R102" s="6">
        <f>Data_analysis_Data_ORIGINAL[[#This Row],[TOTAL CALORIES BURNED]]/7</f>
        <v>42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7C63-3565-4740-AECB-95E10F333049}">
  <dimension ref="A1:B52"/>
  <sheetViews>
    <sheetView workbookViewId="0">
      <selection activeCell="B5" sqref="B5"/>
    </sheetView>
  </sheetViews>
  <sheetFormatPr defaultRowHeight="14.4" x14ac:dyDescent="0.3"/>
  <cols>
    <col min="1" max="1" width="25.109375" style="3" bestFit="1" customWidth="1"/>
    <col min="2" max="2" width="28.6640625" style="3" bestFit="1" customWidth="1"/>
    <col min="3" max="16384" width="8.88671875" style="3"/>
  </cols>
  <sheetData>
    <row r="1" spans="1:2" x14ac:dyDescent="0.3">
      <c r="A1" s="12" t="s">
        <v>291</v>
      </c>
      <c r="B1" s="12" t="s">
        <v>292</v>
      </c>
    </row>
    <row r="2" spans="1:2" x14ac:dyDescent="0.3">
      <c r="A2" s="10">
        <v>0</v>
      </c>
      <c r="B2" s="10">
        <v>5.6776089767509859E-4</v>
      </c>
    </row>
    <row r="3" spans="1:2" x14ac:dyDescent="0.3">
      <c r="A3" s="10">
        <v>46</v>
      </c>
      <c r="B3" s="10">
        <v>2.0958555184798482E-3</v>
      </c>
    </row>
    <row r="4" spans="1:2" x14ac:dyDescent="0.3">
      <c r="A4" s="10">
        <v>53.142857142857146</v>
      </c>
      <c r="B4" s="10">
        <v>2.4523014356166439E-3</v>
      </c>
    </row>
    <row r="5" spans="1:2" x14ac:dyDescent="0.3">
      <c r="A5" s="10">
        <v>73.857142857142861</v>
      </c>
      <c r="B5" s="10">
        <v>3.6074277051649415E-3</v>
      </c>
    </row>
    <row r="6" spans="1:2" x14ac:dyDescent="0.3">
      <c r="A6" s="10">
        <v>73.857142857142861</v>
      </c>
      <c r="B6" s="10">
        <v>3.6074277051649415E-3</v>
      </c>
    </row>
    <row r="7" spans="1:2" x14ac:dyDescent="0.3">
      <c r="A7" s="10">
        <v>75.571428571428569</v>
      </c>
      <c r="B7" s="10">
        <v>3.7073038650710928E-3</v>
      </c>
    </row>
    <row r="8" spans="1:2" x14ac:dyDescent="0.3">
      <c r="A8" s="10">
        <v>80.571428571428569</v>
      </c>
      <c r="B8" s="10">
        <v>3.9984796523387777E-3</v>
      </c>
    </row>
    <row r="9" spans="1:2" x14ac:dyDescent="0.3">
      <c r="A9" s="10">
        <v>83.142857142857139</v>
      </c>
      <c r="B9" s="10">
        <v>4.1472827248332624E-3</v>
      </c>
    </row>
    <row r="10" spans="1:2" x14ac:dyDescent="0.3">
      <c r="A10" s="10">
        <v>91.857142857142861</v>
      </c>
      <c r="B10" s="10">
        <v>4.638689205888156E-3</v>
      </c>
    </row>
    <row r="11" spans="1:2" x14ac:dyDescent="0.3">
      <c r="A11" s="10">
        <v>92.428571428571431</v>
      </c>
      <c r="B11" s="10">
        <v>4.6698894851007616E-3</v>
      </c>
    </row>
    <row r="12" spans="1:2" x14ac:dyDescent="0.3">
      <c r="A12" s="10">
        <v>93.285714285714292</v>
      </c>
      <c r="B12" s="10">
        <v>4.7163879920002535E-3</v>
      </c>
    </row>
    <row r="13" spans="1:2" x14ac:dyDescent="0.3">
      <c r="A13" s="10">
        <v>94.142857142857139</v>
      </c>
      <c r="B13" s="10">
        <v>4.7625063118649407E-3</v>
      </c>
    </row>
    <row r="14" spans="1:2" x14ac:dyDescent="0.3">
      <c r="A14" s="10">
        <v>100.42857142857143</v>
      </c>
      <c r="B14" s="10">
        <v>5.0871825657615184E-3</v>
      </c>
    </row>
    <row r="15" spans="1:2" x14ac:dyDescent="0.3">
      <c r="A15" s="10">
        <v>103</v>
      </c>
      <c r="B15" s="10">
        <v>5.2119798041558316E-3</v>
      </c>
    </row>
    <row r="16" spans="1:2" x14ac:dyDescent="0.3">
      <c r="A16" s="10">
        <v>104.85714285714286</v>
      </c>
      <c r="B16" s="10">
        <v>5.2987578443477908E-3</v>
      </c>
    </row>
    <row r="17" spans="1:2" x14ac:dyDescent="0.3">
      <c r="A17" s="10">
        <v>107.28571428571429</v>
      </c>
      <c r="B17" s="10">
        <v>5.4076354113776369E-3</v>
      </c>
    </row>
    <row r="18" spans="1:2" x14ac:dyDescent="0.3">
      <c r="A18" s="10">
        <v>107.57142857142857</v>
      </c>
      <c r="B18" s="10">
        <v>5.4200843050742466E-3</v>
      </c>
    </row>
    <row r="19" spans="1:2" x14ac:dyDescent="0.3">
      <c r="A19" s="10">
        <v>108.28571428571429</v>
      </c>
      <c r="B19" s="10">
        <v>5.450862966186981E-3</v>
      </c>
    </row>
    <row r="20" spans="1:2" x14ac:dyDescent="0.3">
      <c r="A20" s="10">
        <v>108.85714285714286</v>
      </c>
      <c r="B20" s="10">
        <v>5.4751270397547435E-3</v>
      </c>
    </row>
    <row r="21" spans="1:2" x14ac:dyDescent="0.3">
      <c r="A21" s="10">
        <v>110.57142857142857</v>
      </c>
      <c r="B21" s="10">
        <v>5.5459505060570929E-3</v>
      </c>
    </row>
    <row r="22" spans="1:2" x14ac:dyDescent="0.3">
      <c r="A22" s="10">
        <v>119.14285714285714</v>
      </c>
      <c r="B22" s="10">
        <v>5.8515641193651949E-3</v>
      </c>
    </row>
    <row r="23" spans="1:2" x14ac:dyDescent="0.3">
      <c r="A23" s="10">
        <v>120.28571428571429</v>
      </c>
      <c r="B23" s="10">
        <v>5.8856875979052363E-3</v>
      </c>
    </row>
    <row r="24" spans="1:2" x14ac:dyDescent="0.3">
      <c r="A24" s="10">
        <v>121</v>
      </c>
      <c r="B24" s="10">
        <v>5.906171761270132E-3</v>
      </c>
    </row>
    <row r="25" spans="1:2" x14ac:dyDescent="0.3">
      <c r="A25" s="10">
        <v>129.14285714285714</v>
      </c>
      <c r="B25" s="10">
        <v>6.0916295331019422E-3</v>
      </c>
    </row>
    <row r="26" spans="1:2" x14ac:dyDescent="0.3">
      <c r="A26" s="10">
        <v>130.57142857142858</v>
      </c>
      <c r="B26" s="10">
        <v>6.1146799834626729E-3</v>
      </c>
    </row>
    <row r="27" spans="1:2" x14ac:dyDescent="0.3">
      <c r="A27" s="10">
        <v>131.14285714285714</v>
      </c>
      <c r="B27" s="10">
        <v>6.1230814264478422E-3</v>
      </c>
    </row>
    <row r="28" spans="1:2" x14ac:dyDescent="0.3">
      <c r="A28" s="10">
        <v>137</v>
      </c>
      <c r="B28" s="10">
        <v>6.1817581458039773E-3</v>
      </c>
    </row>
    <row r="29" spans="1:2" x14ac:dyDescent="0.3">
      <c r="A29" s="10">
        <v>137.14285714285714</v>
      </c>
      <c r="B29" s="10">
        <v>6.1825578009788475E-3</v>
      </c>
    </row>
    <row r="30" spans="1:2" x14ac:dyDescent="0.3">
      <c r="A30" s="10">
        <v>137.42857142857142</v>
      </c>
      <c r="B30" s="10">
        <v>6.1840661910214628E-3</v>
      </c>
    </row>
    <row r="31" spans="1:2" x14ac:dyDescent="0.3">
      <c r="A31" s="10">
        <v>139.57142857142858</v>
      </c>
      <c r="B31" s="10">
        <v>6.1915076962160906E-3</v>
      </c>
    </row>
    <row r="32" spans="1:2" x14ac:dyDescent="0.3">
      <c r="A32" s="10">
        <v>139.85714285714286</v>
      </c>
      <c r="B32" s="10">
        <v>6.1919829199567466E-3</v>
      </c>
    </row>
    <row r="33" spans="1:2" x14ac:dyDescent="0.3">
      <c r="A33" s="10">
        <v>144</v>
      </c>
      <c r="B33" s="10">
        <v>6.1851908666492195E-3</v>
      </c>
    </row>
    <row r="34" spans="1:2" x14ac:dyDescent="0.3">
      <c r="A34" s="10">
        <v>145.28571428571428</v>
      </c>
      <c r="B34" s="10">
        <v>6.1778874058091996E-3</v>
      </c>
    </row>
    <row r="35" spans="1:2" x14ac:dyDescent="0.3">
      <c r="A35" s="10">
        <v>148.14285714285714</v>
      </c>
      <c r="B35" s="10">
        <v>6.1529076312552182E-3</v>
      </c>
    </row>
    <row r="36" spans="1:2" x14ac:dyDescent="0.3">
      <c r="A36" s="10">
        <v>151.57142857142858</v>
      </c>
      <c r="B36" s="10">
        <v>6.1071877216042521E-3</v>
      </c>
    </row>
    <row r="37" spans="1:2" x14ac:dyDescent="0.3">
      <c r="A37" s="10">
        <v>154.14285714285714</v>
      </c>
      <c r="B37" s="10">
        <v>6.0618426084246202E-3</v>
      </c>
    </row>
    <row r="38" spans="1:2" x14ac:dyDescent="0.3">
      <c r="A38" s="10">
        <v>157.71428571428572</v>
      </c>
      <c r="B38" s="10">
        <v>5.9835848960973432E-3</v>
      </c>
    </row>
    <row r="39" spans="1:2" x14ac:dyDescent="0.3">
      <c r="A39" s="10">
        <v>159.14285714285714</v>
      </c>
      <c r="B39" s="10">
        <v>5.9474451039254923E-3</v>
      </c>
    </row>
    <row r="40" spans="1:2" x14ac:dyDescent="0.3">
      <c r="A40" s="10">
        <v>165.57142857142858</v>
      </c>
      <c r="B40" s="10">
        <v>5.7523861117409775E-3</v>
      </c>
    </row>
    <row r="41" spans="1:2" x14ac:dyDescent="0.3">
      <c r="A41" s="10">
        <v>165.57142857142858</v>
      </c>
      <c r="B41" s="10">
        <v>5.7523861117409775E-3</v>
      </c>
    </row>
    <row r="42" spans="1:2" x14ac:dyDescent="0.3">
      <c r="A42" s="10">
        <v>174.71428571428572</v>
      </c>
      <c r="B42" s="10">
        <v>5.3926437929756755E-3</v>
      </c>
    </row>
    <row r="43" spans="1:2" x14ac:dyDescent="0.3">
      <c r="A43" s="10">
        <v>188.71428571428572</v>
      </c>
      <c r="B43" s="10">
        <v>4.6978938190403571E-3</v>
      </c>
    </row>
    <row r="44" spans="1:2" x14ac:dyDescent="0.3">
      <c r="A44" s="10">
        <v>210.28571428571428</v>
      </c>
      <c r="B44" s="10">
        <v>3.4630737002707365E-3</v>
      </c>
    </row>
    <row r="45" spans="1:2" x14ac:dyDescent="0.3">
      <c r="A45" s="10">
        <v>217.28571428571428</v>
      </c>
      <c r="B45" s="10">
        <v>3.0621005195507474E-3</v>
      </c>
    </row>
    <row r="46" spans="1:2" x14ac:dyDescent="0.3">
      <c r="A46" s="10">
        <v>221.71428571428572</v>
      </c>
      <c r="B46" s="10">
        <v>2.815534350238986E-3</v>
      </c>
    </row>
    <row r="47" spans="1:2" x14ac:dyDescent="0.3">
      <c r="A47" s="10">
        <v>229.71428571428572</v>
      </c>
      <c r="B47" s="10">
        <v>2.3905493297379458E-3</v>
      </c>
    </row>
    <row r="48" spans="1:2" x14ac:dyDescent="0.3">
      <c r="A48" s="10">
        <v>250.85714285714286</v>
      </c>
      <c r="B48" s="10">
        <v>1.4402853089853082E-3</v>
      </c>
    </row>
    <row r="49" spans="1:2" x14ac:dyDescent="0.3">
      <c r="A49" s="10">
        <v>253.28571428571428</v>
      </c>
      <c r="B49" s="10">
        <v>1.3495139786775081E-3</v>
      </c>
    </row>
    <row r="50" spans="1:2" x14ac:dyDescent="0.3">
      <c r="A50" s="10">
        <v>275.14285714285717</v>
      </c>
      <c r="B50" s="10">
        <v>7.0463335888558897E-4</v>
      </c>
    </row>
    <row r="51" spans="1:2" x14ac:dyDescent="0.3">
      <c r="A51" s="10">
        <v>302.14285714285717</v>
      </c>
      <c r="B51" s="10">
        <v>2.6935446311566791E-4</v>
      </c>
    </row>
    <row r="52" spans="1:2" x14ac:dyDescent="0.3">
      <c r="A52" s="10">
        <v>316.28571428571428</v>
      </c>
      <c r="B52" s="10">
        <v>1.5174531970651431E-4</v>
      </c>
    </row>
  </sheetData>
  <autoFilter ref="A1:B52" xr:uid="{696B664A-C6D1-42F4-B70D-002449766F26}">
    <sortState xmlns:xlrd2="http://schemas.microsoft.com/office/spreadsheetml/2017/richdata2" ref="A2:B52">
      <sortCondition ref="A1:A52"/>
    </sortState>
  </autoFilter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583A-608B-408F-947F-0E56FA0368BD}">
  <dimension ref="A1:B51"/>
  <sheetViews>
    <sheetView workbookViewId="0">
      <selection activeCell="F17" sqref="F17"/>
    </sheetView>
  </sheetViews>
  <sheetFormatPr defaultRowHeight="14.4" x14ac:dyDescent="0.3"/>
  <cols>
    <col min="1" max="1" width="25.6640625" style="3" bestFit="1" customWidth="1"/>
    <col min="2" max="2" width="21.6640625" style="3" bestFit="1" customWidth="1"/>
    <col min="3" max="16384" width="8.88671875" style="3"/>
  </cols>
  <sheetData>
    <row r="1" spans="1:2" x14ac:dyDescent="0.3">
      <c r="A1" s="12" t="s">
        <v>293</v>
      </c>
      <c r="B1" s="12" t="s">
        <v>294</v>
      </c>
    </row>
    <row r="2" spans="1:2" x14ac:dyDescent="0.3">
      <c r="A2" s="10">
        <v>4.1428571428571432</v>
      </c>
      <c r="B2" s="10">
        <v>2.4730152105598212E-3</v>
      </c>
    </row>
    <row r="3" spans="1:2" x14ac:dyDescent="0.3">
      <c r="A3" s="10">
        <v>5.7142857142857144</v>
      </c>
      <c r="B3" s="10">
        <v>2.5915763658389116E-3</v>
      </c>
    </row>
    <row r="4" spans="1:2" x14ac:dyDescent="0.3">
      <c r="A4" s="10">
        <v>6.2857142857142856</v>
      </c>
      <c r="B4" s="10">
        <v>2.6354540856691621E-3</v>
      </c>
    </row>
    <row r="5" spans="1:2" x14ac:dyDescent="0.3">
      <c r="A5" s="10">
        <v>20.857142857142858</v>
      </c>
      <c r="B5" s="10">
        <v>3.8731352476483374E-3</v>
      </c>
    </row>
    <row r="6" spans="1:2" x14ac:dyDescent="0.3">
      <c r="A6" s="10">
        <v>28.428571428571427</v>
      </c>
      <c r="B6" s="10">
        <v>4.5784429759547799E-3</v>
      </c>
    </row>
    <row r="7" spans="1:2" x14ac:dyDescent="0.3">
      <c r="A7" s="10">
        <v>38.571428571428569</v>
      </c>
      <c r="B7" s="10">
        <v>5.5309687943801604E-3</v>
      </c>
    </row>
    <row r="8" spans="1:2" x14ac:dyDescent="0.3">
      <c r="A8" s="10">
        <v>39.285714285714285</v>
      </c>
      <c r="B8" s="10">
        <v>5.5965917982864289E-3</v>
      </c>
    </row>
    <row r="9" spans="1:2" x14ac:dyDescent="0.3">
      <c r="A9" s="10">
        <v>41</v>
      </c>
      <c r="B9" s="10">
        <v>5.7525996906789478E-3</v>
      </c>
    </row>
    <row r="10" spans="1:2" x14ac:dyDescent="0.3">
      <c r="A10" s="10">
        <v>41.714285714285715</v>
      </c>
      <c r="B10" s="10">
        <v>5.8169075975076914E-3</v>
      </c>
    </row>
    <row r="11" spans="1:2" x14ac:dyDescent="0.3">
      <c r="A11" s="10">
        <v>42</v>
      </c>
      <c r="B11" s="10">
        <v>5.8425054191519618E-3</v>
      </c>
    </row>
    <row r="12" spans="1:2" x14ac:dyDescent="0.3">
      <c r="A12" s="10">
        <v>42.428571428571431</v>
      </c>
      <c r="B12" s="10">
        <v>5.8807617456241544E-3</v>
      </c>
    </row>
    <row r="13" spans="1:2" x14ac:dyDescent="0.3">
      <c r="A13" s="10">
        <v>42.428571428571431</v>
      </c>
      <c r="B13" s="10">
        <v>5.8807617456241544E-3</v>
      </c>
    </row>
    <row r="14" spans="1:2" x14ac:dyDescent="0.3">
      <c r="A14" s="10">
        <v>43.857142857142854</v>
      </c>
      <c r="B14" s="10">
        <v>6.0069863988457522E-3</v>
      </c>
    </row>
    <row r="15" spans="1:2" x14ac:dyDescent="0.3">
      <c r="A15" s="10">
        <v>44.428571428571431</v>
      </c>
      <c r="B15" s="10">
        <v>6.0568789116578637E-3</v>
      </c>
    </row>
    <row r="16" spans="1:2" x14ac:dyDescent="0.3">
      <c r="A16" s="10">
        <v>47.857142857142854</v>
      </c>
      <c r="B16" s="10">
        <v>6.3480239195852278E-3</v>
      </c>
    </row>
    <row r="17" spans="1:2" x14ac:dyDescent="0.3">
      <c r="A17" s="10">
        <v>53</v>
      </c>
      <c r="B17" s="10">
        <v>6.7527750744378386E-3</v>
      </c>
    </row>
    <row r="18" spans="1:2" x14ac:dyDescent="0.3">
      <c r="A18" s="10">
        <v>55.285714285714285</v>
      </c>
      <c r="B18" s="10">
        <v>6.9178627833906105E-3</v>
      </c>
    </row>
    <row r="19" spans="1:2" x14ac:dyDescent="0.3">
      <c r="A19" s="10">
        <v>57</v>
      </c>
      <c r="B19" s="10">
        <v>7.0348896778250824E-3</v>
      </c>
    </row>
    <row r="20" spans="1:2" x14ac:dyDescent="0.3">
      <c r="A20" s="10">
        <v>61.428571428571431</v>
      </c>
      <c r="B20" s="10">
        <v>7.3075069271020645E-3</v>
      </c>
    </row>
    <row r="21" spans="1:2" x14ac:dyDescent="0.3">
      <c r="A21" s="10">
        <v>66</v>
      </c>
      <c r="B21" s="10">
        <v>7.5391510206513539E-3</v>
      </c>
    </row>
    <row r="22" spans="1:2" x14ac:dyDescent="0.3">
      <c r="A22" s="10">
        <v>67.285714285714292</v>
      </c>
      <c r="B22" s="10">
        <v>7.5944309043886257E-3</v>
      </c>
    </row>
    <row r="23" spans="1:2" x14ac:dyDescent="0.3">
      <c r="A23" s="10">
        <v>67.857142857142861</v>
      </c>
      <c r="B23" s="10">
        <v>7.6175499307128067E-3</v>
      </c>
    </row>
    <row r="24" spans="1:2" x14ac:dyDescent="0.3">
      <c r="A24" s="10">
        <v>68.714285714285708</v>
      </c>
      <c r="B24" s="10">
        <v>7.6505297983994617E-3</v>
      </c>
    </row>
    <row r="25" spans="1:2" x14ac:dyDescent="0.3">
      <c r="A25" s="10">
        <v>70.285714285714292</v>
      </c>
      <c r="B25" s="10">
        <v>7.7056159608731205E-3</v>
      </c>
    </row>
    <row r="26" spans="1:2" x14ac:dyDescent="0.3">
      <c r="A26" s="10">
        <v>72</v>
      </c>
      <c r="B26" s="10">
        <v>7.7576196434849028E-3</v>
      </c>
    </row>
    <row r="27" spans="1:2" x14ac:dyDescent="0.3">
      <c r="A27" s="10">
        <v>78.571428571428569</v>
      </c>
      <c r="B27" s="10">
        <v>7.8759976605921097E-3</v>
      </c>
    </row>
    <row r="28" spans="1:2" x14ac:dyDescent="0.3">
      <c r="A28" s="10">
        <v>78.714285714285708</v>
      </c>
      <c r="B28" s="10">
        <v>7.8771145765286071E-3</v>
      </c>
    </row>
    <row r="29" spans="1:2" x14ac:dyDescent="0.3">
      <c r="A29" s="10">
        <v>82.714285714285708</v>
      </c>
      <c r="B29" s="10">
        <v>7.8828863657022068E-3</v>
      </c>
    </row>
    <row r="30" spans="1:2" x14ac:dyDescent="0.3">
      <c r="A30" s="10">
        <v>83</v>
      </c>
      <c r="B30" s="10">
        <v>7.8814128504349195E-3</v>
      </c>
    </row>
    <row r="31" spans="1:2" x14ac:dyDescent="0.3">
      <c r="A31" s="10">
        <v>84.571428571428569</v>
      </c>
      <c r="B31" s="10">
        <v>7.8688250326598222E-3</v>
      </c>
    </row>
    <row r="32" spans="1:2" x14ac:dyDescent="0.3">
      <c r="A32" s="10">
        <v>88.428571428571431</v>
      </c>
      <c r="B32" s="10">
        <v>7.8060100631616482E-3</v>
      </c>
    </row>
    <row r="33" spans="1:2" x14ac:dyDescent="0.3">
      <c r="A33" s="10">
        <v>89</v>
      </c>
      <c r="B33" s="10">
        <v>7.792892544173145E-3</v>
      </c>
    </row>
    <row r="34" spans="1:2" x14ac:dyDescent="0.3">
      <c r="A34" s="10">
        <v>89</v>
      </c>
      <c r="B34" s="10">
        <v>7.792892544173145E-3</v>
      </c>
    </row>
    <row r="35" spans="1:2" x14ac:dyDescent="0.3">
      <c r="A35" s="10">
        <v>90.857142857142861</v>
      </c>
      <c r="B35" s="10">
        <v>7.7435853651990644E-3</v>
      </c>
    </row>
    <row r="36" spans="1:2" x14ac:dyDescent="0.3">
      <c r="A36" s="10">
        <v>92</v>
      </c>
      <c r="B36" s="10">
        <v>7.7082319446652335E-3</v>
      </c>
    </row>
    <row r="37" spans="1:2" x14ac:dyDescent="0.3">
      <c r="A37" s="10">
        <v>92.428571428571431</v>
      </c>
      <c r="B37" s="10">
        <v>7.6940035123857905E-3</v>
      </c>
    </row>
    <row r="38" spans="1:2" x14ac:dyDescent="0.3">
      <c r="A38" s="10">
        <v>96.142857142857139</v>
      </c>
      <c r="B38" s="10">
        <v>7.549053339763143E-3</v>
      </c>
    </row>
    <row r="39" spans="1:2" x14ac:dyDescent="0.3">
      <c r="A39" s="10">
        <v>98.571428571428569</v>
      </c>
      <c r="B39" s="10">
        <v>7.4340559833666721E-3</v>
      </c>
    </row>
    <row r="40" spans="1:2" x14ac:dyDescent="0.3">
      <c r="A40" s="10">
        <v>101.57142857142857</v>
      </c>
      <c r="B40" s="10">
        <v>7.2712408162747977E-3</v>
      </c>
    </row>
    <row r="41" spans="1:2" x14ac:dyDescent="0.3">
      <c r="A41" s="10">
        <v>113.42857142857143</v>
      </c>
      <c r="B41" s="10">
        <v>6.4364751002582953E-3</v>
      </c>
    </row>
    <row r="42" spans="1:2" x14ac:dyDescent="0.3">
      <c r="A42" s="10">
        <v>115</v>
      </c>
      <c r="B42" s="10">
        <v>6.3072278845813746E-3</v>
      </c>
    </row>
    <row r="43" spans="1:2" x14ac:dyDescent="0.3">
      <c r="A43" s="10">
        <v>116.28571428571429</v>
      </c>
      <c r="B43" s="10">
        <v>6.1989618202606062E-3</v>
      </c>
    </row>
    <row r="44" spans="1:2" x14ac:dyDescent="0.3">
      <c r="A44" s="10">
        <v>116.57142857142857</v>
      </c>
      <c r="B44" s="10">
        <v>6.174614487188681E-3</v>
      </c>
    </row>
    <row r="45" spans="1:2" x14ac:dyDescent="0.3">
      <c r="A45" s="10">
        <v>131</v>
      </c>
      <c r="B45" s="10">
        <v>4.8560517456693137E-3</v>
      </c>
    </row>
    <row r="46" spans="1:2" x14ac:dyDescent="0.3">
      <c r="A46" s="10">
        <v>151.28571428571428</v>
      </c>
      <c r="B46" s="10">
        <v>3.018892614628186E-3</v>
      </c>
    </row>
    <row r="47" spans="1:2" x14ac:dyDescent="0.3">
      <c r="A47" s="10">
        <v>153.57142857142858</v>
      </c>
      <c r="B47" s="10">
        <v>2.832756407236943E-3</v>
      </c>
    </row>
    <row r="48" spans="1:2" x14ac:dyDescent="0.3">
      <c r="A48" s="10">
        <v>154</v>
      </c>
      <c r="B48" s="10">
        <v>2.7985193197741483E-3</v>
      </c>
    </row>
    <row r="49" spans="1:2" x14ac:dyDescent="0.3">
      <c r="A49" s="10">
        <v>157.85714285714286</v>
      </c>
      <c r="B49" s="10">
        <v>2.5003294300268075E-3</v>
      </c>
    </row>
    <row r="50" spans="1:2" x14ac:dyDescent="0.3">
      <c r="A50" s="10">
        <v>194.71428571428572</v>
      </c>
      <c r="B50" s="10">
        <v>6.3546514655072619E-4</v>
      </c>
    </row>
    <row r="51" spans="1:2" x14ac:dyDescent="0.3">
      <c r="A51" s="10">
        <v>282</v>
      </c>
      <c r="B51" s="10">
        <v>2.9832707245841774E-6</v>
      </c>
    </row>
  </sheetData>
  <autoFilter ref="A1:B51" xr:uid="{96DBB06B-6EF5-45C6-988C-35CE5C6F18D9}">
    <sortState xmlns:xlrd2="http://schemas.microsoft.com/office/spreadsheetml/2017/richdata2" ref="A2:B51">
      <sortCondition ref="A1:A51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4903-5147-4D6F-8F3C-DA2056295E7E}">
  <dimension ref="A1:O52"/>
  <sheetViews>
    <sheetView workbookViewId="0">
      <selection activeCell="O2" sqref="O2"/>
    </sheetView>
  </sheetViews>
  <sheetFormatPr defaultRowHeight="14.4" x14ac:dyDescent="0.3"/>
  <cols>
    <col min="1" max="1" width="27.77734375" style="4" bestFit="1" customWidth="1"/>
    <col min="2" max="2" width="8.88671875" style="4"/>
    <col min="3" max="3" width="27.77734375" style="4" bestFit="1" customWidth="1"/>
    <col min="4" max="6" width="8.88671875" style="4"/>
    <col min="7" max="7" width="28.109375" style="4" bestFit="1" customWidth="1"/>
    <col min="8" max="8" width="8.88671875" style="4"/>
    <col min="9" max="9" width="14.44140625" style="4" bestFit="1" customWidth="1"/>
    <col min="10" max="12" width="8.88671875" style="4"/>
    <col min="13" max="13" width="14.109375" style="4" bestFit="1" customWidth="1"/>
    <col min="14" max="16384" width="8.88671875" style="4"/>
  </cols>
  <sheetData>
    <row r="1" spans="1:15" x14ac:dyDescent="0.3">
      <c r="A1" s="9" t="s">
        <v>287</v>
      </c>
      <c r="C1" s="9" t="s">
        <v>288</v>
      </c>
      <c r="E1" s="9" t="s">
        <v>295</v>
      </c>
      <c r="G1" s="9" t="s">
        <v>299</v>
      </c>
      <c r="I1" s="9" t="s">
        <v>298</v>
      </c>
      <c r="K1" s="9" t="s">
        <v>306</v>
      </c>
      <c r="M1" s="9" t="s">
        <v>304</v>
      </c>
      <c r="O1" s="9" t="s">
        <v>305</v>
      </c>
    </row>
    <row r="2" spans="1:15" x14ac:dyDescent="0.3">
      <c r="A2" s="10">
        <v>140.82913165266106</v>
      </c>
      <c r="B2" s="3"/>
      <c r="C2" s="11">
        <v>81.182857142857117</v>
      </c>
      <c r="E2" s="11">
        <v>0.05</v>
      </c>
      <c r="G2" s="11">
        <f>A8+C8-2</f>
        <v>99</v>
      </c>
      <c r="I2" s="11">
        <v>1.984</v>
      </c>
      <c r="K2" s="11">
        <f>(A14+C14)/(A11+C11)</f>
        <v>3362.5467159793197</v>
      </c>
      <c r="M2" s="11">
        <f>SQRT((K2/A8)+(K2/C8))</f>
        <v>11.540503579489091</v>
      </c>
      <c r="O2" s="11">
        <f>(A2-C2)/M2</f>
        <v>5.1684290983465511</v>
      </c>
    </row>
    <row r="3" spans="1:15" x14ac:dyDescent="0.3">
      <c r="A3" s="3"/>
      <c r="B3" s="3"/>
    </row>
    <row r="4" spans="1:15" x14ac:dyDescent="0.3">
      <c r="A4" s="7" t="s">
        <v>289</v>
      </c>
      <c r="B4" s="3"/>
      <c r="C4" s="7" t="s">
        <v>290</v>
      </c>
    </row>
    <row r="5" spans="1:15" x14ac:dyDescent="0.3">
      <c r="A5" s="10">
        <v>64.421507497506553</v>
      </c>
      <c r="B5" s="3"/>
      <c r="C5" s="11">
        <v>50.585468888215033</v>
      </c>
    </row>
    <row r="6" spans="1:15" x14ac:dyDescent="0.3">
      <c r="A6" s="3"/>
      <c r="B6" s="3"/>
    </row>
    <row r="7" spans="1:15" x14ac:dyDescent="0.3">
      <c r="A7" s="12" t="s">
        <v>296</v>
      </c>
      <c r="B7" s="3"/>
      <c r="C7" s="12" t="s">
        <v>297</v>
      </c>
    </row>
    <row r="8" spans="1:15" x14ac:dyDescent="0.3">
      <c r="A8" s="10">
        <v>51</v>
      </c>
      <c r="B8" s="3"/>
      <c r="C8" s="11">
        <v>50</v>
      </c>
    </row>
    <row r="9" spans="1:15" x14ac:dyDescent="0.3">
      <c r="A9" s="3"/>
      <c r="B9" s="3"/>
    </row>
    <row r="10" spans="1:15" x14ac:dyDescent="0.3">
      <c r="A10" s="9" t="s">
        <v>300</v>
      </c>
      <c r="B10" s="3"/>
      <c r="C10" s="9" t="s">
        <v>301</v>
      </c>
    </row>
    <row r="11" spans="1:15" x14ac:dyDescent="0.3">
      <c r="A11" s="10">
        <f>A8-1</f>
        <v>50</v>
      </c>
      <c r="B11" s="3"/>
      <c r="C11" s="11">
        <f>C8-1</f>
        <v>49</v>
      </c>
    </row>
    <row r="12" spans="1:15" x14ac:dyDescent="0.3">
      <c r="A12" s="3"/>
      <c r="B12" s="3"/>
    </row>
    <row r="13" spans="1:15" x14ac:dyDescent="0.3">
      <c r="A13" s="12" t="s">
        <v>303</v>
      </c>
      <c r="B13" s="3"/>
      <c r="C13" s="9" t="s">
        <v>302</v>
      </c>
    </row>
    <row r="14" spans="1:15" x14ac:dyDescent="0.3">
      <c r="A14" s="10">
        <f>(A5^2)*A11</f>
        <v>207506.53141256465</v>
      </c>
      <c r="B14" s="3"/>
      <c r="C14" s="11">
        <f>(C5^2)*C11</f>
        <v>125385.59346938797</v>
      </c>
    </row>
    <row r="15" spans="1:15" x14ac:dyDescent="0.3">
      <c r="A15" s="3"/>
      <c r="B15" s="3"/>
    </row>
    <row r="16" spans="1:15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04558-EE8D-494E-9178-558885936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Info &amp; Omron Data </vt:lpstr>
      <vt:lpstr>2019-Normalized</vt:lpstr>
      <vt:lpstr>2020-Normalized</vt:lpstr>
      <vt:lpstr>Independent Samples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Kypros Demou</dc:creator>
  <cp:lastModifiedBy>Kypros Demou</cp:lastModifiedBy>
  <dcterms:created xsi:type="dcterms:W3CDTF">2021-05-12T08:50:37Z</dcterms:created>
  <dcterms:modified xsi:type="dcterms:W3CDTF">2021-05-24T06:42:38Z</dcterms:modified>
</cp:coreProperties>
</file>