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kyrafitz/Documents/Research/Senior Thesis/"/>
    </mc:Choice>
  </mc:AlternateContent>
  <bookViews>
    <workbookView xWindow="0" yWindow="0" windowWidth="28800" windowHeight="18000" tabRatio="500"/>
  </bookViews>
  <sheets>
    <sheet name="Total Density by Location" sheetId="4" r:id="rId1"/>
    <sheet name="Sheet5" sheetId="10" r:id="rId2"/>
    <sheet name="Total Density ANOVA" sheetId="5" r:id="rId3"/>
    <sheet name="Total Density T-Test" sheetId="6" r:id="rId4"/>
    <sheet name=" T-Tests" sheetId="9" r:id="rId5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4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9" i="4"/>
  <c r="F30" i="4"/>
  <c r="F31" i="4"/>
  <c r="F32" i="4"/>
  <c r="F33" i="4"/>
  <c r="F34" i="4"/>
  <c r="F35" i="4"/>
  <c r="F36" i="4"/>
  <c r="F37" i="4"/>
  <c r="F38" i="4"/>
  <c r="F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9" i="4"/>
  <c r="D30" i="4"/>
  <c r="D31" i="4"/>
  <c r="D32" i="4"/>
  <c r="D33" i="4"/>
  <c r="D34" i="4"/>
  <c r="D35" i="4"/>
  <c r="D36" i="4"/>
  <c r="D37" i="4"/>
  <c r="D38" i="4"/>
  <c r="D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9" i="4"/>
  <c r="B30" i="4"/>
  <c r="B31" i="4"/>
  <c r="B32" i="4"/>
  <c r="B33" i="4"/>
  <c r="B34" i="4"/>
  <c r="B35" i="4"/>
  <c r="B36" i="4"/>
  <c r="B37" i="4"/>
  <c r="B38" i="4"/>
  <c r="O33" i="4"/>
  <c r="O27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9" i="4"/>
  <c r="O30" i="4"/>
  <c r="O31" i="4"/>
  <c r="O32" i="4"/>
  <c r="O34" i="4"/>
  <c r="O35" i="4"/>
  <c r="O36" i="4"/>
  <c r="O37" i="4"/>
  <c r="O38" i="4"/>
  <c r="O3" i="4"/>
  <c r="O2" i="4"/>
  <c r="G6" i="5"/>
  <c r="G7" i="5"/>
  <c r="G5" i="5"/>
</calcChain>
</file>

<file path=xl/sharedStrings.xml><?xml version="1.0" encoding="utf-8"?>
<sst xmlns="http://schemas.openxmlformats.org/spreadsheetml/2006/main" count="225" uniqueCount="99">
  <si>
    <t>Normal Swell</t>
  </si>
  <si>
    <t>High Swell</t>
  </si>
  <si>
    <t>Lower</t>
  </si>
  <si>
    <t>Middle</t>
  </si>
  <si>
    <t>Upper</t>
  </si>
  <si>
    <t>Date</t>
  </si>
  <si>
    <t>Lower Means</t>
  </si>
  <si>
    <t>Middle Means</t>
  </si>
  <si>
    <t>Upper Means</t>
  </si>
  <si>
    <t>NP 10/20/18</t>
  </si>
  <si>
    <t>BBN 10/20/18</t>
  </si>
  <si>
    <t>MBB 10/20/18</t>
  </si>
  <si>
    <t>NP 1/13/18</t>
  </si>
  <si>
    <t>BBN 1/13/18</t>
  </si>
  <si>
    <t>MBB 1/13/18</t>
  </si>
  <si>
    <t>AP 1/13/18</t>
  </si>
  <si>
    <t>NA</t>
  </si>
  <si>
    <t>TS 1/13/18</t>
  </si>
  <si>
    <t>NP 3/18/18</t>
  </si>
  <si>
    <t>BBN 3/18/18</t>
  </si>
  <si>
    <t>MBB 3/18/18</t>
  </si>
  <si>
    <t>AP 3/18/18</t>
  </si>
  <si>
    <t>TS 3/18/18</t>
  </si>
  <si>
    <t>NP 11/18/17</t>
  </si>
  <si>
    <t>BBN 11/18/17</t>
  </si>
  <si>
    <t>MBB 11/18/17</t>
  </si>
  <si>
    <t>AP 11/18/17</t>
  </si>
  <si>
    <t>NP 2/15/17</t>
  </si>
  <si>
    <t>BBN 2/15/17</t>
  </si>
  <si>
    <t>MBB 2/15/17</t>
  </si>
  <si>
    <t>AP 2/15/17</t>
  </si>
  <si>
    <t>TS 2/15/17</t>
  </si>
  <si>
    <t>NP 4/17/18</t>
  </si>
  <si>
    <t>BBN 4/17/18</t>
  </si>
  <si>
    <t>MBB 4/17/18</t>
  </si>
  <si>
    <t>TS 4/17/18</t>
  </si>
  <si>
    <t>NP 12/28/16</t>
  </si>
  <si>
    <t>BBN 12/28/16</t>
  </si>
  <si>
    <t>MBB 12/28/16</t>
  </si>
  <si>
    <t>AP 12/28/16</t>
  </si>
  <si>
    <t>TS 12/28/16</t>
  </si>
  <si>
    <t>NP 2/21/16</t>
  </si>
  <si>
    <t>BBN 2/21/16</t>
  </si>
  <si>
    <t>MBB 2/21/16</t>
  </si>
  <si>
    <t>AP 2/21/16</t>
  </si>
  <si>
    <t>TS 2/21/16</t>
  </si>
  <si>
    <t>Overall Mean</t>
  </si>
  <si>
    <t>Overal SD</t>
  </si>
  <si>
    <t>Normal Swell Mean</t>
  </si>
  <si>
    <t>Normal Swell SD</t>
  </si>
  <si>
    <t>High Swell Mean</t>
  </si>
  <si>
    <t>High Swell SD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</si>
  <si>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</si>
  <si>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</si>
  <si>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</si>
  <si>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</si>
  <si>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</si>
  <si>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</si>
  <si>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</si>
  <si>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</si>
  <si>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</si>
  <si>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</si>
  <si>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</si>
  <si>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</si>
  <si>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</si>
  <si>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</si>
  <si>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</si>
  <si>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</si>
  <si>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</si>
  <si>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</si>
  <si>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St. Dev.</t>
  </si>
  <si>
    <t>Normal Swell:</t>
  </si>
  <si>
    <t>Lower Normal</t>
  </si>
  <si>
    <t>Lower High</t>
  </si>
  <si>
    <t>Middle Normal</t>
  </si>
  <si>
    <t>Middle High</t>
  </si>
  <si>
    <t xml:space="preserve">Upper Normal </t>
  </si>
  <si>
    <t>Upper High</t>
  </si>
  <si>
    <t>t-Test: Two-Sample Assuming Equal Variances</t>
  </si>
  <si>
    <t>Mean</t>
  </si>
  <si>
    <t>Observations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</si>
  <si>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</si>
  <si>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</si>
  <si>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</si>
  <si>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</si>
  <si>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</si>
  <si>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</si>
  <si>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</si>
  <si>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Sum of Density Across 3 Habitats</t>
  </si>
  <si>
    <t>Density</t>
  </si>
  <si>
    <t>Habitat</t>
  </si>
  <si>
    <t>Location</t>
  </si>
  <si>
    <t>Wave Height</t>
  </si>
  <si>
    <t>Tide Height</t>
  </si>
  <si>
    <t>Age/Sex Class</t>
  </si>
  <si>
    <t>Lower/Hectare</t>
  </si>
  <si>
    <t>Middle/Hectare</t>
  </si>
  <si>
    <t>Upper/Hectare</t>
  </si>
  <si>
    <t>% Increase from Normal to High Swell: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</si>
</sst>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Density by Location'!$J$40</c:f>
              <c:strCache>
                <c:ptCount val="1"/>
                <c:pt idx="0">
                  <c:v>Normal Swell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0.005</c:v>
                </c:pt>
              </c:numLit>
            </c:plus>
            <c:minus>
              <c:numLit>
                <c:formatCode>General</c:formatCode>
                <c:ptCount val="1"/>
                <c:pt idx="0">
                  <c:v>0.005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'Total Density by Location'!$I$41:$I$43</c:f>
              <c:strCache>
                <c:ptCount val="3"/>
                <c:pt idx="0">
                  <c:v>Lower</c:v>
                </c:pt>
                <c:pt idx="1">
                  <c:v>Middle</c:v>
                </c:pt>
                <c:pt idx="2">
                  <c:v>Upper</c:v>
                </c:pt>
              </c:strCache>
            </c:strRef>
          </c:cat>
          <c:val>
            <c:numRef>
              <c:f>'Total Density by Location'!$J$41:$J$43</c:f>
              <c:numCache>
                <c:formatCode>General</c:formatCode>
                <c:ptCount val="3"/>
                <c:pt idx="0">
                  <c:v>94.32278175</c:v>
                </c:pt>
                <c:pt idx="1">
                  <c:v>587.318144</c:v>
                </c:pt>
                <c:pt idx="2">
                  <c:v>107.631224</c:v>
                </c:pt>
              </c:numCache>
            </c:numRef>
          </c:val>
        </c:ser>
        <c:ser>
          <c:idx val="1"/>
          <c:order val="1"/>
          <c:tx>
            <c:strRef>
              <c:f>'Total Density by Location'!$K$40</c:f>
              <c:strCache>
                <c:ptCount val="1"/>
                <c:pt idx="0">
                  <c:v>High Swell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0.005</c:v>
                </c:pt>
              </c:numLit>
            </c:plus>
            <c:minus>
              <c:numLit>
                <c:formatCode>General</c:formatCode>
                <c:ptCount val="1"/>
                <c:pt idx="0">
                  <c:v>0.005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'Total Density by Location'!$I$41:$I$43</c:f>
              <c:strCache>
                <c:ptCount val="3"/>
                <c:pt idx="0">
                  <c:v>Lower</c:v>
                </c:pt>
                <c:pt idx="1">
                  <c:v>Middle</c:v>
                </c:pt>
                <c:pt idx="2">
                  <c:v>Upper</c:v>
                </c:pt>
              </c:strCache>
            </c:strRef>
          </c:cat>
          <c:val>
            <c:numRef>
              <c:f>'Total Density by Location'!$K$41:$K$43</c:f>
              <c:numCache>
                <c:formatCode>General</c:formatCode>
                <c:ptCount val="3"/>
                <c:pt idx="0">
                  <c:v>133.1795153</c:v>
                </c:pt>
                <c:pt idx="1">
                  <c:v>791.8428716</c:v>
                </c:pt>
                <c:pt idx="2">
                  <c:v>129.6948927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1648400"/>
        <c:axId val="1499607760"/>
      </c:barChart>
      <c:catAx>
        <c:axId val="126164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Habitat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607760"/>
        <c:crosses val="autoZero"/>
        <c:auto val="1"/>
        <c:lblAlgn val="ctr"/>
        <c:lblOffset val="100"/>
        <c:noMultiLvlLbl val="0"/>
      </c:catAx>
      <c:valAx>
        <c:axId val="149960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Seal</a:t>
                </a:r>
                <a:r>
                  <a:rPr lang="en-US" baseline="0"/>
                  <a:t> Density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64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25400</xdr:colOff>
      <xdr:row>40</xdr:row>
      <xdr:rowOff>0</xdr:rowOff>
    </xdr:from>
    <xdr:to>
      <xdr:col>16</xdr:col>
      <xdr:colOff>482600</xdr:colOff>
      <xdr:row>55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abSelected="1" topLeftCell="A25" zoomScale="135" workbookViewId="0">
      <selection activeCell="H48" sqref="H48"/>
    </sheetView>
  </sheetViews>
  <sheetFormatPr baseColWidth="10" defaultRowHeight="16" x14ac:dyDescent="0.2"/>
  <cols>
    <col min="1" max="2" width="15.33203125" customWidth="1"/>
    <col min="9" max="9" width="12" customWidth="1"/>
    <col min="10" max="10" width="12.33203125" customWidth="1"/>
    <col min="11" max="11" width="10.5" customWidth="1"/>
    <col min="14" max="14" width="11.5" customWidth="1"/>
    <col min="15" max="15" width="25.6640625" customWidth="1"/>
  </cols>
  <sheetData>
    <row r="1" spans="1:15" x14ac:dyDescent="0.2">
      <c r="A1" s="1"/>
      <c r="B1" s="1" t="s">
        <v>95</v>
      </c>
      <c r="C1" s="1" t="s">
        <v>6</v>
      </c>
      <c r="D1" s="1" t="s">
        <v>96</v>
      </c>
      <c r="E1" s="1" t="s">
        <v>7</v>
      </c>
      <c r="F1" s="1" t="s">
        <v>97</v>
      </c>
      <c r="G1" s="1" t="s">
        <v>8</v>
      </c>
      <c r="I1" s="1" t="s">
        <v>71</v>
      </c>
      <c r="J1" s="1" t="s">
        <v>2</v>
      </c>
      <c r="K1" s="1" t="s">
        <v>3</v>
      </c>
      <c r="L1" s="1" t="s">
        <v>4</v>
      </c>
      <c r="O1" s="1" t="s">
        <v>88</v>
      </c>
    </row>
    <row r="2" spans="1:15" x14ac:dyDescent="0.2">
      <c r="A2" s="1" t="s">
        <v>9</v>
      </c>
      <c r="B2" s="1">
        <f>C2*10000</f>
        <v>457.84872039999999</v>
      </c>
      <c r="C2" s="1">
        <v>4.5784872040000001E-2</v>
      </c>
      <c r="D2" s="1">
        <f>E2*10000</f>
        <v>1876.7917479999999</v>
      </c>
      <c r="E2" s="1">
        <v>0.18767917479999999</v>
      </c>
      <c r="F2" s="1">
        <f>G2*10000</f>
        <v>835.91225010000005</v>
      </c>
      <c r="G2" s="1">
        <v>8.3591225010000006E-2</v>
      </c>
      <c r="J2" s="1">
        <v>4.5784872040000001E-2</v>
      </c>
      <c r="K2" s="1">
        <v>0.18767917479999999</v>
      </c>
      <c r="L2" s="1">
        <v>8.3591225010000006E-2</v>
      </c>
      <c r="N2" s="1" t="s">
        <v>9</v>
      </c>
      <c r="O2">
        <f>SUM(C2:G2)</f>
        <v>2713.02105337185</v>
      </c>
    </row>
    <row r="3" spans="1:15" x14ac:dyDescent="0.2">
      <c r="A3" s="1" t="s">
        <v>10</v>
      </c>
      <c r="B3" s="1">
        <f t="shared" ref="B3:B38" si="0">C3*10000</f>
        <v>125.4320687</v>
      </c>
      <c r="C3" s="1">
        <v>1.254320687E-2</v>
      </c>
      <c r="D3" s="1">
        <f t="shared" ref="D3:D38" si="1">E3*10000</f>
        <v>1086.024711</v>
      </c>
      <c r="E3" s="1">
        <v>0.1086024711</v>
      </c>
      <c r="F3" s="1">
        <f t="shared" ref="F3:F38" si="2">G3*10000</f>
        <v>0</v>
      </c>
      <c r="G3" s="1">
        <v>0</v>
      </c>
      <c r="J3" s="1">
        <v>1.254320687E-2</v>
      </c>
      <c r="K3" s="1">
        <v>0.1086024711</v>
      </c>
      <c r="L3" s="1">
        <v>0</v>
      </c>
      <c r="N3" s="1" t="s">
        <v>10</v>
      </c>
      <c r="O3">
        <f>SUM(C3:G3)</f>
        <v>1086.1458566779702</v>
      </c>
    </row>
    <row r="4" spans="1:15" x14ac:dyDescent="0.2">
      <c r="A4" s="1" t="s">
        <v>11</v>
      </c>
      <c r="B4" s="1">
        <f t="shared" si="0"/>
        <v>6.7387442750000002</v>
      </c>
      <c r="C4" s="1">
        <v>6.7387442750000001E-4</v>
      </c>
      <c r="D4" s="1">
        <f t="shared" si="1"/>
        <v>110.1350126</v>
      </c>
      <c r="E4" s="1">
        <v>1.1013501259999999E-2</v>
      </c>
      <c r="F4" s="1">
        <f t="shared" si="2"/>
        <v>6.2593890849999996</v>
      </c>
      <c r="G4" s="1">
        <v>6.2593890849999998E-4</v>
      </c>
      <c r="J4" s="1">
        <v>6.7387442750000001E-4</v>
      </c>
      <c r="K4" s="1">
        <v>1.1013501259999999E-2</v>
      </c>
      <c r="L4" s="1">
        <v>6.2593890849999998E-4</v>
      </c>
      <c r="N4" s="1" t="s">
        <v>11</v>
      </c>
      <c r="O4">
        <f t="shared" ref="O4:O38" si="3">SUM(C4:G4)</f>
        <v>116.40671499959599</v>
      </c>
    </row>
    <row r="5" spans="1:15" x14ac:dyDescent="0.2">
      <c r="A5" s="1" t="s">
        <v>12</v>
      </c>
      <c r="B5" s="1">
        <f t="shared" si="0"/>
        <v>56.279383410000001</v>
      </c>
      <c r="C5" s="1">
        <v>5.6279383409999998E-3</v>
      </c>
      <c r="D5" s="1">
        <f t="shared" si="1"/>
        <v>407.04989650000005</v>
      </c>
      <c r="E5" s="1">
        <v>4.0704989650000002E-2</v>
      </c>
      <c r="F5" s="1">
        <f t="shared" si="2"/>
        <v>11.945999309999999</v>
      </c>
      <c r="G5" s="1">
        <v>1.1945999309999999E-3</v>
      </c>
      <c r="J5" s="1">
        <v>5.6279383409999998E-3</v>
      </c>
      <c r="K5" s="1">
        <v>4.0704989650000002E-2</v>
      </c>
      <c r="L5" s="1">
        <v>1.1945999309999999E-3</v>
      </c>
      <c r="N5" s="1" t="s">
        <v>12</v>
      </c>
      <c r="O5">
        <f t="shared" si="3"/>
        <v>419.04342333792204</v>
      </c>
    </row>
    <row r="6" spans="1:15" x14ac:dyDescent="0.2">
      <c r="A6" s="1" t="s">
        <v>13</v>
      </c>
      <c r="B6" s="1">
        <f t="shared" si="0"/>
        <v>84.106340320000001</v>
      </c>
      <c r="C6" s="1">
        <v>8.410634032E-3</v>
      </c>
      <c r="D6" s="1">
        <f t="shared" si="1"/>
        <v>977.81660069999998</v>
      </c>
      <c r="E6" s="1">
        <v>9.7781660069999998E-2</v>
      </c>
      <c r="F6" s="1">
        <f t="shared" si="2"/>
        <v>0</v>
      </c>
      <c r="G6" s="1">
        <v>0</v>
      </c>
      <c r="J6" s="1">
        <v>8.410634032E-3</v>
      </c>
      <c r="K6" s="1">
        <v>9.7781660069999998E-2</v>
      </c>
      <c r="L6" s="1">
        <v>0</v>
      </c>
      <c r="N6" s="1" t="s">
        <v>13</v>
      </c>
      <c r="O6">
        <f t="shared" si="3"/>
        <v>977.922792994102</v>
      </c>
    </row>
    <row r="7" spans="1:15" x14ac:dyDescent="0.2">
      <c r="A7" s="1" t="s">
        <v>14</v>
      </c>
      <c r="B7" s="1">
        <f t="shared" si="0"/>
        <v>77.441490940000008</v>
      </c>
      <c r="C7" s="1">
        <v>7.7441490940000001E-3</v>
      </c>
      <c r="D7" s="1">
        <f t="shared" si="1"/>
        <v>429.89718580000005</v>
      </c>
      <c r="E7" s="1">
        <v>4.2989718580000003E-2</v>
      </c>
      <c r="F7" s="1">
        <f t="shared" si="2"/>
        <v>205.15330370000001</v>
      </c>
      <c r="G7" s="1">
        <v>2.0515330370000001E-2</v>
      </c>
      <c r="J7" s="1">
        <v>7.7441490940000001E-3</v>
      </c>
      <c r="K7" s="1">
        <v>4.2989718580000003E-2</v>
      </c>
      <c r="L7" s="1">
        <v>2.0515330370000001E-2</v>
      </c>
      <c r="N7" s="1" t="s">
        <v>14</v>
      </c>
      <c r="O7">
        <f t="shared" si="3"/>
        <v>635.12173869804406</v>
      </c>
    </row>
    <row r="8" spans="1:15" x14ac:dyDescent="0.2">
      <c r="A8" s="1" t="s">
        <v>15</v>
      </c>
      <c r="B8" s="1">
        <f t="shared" si="0"/>
        <v>39.839438800000003</v>
      </c>
      <c r="C8" s="1">
        <v>3.9839438800000002E-3</v>
      </c>
      <c r="D8" s="1">
        <f t="shared" si="1"/>
        <v>343.55401990000001</v>
      </c>
      <c r="E8" s="1">
        <v>3.4355401989999999E-2</v>
      </c>
      <c r="F8" s="1" t="e">
        <f t="shared" si="2"/>
        <v>#VALUE!</v>
      </c>
      <c r="G8" s="1" t="s">
        <v>16</v>
      </c>
      <c r="J8" s="1">
        <v>3.9839438800000002E-3</v>
      </c>
      <c r="K8" s="1">
        <v>3.4355401989999999E-2</v>
      </c>
      <c r="L8" s="1">
        <v>2.3832423889999999E-2</v>
      </c>
      <c r="N8" s="1" t="s">
        <v>15</v>
      </c>
      <c r="O8" t="e">
        <f t="shared" si="3"/>
        <v>#VALUE!</v>
      </c>
    </row>
    <row r="9" spans="1:15" x14ac:dyDescent="0.2">
      <c r="A9" s="1" t="s">
        <v>17</v>
      </c>
      <c r="B9" s="1">
        <f t="shared" si="0"/>
        <v>57.997433120000004</v>
      </c>
      <c r="C9" s="1">
        <v>5.7997433120000001E-3</v>
      </c>
      <c r="D9" s="1">
        <f t="shared" si="1"/>
        <v>205.9349488</v>
      </c>
      <c r="E9" s="1">
        <v>2.059349488E-2</v>
      </c>
      <c r="F9" s="1">
        <f t="shared" si="2"/>
        <v>238.32423889999998</v>
      </c>
      <c r="G9" s="1">
        <v>2.3832423889999999E-2</v>
      </c>
      <c r="J9" s="1">
        <v>5.7997433120000001E-3</v>
      </c>
      <c r="K9" s="1">
        <v>2.059349488E-2</v>
      </c>
      <c r="L9" s="1">
        <v>1.272487579E-3</v>
      </c>
      <c r="N9" s="1" t="s">
        <v>17</v>
      </c>
      <c r="O9">
        <f t="shared" si="3"/>
        <v>444.30941336208195</v>
      </c>
    </row>
    <row r="10" spans="1:15" x14ac:dyDescent="0.2">
      <c r="A10" s="1" t="s">
        <v>18</v>
      </c>
      <c r="B10" s="1">
        <f t="shared" si="0"/>
        <v>94.109084979999992</v>
      </c>
      <c r="C10" s="1">
        <v>9.4109084979999997E-3</v>
      </c>
      <c r="D10" s="1">
        <f t="shared" si="1"/>
        <v>115.9513098</v>
      </c>
      <c r="E10" s="1">
        <v>1.159513098E-2</v>
      </c>
      <c r="F10" s="1">
        <f t="shared" si="2"/>
        <v>12.724875789999999</v>
      </c>
      <c r="G10" s="1">
        <v>1.272487579E-3</v>
      </c>
      <c r="J10" s="1">
        <v>9.4109084979999997E-3</v>
      </c>
      <c r="K10" s="1">
        <v>1.159513098E-2</v>
      </c>
      <c r="L10" s="1">
        <v>3.4724730120000002E-4</v>
      </c>
      <c r="N10" s="1" t="s">
        <v>18</v>
      </c>
      <c r="O10">
        <f t="shared" si="3"/>
        <v>128.698464117057</v>
      </c>
    </row>
    <row r="11" spans="1:15" x14ac:dyDescent="0.2">
      <c r="A11" s="1" t="s">
        <v>19</v>
      </c>
      <c r="B11" s="1">
        <f t="shared" si="0"/>
        <v>134.8323273</v>
      </c>
      <c r="C11" s="1">
        <v>1.3483232729999999E-2</v>
      </c>
      <c r="D11" s="1">
        <f t="shared" si="1"/>
        <v>294.68462060000002</v>
      </c>
      <c r="E11" s="1">
        <v>2.9468462059999999E-2</v>
      </c>
      <c r="F11" s="1">
        <f t="shared" si="2"/>
        <v>3.472473012</v>
      </c>
      <c r="G11" s="1">
        <v>3.4724730120000002E-4</v>
      </c>
      <c r="J11" s="1">
        <v>1.3483232729999999E-2</v>
      </c>
      <c r="K11" s="1">
        <v>2.9468462059999999E-2</v>
      </c>
      <c r="L11" s="1">
        <v>4.2544265510000004E-3</v>
      </c>
      <c r="N11" s="1" t="s">
        <v>19</v>
      </c>
      <c r="O11">
        <f t="shared" si="3"/>
        <v>298.2003925540912</v>
      </c>
    </row>
    <row r="12" spans="1:15" x14ac:dyDescent="0.2">
      <c r="A12" s="1" t="s">
        <v>20</v>
      </c>
      <c r="B12" s="1">
        <f t="shared" si="0"/>
        <v>93.137640400000009</v>
      </c>
      <c r="C12" s="1">
        <v>9.3137640400000003E-3</v>
      </c>
      <c r="D12" s="1">
        <f t="shared" si="1"/>
        <v>298.30632459999998</v>
      </c>
      <c r="E12" s="1">
        <v>2.9830632459999999E-2</v>
      </c>
      <c r="F12" s="1">
        <f t="shared" si="2"/>
        <v>42.544265510000002</v>
      </c>
      <c r="G12" s="1">
        <v>4.2544265510000004E-3</v>
      </c>
      <c r="J12" s="1">
        <v>9.3137640400000003E-3</v>
      </c>
      <c r="K12" s="1">
        <v>2.9830632459999999E-2</v>
      </c>
      <c r="L12" s="1">
        <v>1.5938787329999999E-2</v>
      </c>
      <c r="N12" s="1" t="s">
        <v>20</v>
      </c>
      <c r="O12">
        <f t="shared" si="3"/>
        <v>340.89398893305093</v>
      </c>
    </row>
    <row r="13" spans="1:15" x14ac:dyDescent="0.2">
      <c r="A13" s="1" t="s">
        <v>21</v>
      </c>
      <c r="B13" s="1">
        <f t="shared" si="0"/>
        <v>151.16015419999999</v>
      </c>
      <c r="C13" s="1">
        <v>1.511601542E-2</v>
      </c>
      <c r="D13" s="1">
        <f t="shared" si="1"/>
        <v>362.29195239999996</v>
      </c>
      <c r="E13" s="1">
        <v>3.6229195239999998E-2</v>
      </c>
      <c r="F13" s="1" t="e">
        <f t="shared" si="2"/>
        <v>#VALUE!</v>
      </c>
      <c r="G13" s="1" t="s">
        <v>16</v>
      </c>
      <c r="J13" s="1">
        <v>1.511601542E-2</v>
      </c>
      <c r="K13" s="1">
        <v>3.6229195239999998E-2</v>
      </c>
      <c r="L13" s="1">
        <v>1.005234561E-3</v>
      </c>
      <c r="N13" s="1" t="s">
        <v>21</v>
      </c>
      <c r="O13" t="e">
        <f t="shared" si="3"/>
        <v>#VALUE!</v>
      </c>
    </row>
    <row r="14" spans="1:15" x14ac:dyDescent="0.2">
      <c r="A14" s="1" t="s">
        <v>22</v>
      </c>
      <c r="B14" s="1">
        <f t="shared" si="0"/>
        <v>51.483938729999998</v>
      </c>
      <c r="C14" s="1">
        <v>5.1483938729999998E-3</v>
      </c>
      <c r="D14" s="1">
        <f t="shared" si="1"/>
        <v>483.59331179999998</v>
      </c>
      <c r="E14" s="1">
        <v>4.8359331179999999E-2</v>
      </c>
      <c r="F14" s="1">
        <f t="shared" si="2"/>
        <v>159.3878733</v>
      </c>
      <c r="G14" s="1">
        <v>1.5938787329999999E-2</v>
      </c>
      <c r="J14" s="1">
        <v>5.1483938729999998E-3</v>
      </c>
      <c r="K14" s="1">
        <v>4.8359331179999999E-2</v>
      </c>
      <c r="L14" s="1">
        <v>0</v>
      </c>
      <c r="N14" s="1" t="s">
        <v>22</v>
      </c>
      <c r="O14">
        <f t="shared" si="3"/>
        <v>643.05063161238297</v>
      </c>
    </row>
    <row r="15" spans="1:15" x14ac:dyDescent="0.2">
      <c r="A15" s="1" t="s">
        <v>23</v>
      </c>
      <c r="B15" s="1">
        <f t="shared" si="0"/>
        <v>145.92797249999998</v>
      </c>
      <c r="C15" s="1">
        <v>1.4592797249999999E-2</v>
      </c>
      <c r="D15" s="1">
        <f t="shared" si="1"/>
        <v>1154.9714140000001</v>
      </c>
      <c r="E15" s="1">
        <v>0.1154971414</v>
      </c>
      <c r="F15" s="1">
        <f t="shared" si="2"/>
        <v>10.05234561</v>
      </c>
      <c r="G15" s="1">
        <v>1.005234561E-3</v>
      </c>
      <c r="J15" s="1">
        <v>1.4592797249999999E-2</v>
      </c>
      <c r="K15" s="1">
        <v>0.1154971414</v>
      </c>
      <c r="L15" s="1">
        <v>0</v>
      </c>
      <c r="N15" s="1" t="s">
        <v>23</v>
      </c>
      <c r="O15">
        <f t="shared" si="3"/>
        <v>1165.1548547832112</v>
      </c>
    </row>
    <row r="16" spans="1:15" x14ac:dyDescent="0.2">
      <c r="A16" s="1" t="s">
        <v>24</v>
      </c>
      <c r="B16" s="1">
        <f t="shared" si="0"/>
        <v>322.59861990000002</v>
      </c>
      <c r="C16" s="1">
        <v>3.2259861989999999E-2</v>
      </c>
      <c r="D16" s="1">
        <f t="shared" si="1"/>
        <v>3214.587082</v>
      </c>
      <c r="E16" s="1">
        <v>0.3214587082</v>
      </c>
      <c r="F16" s="1">
        <f t="shared" si="2"/>
        <v>0</v>
      </c>
      <c r="G16" s="1">
        <v>0</v>
      </c>
      <c r="J16" s="1">
        <v>3.2259861989999999E-2</v>
      </c>
      <c r="K16" s="1">
        <v>0.3214587082</v>
      </c>
      <c r="L16" s="1">
        <v>1.589456413E-2</v>
      </c>
      <c r="N16" s="1" t="s">
        <v>24</v>
      </c>
      <c r="O16">
        <f t="shared" si="3"/>
        <v>3214.9408005701903</v>
      </c>
    </row>
    <row r="17" spans="1:15" x14ac:dyDescent="0.2">
      <c r="A17" s="1" t="s">
        <v>25</v>
      </c>
      <c r="B17" s="1">
        <f t="shared" si="0"/>
        <v>0</v>
      </c>
      <c r="C17" s="1">
        <v>0</v>
      </c>
      <c r="D17" s="1">
        <f t="shared" si="1"/>
        <v>19.741037079999998</v>
      </c>
      <c r="E17" s="1">
        <v>1.9741037079999998E-3</v>
      </c>
      <c r="F17" s="1">
        <f t="shared" si="2"/>
        <v>0</v>
      </c>
      <c r="G17" s="1">
        <v>0</v>
      </c>
      <c r="J17" s="1">
        <v>0</v>
      </c>
      <c r="K17" s="1">
        <v>1.9741037079999998E-3</v>
      </c>
      <c r="L17" s="1">
        <v>2.482635208E-4</v>
      </c>
      <c r="N17" s="1" t="s">
        <v>25</v>
      </c>
      <c r="O17">
        <f t="shared" si="3"/>
        <v>19.743011183707999</v>
      </c>
    </row>
    <row r="18" spans="1:15" x14ac:dyDescent="0.2">
      <c r="A18" s="1" t="s">
        <v>26</v>
      </c>
      <c r="B18" s="1">
        <f t="shared" si="0"/>
        <v>15.960723850000001</v>
      </c>
      <c r="C18" s="1">
        <v>1.596072385E-3</v>
      </c>
      <c r="D18" s="1">
        <f t="shared" si="1"/>
        <v>0</v>
      </c>
      <c r="E18" s="1">
        <v>0</v>
      </c>
      <c r="F18" s="1" t="e">
        <f t="shared" si="2"/>
        <v>#VALUE!</v>
      </c>
      <c r="G18" s="1" t="s">
        <v>16</v>
      </c>
      <c r="J18" s="1">
        <v>1.596072385E-3</v>
      </c>
      <c r="K18" s="1">
        <v>0</v>
      </c>
      <c r="L18" s="1">
        <v>1.5436591269999999E-2</v>
      </c>
      <c r="N18" s="1" t="s">
        <v>26</v>
      </c>
      <c r="O18" t="e">
        <f t="shared" si="3"/>
        <v>#VALUE!</v>
      </c>
    </row>
    <row r="19" spans="1:15" x14ac:dyDescent="0.2">
      <c r="A19" s="1" t="s">
        <v>27</v>
      </c>
      <c r="B19" s="1">
        <f t="shared" si="0"/>
        <v>45.490524319999999</v>
      </c>
      <c r="C19" s="1">
        <v>4.5490524319999996E-3</v>
      </c>
      <c r="D19" s="1">
        <f t="shared" si="1"/>
        <v>226.40077830000001</v>
      </c>
      <c r="E19" s="1">
        <v>2.2640077830000001E-2</v>
      </c>
      <c r="F19" s="1">
        <f t="shared" si="2"/>
        <v>158.94564130000001</v>
      </c>
      <c r="G19" s="1">
        <v>1.589456413E-2</v>
      </c>
      <c r="J19" s="1">
        <v>4.5490524319999996E-3</v>
      </c>
      <c r="K19" s="1">
        <v>2.2640077830000001E-2</v>
      </c>
      <c r="L19" s="1">
        <v>1.8149495580000001E-2</v>
      </c>
      <c r="N19" s="1" t="s">
        <v>27</v>
      </c>
      <c r="O19">
        <f t="shared" si="3"/>
        <v>385.38950329439206</v>
      </c>
    </row>
    <row r="20" spans="1:15" x14ac:dyDescent="0.2">
      <c r="A20" s="1" t="s">
        <v>28</v>
      </c>
      <c r="B20" s="1">
        <f t="shared" si="0"/>
        <v>3.0368128530000003</v>
      </c>
      <c r="C20" s="1">
        <v>3.0368128530000002E-4</v>
      </c>
      <c r="D20" s="1">
        <f t="shared" si="1"/>
        <v>97.174163530000001</v>
      </c>
      <c r="E20" s="1">
        <v>9.7174163530000003E-3</v>
      </c>
      <c r="F20" s="1">
        <f t="shared" si="2"/>
        <v>2.482635208</v>
      </c>
      <c r="G20" s="1">
        <v>2.482635208E-4</v>
      </c>
      <c r="J20" s="1">
        <v>3.0368128530000002E-4</v>
      </c>
      <c r="K20" s="1">
        <v>9.7174163530000003E-3</v>
      </c>
      <c r="L20" s="1">
        <v>0</v>
      </c>
      <c r="N20" s="1" t="s">
        <v>28</v>
      </c>
      <c r="O20">
        <f t="shared" si="3"/>
        <v>99.66706809915911</v>
      </c>
    </row>
    <row r="21" spans="1:15" x14ac:dyDescent="0.2">
      <c r="A21" s="1" t="s">
        <v>29</v>
      </c>
      <c r="B21" s="1">
        <f t="shared" si="0"/>
        <v>32.951085410000005</v>
      </c>
      <c r="C21" s="1">
        <v>3.2951085410000002E-3</v>
      </c>
      <c r="D21" s="1">
        <f t="shared" si="1"/>
        <v>98.942672470000005</v>
      </c>
      <c r="E21" s="1">
        <v>9.8942672470000003E-3</v>
      </c>
      <c r="F21" s="1">
        <f t="shared" si="2"/>
        <v>154.3659127</v>
      </c>
      <c r="G21" s="1">
        <v>1.5436591269999999E-2</v>
      </c>
      <c r="J21" s="1">
        <v>3.2951085410000002E-3</v>
      </c>
      <c r="K21" s="1">
        <v>9.8942672470000003E-3</v>
      </c>
      <c r="L21" s="1">
        <v>0</v>
      </c>
      <c r="N21" s="1" t="s">
        <v>29</v>
      </c>
      <c r="O21">
        <f t="shared" si="3"/>
        <v>253.33721113705801</v>
      </c>
    </row>
    <row r="22" spans="1:15" x14ac:dyDescent="0.2">
      <c r="A22" s="1" t="s">
        <v>30</v>
      </c>
      <c r="B22" s="1">
        <f t="shared" si="0"/>
        <v>28.29414594</v>
      </c>
      <c r="C22" s="1">
        <v>2.8294145939999999E-3</v>
      </c>
      <c r="D22" s="1">
        <f t="shared" si="1"/>
        <v>512.89157760000001</v>
      </c>
      <c r="E22" s="1">
        <v>5.1289157760000002E-2</v>
      </c>
      <c r="F22" s="1" t="e">
        <f t="shared" si="2"/>
        <v>#VALUE!</v>
      </c>
      <c r="G22" s="1" t="s">
        <v>16</v>
      </c>
      <c r="J22" s="1">
        <v>2.8294145939999999E-3</v>
      </c>
      <c r="K22" s="1">
        <v>5.1289157760000002E-2</v>
      </c>
      <c r="L22" s="1">
        <v>2.6593864920000002E-2</v>
      </c>
      <c r="N22" s="1" t="s">
        <v>30</v>
      </c>
      <c r="O22" t="e">
        <f t="shared" si="3"/>
        <v>#VALUE!</v>
      </c>
    </row>
    <row r="23" spans="1:15" x14ac:dyDescent="0.2">
      <c r="A23" s="1" t="s">
        <v>31</v>
      </c>
      <c r="B23" s="1">
        <f t="shared" si="0"/>
        <v>0</v>
      </c>
      <c r="C23" s="1">
        <v>0</v>
      </c>
      <c r="D23" s="1">
        <f t="shared" si="1"/>
        <v>215.7275909</v>
      </c>
      <c r="E23" s="1">
        <v>2.1572759090000001E-2</v>
      </c>
      <c r="F23" s="1">
        <f t="shared" si="2"/>
        <v>181.49495580000001</v>
      </c>
      <c r="G23" s="1">
        <v>1.8149495580000001E-2</v>
      </c>
      <c r="J23" s="1">
        <v>0</v>
      </c>
      <c r="K23" s="1">
        <v>2.1572759090000001E-2</v>
      </c>
      <c r="L23" s="1">
        <v>7.8882118809999995E-3</v>
      </c>
      <c r="N23" s="1" t="s">
        <v>31</v>
      </c>
      <c r="O23">
        <f t="shared" si="3"/>
        <v>397.26226895467005</v>
      </c>
    </row>
    <row r="24" spans="1:15" x14ac:dyDescent="0.2">
      <c r="A24" s="1" t="s">
        <v>32</v>
      </c>
      <c r="B24" s="1" t="e">
        <f t="shared" si="0"/>
        <v>#VALUE!</v>
      </c>
      <c r="C24" s="1" t="s">
        <v>16</v>
      </c>
      <c r="D24" s="1">
        <f t="shared" si="1"/>
        <v>19.666979040000001</v>
      </c>
      <c r="E24" s="1">
        <v>1.9666979040000002E-3</v>
      </c>
      <c r="F24" s="1">
        <f t="shared" si="2"/>
        <v>0</v>
      </c>
      <c r="G24" s="1">
        <v>0</v>
      </c>
      <c r="J24" s="1">
        <v>1.532535342E-3</v>
      </c>
      <c r="K24" s="1">
        <v>1.9666979040000002E-3</v>
      </c>
      <c r="N24" s="1" t="s">
        <v>32</v>
      </c>
      <c r="O24">
        <f t="shared" si="3"/>
        <v>19.668945737904</v>
      </c>
    </row>
    <row r="25" spans="1:15" x14ac:dyDescent="0.2">
      <c r="A25" s="1" t="s">
        <v>33</v>
      </c>
      <c r="B25" s="1">
        <f t="shared" si="0"/>
        <v>15.325353419999999</v>
      </c>
      <c r="C25" s="1">
        <v>1.532535342E-3</v>
      </c>
      <c r="D25" s="1">
        <f t="shared" si="1"/>
        <v>2313.6838069999999</v>
      </c>
      <c r="E25" s="1">
        <v>0.23136838069999999</v>
      </c>
      <c r="F25" s="1">
        <f t="shared" si="2"/>
        <v>0</v>
      </c>
      <c r="G25" s="1">
        <v>0</v>
      </c>
      <c r="J25" s="1">
        <v>2.512081071E-2</v>
      </c>
      <c r="K25" s="1">
        <v>0.23136838069999999</v>
      </c>
      <c r="N25" s="1" t="s">
        <v>33</v>
      </c>
      <c r="O25">
        <f t="shared" si="3"/>
        <v>2313.916707916042</v>
      </c>
    </row>
    <row r="26" spans="1:15" x14ac:dyDescent="0.2">
      <c r="A26" s="1" t="s">
        <v>34</v>
      </c>
      <c r="B26" s="1">
        <f t="shared" si="0"/>
        <v>251.20810710000001</v>
      </c>
      <c r="C26" s="1">
        <v>2.512081071E-2</v>
      </c>
      <c r="D26" s="1">
        <f t="shared" si="1"/>
        <v>249.27720560000003</v>
      </c>
      <c r="E26" s="1">
        <v>2.4927720560000002E-2</v>
      </c>
      <c r="F26" s="1">
        <f t="shared" si="2"/>
        <v>265.93864920000004</v>
      </c>
      <c r="G26" s="1">
        <v>2.6593864920000002E-2</v>
      </c>
      <c r="J26" s="1">
        <v>6.6869432839999996E-3</v>
      </c>
      <c r="K26" s="1">
        <v>2.4927720560000002E-2</v>
      </c>
      <c r="N26" s="1" t="s">
        <v>34</v>
      </c>
      <c r="O26">
        <f t="shared" si="3"/>
        <v>515.29249719618997</v>
      </c>
    </row>
    <row r="27" spans="1:15" x14ac:dyDescent="0.2">
      <c r="A27" s="1" t="s">
        <v>35</v>
      </c>
      <c r="B27" s="1">
        <f t="shared" si="0"/>
        <v>66.869432840000002</v>
      </c>
      <c r="C27" s="1">
        <v>6.6869432839999996E-3</v>
      </c>
      <c r="D27" s="1">
        <f t="shared" si="1"/>
        <v>155.17579449999999</v>
      </c>
      <c r="E27" s="1">
        <v>1.5517579449999999E-2</v>
      </c>
      <c r="F27" s="1">
        <f t="shared" si="2"/>
        <v>78.882118809999994</v>
      </c>
      <c r="G27" s="1">
        <v>7.8882118809999995E-3</v>
      </c>
      <c r="K27" s="1">
        <v>1.5517579449999999E-2</v>
      </c>
      <c r="N27" s="1" t="s">
        <v>35</v>
      </c>
      <c r="O27">
        <f>SUM(C27:G27)</f>
        <v>234.08800604461501</v>
      </c>
    </row>
    <row r="28" spans="1:15" x14ac:dyDescent="0.2">
      <c r="A28" s="1"/>
      <c r="B28" s="1"/>
      <c r="C28" s="1"/>
      <c r="D28" s="1"/>
      <c r="E28" s="1"/>
      <c r="F28" s="1"/>
      <c r="G28" s="1"/>
      <c r="N28" s="1"/>
    </row>
    <row r="29" spans="1:15" x14ac:dyDescent="0.2">
      <c r="A29" s="1" t="s">
        <v>36</v>
      </c>
      <c r="B29" s="1">
        <f t="shared" si="0"/>
        <v>122.1550098</v>
      </c>
      <c r="C29" s="1">
        <v>1.221550098E-2</v>
      </c>
      <c r="D29" s="1">
        <f t="shared" si="1"/>
        <v>429.14771259999998</v>
      </c>
      <c r="E29" s="1">
        <v>4.2914771259999998E-2</v>
      </c>
      <c r="F29" s="1">
        <f t="shared" si="2"/>
        <v>34.011739999999996</v>
      </c>
      <c r="G29" s="1">
        <v>3.4011739999999999E-3</v>
      </c>
      <c r="N29" s="1" t="s">
        <v>36</v>
      </c>
      <c r="O29">
        <f t="shared" si="3"/>
        <v>463.21798404623991</v>
      </c>
    </row>
    <row r="30" spans="1:15" x14ac:dyDescent="0.2">
      <c r="A30" s="1" t="s">
        <v>37</v>
      </c>
      <c r="B30" s="1">
        <f t="shared" si="0"/>
        <v>77.182142229999997</v>
      </c>
      <c r="C30" s="1">
        <v>7.7182142229999997E-3</v>
      </c>
      <c r="D30" s="1">
        <f t="shared" si="1"/>
        <v>643.03781389999995</v>
      </c>
      <c r="E30" s="1">
        <v>6.4303781389999995E-2</v>
      </c>
      <c r="F30" s="1">
        <f t="shared" si="2"/>
        <v>0</v>
      </c>
      <c r="G30" s="1">
        <v>0</v>
      </c>
      <c r="N30" s="1" t="s">
        <v>37</v>
      </c>
      <c r="O30">
        <f t="shared" si="3"/>
        <v>643.10983589561295</v>
      </c>
    </row>
    <row r="31" spans="1:15" x14ac:dyDescent="0.2">
      <c r="A31" s="1" t="s">
        <v>38</v>
      </c>
      <c r="B31" s="1">
        <f t="shared" si="0"/>
        <v>0</v>
      </c>
      <c r="C31" s="1">
        <v>0</v>
      </c>
      <c r="D31" s="1">
        <f t="shared" si="1"/>
        <v>118.718317</v>
      </c>
      <c r="E31" s="1">
        <v>1.18718317E-2</v>
      </c>
      <c r="F31" s="1">
        <f t="shared" si="2"/>
        <v>66.093615749999998</v>
      </c>
      <c r="G31" s="1">
        <v>6.6093615750000001E-3</v>
      </c>
      <c r="N31" s="1" t="s">
        <v>38</v>
      </c>
      <c r="O31">
        <f t="shared" si="3"/>
        <v>184.830413943275</v>
      </c>
    </row>
    <row r="32" spans="1:15" x14ac:dyDescent="0.2">
      <c r="A32" s="1" t="s">
        <v>39</v>
      </c>
      <c r="B32" s="1">
        <f t="shared" si="0"/>
        <v>5.2744674650000007</v>
      </c>
      <c r="C32" s="1">
        <v>5.2744674650000004E-4</v>
      </c>
      <c r="D32" s="1">
        <f t="shared" si="1"/>
        <v>241.88577219999999</v>
      </c>
      <c r="E32" s="1">
        <v>2.418857722E-2</v>
      </c>
      <c r="F32" s="1" t="e">
        <f t="shared" si="2"/>
        <v>#VALUE!</v>
      </c>
      <c r="G32" s="1" t="s">
        <v>16</v>
      </c>
      <c r="N32" s="1" t="s">
        <v>39</v>
      </c>
      <c r="O32" t="e">
        <f t="shared" si="3"/>
        <v>#VALUE!</v>
      </c>
    </row>
    <row r="33" spans="1:15" x14ac:dyDescent="0.2">
      <c r="A33" s="1" t="s">
        <v>40</v>
      </c>
      <c r="B33" s="1">
        <f t="shared" si="0"/>
        <v>16.572726930000002</v>
      </c>
      <c r="C33" s="1">
        <v>1.657272693E-3</v>
      </c>
      <c r="D33" s="1">
        <f t="shared" si="1"/>
        <v>231.37704049999999</v>
      </c>
      <c r="E33" s="1">
        <v>2.3137704049999999E-2</v>
      </c>
      <c r="F33" s="1">
        <f t="shared" si="2"/>
        <v>18.579979910000002</v>
      </c>
      <c r="G33" s="1">
        <v>1.8579979910000001E-3</v>
      </c>
      <c r="N33" s="1" t="s">
        <v>40</v>
      </c>
      <c r="O33">
        <f>SUM(C33:G33)</f>
        <v>249.98367338473398</v>
      </c>
    </row>
    <row r="34" spans="1:15" x14ac:dyDescent="0.2">
      <c r="A34" s="1" t="s">
        <v>41</v>
      </c>
      <c r="B34" s="1">
        <f t="shared" si="0"/>
        <v>0</v>
      </c>
      <c r="C34" s="1">
        <v>0</v>
      </c>
      <c r="D34" s="1">
        <f t="shared" si="1"/>
        <v>143.08929600000002</v>
      </c>
      <c r="E34" s="1">
        <v>1.4308929600000001E-2</v>
      </c>
      <c r="F34" s="1">
        <f t="shared" si="2"/>
        <v>159.18965499999999</v>
      </c>
      <c r="G34" s="1">
        <v>1.59189655E-2</v>
      </c>
      <c r="N34" s="1" t="s">
        <v>41</v>
      </c>
      <c r="O34">
        <f t="shared" si="3"/>
        <v>302.30917889510005</v>
      </c>
    </row>
    <row r="35" spans="1:15" x14ac:dyDescent="0.2">
      <c r="A35" s="1" t="s">
        <v>42</v>
      </c>
      <c r="B35" s="1">
        <f t="shared" si="0"/>
        <v>108.1408515</v>
      </c>
      <c r="C35" s="1">
        <v>1.081408515E-2</v>
      </c>
      <c r="D35" s="1">
        <f t="shared" si="1"/>
        <v>1370.9184739999998</v>
      </c>
      <c r="E35" s="1">
        <v>0.13709184739999999</v>
      </c>
      <c r="F35" s="1">
        <f t="shared" si="2"/>
        <v>0</v>
      </c>
      <c r="G35" s="1">
        <v>0</v>
      </c>
      <c r="N35" s="1" t="s">
        <v>42</v>
      </c>
      <c r="O35">
        <f t="shared" si="3"/>
        <v>1371.0663799325498</v>
      </c>
    </row>
    <row r="36" spans="1:15" x14ac:dyDescent="0.2">
      <c r="A36" s="1" t="s">
        <v>43</v>
      </c>
      <c r="B36" s="1">
        <f t="shared" si="0"/>
        <v>934.25216529999989</v>
      </c>
      <c r="C36" s="1">
        <v>9.3425216529999994E-2</v>
      </c>
      <c r="D36" s="1">
        <f t="shared" si="1"/>
        <v>3381.3654710000001</v>
      </c>
      <c r="E36" s="1">
        <v>0.33813654710000002</v>
      </c>
      <c r="F36" s="1">
        <f t="shared" si="2"/>
        <v>367.97804660000003</v>
      </c>
      <c r="G36" s="1">
        <v>3.6797804660000002E-2</v>
      </c>
      <c r="N36" s="1" t="s">
        <v>43</v>
      </c>
      <c r="O36">
        <f t="shared" si="3"/>
        <v>3749.8118771682903</v>
      </c>
    </row>
    <row r="37" spans="1:15" x14ac:dyDescent="0.2">
      <c r="A37" s="1" t="s">
        <v>44</v>
      </c>
      <c r="B37" s="1">
        <f t="shared" si="0"/>
        <v>14.888817749999999</v>
      </c>
      <c r="C37" s="1">
        <v>1.488881775E-3</v>
      </c>
      <c r="D37" s="1">
        <f t="shared" si="1"/>
        <v>334.5976344</v>
      </c>
      <c r="E37" s="1">
        <v>3.3459763439999998E-2</v>
      </c>
      <c r="F37" s="1" t="e">
        <f t="shared" si="2"/>
        <v>#VALUE!</v>
      </c>
      <c r="G37" s="1" t="s">
        <v>16</v>
      </c>
      <c r="N37" s="1" t="s">
        <v>44</v>
      </c>
      <c r="O37" t="e">
        <f t="shared" si="3"/>
        <v>#VALUE!</v>
      </c>
    </row>
    <row r="38" spans="1:15" x14ac:dyDescent="0.2">
      <c r="A38" s="1" t="s">
        <v>45</v>
      </c>
      <c r="B38" s="1">
        <f t="shared" si="0"/>
        <v>53.328972210000003</v>
      </c>
      <c r="C38" s="1">
        <v>5.3328972210000001E-3</v>
      </c>
      <c r="D38" s="1">
        <f t="shared" si="1"/>
        <v>1024.291185</v>
      </c>
      <c r="E38" s="1">
        <v>0.1024291185</v>
      </c>
      <c r="F38" s="1">
        <f t="shared" si="2"/>
        <v>391.70610479999999</v>
      </c>
      <c r="G38" s="1">
        <v>3.917061048E-2</v>
      </c>
      <c r="N38" s="1" t="s">
        <v>45</v>
      </c>
      <c r="O38">
        <f t="shared" si="3"/>
        <v>1416.1442224262009</v>
      </c>
    </row>
    <row r="39" spans="1:15" x14ac:dyDescent="0.2">
      <c r="A39" s="1"/>
      <c r="B39" s="1"/>
      <c r="C39" s="1"/>
      <c r="D39" s="1"/>
      <c r="E39" s="1"/>
      <c r="F39" s="1"/>
      <c r="G39" s="1"/>
    </row>
    <row r="40" spans="1:15" x14ac:dyDescent="0.2">
      <c r="A40" s="1" t="s">
        <v>46</v>
      </c>
      <c r="B40" s="1"/>
      <c r="C40" s="1">
        <v>105.4247056</v>
      </c>
      <c r="D40" s="1"/>
      <c r="E40" s="1">
        <v>644.13056840000002</v>
      </c>
      <c r="F40" s="1"/>
      <c r="G40" s="1">
        <v>113.514869</v>
      </c>
      <c r="J40" t="s">
        <v>0</v>
      </c>
      <c r="K40" t="s">
        <v>1</v>
      </c>
    </row>
    <row r="41" spans="1:15" x14ac:dyDescent="0.2">
      <c r="A41" s="1" t="s">
        <v>47</v>
      </c>
      <c r="B41" s="1"/>
      <c r="C41" s="1">
        <v>173.62623880000001</v>
      </c>
      <c r="D41" s="1"/>
      <c r="E41" s="1">
        <v>836.74587650000001</v>
      </c>
      <c r="F41" s="1"/>
      <c r="G41" s="1">
        <v>177.8973359</v>
      </c>
      <c r="I41" t="s">
        <v>2</v>
      </c>
      <c r="J41" s="1">
        <v>94.322781750000004</v>
      </c>
      <c r="K41" s="1">
        <v>133.17951529999999</v>
      </c>
    </row>
    <row r="42" spans="1:15" x14ac:dyDescent="0.2">
      <c r="A42" s="1"/>
      <c r="B42" s="1"/>
      <c r="C42" s="1"/>
      <c r="D42" s="1"/>
      <c r="E42" s="1"/>
      <c r="F42" s="1"/>
      <c r="G42" s="1"/>
      <c r="I42" t="s">
        <v>3</v>
      </c>
      <c r="J42" s="1">
        <v>587.31814399999996</v>
      </c>
      <c r="K42" s="1">
        <v>791.84287159999997</v>
      </c>
    </row>
    <row r="43" spans="1:15" x14ac:dyDescent="0.2">
      <c r="A43" s="1" t="s">
        <v>48</v>
      </c>
      <c r="B43" s="1"/>
      <c r="C43" s="1">
        <v>94.322781750000004</v>
      </c>
      <c r="D43" s="1"/>
      <c r="E43" s="1">
        <v>587.31814399999996</v>
      </c>
      <c r="F43" s="1"/>
      <c r="G43" s="1">
        <v>107.631224</v>
      </c>
      <c r="I43" t="s">
        <v>4</v>
      </c>
      <c r="J43" s="1">
        <v>107.631224</v>
      </c>
      <c r="K43" s="1">
        <v>129.6948927</v>
      </c>
    </row>
    <row r="44" spans="1:15" x14ac:dyDescent="0.2">
      <c r="A44" s="1" t="s">
        <v>49</v>
      </c>
      <c r="B44" s="1"/>
      <c r="C44" s="1">
        <v>108.5474195</v>
      </c>
      <c r="D44" s="1"/>
      <c r="E44" s="1">
        <v>781.14314590000004</v>
      </c>
      <c r="F44" s="1"/>
      <c r="G44" s="1">
        <v>186.37307139999999</v>
      </c>
    </row>
    <row r="45" spans="1:15" x14ac:dyDescent="0.2">
      <c r="A45" s="1"/>
      <c r="B45" s="1"/>
      <c r="C45" s="1"/>
      <c r="D45" s="1"/>
      <c r="E45" s="1"/>
      <c r="F45" s="1"/>
      <c r="G45" s="1"/>
    </row>
    <row r="46" spans="1:15" x14ac:dyDescent="0.2">
      <c r="A46" s="1" t="s">
        <v>50</v>
      </c>
      <c r="B46" s="1"/>
      <c r="C46" s="1">
        <v>133.17951529999999</v>
      </c>
      <c r="D46" s="1"/>
      <c r="E46" s="1">
        <v>791.84287159999997</v>
      </c>
      <c r="F46" s="1"/>
      <c r="G46" s="1">
        <v>129.6948927</v>
      </c>
    </row>
    <row r="47" spans="1:15" x14ac:dyDescent="0.2">
      <c r="A47" s="1" t="s">
        <v>51</v>
      </c>
      <c r="B47" s="1"/>
      <c r="C47" s="1">
        <v>285.07324210000002</v>
      </c>
      <c r="D47" s="1"/>
      <c r="E47" s="1">
        <v>997.1238985</v>
      </c>
      <c r="F47" s="1"/>
      <c r="G47" s="1">
        <v>162.78255440000001</v>
      </c>
    </row>
    <row r="49" spans="1:7" x14ac:dyDescent="0.2">
      <c r="A49" s="1" t="s">
        <v>98</v>
      </c>
      <c r="C49" s="6">
        <v>0.41199999999999998</v>
      </c>
      <c r="E49" s="6">
        <v>0.34799999999999998</v>
      </c>
      <c r="G49" s="6">
        <v>0.20499999999999999</v>
      </c>
    </row>
    <row r="52" spans="1:7" x14ac:dyDescent="0.2">
      <c r="G52" s="1"/>
    </row>
    <row r="54" spans="1:7" x14ac:dyDescent="0.2">
      <c r="G54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zoomScale="96" workbookViewId="0">
      <selection activeCell="L19" sqref="L19"/>
    </sheetView>
  </sheetViews>
  <sheetFormatPr baseColWidth="10" defaultRowHeight="16" x14ac:dyDescent="0.2"/>
  <cols>
    <col min="5" max="5" width="11.83203125" customWidth="1"/>
    <col min="6" max="6" width="12" customWidth="1"/>
    <col min="7" max="7" width="12.5" customWidth="1"/>
  </cols>
  <sheetData>
    <row r="1" spans="1:7" x14ac:dyDescent="0.2">
      <c r="A1" t="s">
        <v>91</v>
      </c>
      <c r="B1" t="s">
        <v>5</v>
      </c>
      <c r="C1" t="s">
        <v>89</v>
      </c>
      <c r="D1" t="s">
        <v>90</v>
      </c>
      <c r="E1" t="s">
        <v>92</v>
      </c>
      <c r="F1" t="s">
        <v>93</v>
      </c>
      <c r="G1" t="s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E12" sqref="E12"/>
    </sheetView>
  </sheetViews>
  <sheetFormatPr baseColWidth="10" defaultRowHeight="16" x14ac:dyDescent="0.2"/>
  <sheetData>
    <row r="1" spans="1:7" x14ac:dyDescent="0.2">
      <c r="A1" t="s">
        <v>52</v>
      </c>
    </row>
    <row r="3" spans="1:7" ht="17" thickBot="1" x14ac:dyDescent="0.25">
      <c r="A3" t="s">
        <v>53</v>
      </c>
    </row>
    <row r="4" spans="1:7" x14ac:dyDescent="0.2">
      <c r="A4" s="4" t="s">
        <v>54</v>
      </c>
      <c r="B4" s="4" t="s">
        <v>55</v>
      </c>
      <c r="C4" s="4" t="s">
        <v>56</v>
      </c>
      <c r="D4" s="4" t="s">
        <v>57</v>
      </c>
      <c r="E4" s="4" t="s">
        <v>58</v>
      </c>
      <c r="G4" s="5" t="s">
        <v>70</v>
      </c>
    </row>
    <row r="5" spans="1:7" x14ac:dyDescent="0.2">
      <c r="A5" s="2" t="s">
        <v>2</v>
      </c>
      <c r="B5" s="2">
        <v>25</v>
      </c>
      <c r="C5" s="2">
        <v>0.23580695437080004</v>
      </c>
      <c r="D5" s="2">
        <v>9.4322781748320018E-3</v>
      </c>
      <c r="E5" s="2">
        <v>1.1782542286033929E-4</v>
      </c>
      <c r="G5">
        <f>SQRT(E5)</f>
        <v>1.0854741952729199E-2</v>
      </c>
    </row>
    <row r="6" spans="1:7" x14ac:dyDescent="0.2">
      <c r="A6" s="2" t="s">
        <v>3</v>
      </c>
      <c r="B6" s="2">
        <v>26</v>
      </c>
      <c r="C6" s="2">
        <v>1.5270271744520001</v>
      </c>
      <c r="D6" s="2">
        <v>5.8731814402000003E-2</v>
      </c>
      <c r="E6" s="2">
        <v>6.101846142864591E-3</v>
      </c>
      <c r="G6">
        <f t="shared" ref="G6:G7" si="0">SQRT(E6)</f>
        <v>7.8114314583593386E-2</v>
      </c>
    </row>
    <row r="7" spans="1:7" ht="17" thickBot="1" x14ac:dyDescent="0.25">
      <c r="A7" s="3" t="s">
        <v>4</v>
      </c>
      <c r="B7" s="3">
        <v>22</v>
      </c>
      <c r="C7" s="3">
        <v>0.23678869273350003</v>
      </c>
      <c r="D7" s="3">
        <v>1.0763122396977274E-2</v>
      </c>
      <c r="E7" s="3">
        <v>3.4734921733246599E-4</v>
      </c>
      <c r="G7">
        <f t="shared" si="0"/>
        <v>1.8637307137364723E-2</v>
      </c>
    </row>
    <row r="10" spans="1:7" ht="17" thickBot="1" x14ac:dyDescent="0.25">
      <c r="A10" t="s">
        <v>59</v>
      </c>
    </row>
    <row r="11" spans="1:7" x14ac:dyDescent="0.2">
      <c r="A11" s="4" t="s">
        <v>60</v>
      </c>
      <c r="B11" s="4" t="s">
        <v>61</v>
      </c>
      <c r="C11" s="4" t="s">
        <v>62</v>
      </c>
      <c r="D11" s="4" t="s">
        <v>63</v>
      </c>
      <c r="E11" s="4" t="s">
        <v>64</v>
      </c>
      <c r="F11" s="4" t="s">
        <v>65</v>
      </c>
      <c r="G11" s="4" t="s">
        <v>66</v>
      </c>
    </row>
    <row r="12" spans="1:7" x14ac:dyDescent="0.2">
      <c r="A12" s="2" t="s">
        <v>67</v>
      </c>
      <c r="B12" s="2">
        <v>3.9684003883243751E-2</v>
      </c>
      <c r="C12" s="2">
        <v>2</v>
      </c>
      <c r="D12" s="2">
        <v>1.9842001941621876E-2</v>
      </c>
      <c r="E12" s="2">
        <v>8.5384808171103721</v>
      </c>
      <c r="F12" s="2">
        <v>4.8063684564217884E-4</v>
      </c>
      <c r="G12" s="2">
        <v>3.127675600959142</v>
      </c>
    </row>
    <row r="13" spans="1:7" x14ac:dyDescent="0.2">
      <c r="A13" s="2" t="s">
        <v>68</v>
      </c>
      <c r="B13" s="2">
        <v>0.16266829728424476</v>
      </c>
      <c r="C13" s="2">
        <v>70</v>
      </c>
      <c r="D13" s="2">
        <v>2.3238328183463539E-3</v>
      </c>
      <c r="E13" s="2"/>
      <c r="F13" s="2"/>
      <c r="G13" s="2"/>
    </row>
    <row r="14" spans="1:7" x14ac:dyDescent="0.2">
      <c r="A14" s="2"/>
      <c r="B14" s="2"/>
      <c r="C14" s="2"/>
      <c r="D14" s="2"/>
      <c r="E14" s="2"/>
      <c r="F14" s="2"/>
      <c r="G14" s="2"/>
    </row>
    <row r="15" spans="1:7" ht="17" thickBot="1" x14ac:dyDescent="0.25">
      <c r="A15" s="3" t="s">
        <v>69</v>
      </c>
      <c r="B15" s="3">
        <v>0.20235230116748851</v>
      </c>
      <c r="C15" s="3">
        <v>72</v>
      </c>
      <c r="D15" s="3"/>
      <c r="E15" s="3"/>
      <c r="F15" s="3"/>
      <c r="G15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N11" sqref="N11"/>
    </sheetView>
  </sheetViews>
  <sheetFormatPr baseColWidth="10" defaultRowHeight="16" x14ac:dyDescent="0.2"/>
  <cols>
    <col min="6" max="6" width="12.1640625" customWidth="1"/>
    <col min="9" max="9" width="12" customWidth="1"/>
    <col min="12" max="12" width="11.83203125" customWidth="1"/>
  </cols>
  <sheetData>
    <row r="1" spans="1:13" x14ac:dyDescent="0.2">
      <c r="A1" s="1"/>
      <c r="B1" s="1" t="s">
        <v>6</v>
      </c>
      <c r="C1" s="1" t="s">
        <v>7</v>
      </c>
      <c r="D1" s="1" t="s">
        <v>8</v>
      </c>
      <c r="F1" s="1" t="s">
        <v>72</v>
      </c>
      <c r="G1" s="1" t="s">
        <v>73</v>
      </c>
      <c r="I1" s="1" t="s">
        <v>74</v>
      </c>
      <c r="J1" s="1" t="s">
        <v>75</v>
      </c>
      <c r="L1" s="1" t="s">
        <v>76</v>
      </c>
      <c r="M1" s="1" t="s">
        <v>77</v>
      </c>
    </row>
    <row r="2" spans="1:13" x14ac:dyDescent="0.2">
      <c r="A2" s="1" t="s">
        <v>9</v>
      </c>
      <c r="B2" s="1">
        <v>4.5784872040000001E-2</v>
      </c>
      <c r="C2" s="1">
        <v>0.18767917479999999</v>
      </c>
      <c r="D2" s="1">
        <v>8.3591225010000006E-2</v>
      </c>
      <c r="F2" s="1">
        <v>4.5784872040000001E-2</v>
      </c>
      <c r="G2" s="1">
        <v>1.221550098E-2</v>
      </c>
      <c r="I2" s="1">
        <v>0.18767917479999999</v>
      </c>
      <c r="J2" s="1">
        <v>4.2914771259999998E-2</v>
      </c>
      <c r="L2" s="1">
        <v>8.3591225010000006E-2</v>
      </c>
      <c r="M2" s="1">
        <v>3.4011739999999999E-3</v>
      </c>
    </row>
    <row r="3" spans="1:13" x14ac:dyDescent="0.2">
      <c r="A3" s="1" t="s">
        <v>10</v>
      </c>
      <c r="B3" s="1">
        <v>1.254320687E-2</v>
      </c>
      <c r="C3" s="1">
        <v>0.1086024711</v>
      </c>
      <c r="D3" s="1">
        <v>0</v>
      </c>
      <c r="F3" s="1">
        <v>1.254320687E-2</v>
      </c>
      <c r="G3" s="1">
        <v>7.7182142229999997E-3</v>
      </c>
      <c r="I3" s="1">
        <v>0.1086024711</v>
      </c>
      <c r="J3" s="1">
        <v>6.4303781389999995E-2</v>
      </c>
      <c r="L3" s="1">
        <v>0</v>
      </c>
      <c r="M3" s="1">
        <v>0</v>
      </c>
    </row>
    <row r="4" spans="1:13" x14ac:dyDescent="0.2">
      <c r="A4" s="1" t="s">
        <v>11</v>
      </c>
      <c r="B4" s="1">
        <v>6.7387442750000001E-4</v>
      </c>
      <c r="C4" s="1">
        <v>1.1013501259999999E-2</v>
      </c>
      <c r="D4" s="1">
        <v>6.2593890849999998E-4</v>
      </c>
      <c r="F4" s="1">
        <v>6.7387442750000001E-4</v>
      </c>
      <c r="G4" s="1">
        <v>0</v>
      </c>
      <c r="I4" s="1">
        <v>1.1013501259999999E-2</v>
      </c>
      <c r="J4" s="1">
        <v>1.18718317E-2</v>
      </c>
      <c r="L4" s="1">
        <v>6.2593890849999998E-4</v>
      </c>
      <c r="M4" s="1">
        <v>6.6093615750000001E-3</v>
      </c>
    </row>
    <row r="5" spans="1:13" x14ac:dyDescent="0.2">
      <c r="A5" s="1" t="s">
        <v>12</v>
      </c>
      <c r="B5" s="1">
        <v>5.6279383409999998E-3</v>
      </c>
      <c r="C5" s="1">
        <v>4.0704989650000002E-2</v>
      </c>
      <c r="D5" s="1">
        <v>1.1945999309999999E-3</v>
      </c>
      <c r="F5" s="1">
        <v>5.6279383409999998E-3</v>
      </c>
      <c r="G5" s="1">
        <v>5.2744674650000004E-4</v>
      </c>
      <c r="I5" s="1">
        <v>4.0704989650000002E-2</v>
      </c>
      <c r="J5" s="1">
        <v>2.418857722E-2</v>
      </c>
      <c r="L5" s="1">
        <v>1.1945999309999999E-3</v>
      </c>
      <c r="M5" s="1">
        <v>1.8579979910000001E-3</v>
      </c>
    </row>
    <row r="6" spans="1:13" x14ac:dyDescent="0.2">
      <c r="A6" s="1" t="s">
        <v>13</v>
      </c>
      <c r="B6" s="1">
        <v>8.410634032E-3</v>
      </c>
      <c r="C6" s="1">
        <v>9.7781660069999998E-2</v>
      </c>
      <c r="D6" s="1">
        <v>0</v>
      </c>
      <c r="F6" s="1">
        <v>8.410634032E-3</v>
      </c>
      <c r="G6" s="1">
        <v>1.657272693E-3</v>
      </c>
      <c r="I6" s="1">
        <v>9.7781660069999998E-2</v>
      </c>
      <c r="J6" s="1">
        <v>2.3137704049999999E-2</v>
      </c>
      <c r="L6" s="1">
        <v>0</v>
      </c>
      <c r="M6" s="1">
        <v>1.59189655E-2</v>
      </c>
    </row>
    <row r="7" spans="1:13" x14ac:dyDescent="0.2">
      <c r="A7" s="1" t="s">
        <v>14</v>
      </c>
      <c r="B7" s="1">
        <v>7.7441490940000001E-3</v>
      </c>
      <c r="C7" s="1">
        <v>4.2989718580000003E-2</v>
      </c>
      <c r="D7" s="1">
        <v>2.0515330370000001E-2</v>
      </c>
      <c r="F7" s="1">
        <v>7.7441490940000001E-3</v>
      </c>
      <c r="G7" s="1">
        <v>0</v>
      </c>
      <c r="I7" s="1">
        <v>4.2989718580000003E-2</v>
      </c>
      <c r="J7" s="1">
        <v>1.4308929600000001E-2</v>
      </c>
      <c r="L7" s="1">
        <v>2.0515330370000001E-2</v>
      </c>
      <c r="M7" s="1">
        <v>0</v>
      </c>
    </row>
    <row r="8" spans="1:13" x14ac:dyDescent="0.2">
      <c r="A8" s="1" t="s">
        <v>15</v>
      </c>
      <c r="B8" s="1">
        <v>3.9839438800000002E-3</v>
      </c>
      <c r="C8" s="1">
        <v>3.4355401989999999E-2</v>
      </c>
      <c r="D8" s="1" t="s">
        <v>16</v>
      </c>
      <c r="F8" s="1">
        <v>3.9839438800000002E-3</v>
      </c>
      <c r="G8" s="1">
        <v>1.081408515E-2</v>
      </c>
      <c r="I8" s="1">
        <v>3.4355401989999999E-2</v>
      </c>
      <c r="J8" s="1">
        <v>0.13709184739999999</v>
      </c>
      <c r="L8" s="1">
        <v>2.3832423889999999E-2</v>
      </c>
      <c r="M8" s="1">
        <v>3.6797804660000002E-2</v>
      </c>
    </row>
    <row r="9" spans="1:13" x14ac:dyDescent="0.2">
      <c r="A9" s="1" t="s">
        <v>17</v>
      </c>
      <c r="B9" s="1">
        <v>5.7997433120000001E-3</v>
      </c>
      <c r="C9" s="1">
        <v>2.059349488E-2</v>
      </c>
      <c r="D9" s="1">
        <v>2.3832423889999999E-2</v>
      </c>
      <c r="F9" s="1">
        <v>5.7997433120000001E-3</v>
      </c>
      <c r="G9" s="1">
        <v>9.3425216529999994E-2</v>
      </c>
      <c r="I9" s="1">
        <v>2.059349488E-2</v>
      </c>
      <c r="J9" s="1">
        <v>0.33813654710000002</v>
      </c>
      <c r="L9" s="1">
        <v>1.272487579E-3</v>
      </c>
      <c r="M9" s="1">
        <v>3.917061048E-2</v>
      </c>
    </row>
    <row r="10" spans="1:13" x14ac:dyDescent="0.2">
      <c r="A10" s="1" t="s">
        <v>18</v>
      </c>
      <c r="B10" s="1">
        <v>9.4109084979999997E-3</v>
      </c>
      <c r="C10" s="1">
        <v>1.159513098E-2</v>
      </c>
      <c r="D10" s="1">
        <v>1.272487579E-3</v>
      </c>
      <c r="F10" s="1">
        <v>9.4109084979999997E-3</v>
      </c>
      <c r="G10" s="1">
        <v>1.488881775E-3</v>
      </c>
      <c r="I10" s="1">
        <v>1.159513098E-2</v>
      </c>
      <c r="J10" s="1">
        <v>3.3459763439999998E-2</v>
      </c>
      <c r="L10" s="1">
        <v>3.4724730120000002E-4</v>
      </c>
    </row>
    <row r="11" spans="1:13" x14ac:dyDescent="0.2">
      <c r="A11" s="1" t="s">
        <v>19</v>
      </c>
      <c r="B11" s="1">
        <v>1.3483232729999999E-2</v>
      </c>
      <c r="C11" s="1">
        <v>2.9468462059999999E-2</v>
      </c>
      <c r="D11" s="1">
        <v>3.4724730120000002E-4</v>
      </c>
      <c r="F11" s="1">
        <v>1.3483232729999999E-2</v>
      </c>
      <c r="G11" s="1">
        <v>5.3328972210000001E-3</v>
      </c>
      <c r="I11" s="1">
        <v>2.9468462059999999E-2</v>
      </c>
      <c r="J11" s="1">
        <v>0.1024291185</v>
      </c>
      <c r="L11" s="1">
        <v>4.2544265510000004E-3</v>
      </c>
    </row>
    <row r="12" spans="1:13" x14ac:dyDescent="0.2">
      <c r="A12" s="1" t="s">
        <v>20</v>
      </c>
      <c r="B12" s="1">
        <v>9.3137640400000003E-3</v>
      </c>
      <c r="C12" s="1">
        <v>2.9830632459999999E-2</v>
      </c>
      <c r="D12" s="1">
        <v>4.2544265510000004E-3</v>
      </c>
      <c r="F12" s="1">
        <v>9.3137640400000003E-3</v>
      </c>
      <c r="I12" s="1">
        <v>2.9830632459999999E-2</v>
      </c>
      <c r="L12" s="1">
        <v>1.5938787329999999E-2</v>
      </c>
    </row>
    <row r="13" spans="1:13" x14ac:dyDescent="0.2">
      <c r="A13" s="1" t="s">
        <v>21</v>
      </c>
      <c r="B13" s="1">
        <v>1.511601542E-2</v>
      </c>
      <c r="C13" s="1">
        <v>3.6229195239999998E-2</v>
      </c>
      <c r="D13" s="1" t="s">
        <v>16</v>
      </c>
      <c r="F13" s="1">
        <v>1.511601542E-2</v>
      </c>
      <c r="I13" s="1">
        <v>3.6229195239999998E-2</v>
      </c>
      <c r="L13" s="1">
        <v>1.005234561E-3</v>
      </c>
    </row>
    <row r="14" spans="1:13" x14ac:dyDescent="0.2">
      <c r="A14" s="1" t="s">
        <v>22</v>
      </c>
      <c r="B14" s="1">
        <v>5.1483938729999998E-3</v>
      </c>
      <c r="C14" s="1">
        <v>4.8359331179999999E-2</v>
      </c>
      <c r="D14" s="1">
        <v>1.5938787329999999E-2</v>
      </c>
      <c r="F14" s="1">
        <v>5.1483938729999998E-3</v>
      </c>
      <c r="I14" s="1">
        <v>4.8359331179999999E-2</v>
      </c>
      <c r="L14" s="1">
        <v>0</v>
      </c>
    </row>
    <row r="15" spans="1:13" x14ac:dyDescent="0.2">
      <c r="A15" s="1" t="s">
        <v>23</v>
      </c>
      <c r="B15" s="1">
        <v>1.4592797249999999E-2</v>
      </c>
      <c r="C15" s="1">
        <v>0.1154971414</v>
      </c>
      <c r="D15" s="1">
        <v>1.005234561E-3</v>
      </c>
      <c r="F15" s="1">
        <v>1.4592797249999999E-2</v>
      </c>
      <c r="I15" s="1">
        <v>0.1154971414</v>
      </c>
      <c r="L15" s="1">
        <v>0</v>
      </c>
    </row>
    <row r="16" spans="1:13" x14ac:dyDescent="0.2">
      <c r="A16" s="1" t="s">
        <v>24</v>
      </c>
      <c r="B16" s="1">
        <v>3.2259861989999999E-2</v>
      </c>
      <c r="C16" s="1">
        <v>0.3214587082</v>
      </c>
      <c r="D16" s="1">
        <v>0</v>
      </c>
      <c r="F16" s="1">
        <v>3.2259861989999999E-2</v>
      </c>
      <c r="I16" s="1">
        <v>0.3214587082</v>
      </c>
      <c r="L16" s="1">
        <v>1.589456413E-2</v>
      </c>
    </row>
    <row r="17" spans="1:12" x14ac:dyDescent="0.2">
      <c r="A17" s="1" t="s">
        <v>25</v>
      </c>
      <c r="B17" s="1">
        <v>0</v>
      </c>
      <c r="C17" s="1">
        <v>1.9741037079999998E-3</v>
      </c>
      <c r="D17" s="1">
        <v>0</v>
      </c>
      <c r="F17" s="1">
        <v>0</v>
      </c>
      <c r="I17" s="1">
        <v>1.9741037079999998E-3</v>
      </c>
      <c r="L17" s="1">
        <v>2.482635208E-4</v>
      </c>
    </row>
    <row r="18" spans="1:12" x14ac:dyDescent="0.2">
      <c r="A18" s="1" t="s">
        <v>26</v>
      </c>
      <c r="B18" s="1">
        <v>1.596072385E-3</v>
      </c>
      <c r="C18" s="1">
        <v>0</v>
      </c>
      <c r="D18" s="1" t="s">
        <v>16</v>
      </c>
      <c r="F18" s="1">
        <v>1.596072385E-3</v>
      </c>
      <c r="I18" s="1">
        <v>0</v>
      </c>
      <c r="L18" s="1">
        <v>1.5436591269999999E-2</v>
      </c>
    </row>
    <row r="19" spans="1:12" x14ac:dyDescent="0.2">
      <c r="A19" s="1" t="s">
        <v>27</v>
      </c>
      <c r="B19" s="1">
        <v>4.5490524319999996E-3</v>
      </c>
      <c r="C19" s="1">
        <v>2.2640077830000001E-2</v>
      </c>
      <c r="D19" s="1">
        <v>1.589456413E-2</v>
      </c>
      <c r="F19" s="1">
        <v>4.5490524319999996E-3</v>
      </c>
      <c r="I19" s="1">
        <v>2.2640077830000001E-2</v>
      </c>
      <c r="L19" s="1">
        <v>1.8149495580000001E-2</v>
      </c>
    </row>
    <row r="20" spans="1:12" x14ac:dyDescent="0.2">
      <c r="A20" s="1" t="s">
        <v>28</v>
      </c>
      <c r="B20" s="1">
        <v>3.0368128530000002E-4</v>
      </c>
      <c r="C20" s="1">
        <v>9.7174163530000003E-3</v>
      </c>
      <c r="D20" s="1">
        <v>2.482635208E-4</v>
      </c>
      <c r="F20" s="1">
        <v>3.0368128530000002E-4</v>
      </c>
      <c r="I20" s="1">
        <v>9.7174163530000003E-3</v>
      </c>
      <c r="L20" s="1">
        <v>0</v>
      </c>
    </row>
    <row r="21" spans="1:12" x14ac:dyDescent="0.2">
      <c r="A21" s="1" t="s">
        <v>29</v>
      </c>
      <c r="B21" s="1">
        <v>3.2951085410000002E-3</v>
      </c>
      <c r="C21" s="1">
        <v>9.8942672470000003E-3</v>
      </c>
      <c r="D21" s="1">
        <v>1.5436591269999999E-2</v>
      </c>
      <c r="F21" s="1">
        <v>3.2951085410000002E-3</v>
      </c>
      <c r="I21" s="1">
        <v>9.8942672470000003E-3</v>
      </c>
      <c r="L21" s="1">
        <v>0</v>
      </c>
    </row>
    <row r="22" spans="1:12" x14ac:dyDescent="0.2">
      <c r="A22" s="1" t="s">
        <v>30</v>
      </c>
      <c r="B22" s="1">
        <v>2.8294145939999999E-3</v>
      </c>
      <c r="C22" s="1">
        <v>5.1289157760000002E-2</v>
      </c>
      <c r="D22" s="1" t="s">
        <v>16</v>
      </c>
      <c r="F22" s="1">
        <v>2.8294145939999999E-3</v>
      </c>
      <c r="I22" s="1">
        <v>5.1289157760000002E-2</v>
      </c>
      <c r="L22" s="1">
        <v>2.6593864920000002E-2</v>
      </c>
    </row>
    <row r="23" spans="1:12" x14ac:dyDescent="0.2">
      <c r="A23" s="1" t="s">
        <v>31</v>
      </c>
      <c r="B23" s="1">
        <v>0</v>
      </c>
      <c r="C23" s="1">
        <v>2.1572759090000001E-2</v>
      </c>
      <c r="D23" s="1">
        <v>1.8149495580000001E-2</v>
      </c>
      <c r="F23" s="1">
        <v>0</v>
      </c>
      <c r="I23" s="1">
        <v>2.1572759090000001E-2</v>
      </c>
      <c r="L23" s="1">
        <v>7.8882118809999995E-3</v>
      </c>
    </row>
    <row r="24" spans="1:12" x14ac:dyDescent="0.2">
      <c r="A24" s="1" t="s">
        <v>32</v>
      </c>
      <c r="B24" s="1" t="s">
        <v>16</v>
      </c>
      <c r="C24" s="1">
        <v>1.9666979040000002E-3</v>
      </c>
      <c r="D24" s="1">
        <v>0</v>
      </c>
      <c r="F24" s="1">
        <v>1.532535342E-3</v>
      </c>
      <c r="I24" s="1">
        <v>1.9666979040000002E-3</v>
      </c>
    </row>
    <row r="25" spans="1:12" x14ac:dyDescent="0.2">
      <c r="A25" s="1" t="s">
        <v>33</v>
      </c>
      <c r="B25" s="1">
        <v>1.532535342E-3</v>
      </c>
      <c r="C25" s="1">
        <v>0.23136838069999999</v>
      </c>
      <c r="D25" s="1">
        <v>0</v>
      </c>
      <c r="F25" s="1">
        <v>2.512081071E-2</v>
      </c>
      <c r="I25" s="1">
        <v>0.23136838069999999</v>
      </c>
    </row>
    <row r="26" spans="1:12" x14ac:dyDescent="0.2">
      <c r="A26" s="1" t="s">
        <v>34</v>
      </c>
      <c r="B26" s="1">
        <v>2.512081071E-2</v>
      </c>
      <c r="C26" s="1">
        <v>2.4927720560000002E-2</v>
      </c>
      <c r="D26" s="1">
        <v>2.6593864920000002E-2</v>
      </c>
      <c r="F26" s="1">
        <v>6.6869432839999996E-3</v>
      </c>
      <c r="I26" s="1">
        <v>2.4927720560000002E-2</v>
      </c>
    </row>
    <row r="27" spans="1:12" x14ac:dyDescent="0.2">
      <c r="A27" s="1" t="s">
        <v>35</v>
      </c>
      <c r="B27" s="1">
        <v>6.6869432839999996E-3</v>
      </c>
      <c r="C27" s="1">
        <v>1.5517579449999999E-2</v>
      </c>
      <c r="D27" s="1">
        <v>7.8882118809999995E-3</v>
      </c>
      <c r="I27" s="1">
        <v>1.5517579449999999E-2</v>
      </c>
    </row>
    <row r="28" spans="1:12" x14ac:dyDescent="0.2">
      <c r="A28" s="1"/>
      <c r="B28" s="1"/>
      <c r="C28" s="1"/>
      <c r="D28" s="1"/>
    </row>
    <row r="29" spans="1:12" x14ac:dyDescent="0.2">
      <c r="A29" s="1" t="s">
        <v>36</v>
      </c>
      <c r="B29" s="1">
        <v>1.221550098E-2</v>
      </c>
      <c r="C29" s="1">
        <v>4.2914771259999998E-2</v>
      </c>
      <c r="D29" s="1">
        <v>3.4011739999999999E-3</v>
      </c>
    </row>
    <row r="30" spans="1:12" x14ac:dyDescent="0.2">
      <c r="A30" s="1" t="s">
        <v>37</v>
      </c>
      <c r="B30" s="1">
        <v>7.7182142229999997E-3</v>
      </c>
      <c r="C30" s="1">
        <v>6.4303781389999995E-2</v>
      </c>
      <c r="D30" s="1">
        <v>0</v>
      </c>
    </row>
    <row r="31" spans="1:12" x14ac:dyDescent="0.2">
      <c r="A31" s="1" t="s">
        <v>38</v>
      </c>
      <c r="B31" s="1">
        <v>0</v>
      </c>
      <c r="C31" s="1">
        <v>1.18718317E-2</v>
      </c>
      <c r="D31" s="1">
        <v>6.6093615750000001E-3</v>
      </c>
    </row>
    <row r="32" spans="1:12" x14ac:dyDescent="0.2">
      <c r="A32" s="1" t="s">
        <v>39</v>
      </c>
      <c r="B32" s="1">
        <v>5.2744674650000004E-4</v>
      </c>
      <c r="C32" s="1">
        <v>2.418857722E-2</v>
      </c>
      <c r="D32" s="1" t="s">
        <v>16</v>
      </c>
    </row>
    <row r="33" spans="1:4" x14ac:dyDescent="0.2">
      <c r="A33" s="1" t="s">
        <v>40</v>
      </c>
      <c r="B33" s="1">
        <v>1.657272693E-3</v>
      </c>
      <c r="C33" s="1">
        <v>2.3137704049999999E-2</v>
      </c>
      <c r="D33" s="1">
        <v>1.8579979910000001E-3</v>
      </c>
    </row>
    <row r="34" spans="1:4" x14ac:dyDescent="0.2">
      <c r="A34" s="1" t="s">
        <v>41</v>
      </c>
      <c r="B34" s="1">
        <v>0</v>
      </c>
      <c r="C34" s="1">
        <v>1.4308929600000001E-2</v>
      </c>
      <c r="D34" s="1">
        <v>1.59189655E-2</v>
      </c>
    </row>
    <row r="35" spans="1:4" x14ac:dyDescent="0.2">
      <c r="A35" s="1" t="s">
        <v>42</v>
      </c>
      <c r="B35" s="1">
        <v>1.081408515E-2</v>
      </c>
      <c r="C35" s="1">
        <v>0.13709184739999999</v>
      </c>
      <c r="D35" s="1">
        <v>0</v>
      </c>
    </row>
    <row r="36" spans="1:4" x14ac:dyDescent="0.2">
      <c r="A36" s="1" t="s">
        <v>43</v>
      </c>
      <c r="B36" s="1">
        <v>9.3425216529999994E-2</v>
      </c>
      <c r="C36" s="1">
        <v>0.33813654710000002</v>
      </c>
      <c r="D36" s="1">
        <v>3.6797804660000002E-2</v>
      </c>
    </row>
    <row r="37" spans="1:4" x14ac:dyDescent="0.2">
      <c r="A37" s="1" t="s">
        <v>44</v>
      </c>
      <c r="B37" s="1">
        <v>1.488881775E-3</v>
      </c>
      <c r="C37" s="1">
        <v>3.3459763439999998E-2</v>
      </c>
      <c r="D37" s="1" t="s">
        <v>16</v>
      </c>
    </row>
    <row r="38" spans="1:4" x14ac:dyDescent="0.2">
      <c r="A38" s="1" t="s">
        <v>45</v>
      </c>
      <c r="B38" s="1">
        <v>5.3328972210000001E-3</v>
      </c>
      <c r="C38" s="1">
        <v>0.1024291185</v>
      </c>
      <c r="D38" s="1">
        <v>3.917061048E-2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K36" sqref="K36"/>
    </sheetView>
  </sheetViews>
  <sheetFormatPr baseColWidth="10" defaultRowHeight="16" x14ac:dyDescent="0.2"/>
  <sheetData>
    <row r="1" spans="1:12" x14ac:dyDescent="0.2">
      <c r="A1" t="s">
        <v>78</v>
      </c>
      <c r="F1" t="s">
        <v>78</v>
      </c>
      <c r="J1" t="s">
        <v>78</v>
      </c>
    </row>
    <row r="2" spans="1:12" ht="17" thickBot="1" x14ac:dyDescent="0.25"/>
    <row r="3" spans="1:12" x14ac:dyDescent="0.2">
      <c r="A3" s="4"/>
      <c r="B3" s="4" t="s">
        <v>76</v>
      </c>
      <c r="C3" s="4" t="s">
        <v>77</v>
      </c>
      <c r="F3" s="4"/>
      <c r="G3" s="4" t="s">
        <v>72</v>
      </c>
      <c r="H3" s="4" t="s">
        <v>73</v>
      </c>
      <c r="J3" s="4"/>
      <c r="K3" s="4" t="s">
        <v>74</v>
      </c>
      <c r="L3" s="4" t="s">
        <v>75</v>
      </c>
    </row>
    <row r="4" spans="1:12" x14ac:dyDescent="0.2">
      <c r="A4" s="2" t="s">
        <v>79</v>
      </c>
      <c r="B4" s="2">
        <v>1.0763122396977274E-2</v>
      </c>
      <c r="C4" s="2">
        <v>1.296948927575E-2</v>
      </c>
      <c r="F4" s="2" t="s">
        <v>79</v>
      </c>
      <c r="G4" s="2">
        <v>9.4322781748320018E-3</v>
      </c>
      <c r="H4" s="2">
        <v>1.331795153185E-2</v>
      </c>
      <c r="J4" s="2" t="s">
        <v>79</v>
      </c>
      <c r="K4" s="2">
        <v>5.8731814402000003E-2</v>
      </c>
      <c r="L4" s="2">
        <v>7.9184287165999998E-2</v>
      </c>
    </row>
    <row r="5" spans="1:12" x14ac:dyDescent="0.2">
      <c r="A5" s="2" t="s">
        <v>58</v>
      </c>
      <c r="B5" s="2">
        <v>3.4734921733246599E-4</v>
      </c>
      <c r="C5" s="2">
        <v>2.6498160010188031E-4</v>
      </c>
      <c r="F5" s="2" t="s">
        <v>58</v>
      </c>
      <c r="G5" s="2">
        <v>1.1782542286033929E-4</v>
      </c>
      <c r="H5" s="2">
        <v>8.126675334228122E-4</v>
      </c>
      <c r="J5" s="2" t="s">
        <v>58</v>
      </c>
      <c r="K5" s="2">
        <v>6.101846142864591E-3</v>
      </c>
      <c r="L5" s="2">
        <v>9.9425606909692085E-3</v>
      </c>
    </row>
    <row r="6" spans="1:12" x14ac:dyDescent="0.2">
      <c r="A6" s="2" t="s">
        <v>80</v>
      </c>
      <c r="B6" s="2">
        <v>22</v>
      </c>
      <c r="C6" s="2">
        <v>8</v>
      </c>
      <c r="F6" s="2" t="s">
        <v>80</v>
      </c>
      <c r="G6" s="2">
        <v>25</v>
      </c>
      <c r="H6" s="2">
        <v>10</v>
      </c>
      <c r="J6" s="2" t="s">
        <v>80</v>
      </c>
      <c r="K6" s="2">
        <v>26</v>
      </c>
      <c r="L6" s="2">
        <v>10</v>
      </c>
    </row>
    <row r="7" spans="1:12" x14ac:dyDescent="0.2">
      <c r="A7" s="2" t="s">
        <v>81</v>
      </c>
      <c r="B7" s="2">
        <v>3.2675731302481955E-4</v>
      </c>
      <c r="C7" s="2"/>
      <c r="F7" s="2" t="s">
        <v>81</v>
      </c>
      <c r="G7" s="2">
        <v>3.0732781665010462E-4</v>
      </c>
      <c r="H7" s="2"/>
      <c r="J7" s="2" t="s">
        <v>81</v>
      </c>
      <c r="K7" s="2">
        <v>7.1185058761864019E-3</v>
      </c>
      <c r="L7" s="2"/>
    </row>
    <row r="8" spans="1:12" x14ac:dyDescent="0.2">
      <c r="A8" s="2" t="s">
        <v>82</v>
      </c>
      <c r="B8" s="2">
        <v>0</v>
      </c>
      <c r="C8" s="2"/>
      <c r="F8" s="2" t="s">
        <v>82</v>
      </c>
      <c r="G8" s="2">
        <v>0</v>
      </c>
      <c r="H8" s="2"/>
      <c r="J8" s="2" t="s">
        <v>82</v>
      </c>
      <c r="K8" s="2">
        <v>0</v>
      </c>
      <c r="L8" s="2"/>
    </row>
    <row r="9" spans="1:12" x14ac:dyDescent="0.2">
      <c r="A9" s="2" t="s">
        <v>62</v>
      </c>
      <c r="B9" s="2">
        <v>28</v>
      </c>
      <c r="C9" s="2"/>
      <c r="F9" s="2" t="s">
        <v>62</v>
      </c>
      <c r="G9" s="2">
        <v>33</v>
      </c>
      <c r="H9" s="2"/>
      <c r="J9" s="2" t="s">
        <v>62</v>
      </c>
      <c r="K9" s="2">
        <v>34</v>
      </c>
      <c r="L9" s="2"/>
    </row>
    <row r="10" spans="1:12" x14ac:dyDescent="0.2">
      <c r="A10" s="2" t="s">
        <v>83</v>
      </c>
      <c r="B10" s="2">
        <v>-0.29563835553263251</v>
      </c>
      <c r="C10" s="2"/>
      <c r="F10" s="2" t="s">
        <v>83</v>
      </c>
      <c r="G10" s="2">
        <v>-0.59238129441416421</v>
      </c>
      <c r="H10" s="2"/>
      <c r="J10" s="2" t="s">
        <v>83</v>
      </c>
      <c r="K10" s="2">
        <v>-0.65145860152869406</v>
      </c>
      <c r="L10" s="2"/>
    </row>
    <row r="11" spans="1:12" x14ac:dyDescent="0.2">
      <c r="A11" s="2" t="s">
        <v>84</v>
      </c>
      <c r="B11" s="2">
        <v>0.38484383970027125</v>
      </c>
      <c r="C11" s="2"/>
      <c r="F11" s="2" t="s">
        <v>84</v>
      </c>
      <c r="G11" s="2">
        <v>0.27881641516602063</v>
      </c>
      <c r="H11" s="2"/>
      <c r="J11" s="2" t="s">
        <v>84</v>
      </c>
      <c r="K11" s="2">
        <v>0.25956496159262943</v>
      </c>
      <c r="L11" s="2"/>
    </row>
    <row r="12" spans="1:12" x14ac:dyDescent="0.2">
      <c r="A12" s="2" t="s">
        <v>85</v>
      </c>
      <c r="B12" s="2">
        <v>1.7011309342659326</v>
      </c>
      <c r="C12" s="2"/>
      <c r="F12" s="2" t="s">
        <v>85</v>
      </c>
      <c r="G12" s="2">
        <v>1.6923603090303456</v>
      </c>
      <c r="H12" s="2"/>
      <c r="J12" s="2" t="s">
        <v>85</v>
      </c>
      <c r="K12" s="2">
        <v>1.6909242551868542</v>
      </c>
      <c r="L12" s="2"/>
    </row>
    <row r="13" spans="1:12" x14ac:dyDescent="0.2">
      <c r="A13" s="2" t="s">
        <v>86</v>
      </c>
      <c r="B13" s="2">
        <v>0.7696876794005425</v>
      </c>
      <c r="C13" s="2"/>
      <c r="F13" s="2" t="s">
        <v>86</v>
      </c>
      <c r="G13" s="2">
        <v>0.55763283033204125</v>
      </c>
      <c r="H13" s="2"/>
      <c r="J13" s="2" t="s">
        <v>86</v>
      </c>
      <c r="K13" s="2">
        <v>0.51912992318525886</v>
      </c>
      <c r="L13" s="2"/>
    </row>
    <row r="14" spans="1:12" ht="17" thickBot="1" x14ac:dyDescent="0.25">
      <c r="A14" s="3" t="s">
        <v>87</v>
      </c>
      <c r="B14" s="3">
        <v>2.0484071417952445</v>
      </c>
      <c r="C14" s="3"/>
      <c r="F14" s="3" t="s">
        <v>87</v>
      </c>
      <c r="G14" s="3">
        <v>2.0345152974493397</v>
      </c>
      <c r="H14" s="3"/>
      <c r="J14" s="3" t="s">
        <v>87</v>
      </c>
      <c r="K14" s="3">
        <v>2.0322445093177191</v>
      </c>
      <c r="L1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 Density by Location</vt:lpstr>
      <vt:lpstr>Sheet5</vt:lpstr>
      <vt:lpstr>Total Density ANOVA</vt:lpstr>
      <vt:lpstr>Total Density T-Test</vt:lpstr>
      <vt:lpstr> T-Tests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2019-01-07T21:10:57Z</dcterms:created>
  <dcterms:modified xsi:type="dcterms:W3CDTF">2019-02-18T23:42:51Z</dcterms:modified>
</cp:coreProperties>
</file>